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ernetrevolution/Desktop/"/>
    </mc:Choice>
  </mc:AlternateContent>
  <xr:revisionPtr revIDLastSave="0" documentId="13_ncr:1_{967DE705-B51D-7645-A23A-DB5C8201CDCB}" xr6:coauthVersionLast="47" xr6:coauthVersionMax="47" xr10:uidLastSave="{00000000-0000-0000-0000-000000000000}"/>
  <bookViews>
    <workbookView xWindow="0" yWindow="500" windowWidth="44800" windowHeight="23000" xr2:uid="{6C17B33D-092E-494C-992F-C4291DC598B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" i="1" l="1"/>
  <c r="W2" i="1"/>
  <c r="R60" i="1"/>
  <c r="R61" i="1"/>
  <c r="R62" i="1"/>
  <c r="R63" i="1"/>
  <c r="R68" i="1"/>
  <c r="R69" i="1"/>
  <c r="R70" i="1"/>
  <c r="R71" i="1"/>
  <c r="R76" i="1"/>
  <c r="R77" i="1"/>
  <c r="R78" i="1"/>
  <c r="R79" i="1"/>
  <c r="R84" i="1"/>
  <c r="R85" i="1"/>
  <c r="R86" i="1"/>
  <c r="R87" i="1"/>
  <c r="R91" i="1"/>
  <c r="R92" i="1"/>
  <c r="R93" i="1"/>
  <c r="R94" i="1"/>
  <c r="R95" i="1"/>
  <c r="R57" i="1"/>
  <c r="W57" i="1"/>
  <c r="AF57" i="1" s="1"/>
  <c r="X57" i="1"/>
  <c r="AG57" i="1" s="1"/>
  <c r="W58" i="1"/>
  <c r="AF58" i="1" s="1"/>
  <c r="X58" i="1"/>
  <c r="AG58" i="1" s="1"/>
  <c r="Y58" i="1"/>
  <c r="W59" i="1"/>
  <c r="AF59" i="1" s="1"/>
  <c r="X59" i="1"/>
  <c r="AG59" i="1"/>
  <c r="W60" i="1"/>
  <c r="AF60" i="1" s="1"/>
  <c r="X60" i="1"/>
  <c r="AG60" i="1" s="1"/>
  <c r="W61" i="1"/>
  <c r="AF61" i="1" s="1"/>
  <c r="X61" i="1"/>
  <c r="AB61" i="1"/>
  <c r="AG61" i="1"/>
  <c r="W62" i="1"/>
  <c r="AF62" i="1" s="1"/>
  <c r="X62" i="1"/>
  <c r="AG62" i="1" s="1"/>
  <c r="W63" i="1"/>
  <c r="AF63" i="1" s="1"/>
  <c r="X63" i="1"/>
  <c r="AG63" i="1"/>
  <c r="W64" i="1"/>
  <c r="AF64" i="1" s="1"/>
  <c r="X64" i="1"/>
  <c r="AG64" i="1" s="1"/>
  <c r="W65" i="1"/>
  <c r="AF65" i="1" s="1"/>
  <c r="X65" i="1"/>
  <c r="AG65" i="1" s="1"/>
  <c r="W66" i="1"/>
  <c r="AF66" i="1" s="1"/>
  <c r="X66" i="1"/>
  <c r="AG66" i="1" s="1"/>
  <c r="W67" i="1"/>
  <c r="AF67" i="1" s="1"/>
  <c r="X67" i="1"/>
  <c r="AG67" i="1"/>
  <c r="W68" i="1"/>
  <c r="AF68" i="1" s="1"/>
  <c r="X68" i="1"/>
  <c r="AG68" i="1" s="1"/>
  <c r="W69" i="1"/>
  <c r="AF69" i="1" s="1"/>
  <c r="X69" i="1"/>
  <c r="AG69" i="1" s="1"/>
  <c r="W70" i="1"/>
  <c r="AF70" i="1" s="1"/>
  <c r="X70" i="1"/>
  <c r="AG70" i="1" s="1"/>
  <c r="W71" i="1"/>
  <c r="AF71" i="1" s="1"/>
  <c r="X71" i="1"/>
  <c r="AG71" i="1" s="1"/>
  <c r="W72" i="1"/>
  <c r="AF72" i="1" s="1"/>
  <c r="X72" i="1"/>
  <c r="AG72" i="1" s="1"/>
  <c r="W73" i="1"/>
  <c r="X73" i="1"/>
  <c r="AF73" i="1"/>
  <c r="AG73" i="1"/>
  <c r="W74" i="1"/>
  <c r="X74" i="1"/>
  <c r="AF74" i="1"/>
  <c r="W75" i="1"/>
  <c r="X75" i="1"/>
  <c r="AF75" i="1"/>
  <c r="AG75" i="1"/>
  <c r="W76" i="1"/>
  <c r="AF76" i="1" s="1"/>
  <c r="X76" i="1"/>
  <c r="AG76" i="1" s="1"/>
  <c r="W77" i="1"/>
  <c r="AF77" i="1" s="1"/>
  <c r="X77" i="1"/>
  <c r="AG77" i="1"/>
  <c r="W78" i="1"/>
  <c r="AF78" i="1" s="1"/>
  <c r="X78" i="1"/>
  <c r="AG78" i="1" s="1"/>
  <c r="W79" i="1"/>
  <c r="AF79" i="1" s="1"/>
  <c r="X79" i="1"/>
  <c r="AG79" i="1" s="1"/>
  <c r="W80" i="1"/>
  <c r="AF80" i="1" s="1"/>
  <c r="X80" i="1"/>
  <c r="AG80" i="1" s="1"/>
  <c r="W81" i="1"/>
  <c r="AF81" i="1" s="1"/>
  <c r="X81" i="1"/>
  <c r="AG81" i="1"/>
  <c r="W82" i="1"/>
  <c r="X82" i="1"/>
  <c r="AF82" i="1"/>
  <c r="W83" i="1"/>
  <c r="AF83" i="1" s="1"/>
  <c r="X83" i="1"/>
  <c r="W84" i="1"/>
  <c r="AF84" i="1" s="1"/>
  <c r="X84" i="1"/>
  <c r="AG84" i="1" s="1"/>
  <c r="AB84" i="1"/>
  <c r="AK84" i="1" s="1"/>
  <c r="W85" i="1"/>
  <c r="AF85" i="1" s="1"/>
  <c r="X85" i="1"/>
  <c r="W86" i="1"/>
  <c r="AF86" i="1" s="1"/>
  <c r="X86" i="1"/>
  <c r="AG86" i="1"/>
  <c r="W87" i="1"/>
  <c r="AF87" i="1" s="1"/>
  <c r="X87" i="1"/>
  <c r="AG87" i="1" s="1"/>
  <c r="W88" i="1"/>
  <c r="AF88" i="1" s="1"/>
  <c r="X88" i="1"/>
  <c r="AG88" i="1" s="1"/>
  <c r="W89" i="1"/>
  <c r="AF89" i="1" s="1"/>
  <c r="X89" i="1"/>
  <c r="AG89" i="1" s="1"/>
  <c r="Y89" i="1"/>
  <c r="AH89" i="1" s="1"/>
  <c r="W90" i="1"/>
  <c r="AF90" i="1" s="1"/>
  <c r="X90" i="1"/>
  <c r="AG90" i="1" s="1"/>
  <c r="W91" i="1"/>
  <c r="AF91" i="1" s="1"/>
  <c r="X91" i="1"/>
  <c r="AG91" i="1" s="1"/>
  <c r="W92" i="1"/>
  <c r="AF92" i="1" s="1"/>
  <c r="X92" i="1"/>
  <c r="AG92" i="1"/>
  <c r="W93" i="1"/>
  <c r="X93" i="1"/>
  <c r="AB93" i="1"/>
  <c r="AK93" i="1" s="1"/>
  <c r="AF93" i="1"/>
  <c r="W94" i="1"/>
  <c r="AF94" i="1" s="1"/>
  <c r="X94" i="1"/>
  <c r="AG94" i="1" s="1"/>
  <c r="W95" i="1"/>
  <c r="X95" i="1"/>
  <c r="AF95" i="1"/>
  <c r="AG95" i="1"/>
  <c r="R58" i="1"/>
  <c r="R59" i="1"/>
  <c r="AC59" i="1" s="1"/>
  <c r="R64" i="1"/>
  <c r="R65" i="1"/>
  <c r="R66" i="1"/>
  <c r="R67" i="1"/>
  <c r="AC67" i="1" s="1"/>
  <c r="R72" i="1"/>
  <c r="AC72" i="1" s="1"/>
  <c r="R73" i="1"/>
  <c r="R74" i="1"/>
  <c r="AC74" i="1" s="1"/>
  <c r="AL74" i="1" s="1"/>
  <c r="R75" i="1"/>
  <c r="AC75" i="1" s="1"/>
  <c r="AL75" i="1" s="1"/>
  <c r="R80" i="1"/>
  <c r="AC80" i="1" s="1"/>
  <c r="R81" i="1"/>
  <c r="AC81" i="1" s="1"/>
  <c r="R82" i="1"/>
  <c r="AC82" i="1" s="1"/>
  <c r="AL82" i="1" s="1"/>
  <c r="R83" i="1"/>
  <c r="R88" i="1"/>
  <c r="R89" i="1"/>
  <c r="AC89" i="1" s="1"/>
  <c r="R90" i="1"/>
  <c r="AC90" i="1" s="1"/>
  <c r="P57" i="1"/>
  <c r="P58" i="1"/>
  <c r="AB58" i="1" s="1"/>
  <c r="P59" i="1"/>
  <c r="P60" i="1"/>
  <c r="AB60" i="1" s="1"/>
  <c r="P61" i="1"/>
  <c r="P62" i="1"/>
  <c r="AB62" i="1" s="1"/>
  <c r="P63" i="1"/>
  <c r="P64" i="1"/>
  <c r="AB64" i="1" s="1"/>
  <c r="P65" i="1"/>
  <c r="P66" i="1"/>
  <c r="AB66" i="1" s="1"/>
  <c r="P67" i="1"/>
  <c r="P68" i="1"/>
  <c r="AB68" i="1" s="1"/>
  <c r="P69" i="1"/>
  <c r="P70" i="1"/>
  <c r="AB70" i="1" s="1"/>
  <c r="P71" i="1"/>
  <c r="P72" i="1"/>
  <c r="AB72" i="1" s="1"/>
  <c r="AK72" i="1" s="1"/>
  <c r="P73" i="1"/>
  <c r="P74" i="1"/>
  <c r="AB74" i="1" s="1"/>
  <c r="AK74" i="1" s="1"/>
  <c r="P75" i="1"/>
  <c r="P76" i="1"/>
  <c r="AB76" i="1" s="1"/>
  <c r="AK76" i="1" s="1"/>
  <c r="P77" i="1"/>
  <c r="P78" i="1"/>
  <c r="AB78" i="1" s="1"/>
  <c r="AK78" i="1" s="1"/>
  <c r="P79" i="1"/>
  <c r="P80" i="1"/>
  <c r="AB80" i="1" s="1"/>
  <c r="AK80" i="1" s="1"/>
  <c r="P81" i="1"/>
  <c r="AB81" i="1" s="1"/>
  <c r="AK81" i="1" s="1"/>
  <c r="P82" i="1"/>
  <c r="AB82" i="1" s="1"/>
  <c r="P83" i="1"/>
  <c r="P84" i="1"/>
  <c r="P85" i="1"/>
  <c r="AB85" i="1" s="1"/>
  <c r="P86" i="1"/>
  <c r="P87" i="1"/>
  <c r="AB87" i="1" s="1"/>
  <c r="AK87" i="1" s="1"/>
  <c r="P88" i="1"/>
  <c r="P89" i="1"/>
  <c r="P90" i="1"/>
  <c r="P91" i="1"/>
  <c r="AB91" i="1" s="1"/>
  <c r="P92" i="1"/>
  <c r="AB92" i="1" s="1"/>
  <c r="AK92" i="1" s="1"/>
  <c r="P93" i="1"/>
  <c r="P94" i="1"/>
  <c r="AB94" i="1" s="1"/>
  <c r="AK94" i="1" s="1"/>
  <c r="P95" i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Z77" i="1" s="1"/>
  <c r="AI77" i="1" s="1"/>
  <c r="H78" i="1"/>
  <c r="K78" i="1" s="1"/>
  <c r="H79" i="1"/>
  <c r="K79" i="1" s="1"/>
  <c r="H80" i="1"/>
  <c r="K80" i="1" s="1"/>
  <c r="H81" i="1"/>
  <c r="K81" i="1" s="1"/>
  <c r="Z81" i="1" s="1"/>
  <c r="AI81" i="1" s="1"/>
  <c r="H82" i="1"/>
  <c r="K82" i="1" s="1"/>
  <c r="Z82" i="1" s="1"/>
  <c r="AI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Z93" i="1" s="1"/>
  <c r="AI93" i="1" s="1"/>
  <c r="H94" i="1"/>
  <c r="K94" i="1" s="1"/>
  <c r="H95" i="1"/>
  <c r="K95" i="1" s="1"/>
  <c r="G57" i="1"/>
  <c r="Y57" i="1" s="1"/>
  <c r="AH57" i="1" s="1"/>
  <c r="G58" i="1"/>
  <c r="G59" i="1"/>
  <c r="Y59" i="1" s="1"/>
  <c r="G60" i="1"/>
  <c r="G61" i="1"/>
  <c r="Y61" i="1" s="1"/>
  <c r="AH61" i="1" s="1"/>
  <c r="G62" i="1"/>
  <c r="G63" i="1"/>
  <c r="Y63" i="1" s="1"/>
  <c r="AH63" i="1" s="1"/>
  <c r="G64" i="1"/>
  <c r="G65" i="1"/>
  <c r="Y65" i="1" s="1"/>
  <c r="AH65" i="1" s="1"/>
  <c r="G66" i="1"/>
  <c r="G67" i="1"/>
  <c r="Y67" i="1" s="1"/>
  <c r="G68" i="1"/>
  <c r="Y68" i="1" s="1"/>
  <c r="AH68" i="1" s="1"/>
  <c r="G69" i="1"/>
  <c r="Y69" i="1" s="1"/>
  <c r="AH69" i="1" s="1"/>
  <c r="G70" i="1"/>
  <c r="Y70" i="1" s="1"/>
  <c r="AH70" i="1" s="1"/>
  <c r="G71" i="1"/>
  <c r="Y71" i="1" s="1"/>
  <c r="AH71" i="1" s="1"/>
  <c r="G72" i="1"/>
  <c r="G73" i="1"/>
  <c r="G74" i="1"/>
  <c r="Y74" i="1" s="1"/>
  <c r="AH74" i="1" s="1"/>
  <c r="G75" i="1"/>
  <c r="G76" i="1"/>
  <c r="Y76" i="1" s="1"/>
  <c r="AH76" i="1" s="1"/>
  <c r="G77" i="1"/>
  <c r="Y77" i="1" s="1"/>
  <c r="AH77" i="1" s="1"/>
  <c r="G78" i="1"/>
  <c r="G79" i="1"/>
  <c r="Y79" i="1" s="1"/>
  <c r="G80" i="1"/>
  <c r="G81" i="1"/>
  <c r="G82" i="1"/>
  <c r="Y82" i="1" s="1"/>
  <c r="AH82" i="1" s="1"/>
  <c r="G83" i="1"/>
  <c r="G84" i="1"/>
  <c r="G85" i="1"/>
  <c r="Y85" i="1" s="1"/>
  <c r="AH85" i="1" s="1"/>
  <c r="G86" i="1"/>
  <c r="Y86" i="1" s="1"/>
  <c r="AH86" i="1" s="1"/>
  <c r="G87" i="1"/>
  <c r="G88" i="1"/>
  <c r="Y88" i="1" s="1"/>
  <c r="G89" i="1"/>
  <c r="G90" i="1"/>
  <c r="Y90" i="1" s="1"/>
  <c r="G91" i="1"/>
  <c r="Y91" i="1" s="1"/>
  <c r="AH91" i="1" s="1"/>
  <c r="G92" i="1"/>
  <c r="Y92" i="1" s="1"/>
  <c r="AH92" i="1" s="1"/>
  <c r="G93" i="1"/>
  <c r="G94" i="1"/>
  <c r="G95" i="1"/>
  <c r="AB89" i="1" l="1"/>
  <c r="AK89" i="1" s="1"/>
  <c r="AK77" i="1"/>
  <c r="AK61" i="1"/>
  <c r="AB95" i="1"/>
  <c r="AK95" i="1" s="1"/>
  <c r="AB77" i="1"/>
  <c r="AB69" i="1"/>
  <c r="AK69" i="1" s="1"/>
  <c r="AK82" i="1"/>
  <c r="Y93" i="1"/>
  <c r="AH93" i="1" s="1"/>
  <c r="Y66" i="1"/>
  <c r="AH66" i="1" s="1"/>
  <c r="Y62" i="1"/>
  <c r="AH62" i="1" s="1"/>
  <c r="Y81" i="1"/>
  <c r="AH81" i="1" s="1"/>
  <c r="Y78" i="1"/>
  <c r="AH78" i="1" s="1"/>
  <c r="Y60" i="1"/>
  <c r="AH60" i="1" s="1"/>
  <c r="AH58" i="1"/>
  <c r="Z88" i="1"/>
  <c r="AI88" i="1"/>
  <c r="Z73" i="1"/>
  <c r="AI73" i="1" s="1"/>
  <c r="Z65" i="1"/>
  <c r="AI65" i="1" s="1"/>
  <c r="Z57" i="1"/>
  <c r="AI57" i="1" s="1"/>
  <c r="AA88" i="1"/>
  <c r="AJ88" i="1" s="1"/>
  <c r="AA81" i="1"/>
  <c r="AJ81" i="1"/>
  <c r="AA73" i="1"/>
  <c r="AJ73" i="1" s="1"/>
  <c r="AA65" i="1"/>
  <c r="AJ65" i="1" s="1"/>
  <c r="AA57" i="1"/>
  <c r="AJ57" i="1" s="1"/>
  <c r="AK73" i="1"/>
  <c r="Z95" i="1"/>
  <c r="AI95" i="1" s="1"/>
  <c r="Z87" i="1"/>
  <c r="AI87" i="1" s="1"/>
  <c r="Z80" i="1"/>
  <c r="AI80" i="1" s="1"/>
  <c r="Z72" i="1"/>
  <c r="AI72" i="1" s="1"/>
  <c r="AI64" i="1"/>
  <c r="Z64" i="1"/>
  <c r="AA95" i="1"/>
  <c r="AJ95" i="1" s="1"/>
  <c r="AA87" i="1"/>
  <c r="AJ87" i="1"/>
  <c r="AA80" i="1"/>
  <c r="AJ80" i="1" s="1"/>
  <c r="AJ72" i="1"/>
  <c r="AA72" i="1"/>
  <c r="AA64" i="1"/>
  <c r="AJ64" i="1" s="1"/>
  <c r="Z94" i="1"/>
  <c r="AI94" i="1"/>
  <c r="Z86" i="1"/>
  <c r="Z79" i="1"/>
  <c r="AI79" i="1"/>
  <c r="AI71" i="1"/>
  <c r="Z71" i="1"/>
  <c r="Z63" i="1"/>
  <c r="AI63" i="1" s="1"/>
  <c r="AA94" i="1"/>
  <c r="AJ94" i="1"/>
  <c r="AA86" i="1"/>
  <c r="AJ86" i="1" s="1"/>
  <c r="AA79" i="1"/>
  <c r="AJ79" i="1" s="1"/>
  <c r="AA71" i="1"/>
  <c r="AJ71" i="1" s="1"/>
  <c r="AA63" i="1"/>
  <c r="AJ63" i="1" s="1"/>
  <c r="Z85" i="1"/>
  <c r="AI85" i="1" s="1"/>
  <c r="Z78" i="1"/>
  <c r="Z70" i="1"/>
  <c r="AI70" i="1" s="1"/>
  <c r="Z62" i="1"/>
  <c r="AI62" i="1" s="1"/>
  <c r="AA93" i="1"/>
  <c r="AJ93" i="1" s="1"/>
  <c r="AA85" i="1"/>
  <c r="AJ85" i="1"/>
  <c r="AA78" i="1"/>
  <c r="AJ78" i="1" s="1"/>
  <c r="AA70" i="1"/>
  <c r="AJ70" i="1" s="1"/>
  <c r="AA62" i="1"/>
  <c r="AJ62" i="1" s="1"/>
  <c r="Z92" i="1"/>
  <c r="Z69" i="1"/>
  <c r="AI69" i="1" s="1"/>
  <c r="Z61" i="1"/>
  <c r="AI61" i="1" s="1"/>
  <c r="AA92" i="1"/>
  <c r="AJ92" i="1" s="1"/>
  <c r="AA84" i="1"/>
  <c r="AJ84" i="1" s="1"/>
  <c r="AA77" i="1"/>
  <c r="AJ77" i="1" s="1"/>
  <c r="AA69" i="1"/>
  <c r="AJ69" i="1" s="1"/>
  <c r="AA61" i="1"/>
  <c r="Z84" i="1"/>
  <c r="AI84" i="1" s="1"/>
  <c r="Z91" i="1"/>
  <c r="AI91" i="1" s="1"/>
  <c r="Z76" i="1"/>
  <c r="AI76" i="1"/>
  <c r="AI68" i="1"/>
  <c r="Z68" i="1"/>
  <c r="Z60" i="1"/>
  <c r="AI60" i="1" s="1"/>
  <c r="AA91" i="1"/>
  <c r="AJ91" i="1" s="1"/>
  <c r="AA76" i="1"/>
  <c r="AJ76" i="1" s="1"/>
  <c r="AA68" i="1"/>
  <c r="AJ68" i="1" s="1"/>
  <c r="AA60" i="1"/>
  <c r="AJ60" i="1" s="1"/>
  <c r="AH75" i="1"/>
  <c r="AI90" i="1"/>
  <c r="Z90" i="1"/>
  <c r="Z83" i="1"/>
  <c r="AI83" i="1" s="1"/>
  <c r="Z75" i="1"/>
  <c r="AI75" i="1" s="1"/>
  <c r="Z67" i="1"/>
  <c r="AI67" i="1" s="1"/>
  <c r="Z59" i="1"/>
  <c r="AI59" i="1" s="1"/>
  <c r="AJ90" i="1"/>
  <c r="AA90" i="1"/>
  <c r="AA83" i="1"/>
  <c r="AJ83" i="1" s="1"/>
  <c r="AA75" i="1"/>
  <c r="AJ75" i="1" s="1"/>
  <c r="AA67" i="1"/>
  <c r="AJ67" i="1" s="1"/>
  <c r="AA59" i="1"/>
  <c r="AJ59" i="1" s="1"/>
  <c r="AK67" i="1"/>
  <c r="Z89" i="1"/>
  <c r="AI89" i="1" s="1"/>
  <c r="Z74" i="1"/>
  <c r="AI74" i="1" s="1"/>
  <c r="Z66" i="1"/>
  <c r="AI66" i="1" s="1"/>
  <c r="Z58" i="1"/>
  <c r="AA89" i="1"/>
  <c r="AJ89" i="1" s="1"/>
  <c r="AA82" i="1"/>
  <c r="AJ82" i="1" s="1"/>
  <c r="AA74" i="1"/>
  <c r="AJ74" i="1" s="1"/>
  <c r="AA66" i="1"/>
  <c r="AJ66" i="1"/>
  <c r="AA58" i="1"/>
  <c r="AJ58" i="1" s="1"/>
  <c r="AB83" i="1"/>
  <c r="AK83" i="1" s="1"/>
  <c r="Y94" i="1"/>
  <c r="AH94" i="1" s="1"/>
  <c r="AK91" i="1"/>
  <c r="AH88" i="1"/>
  <c r="AK85" i="1"/>
  <c r="AH79" i="1"/>
  <c r="AK70" i="1"/>
  <c r="AK68" i="1"/>
  <c r="AK66" i="1"/>
  <c r="AK64" i="1"/>
  <c r="AK62" i="1"/>
  <c r="AK60" i="1"/>
  <c r="AK58" i="1"/>
  <c r="AH67" i="1"/>
  <c r="Y87" i="1"/>
  <c r="AH87" i="1" s="1"/>
  <c r="AB75" i="1"/>
  <c r="AK75" i="1" s="1"/>
  <c r="AB73" i="1"/>
  <c r="Y72" i="1"/>
  <c r="AH72" i="1" s="1"/>
  <c r="Y64" i="1"/>
  <c r="AH64" i="1" s="1"/>
  <c r="AB90" i="1"/>
  <c r="AK90" i="1" s="1"/>
  <c r="AB86" i="1"/>
  <c r="AK86" i="1" s="1"/>
  <c r="Y83" i="1"/>
  <c r="AH83" i="1" s="1"/>
  <c r="Y80" i="1"/>
  <c r="AB71" i="1"/>
  <c r="AK71" i="1" s="1"/>
  <c r="AB67" i="1"/>
  <c r="AB65" i="1"/>
  <c r="AK65" i="1" s="1"/>
  <c r="AB63" i="1"/>
  <c r="AK63" i="1" s="1"/>
  <c r="AB59" i="1"/>
  <c r="AD59" i="1" s="1"/>
  <c r="AB57" i="1"/>
  <c r="AH59" i="1"/>
  <c r="AB88" i="1"/>
  <c r="AK88" i="1" s="1"/>
  <c r="AB79" i="1"/>
  <c r="AK79" i="1" s="1"/>
  <c r="Y95" i="1"/>
  <c r="AH95" i="1" s="1"/>
  <c r="Y84" i="1"/>
  <c r="AH84" i="1" s="1"/>
  <c r="Y75" i="1"/>
  <c r="Y73" i="1"/>
  <c r="AH73" i="1" s="1"/>
  <c r="AH90" i="1"/>
  <c r="AL72" i="1"/>
  <c r="AC83" i="1"/>
  <c r="AC66" i="1"/>
  <c r="AL66" i="1" s="1"/>
  <c r="AC64" i="1"/>
  <c r="AC58" i="1"/>
  <c r="AL58" i="1" s="1"/>
  <c r="AL89" i="1"/>
  <c r="AC95" i="1"/>
  <c r="AC87" i="1"/>
  <c r="AL87" i="1" s="1"/>
  <c r="AC94" i="1"/>
  <c r="AL94" i="1" s="1"/>
  <c r="AC86" i="1"/>
  <c r="AL86" i="1" s="1"/>
  <c r="AC79" i="1"/>
  <c r="AL79" i="1" s="1"/>
  <c r="AC71" i="1"/>
  <c r="AD71" i="1" s="1"/>
  <c r="AC63" i="1"/>
  <c r="AC93" i="1"/>
  <c r="AL93" i="1" s="1"/>
  <c r="AC85" i="1"/>
  <c r="AL85" i="1" s="1"/>
  <c r="AC78" i="1"/>
  <c r="AL78" i="1" s="1"/>
  <c r="AC70" i="1"/>
  <c r="AC62" i="1"/>
  <c r="AL62" i="1" s="1"/>
  <c r="AC92" i="1"/>
  <c r="AL92" i="1" s="1"/>
  <c r="AC84" i="1"/>
  <c r="AL84" i="1" s="1"/>
  <c r="AC77" i="1"/>
  <c r="AL77" i="1" s="1"/>
  <c r="AC69" i="1"/>
  <c r="AC61" i="1"/>
  <c r="AL61" i="1" s="1"/>
  <c r="AC91" i="1"/>
  <c r="AD91" i="1" s="1"/>
  <c r="AC76" i="1"/>
  <c r="AL76" i="1" s="1"/>
  <c r="AC68" i="1"/>
  <c r="AC60" i="1"/>
  <c r="AD60" i="1" s="1"/>
  <c r="AL90" i="1"/>
  <c r="AL81" i="1"/>
  <c r="AL67" i="1"/>
  <c r="AL59" i="1"/>
  <c r="AD62" i="1"/>
  <c r="AC88" i="1"/>
  <c r="AC73" i="1"/>
  <c r="AC65" i="1"/>
  <c r="AL80" i="1"/>
  <c r="AD67" i="1"/>
  <c r="AD75" i="1"/>
  <c r="AC57" i="1"/>
  <c r="AL57" i="1" s="1"/>
  <c r="AG82" i="1"/>
  <c r="AG83" i="1"/>
  <c r="AG93" i="1"/>
  <c r="AG85" i="1"/>
  <c r="AG74" i="1"/>
  <c r="AD92" i="1" l="1"/>
  <c r="AD79" i="1"/>
  <c r="AD76" i="1"/>
  <c r="AD86" i="1"/>
  <c r="AD93" i="1"/>
  <c r="AD70" i="1"/>
  <c r="AL60" i="1"/>
  <c r="AM60" i="1" s="1"/>
  <c r="AN60" i="1" s="1"/>
  <c r="S60" i="1" s="1"/>
  <c r="T60" i="1" s="1"/>
  <c r="U60" i="1" s="1"/>
  <c r="AD57" i="1"/>
  <c r="AK59" i="1"/>
  <c r="AD61" i="1"/>
  <c r="AI92" i="1"/>
  <c r="AM79" i="1"/>
  <c r="AN79" i="1" s="1"/>
  <c r="AD58" i="1"/>
  <c r="AD65" i="1"/>
  <c r="AD66" i="1"/>
  <c r="AD64" i="1"/>
  <c r="AD81" i="1"/>
  <c r="AD80" i="1"/>
  <c r="AM89" i="1"/>
  <c r="AD90" i="1"/>
  <c r="AD69" i="1"/>
  <c r="AD78" i="1"/>
  <c r="AD82" i="1"/>
  <c r="AM82" i="1"/>
  <c r="AN82" i="1" s="1"/>
  <c r="AO82" i="1" s="1"/>
  <c r="AD94" i="1"/>
  <c r="AD72" i="1"/>
  <c r="AM66" i="1"/>
  <c r="AM81" i="1"/>
  <c r="AN81" i="1" s="1"/>
  <c r="AO81" i="1" s="1"/>
  <c r="AM75" i="1"/>
  <c r="AN75" i="1" s="1"/>
  <c r="S75" i="1" s="1"/>
  <c r="T75" i="1" s="1"/>
  <c r="U75" i="1" s="1"/>
  <c r="AM72" i="1"/>
  <c r="AM62" i="1"/>
  <c r="AN62" i="1" s="1"/>
  <c r="AO62" i="1" s="1"/>
  <c r="AM94" i="1"/>
  <c r="AL69" i="1"/>
  <c r="AM69" i="1" s="1"/>
  <c r="AD89" i="1"/>
  <c r="AK57" i="1"/>
  <c r="AM57" i="1" s="1"/>
  <c r="AI78" i="1"/>
  <c r="AM78" i="1" s="1"/>
  <c r="AI86" i="1"/>
  <c r="AM86" i="1" s="1"/>
  <c r="AN86" i="1" s="1"/>
  <c r="AM90" i="1"/>
  <c r="AI58" i="1"/>
  <c r="AM58" i="1" s="1"/>
  <c r="AN58" i="1" s="1"/>
  <c r="AM77" i="1"/>
  <c r="AD85" i="1"/>
  <c r="AD87" i="1"/>
  <c r="AL64" i="1"/>
  <c r="AM64" i="1" s="1"/>
  <c r="AJ61" i="1"/>
  <c r="AM61" i="1" s="1"/>
  <c r="AN61" i="1" s="1"/>
  <c r="AM87" i="1"/>
  <c r="AM74" i="1"/>
  <c r="AD73" i="1"/>
  <c r="AM59" i="1"/>
  <c r="AN59" i="1" s="1"/>
  <c r="S59" i="1" s="1"/>
  <c r="T59" i="1" s="1"/>
  <c r="U59" i="1" s="1"/>
  <c r="AD68" i="1"/>
  <c r="AM84" i="1"/>
  <c r="AD95" i="1"/>
  <c r="AH80" i="1"/>
  <c r="AM80" i="1" s="1"/>
  <c r="AM85" i="1"/>
  <c r="AD88" i="1"/>
  <c r="AM67" i="1"/>
  <c r="AN67" i="1" s="1"/>
  <c r="S67" i="1" s="1"/>
  <c r="T67" i="1" s="1"/>
  <c r="U67" i="1" s="1"/>
  <c r="AM76" i="1"/>
  <c r="AN76" i="1" s="1"/>
  <c r="S76" i="1" s="1"/>
  <c r="T76" i="1" s="1"/>
  <c r="U76" i="1" s="1"/>
  <c r="AM92" i="1"/>
  <c r="AN92" i="1" s="1"/>
  <c r="AD63" i="1"/>
  <c r="AD74" i="1"/>
  <c r="AD83" i="1"/>
  <c r="AL68" i="1"/>
  <c r="AM68" i="1" s="1"/>
  <c r="AM83" i="1"/>
  <c r="AD77" i="1"/>
  <c r="AD84" i="1"/>
  <c r="AL63" i="1"/>
  <c r="AM63" i="1" s="1"/>
  <c r="AL65" i="1"/>
  <c r="AM65" i="1" s="1"/>
  <c r="AL83" i="1"/>
  <c r="AL88" i="1"/>
  <c r="AM88" i="1" s="1"/>
  <c r="AL73" i="1"/>
  <c r="AM73" i="1" s="1"/>
  <c r="AL70" i="1"/>
  <c r="AM70" i="1" s="1"/>
  <c r="AN70" i="1" s="1"/>
  <c r="AO70" i="1" s="1"/>
  <c r="AL71" i="1"/>
  <c r="AM71" i="1" s="1"/>
  <c r="AN71" i="1" s="1"/>
  <c r="AO71" i="1" s="1"/>
  <c r="AL91" i="1"/>
  <c r="AM91" i="1" s="1"/>
  <c r="AN91" i="1" s="1"/>
  <c r="AM93" i="1"/>
  <c r="AL95" i="1"/>
  <c r="AM95" i="1" s="1"/>
  <c r="AN95" i="1" s="1"/>
  <c r="AN88" i="1" l="1"/>
  <c r="AO88" i="1" s="1"/>
  <c r="AN78" i="1"/>
  <c r="AN64" i="1"/>
  <c r="AO64" i="1" s="1"/>
  <c r="AN57" i="1"/>
  <c r="AO57" i="1" s="1"/>
  <c r="AN66" i="1"/>
  <c r="S66" i="1" s="1"/>
  <c r="T66" i="1" s="1"/>
  <c r="U66" i="1" s="1"/>
  <c r="AN93" i="1"/>
  <c r="S93" i="1" s="1"/>
  <c r="T93" i="1" s="1"/>
  <c r="U93" i="1" s="1"/>
  <c r="AN65" i="1"/>
  <c r="S65" i="1" s="1"/>
  <c r="T65" i="1" s="1"/>
  <c r="U65" i="1" s="1"/>
  <c r="AN69" i="1"/>
  <c r="AO69" i="1" s="1"/>
  <c r="AO79" i="1"/>
  <c r="S79" i="1"/>
  <c r="T79" i="1" s="1"/>
  <c r="U79" i="1" s="1"/>
  <c r="AO60" i="1"/>
  <c r="AN89" i="1"/>
  <c r="S89" i="1" s="1"/>
  <c r="T89" i="1" s="1"/>
  <c r="U89" i="1" s="1"/>
  <c r="AO66" i="1"/>
  <c r="AN85" i="1"/>
  <c r="AO85" i="1" s="1"/>
  <c r="AN94" i="1"/>
  <c r="S94" i="1" s="1"/>
  <c r="T94" i="1" s="1"/>
  <c r="U94" i="1" s="1"/>
  <c r="AN87" i="1"/>
  <c r="S87" i="1" s="1"/>
  <c r="T87" i="1" s="1"/>
  <c r="U87" i="1" s="1"/>
  <c r="AN90" i="1"/>
  <c r="AO76" i="1"/>
  <c r="AN63" i="1"/>
  <c r="AO63" i="1" s="1"/>
  <c r="AN80" i="1"/>
  <c r="S80" i="1" s="1"/>
  <c r="T80" i="1" s="1"/>
  <c r="U80" i="1" s="1"/>
  <c r="AN72" i="1"/>
  <c r="S82" i="1"/>
  <c r="T82" i="1" s="1"/>
  <c r="U82" i="1" s="1"/>
  <c r="AO94" i="1"/>
  <c r="AN83" i="1"/>
  <c r="AN73" i="1"/>
  <c r="AO75" i="1"/>
  <c r="S69" i="1"/>
  <c r="T69" i="1" s="1"/>
  <c r="U69" i="1" s="1"/>
  <c r="AO67" i="1"/>
  <c r="S62" i="1"/>
  <c r="T62" i="1" s="1"/>
  <c r="U62" i="1" s="1"/>
  <c r="AN68" i="1"/>
  <c r="S68" i="1" s="1"/>
  <c r="T68" i="1" s="1"/>
  <c r="U68" i="1" s="1"/>
  <c r="S58" i="1"/>
  <c r="T58" i="1" s="1"/>
  <c r="U58" i="1" s="1"/>
  <c r="AO58" i="1"/>
  <c r="AO80" i="1"/>
  <c r="S61" i="1"/>
  <c r="T61" i="1" s="1"/>
  <c r="U61" i="1" s="1"/>
  <c r="AO61" i="1"/>
  <c r="S86" i="1"/>
  <c r="T86" i="1" s="1"/>
  <c r="U86" i="1" s="1"/>
  <c r="AO86" i="1"/>
  <c r="AO78" i="1"/>
  <c r="S78" i="1"/>
  <c r="T78" i="1" s="1"/>
  <c r="U78" i="1" s="1"/>
  <c r="AN84" i="1"/>
  <c r="S84" i="1" s="1"/>
  <c r="T84" i="1" s="1"/>
  <c r="U84" i="1" s="1"/>
  <c r="AN74" i="1"/>
  <c r="S81" i="1"/>
  <c r="T81" i="1" s="1"/>
  <c r="U81" i="1" s="1"/>
  <c r="AN77" i="1"/>
  <c r="S77" i="1" s="1"/>
  <c r="T77" i="1" s="1"/>
  <c r="U77" i="1" s="1"/>
  <c r="AO68" i="1"/>
  <c r="S71" i="1"/>
  <c r="T71" i="1" s="1"/>
  <c r="U71" i="1" s="1"/>
  <c r="S70" i="1"/>
  <c r="T70" i="1" s="1"/>
  <c r="U70" i="1" s="1"/>
  <c r="AO59" i="1"/>
  <c r="S88" i="1"/>
  <c r="T88" i="1" s="1"/>
  <c r="U88" i="1" s="1"/>
  <c r="S95" i="1"/>
  <c r="T95" i="1" s="1"/>
  <c r="U95" i="1" s="1"/>
  <c r="AO95" i="1"/>
  <c r="AO92" i="1"/>
  <c r="S92" i="1"/>
  <c r="T92" i="1" s="1"/>
  <c r="U92" i="1" s="1"/>
  <c r="S91" i="1"/>
  <c r="T91" i="1" s="1"/>
  <c r="U91" i="1" s="1"/>
  <c r="AO91" i="1"/>
  <c r="AO73" i="1"/>
  <c r="S73" i="1"/>
  <c r="T73" i="1" s="1"/>
  <c r="U73" i="1" s="1"/>
  <c r="AO65" i="1" l="1"/>
  <c r="S57" i="1"/>
  <c r="T57" i="1" s="1"/>
  <c r="U57" i="1" s="1"/>
  <c r="S64" i="1"/>
  <c r="T64" i="1" s="1"/>
  <c r="U64" i="1" s="1"/>
  <c r="AO93" i="1"/>
  <c r="AO89" i="1"/>
  <c r="S90" i="1"/>
  <c r="T90" i="1" s="1"/>
  <c r="U90" i="1" s="1"/>
  <c r="AO90" i="1"/>
  <c r="S72" i="1"/>
  <c r="T72" i="1" s="1"/>
  <c r="U72" i="1" s="1"/>
  <c r="AO72" i="1"/>
  <c r="S85" i="1"/>
  <c r="T85" i="1" s="1"/>
  <c r="U85" i="1" s="1"/>
  <c r="AO87" i="1"/>
  <c r="S63" i="1"/>
  <c r="T63" i="1" s="1"/>
  <c r="U63" i="1" s="1"/>
  <c r="S83" i="1"/>
  <c r="T83" i="1" s="1"/>
  <c r="U83" i="1" s="1"/>
  <c r="AO83" i="1"/>
  <c r="AO77" i="1"/>
  <c r="AO84" i="1"/>
  <c r="AO74" i="1"/>
  <c r="S74" i="1"/>
  <c r="T74" i="1" s="1"/>
  <c r="U74" i="1" s="1"/>
  <c r="W38" i="1" l="1"/>
  <c r="AF38" i="1" s="1"/>
  <c r="X38" i="1"/>
  <c r="AG38" i="1" s="1"/>
  <c r="W39" i="1"/>
  <c r="AF39" i="1" s="1"/>
  <c r="X39" i="1"/>
  <c r="AG39" i="1" s="1"/>
  <c r="W40" i="1"/>
  <c r="AF40" i="1" s="1"/>
  <c r="X40" i="1"/>
  <c r="AG40" i="1" s="1"/>
  <c r="W41" i="1"/>
  <c r="AF41" i="1" s="1"/>
  <c r="X41" i="1"/>
  <c r="AG41" i="1" s="1"/>
  <c r="W42" i="1"/>
  <c r="AF42" i="1" s="1"/>
  <c r="X42" i="1"/>
  <c r="AG42" i="1" s="1"/>
  <c r="W43" i="1"/>
  <c r="AF43" i="1" s="1"/>
  <c r="X43" i="1"/>
  <c r="AG43" i="1" s="1"/>
  <c r="W44" i="1"/>
  <c r="AF44" i="1" s="1"/>
  <c r="X44" i="1"/>
  <c r="AG44" i="1" s="1"/>
  <c r="W45" i="1"/>
  <c r="AF45" i="1" s="1"/>
  <c r="X45" i="1"/>
  <c r="AG45" i="1" s="1"/>
  <c r="W46" i="1"/>
  <c r="AF46" i="1" s="1"/>
  <c r="X46" i="1"/>
  <c r="AG46" i="1" s="1"/>
  <c r="W47" i="1"/>
  <c r="AF47" i="1" s="1"/>
  <c r="X47" i="1"/>
  <c r="AG47" i="1" s="1"/>
  <c r="W48" i="1"/>
  <c r="AF48" i="1" s="1"/>
  <c r="X48" i="1"/>
  <c r="AG48" i="1" s="1"/>
  <c r="W49" i="1"/>
  <c r="AF49" i="1" s="1"/>
  <c r="X49" i="1"/>
  <c r="AG49" i="1" s="1"/>
  <c r="W50" i="1"/>
  <c r="AF50" i="1" s="1"/>
  <c r="X50" i="1"/>
  <c r="AG50" i="1" s="1"/>
  <c r="W51" i="1"/>
  <c r="AF51" i="1" s="1"/>
  <c r="X51" i="1"/>
  <c r="AG51" i="1" s="1"/>
  <c r="W52" i="1"/>
  <c r="AF52" i="1" s="1"/>
  <c r="X52" i="1"/>
  <c r="AG52" i="1" s="1"/>
  <c r="W53" i="1"/>
  <c r="AF53" i="1" s="1"/>
  <c r="X53" i="1"/>
  <c r="AG53" i="1" s="1"/>
  <c r="W54" i="1"/>
  <c r="AF54" i="1" s="1"/>
  <c r="X54" i="1"/>
  <c r="AG54" i="1" s="1"/>
  <c r="W55" i="1"/>
  <c r="AF55" i="1" s="1"/>
  <c r="X55" i="1"/>
  <c r="AG55" i="1" s="1"/>
  <c r="W56" i="1"/>
  <c r="AF56" i="1" s="1"/>
  <c r="X56" i="1"/>
  <c r="AG56" i="1" s="1"/>
  <c r="R38" i="1"/>
  <c r="AC38" i="1" s="1"/>
  <c r="R39" i="1"/>
  <c r="R40" i="1"/>
  <c r="AC40" i="1" s="1"/>
  <c r="R41" i="1"/>
  <c r="R42" i="1"/>
  <c r="AC42" i="1" s="1"/>
  <c r="AL42" i="1" s="1"/>
  <c r="R43" i="1"/>
  <c r="R44" i="1"/>
  <c r="AC44" i="1" s="1"/>
  <c r="R45" i="1"/>
  <c r="AC45" i="1" s="1"/>
  <c r="R46" i="1"/>
  <c r="AC46" i="1" s="1"/>
  <c r="R47" i="1"/>
  <c r="R48" i="1"/>
  <c r="AC48" i="1" s="1"/>
  <c r="R49" i="1"/>
  <c r="R50" i="1"/>
  <c r="AC50" i="1" s="1"/>
  <c r="AL50" i="1" s="1"/>
  <c r="R51" i="1"/>
  <c r="R52" i="1"/>
  <c r="AC52" i="1" s="1"/>
  <c r="R53" i="1"/>
  <c r="AC53" i="1" s="1"/>
  <c r="R54" i="1"/>
  <c r="AC54" i="1" s="1"/>
  <c r="R55" i="1"/>
  <c r="R56" i="1"/>
  <c r="AC56" i="1" s="1"/>
  <c r="P38" i="1"/>
  <c r="AB38" i="1" s="1"/>
  <c r="AK38" i="1" s="1"/>
  <c r="P39" i="1"/>
  <c r="P40" i="1"/>
  <c r="AB40" i="1" s="1"/>
  <c r="P41" i="1"/>
  <c r="AB41" i="1" s="1"/>
  <c r="P42" i="1"/>
  <c r="AB42" i="1" s="1"/>
  <c r="P43" i="1"/>
  <c r="AB43" i="1" s="1"/>
  <c r="AK43" i="1" s="1"/>
  <c r="P44" i="1"/>
  <c r="AB44" i="1" s="1"/>
  <c r="P45" i="1"/>
  <c r="P46" i="1"/>
  <c r="P47" i="1"/>
  <c r="P48" i="1"/>
  <c r="P49" i="1"/>
  <c r="AB49" i="1" s="1"/>
  <c r="P50" i="1"/>
  <c r="P51" i="1"/>
  <c r="AB51" i="1" s="1"/>
  <c r="AK51" i="1" s="1"/>
  <c r="P52" i="1"/>
  <c r="AB52" i="1" s="1"/>
  <c r="P53" i="1"/>
  <c r="AB53" i="1" s="1"/>
  <c r="AK53" i="1" s="1"/>
  <c r="P54" i="1"/>
  <c r="AB54" i="1" s="1"/>
  <c r="AK54" i="1" s="1"/>
  <c r="P55" i="1"/>
  <c r="P56" i="1"/>
  <c r="AB56" i="1" s="1"/>
  <c r="O40" i="1"/>
  <c r="AA40" i="1" s="1"/>
  <c r="O48" i="1"/>
  <c r="AA48" i="1" s="1"/>
  <c r="AJ48" i="1" s="1"/>
  <c r="L38" i="1"/>
  <c r="O38" i="1" s="1"/>
  <c r="L39" i="1"/>
  <c r="O39" i="1" s="1"/>
  <c r="AA39" i="1" s="1"/>
  <c r="L40" i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L49" i="1"/>
  <c r="O49" i="1" s="1"/>
  <c r="L50" i="1"/>
  <c r="O50" i="1" s="1"/>
  <c r="L51" i="1"/>
  <c r="O51" i="1" s="1"/>
  <c r="L52" i="1"/>
  <c r="O52" i="1" s="1"/>
  <c r="AA52" i="1" s="1"/>
  <c r="L53" i="1"/>
  <c r="O53" i="1" s="1"/>
  <c r="L54" i="1"/>
  <c r="O54" i="1" s="1"/>
  <c r="AA54" i="1" s="1"/>
  <c r="L55" i="1"/>
  <c r="O55" i="1" s="1"/>
  <c r="L56" i="1"/>
  <c r="O56" i="1" s="1"/>
  <c r="H38" i="1"/>
  <c r="K38" i="1" s="1"/>
  <c r="H39" i="1"/>
  <c r="K39" i="1" s="1"/>
  <c r="H40" i="1"/>
  <c r="K40" i="1" s="1"/>
  <c r="Z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Z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G38" i="1"/>
  <c r="G39" i="1"/>
  <c r="Y39" i="1" s="1"/>
  <c r="G40" i="1"/>
  <c r="Y40" i="1" s="1"/>
  <c r="AH40" i="1" s="1"/>
  <c r="G41" i="1"/>
  <c r="Y41" i="1" s="1"/>
  <c r="G42" i="1"/>
  <c r="Y42" i="1" s="1"/>
  <c r="AH42" i="1" s="1"/>
  <c r="G43" i="1"/>
  <c r="G44" i="1"/>
  <c r="Y44" i="1" s="1"/>
  <c r="AH44" i="1" s="1"/>
  <c r="G45" i="1"/>
  <c r="Y45" i="1" s="1"/>
  <c r="G46" i="1"/>
  <c r="Y46" i="1" s="1"/>
  <c r="G47" i="1"/>
  <c r="G48" i="1"/>
  <c r="G49" i="1"/>
  <c r="Y49" i="1" s="1"/>
  <c r="G50" i="1"/>
  <c r="Y50" i="1" s="1"/>
  <c r="G51" i="1"/>
  <c r="Y51" i="1" s="1"/>
  <c r="AH51" i="1" s="1"/>
  <c r="G52" i="1"/>
  <c r="Y52" i="1" s="1"/>
  <c r="G53" i="1"/>
  <c r="G54" i="1"/>
  <c r="Y54" i="1" s="1"/>
  <c r="AH54" i="1" s="1"/>
  <c r="G55" i="1"/>
  <c r="G56" i="1"/>
  <c r="Y56" i="1" s="1"/>
  <c r="AH56" i="1" s="1"/>
  <c r="R4" i="1"/>
  <c r="R5" i="1"/>
  <c r="R6" i="1"/>
  <c r="AC6" i="1" s="1"/>
  <c r="AL6" i="1" s="1"/>
  <c r="R8" i="1"/>
  <c r="AC8" i="1" s="1"/>
  <c r="AL8" i="1" s="1"/>
  <c r="R9" i="1"/>
  <c r="R10" i="1"/>
  <c r="R12" i="1"/>
  <c r="R13" i="1"/>
  <c r="R14" i="1"/>
  <c r="AC14" i="1" s="1"/>
  <c r="AL14" i="1" s="1"/>
  <c r="R16" i="1"/>
  <c r="AC16" i="1" s="1"/>
  <c r="AL16" i="1" s="1"/>
  <c r="R17" i="1"/>
  <c r="R18" i="1"/>
  <c r="R20" i="1"/>
  <c r="R21" i="1"/>
  <c r="R22" i="1"/>
  <c r="AC22" i="1" s="1"/>
  <c r="AL22" i="1" s="1"/>
  <c r="R23" i="1"/>
  <c r="AC23" i="1" s="1"/>
  <c r="AL23" i="1" s="1"/>
  <c r="R24" i="1"/>
  <c r="AC24" i="1" s="1"/>
  <c r="AL24" i="1" s="1"/>
  <c r="R25" i="1"/>
  <c r="AC25" i="1" s="1"/>
  <c r="R26" i="1"/>
  <c r="R27" i="1"/>
  <c r="R29" i="1"/>
  <c r="AC29" i="1" s="1"/>
  <c r="AL29" i="1" s="1"/>
  <c r="R30" i="1"/>
  <c r="R31" i="1"/>
  <c r="AC31" i="1" s="1"/>
  <c r="AL31" i="1" s="1"/>
  <c r="R32" i="1"/>
  <c r="AC32" i="1" s="1"/>
  <c r="AL32" i="1" s="1"/>
  <c r="R33" i="1"/>
  <c r="AC33" i="1" s="1"/>
  <c r="AL33" i="1" s="1"/>
  <c r="R34" i="1"/>
  <c r="R35" i="1"/>
  <c r="R36" i="1"/>
  <c r="R37" i="1"/>
  <c r="AC37" i="1" s="1"/>
  <c r="AL37" i="1" s="1"/>
  <c r="R2" i="1"/>
  <c r="AC2" i="1" s="1"/>
  <c r="X3" i="1"/>
  <c r="AG3" i="1" s="1"/>
  <c r="X4" i="1"/>
  <c r="AG4" i="1" s="1"/>
  <c r="X5" i="1"/>
  <c r="AG5" i="1" s="1"/>
  <c r="X6" i="1"/>
  <c r="AG6" i="1" s="1"/>
  <c r="X7" i="1"/>
  <c r="AG7" i="1" s="1"/>
  <c r="X8" i="1"/>
  <c r="AG8" i="1" s="1"/>
  <c r="X9" i="1"/>
  <c r="AG9" i="1" s="1"/>
  <c r="X10" i="1"/>
  <c r="AG10" i="1" s="1"/>
  <c r="X11" i="1"/>
  <c r="AG11" i="1" s="1"/>
  <c r="X12" i="1"/>
  <c r="AG12" i="1" s="1"/>
  <c r="X13" i="1"/>
  <c r="AG13" i="1" s="1"/>
  <c r="X14" i="1"/>
  <c r="AG14" i="1" s="1"/>
  <c r="X15" i="1"/>
  <c r="AG15" i="1" s="1"/>
  <c r="X16" i="1"/>
  <c r="AG16" i="1" s="1"/>
  <c r="X17" i="1"/>
  <c r="AG17" i="1" s="1"/>
  <c r="X18" i="1"/>
  <c r="AG18" i="1" s="1"/>
  <c r="X19" i="1"/>
  <c r="AG19" i="1" s="1"/>
  <c r="X20" i="1"/>
  <c r="AG20" i="1" s="1"/>
  <c r="X21" i="1"/>
  <c r="AG21" i="1" s="1"/>
  <c r="X22" i="1"/>
  <c r="AG22" i="1" s="1"/>
  <c r="X23" i="1"/>
  <c r="AG23" i="1" s="1"/>
  <c r="X24" i="1"/>
  <c r="AG24" i="1" s="1"/>
  <c r="X25" i="1"/>
  <c r="AG25" i="1" s="1"/>
  <c r="X26" i="1"/>
  <c r="AG26" i="1" s="1"/>
  <c r="X27" i="1"/>
  <c r="AG27" i="1" s="1"/>
  <c r="X28" i="1"/>
  <c r="AG28" i="1" s="1"/>
  <c r="X29" i="1"/>
  <c r="AG29" i="1" s="1"/>
  <c r="X30" i="1"/>
  <c r="AG30" i="1" s="1"/>
  <c r="X31" i="1"/>
  <c r="AG31" i="1" s="1"/>
  <c r="X32" i="1"/>
  <c r="AG32" i="1" s="1"/>
  <c r="X33" i="1"/>
  <c r="AG33" i="1" s="1"/>
  <c r="X34" i="1"/>
  <c r="AG34" i="1" s="1"/>
  <c r="X35" i="1"/>
  <c r="AG35" i="1" s="1"/>
  <c r="X36" i="1"/>
  <c r="AG36" i="1" s="1"/>
  <c r="X37" i="1"/>
  <c r="AG37" i="1" s="1"/>
  <c r="W3" i="1"/>
  <c r="W4" i="1"/>
  <c r="AF4" i="1" s="1"/>
  <c r="W5" i="1"/>
  <c r="W6" i="1"/>
  <c r="W7" i="1"/>
  <c r="AF7" i="1" s="1"/>
  <c r="W8" i="1"/>
  <c r="AF8" i="1" s="1"/>
  <c r="W9" i="1"/>
  <c r="AF9" i="1" s="1"/>
  <c r="W10" i="1"/>
  <c r="AF10" i="1" s="1"/>
  <c r="W11" i="1"/>
  <c r="AF11" i="1" s="1"/>
  <c r="W12" i="1"/>
  <c r="AF12" i="1" s="1"/>
  <c r="W13" i="1"/>
  <c r="W14" i="1"/>
  <c r="W15" i="1"/>
  <c r="AF15" i="1" s="1"/>
  <c r="W16" i="1"/>
  <c r="AF16" i="1" s="1"/>
  <c r="W17" i="1"/>
  <c r="AF17" i="1" s="1"/>
  <c r="W18" i="1"/>
  <c r="AF18" i="1" s="1"/>
  <c r="W19" i="1"/>
  <c r="W20" i="1"/>
  <c r="AF20" i="1" s="1"/>
  <c r="W21" i="1"/>
  <c r="W22" i="1"/>
  <c r="W23" i="1"/>
  <c r="AF23" i="1" s="1"/>
  <c r="W24" i="1"/>
  <c r="AF24" i="1" s="1"/>
  <c r="W25" i="1"/>
  <c r="AF25" i="1" s="1"/>
  <c r="W26" i="1"/>
  <c r="AF26" i="1" s="1"/>
  <c r="W27" i="1"/>
  <c r="AF27" i="1" s="1"/>
  <c r="W28" i="1"/>
  <c r="AF28" i="1" s="1"/>
  <c r="W29" i="1"/>
  <c r="W30" i="1"/>
  <c r="W31" i="1"/>
  <c r="AF31" i="1" s="1"/>
  <c r="W32" i="1"/>
  <c r="AF32" i="1" s="1"/>
  <c r="W33" i="1"/>
  <c r="AF33" i="1" s="1"/>
  <c r="W34" i="1"/>
  <c r="AF34" i="1" s="1"/>
  <c r="W35" i="1"/>
  <c r="W36" i="1"/>
  <c r="AF36" i="1" s="1"/>
  <c r="W37" i="1"/>
  <c r="P28" i="1"/>
  <c r="R3" i="1"/>
  <c r="R7" i="1"/>
  <c r="AC7" i="1" s="1"/>
  <c r="AL7" i="1" s="1"/>
  <c r="R11" i="1"/>
  <c r="R15" i="1"/>
  <c r="AC15" i="1" s="1"/>
  <c r="AL15" i="1" s="1"/>
  <c r="R19" i="1"/>
  <c r="P3" i="1"/>
  <c r="P4" i="1"/>
  <c r="AB4" i="1" s="1"/>
  <c r="AK4" i="1" s="1"/>
  <c r="P5" i="1"/>
  <c r="AB5" i="1" s="1"/>
  <c r="AK5" i="1" s="1"/>
  <c r="P6" i="1"/>
  <c r="AB6" i="1" s="1"/>
  <c r="AK6" i="1" s="1"/>
  <c r="P7" i="1"/>
  <c r="P8" i="1"/>
  <c r="P9" i="1"/>
  <c r="P10" i="1"/>
  <c r="AB10" i="1" s="1"/>
  <c r="AK10" i="1" s="1"/>
  <c r="P11" i="1"/>
  <c r="P12" i="1"/>
  <c r="AB12" i="1" s="1"/>
  <c r="AK12" i="1" s="1"/>
  <c r="P13" i="1"/>
  <c r="AB13" i="1" s="1"/>
  <c r="AK13" i="1" s="1"/>
  <c r="P14" i="1"/>
  <c r="AB14" i="1" s="1"/>
  <c r="AK14" i="1" s="1"/>
  <c r="P15" i="1"/>
  <c r="P16" i="1"/>
  <c r="P17" i="1"/>
  <c r="P18" i="1"/>
  <c r="P19" i="1"/>
  <c r="P20" i="1"/>
  <c r="AB20" i="1" s="1"/>
  <c r="AK20" i="1" s="1"/>
  <c r="P21" i="1"/>
  <c r="AB21" i="1" s="1"/>
  <c r="AK21" i="1" s="1"/>
  <c r="P22" i="1"/>
  <c r="AB22" i="1" s="1"/>
  <c r="AK22" i="1" s="1"/>
  <c r="P23" i="1"/>
  <c r="P24" i="1"/>
  <c r="P25" i="1"/>
  <c r="P26" i="1"/>
  <c r="AB26" i="1" s="1"/>
  <c r="AK26" i="1" s="1"/>
  <c r="P27" i="1"/>
  <c r="P29" i="1"/>
  <c r="AB29" i="1" s="1"/>
  <c r="AK29" i="1" s="1"/>
  <c r="P30" i="1"/>
  <c r="AB30" i="1" s="1"/>
  <c r="AK30" i="1" s="1"/>
  <c r="P31" i="1"/>
  <c r="P32" i="1"/>
  <c r="P33" i="1"/>
  <c r="P34" i="1"/>
  <c r="P35" i="1"/>
  <c r="AB35" i="1" s="1"/>
  <c r="AK35" i="1" s="1"/>
  <c r="P36" i="1"/>
  <c r="P37" i="1"/>
  <c r="AB37" i="1" s="1"/>
  <c r="AK37" i="1" s="1"/>
  <c r="L3" i="1"/>
  <c r="O3" i="1" s="1"/>
  <c r="AA3" i="1" s="1"/>
  <c r="L4" i="1"/>
  <c r="O4" i="1" s="1"/>
  <c r="L5" i="1"/>
  <c r="O5" i="1" s="1"/>
  <c r="L6" i="1"/>
  <c r="O6" i="1" s="1"/>
  <c r="L7" i="1"/>
  <c r="O7" i="1" s="1"/>
  <c r="AA7" i="1" s="1"/>
  <c r="AJ7" i="1" s="1"/>
  <c r="L8" i="1"/>
  <c r="O8" i="1" s="1"/>
  <c r="AA8" i="1" s="1"/>
  <c r="AJ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AA15" i="1" s="1"/>
  <c r="AJ15" i="1" s="1"/>
  <c r="L16" i="1"/>
  <c r="O16" i="1" s="1"/>
  <c r="L17" i="1"/>
  <c r="O17" i="1" s="1"/>
  <c r="AA17" i="1" s="1"/>
  <c r="L18" i="1"/>
  <c r="O18" i="1" s="1"/>
  <c r="L19" i="1"/>
  <c r="O19" i="1" s="1"/>
  <c r="AA19" i="1" s="1"/>
  <c r="L20" i="1"/>
  <c r="O20" i="1" s="1"/>
  <c r="L21" i="1"/>
  <c r="O21" i="1" s="1"/>
  <c r="L22" i="1"/>
  <c r="O22" i="1" s="1"/>
  <c r="L23" i="1"/>
  <c r="O23" i="1" s="1"/>
  <c r="L24" i="1"/>
  <c r="O24" i="1" s="1"/>
  <c r="AA24" i="1" s="1"/>
  <c r="AJ24" i="1" s="1"/>
  <c r="L25" i="1"/>
  <c r="O25" i="1" s="1"/>
  <c r="AA25" i="1" s="1"/>
  <c r="L26" i="1"/>
  <c r="O26" i="1" s="1"/>
  <c r="L27" i="1"/>
  <c r="O27" i="1" s="1"/>
  <c r="AA27" i="1" s="1"/>
  <c r="L29" i="1"/>
  <c r="O29" i="1" s="1"/>
  <c r="L30" i="1"/>
  <c r="O30" i="1" s="1"/>
  <c r="L31" i="1"/>
  <c r="O31" i="1" s="1"/>
  <c r="L32" i="1"/>
  <c r="O32" i="1" s="1"/>
  <c r="L33" i="1"/>
  <c r="O33" i="1" s="1"/>
  <c r="AA33" i="1" s="1"/>
  <c r="L34" i="1"/>
  <c r="O34" i="1" s="1"/>
  <c r="L35" i="1"/>
  <c r="O35" i="1" s="1"/>
  <c r="L36" i="1"/>
  <c r="O36" i="1" s="1"/>
  <c r="L37" i="1"/>
  <c r="O37" i="1" s="1"/>
  <c r="X2" i="1"/>
  <c r="AG2" i="1" s="1"/>
  <c r="AF2" i="1"/>
  <c r="P2" i="1"/>
  <c r="L2" i="1"/>
  <c r="O2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Z8" i="1" s="1"/>
  <c r="H9" i="1"/>
  <c r="K9" i="1" s="1"/>
  <c r="H10" i="1"/>
  <c r="K10" i="1" s="1"/>
  <c r="H11" i="1"/>
  <c r="K11" i="1" s="1"/>
  <c r="H12" i="1"/>
  <c r="K12" i="1" s="1"/>
  <c r="Z12" i="1" s="1"/>
  <c r="H13" i="1"/>
  <c r="K13" i="1" s="1"/>
  <c r="H14" i="1"/>
  <c r="K14" i="1" s="1"/>
  <c r="Z14" i="1" s="1"/>
  <c r="H15" i="1"/>
  <c r="K15" i="1" s="1"/>
  <c r="H16" i="1"/>
  <c r="K16" i="1" s="1"/>
  <c r="Z16" i="1" s="1"/>
  <c r="H17" i="1"/>
  <c r="K17" i="1" s="1"/>
  <c r="H18" i="1"/>
  <c r="K18" i="1" s="1"/>
  <c r="H19" i="1"/>
  <c r="K19" i="1" s="1"/>
  <c r="H20" i="1"/>
  <c r="K20" i="1" s="1"/>
  <c r="Z20" i="1" s="1"/>
  <c r="H21" i="1"/>
  <c r="K21" i="1" s="1"/>
  <c r="H22" i="1"/>
  <c r="K22" i="1" s="1"/>
  <c r="Z22" i="1" s="1"/>
  <c r="H23" i="1"/>
  <c r="K23" i="1" s="1"/>
  <c r="H24" i="1"/>
  <c r="K24" i="1" s="1"/>
  <c r="Z24" i="1" s="1"/>
  <c r="AI24" i="1" s="1"/>
  <c r="H25" i="1"/>
  <c r="K25" i="1" s="1"/>
  <c r="H26" i="1"/>
  <c r="K26" i="1" s="1"/>
  <c r="H27" i="1"/>
  <c r="K27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7" i="1"/>
  <c r="K37" i="1" s="1"/>
  <c r="G3" i="1"/>
  <c r="G4" i="1"/>
  <c r="G5" i="1"/>
  <c r="Y5" i="1" s="1"/>
  <c r="AH5" i="1" s="1"/>
  <c r="G6" i="1"/>
  <c r="G7" i="1"/>
  <c r="G8" i="1"/>
  <c r="G9" i="1"/>
  <c r="Y9" i="1" s="1"/>
  <c r="AH9" i="1" s="1"/>
  <c r="G10" i="1"/>
  <c r="G11" i="1"/>
  <c r="Y11" i="1" s="1"/>
  <c r="G12" i="1"/>
  <c r="G13" i="1"/>
  <c r="Y13" i="1" s="1"/>
  <c r="AH13" i="1" s="1"/>
  <c r="G14" i="1"/>
  <c r="G15" i="1"/>
  <c r="G16" i="1"/>
  <c r="G17" i="1"/>
  <c r="Y17" i="1" s="1"/>
  <c r="G18" i="1"/>
  <c r="G19" i="1"/>
  <c r="G20" i="1"/>
  <c r="G21" i="1"/>
  <c r="Y21" i="1" s="1"/>
  <c r="AH21" i="1" s="1"/>
  <c r="G22" i="1"/>
  <c r="G23" i="1"/>
  <c r="G24" i="1"/>
  <c r="G25" i="1"/>
  <c r="Y25" i="1" s="1"/>
  <c r="AH25" i="1" s="1"/>
  <c r="G26" i="1"/>
  <c r="G27" i="1"/>
  <c r="G29" i="1"/>
  <c r="Y29" i="1" s="1"/>
  <c r="G30" i="1"/>
  <c r="G31" i="1"/>
  <c r="G32" i="1"/>
  <c r="G33" i="1"/>
  <c r="Y33" i="1" s="1"/>
  <c r="AH33" i="1" s="1"/>
  <c r="G34" i="1"/>
  <c r="Y34" i="1" s="1"/>
  <c r="AH34" i="1" s="1"/>
  <c r="G35" i="1"/>
  <c r="G37" i="1"/>
  <c r="H2" i="1"/>
  <c r="K2" i="1" s="1"/>
  <c r="G2" i="1"/>
  <c r="Y2" i="1" s="1"/>
  <c r="AH2" i="1" s="1"/>
  <c r="H36" i="1"/>
  <c r="K36" i="1" s="1"/>
  <c r="Z36" i="1" s="1"/>
  <c r="AI36" i="1" s="1"/>
  <c r="AB39" i="1" l="1"/>
  <c r="AK39" i="1" s="1"/>
  <c r="AK52" i="1"/>
  <c r="AK42" i="1"/>
  <c r="AB55" i="1"/>
  <c r="AK55" i="1" s="1"/>
  <c r="AK49" i="1"/>
  <c r="AK56" i="1"/>
  <c r="AH52" i="1"/>
  <c r="Y47" i="1"/>
  <c r="AH47" i="1" s="1"/>
  <c r="AH49" i="1"/>
  <c r="Z56" i="1"/>
  <c r="AI56" i="1" s="1"/>
  <c r="AA56" i="1"/>
  <c r="AJ56" i="1" s="1"/>
  <c r="AA55" i="1"/>
  <c r="AJ55" i="1" s="1"/>
  <c r="Z55" i="1"/>
  <c r="AI55" i="1" s="1"/>
  <c r="Y55" i="1"/>
  <c r="AH55" i="1" s="1"/>
  <c r="Z54" i="1"/>
  <c r="AI54" i="1" s="1"/>
  <c r="AJ54" i="1"/>
  <c r="Z53" i="1"/>
  <c r="AI53" i="1" s="1"/>
  <c r="AA53" i="1"/>
  <c r="AJ53" i="1" s="1"/>
  <c r="Y53" i="1"/>
  <c r="AH53" i="1" s="1"/>
  <c r="Z52" i="1"/>
  <c r="AI52" i="1" s="1"/>
  <c r="AJ52" i="1"/>
  <c r="AA51" i="1"/>
  <c r="AJ51" i="1" s="1"/>
  <c r="Z51" i="1"/>
  <c r="AI51" i="1" s="1"/>
  <c r="AA50" i="1"/>
  <c r="AJ50" i="1" s="1"/>
  <c r="Z50" i="1"/>
  <c r="AB50" i="1"/>
  <c r="AK50" i="1" s="1"/>
  <c r="AH50" i="1"/>
  <c r="AA49" i="1"/>
  <c r="AJ49" i="1" s="1"/>
  <c r="Z49" i="1"/>
  <c r="AI49" i="1"/>
  <c r="Z48" i="1"/>
  <c r="AI48" i="1" s="1"/>
  <c r="Y48" i="1"/>
  <c r="AH48" i="1" s="1"/>
  <c r="AB48" i="1"/>
  <c r="AK48" i="1" s="1"/>
  <c r="AA47" i="1"/>
  <c r="AJ47" i="1" s="1"/>
  <c r="AI47" i="1"/>
  <c r="AB47" i="1"/>
  <c r="AK47" i="1" s="1"/>
  <c r="AH45" i="1"/>
  <c r="Z46" i="1"/>
  <c r="AI46" i="1" s="1"/>
  <c r="AA46" i="1"/>
  <c r="AJ46" i="1" s="1"/>
  <c r="AB46" i="1"/>
  <c r="AK46" i="1" s="1"/>
  <c r="AH46" i="1"/>
  <c r="Z45" i="1"/>
  <c r="AI45" i="1" s="1"/>
  <c r="AA45" i="1"/>
  <c r="AJ45" i="1" s="1"/>
  <c r="AB45" i="1"/>
  <c r="AK45" i="1" s="1"/>
  <c r="AA44" i="1"/>
  <c r="AJ44" i="1" s="1"/>
  <c r="Z44" i="1"/>
  <c r="AK44" i="1"/>
  <c r="AH41" i="1"/>
  <c r="AA43" i="1"/>
  <c r="AJ43" i="1" s="1"/>
  <c r="Y43" i="1"/>
  <c r="AH43" i="1" s="1"/>
  <c r="Z43" i="1"/>
  <c r="AI43" i="1" s="1"/>
  <c r="AA42" i="1"/>
  <c r="AJ42" i="1" s="1"/>
  <c r="Z42" i="1"/>
  <c r="AI42" i="1" s="1"/>
  <c r="AA41" i="1"/>
  <c r="AJ41" i="1" s="1"/>
  <c r="Z41" i="1"/>
  <c r="AK41" i="1"/>
  <c r="AK40" i="1"/>
  <c r="AJ40" i="1"/>
  <c r="AI40" i="1"/>
  <c r="Z39" i="1"/>
  <c r="AI39" i="1" s="1"/>
  <c r="AJ39" i="1"/>
  <c r="AH39" i="1"/>
  <c r="Z38" i="1"/>
  <c r="AI38" i="1" s="1"/>
  <c r="AA38" i="1"/>
  <c r="AJ38" i="1" s="1"/>
  <c r="Y38" i="1"/>
  <c r="AC49" i="1"/>
  <c r="AL49" i="1" s="1"/>
  <c r="AL46" i="1"/>
  <c r="AL54" i="1"/>
  <c r="AL38" i="1"/>
  <c r="AL53" i="1"/>
  <c r="AL45" i="1"/>
  <c r="AC41" i="1"/>
  <c r="AL41" i="1" s="1"/>
  <c r="AL56" i="1"/>
  <c r="AL52" i="1"/>
  <c r="AL48" i="1"/>
  <c r="AL44" i="1"/>
  <c r="AL40" i="1"/>
  <c r="AC55" i="1"/>
  <c r="AL55" i="1" s="1"/>
  <c r="AC47" i="1"/>
  <c r="AC39" i="1"/>
  <c r="AL39" i="1" s="1"/>
  <c r="AC51" i="1"/>
  <c r="AL51" i="1" s="1"/>
  <c r="AC43" i="1"/>
  <c r="AL43" i="1" s="1"/>
  <c r="AD53" i="1"/>
  <c r="AD52" i="1"/>
  <c r="AD40" i="1"/>
  <c r="AA9" i="1"/>
  <c r="AJ9" i="1" s="1"/>
  <c r="AB18" i="1"/>
  <c r="AK18" i="1" s="1"/>
  <c r="AI20" i="1"/>
  <c r="AJ17" i="1"/>
  <c r="AJ33" i="1"/>
  <c r="Z23" i="1"/>
  <c r="AI23" i="1" s="1"/>
  <c r="AA31" i="1"/>
  <c r="AJ31" i="1" s="1"/>
  <c r="AA14" i="1"/>
  <c r="AJ14" i="1" s="1"/>
  <c r="AA6" i="1"/>
  <c r="AJ6" i="1" s="1"/>
  <c r="Z13" i="1"/>
  <c r="AI13" i="1" s="1"/>
  <c r="Z29" i="1"/>
  <c r="AA35" i="1"/>
  <c r="AJ35" i="1" s="1"/>
  <c r="AA26" i="1"/>
  <c r="AJ26" i="1" s="1"/>
  <c r="Z5" i="1"/>
  <c r="AI5" i="1" s="1"/>
  <c r="AA12" i="1"/>
  <c r="AJ12" i="1" s="1"/>
  <c r="Z11" i="1"/>
  <c r="Z10" i="1"/>
  <c r="AI10" i="1" s="1"/>
  <c r="AA32" i="1"/>
  <c r="AJ32" i="1" s="1"/>
  <c r="AB27" i="1"/>
  <c r="AK27" i="1" s="1"/>
  <c r="AB19" i="1"/>
  <c r="AK19" i="1" s="1"/>
  <c r="AB11" i="1"/>
  <c r="AK11" i="1" s="1"/>
  <c r="AB3" i="1"/>
  <c r="AK3" i="1" s="1"/>
  <c r="AC30" i="1"/>
  <c r="AL30" i="1" s="1"/>
  <c r="Y35" i="1"/>
  <c r="AH35" i="1" s="1"/>
  <c r="Z30" i="1"/>
  <c r="AI30" i="1" s="1"/>
  <c r="AB28" i="1"/>
  <c r="AK28" i="1" s="1"/>
  <c r="AC5" i="1"/>
  <c r="AL5" i="1" s="1"/>
  <c r="AI22" i="1"/>
  <c r="AJ25" i="1"/>
  <c r="Z2" i="1"/>
  <c r="AI2" i="1" s="1"/>
  <c r="Y20" i="1"/>
  <c r="Y12" i="1"/>
  <c r="Y4" i="1"/>
  <c r="AA22" i="1"/>
  <c r="AJ22" i="1" s="1"/>
  <c r="Z6" i="1"/>
  <c r="AI6" i="1" s="1"/>
  <c r="AA23" i="1"/>
  <c r="AJ23" i="1" s="1"/>
  <c r="AF29" i="1"/>
  <c r="AH11" i="1"/>
  <c r="Z21" i="1"/>
  <c r="Z34" i="1"/>
  <c r="Z9" i="1"/>
  <c r="AA5" i="1"/>
  <c r="AJ5" i="1" s="1"/>
  <c r="AA16" i="1"/>
  <c r="AJ16" i="1" s="1"/>
  <c r="AB25" i="1"/>
  <c r="AK25" i="1" s="1"/>
  <c r="AB17" i="1"/>
  <c r="AK17" i="1" s="1"/>
  <c r="AB9" i="1"/>
  <c r="AK9" i="1" s="1"/>
  <c r="AC36" i="1"/>
  <c r="AL36" i="1" s="1"/>
  <c r="AC27" i="1"/>
  <c r="AL27" i="1" s="1"/>
  <c r="AC19" i="1"/>
  <c r="AL19" i="1" s="1"/>
  <c r="AC11" i="1"/>
  <c r="AL11" i="1" s="1"/>
  <c r="AC3" i="1"/>
  <c r="AL3" i="1" s="1"/>
  <c r="Z4" i="1"/>
  <c r="AI4" i="1" s="1"/>
  <c r="AF5" i="1"/>
  <c r="AH29" i="1"/>
  <c r="AI14" i="1"/>
  <c r="Y18" i="1"/>
  <c r="Z26" i="1"/>
  <c r="AI26" i="1" s="1"/>
  <c r="AA4" i="1"/>
  <c r="AJ4" i="1" s="1"/>
  <c r="AB33" i="1"/>
  <c r="AK33" i="1" s="1"/>
  <c r="AB24" i="1"/>
  <c r="AK24" i="1" s="1"/>
  <c r="AC26" i="1"/>
  <c r="AL26" i="1" s="1"/>
  <c r="AC18" i="1"/>
  <c r="AL18" i="1" s="1"/>
  <c r="AC10" i="1"/>
  <c r="AL10" i="1" s="1"/>
  <c r="AB36" i="1"/>
  <c r="AK36" i="1" s="1"/>
  <c r="AC13" i="1"/>
  <c r="AL13" i="1" s="1"/>
  <c r="AF3" i="1"/>
  <c r="AI12" i="1"/>
  <c r="Y27" i="1"/>
  <c r="AH27" i="1" s="1"/>
  <c r="AC9" i="1"/>
  <c r="AL9" i="1" s="1"/>
  <c r="AF21" i="1"/>
  <c r="Y10" i="1"/>
  <c r="Z19" i="1"/>
  <c r="AI19" i="1" s="1"/>
  <c r="AA37" i="1"/>
  <c r="AJ37" i="1" s="1"/>
  <c r="AB16" i="1"/>
  <c r="AK16" i="1" s="1"/>
  <c r="AA36" i="1"/>
  <c r="AJ36" i="1" s="1"/>
  <c r="AB32" i="1"/>
  <c r="AK32" i="1" s="1"/>
  <c r="AB7" i="1"/>
  <c r="AK7" i="1" s="1"/>
  <c r="AB2" i="1"/>
  <c r="AK2" i="1" s="1"/>
  <c r="AA18" i="1"/>
  <c r="AJ18" i="1" s="1"/>
  <c r="AA10" i="1"/>
  <c r="AJ10" i="1" s="1"/>
  <c r="Y3" i="1"/>
  <c r="AA11" i="1"/>
  <c r="AJ11" i="1" s="1"/>
  <c r="AB34" i="1"/>
  <c r="AK34" i="1" s="1"/>
  <c r="AF19" i="1"/>
  <c r="Y26" i="1"/>
  <c r="Z27" i="1"/>
  <c r="AA29" i="1"/>
  <c r="AJ29" i="1" s="1"/>
  <c r="AC35" i="1"/>
  <c r="AL35" i="1" s="1"/>
  <c r="Z25" i="1"/>
  <c r="AI25" i="1" s="1"/>
  <c r="AJ19" i="1"/>
  <c r="AB15" i="1"/>
  <c r="AK15" i="1" s="1"/>
  <c r="AC34" i="1"/>
  <c r="AL34" i="1" s="1"/>
  <c r="Z33" i="1"/>
  <c r="AI33" i="1" s="1"/>
  <c r="AI16" i="1"/>
  <c r="AI8" i="1"/>
  <c r="AA34" i="1"/>
  <c r="AJ34" i="1" s="1"/>
  <c r="AC21" i="1"/>
  <c r="AL21" i="1" s="1"/>
  <c r="AF37" i="1"/>
  <c r="Z37" i="1"/>
  <c r="Z3" i="1"/>
  <c r="AI3" i="1" s="1"/>
  <c r="AA20" i="1"/>
  <c r="AJ20" i="1" s="1"/>
  <c r="AB8" i="1"/>
  <c r="AK8" i="1" s="1"/>
  <c r="AA2" i="1"/>
  <c r="AJ2" i="1" s="1"/>
  <c r="AJ27" i="1"/>
  <c r="AJ3" i="1"/>
  <c r="AB23" i="1"/>
  <c r="AK23" i="1" s="1"/>
  <c r="AL25" i="1"/>
  <c r="Y31" i="1"/>
  <c r="AH31" i="1" s="1"/>
  <c r="Y22" i="1"/>
  <c r="AH22" i="1" s="1"/>
  <c r="Y14" i="1"/>
  <c r="AH14" i="1" s="1"/>
  <c r="Y6" i="1"/>
  <c r="Z15" i="1"/>
  <c r="Z7" i="1"/>
  <c r="AI7" i="1" s="1"/>
  <c r="Y37" i="1"/>
  <c r="AH37" i="1" s="1"/>
  <c r="Y19" i="1"/>
  <c r="AH19" i="1" s="1"/>
  <c r="Z32" i="1"/>
  <c r="AI32" i="1" s="1"/>
  <c r="AC17" i="1"/>
  <c r="AL17" i="1" s="1"/>
  <c r="AF35" i="1"/>
  <c r="AF13" i="1"/>
  <c r="AH17" i="1"/>
  <c r="Z31" i="1"/>
  <c r="AI31" i="1" s="1"/>
  <c r="AF30" i="1"/>
  <c r="AF22" i="1"/>
  <c r="AF14" i="1"/>
  <c r="AF6" i="1"/>
  <c r="Y32" i="1"/>
  <c r="Y24" i="1"/>
  <c r="Y16" i="1"/>
  <c r="Y8" i="1"/>
  <c r="AH8" i="1" s="1"/>
  <c r="Z35" i="1"/>
  <c r="AI35" i="1" s="1"/>
  <c r="AA30" i="1"/>
  <c r="AJ30" i="1" s="1"/>
  <c r="AC20" i="1"/>
  <c r="AL20" i="1" s="1"/>
  <c r="AC12" i="1"/>
  <c r="AL12" i="1" s="1"/>
  <c r="AC4" i="1"/>
  <c r="AL4" i="1" s="1"/>
  <c r="Y23" i="1"/>
  <c r="AH23" i="1" s="1"/>
  <c r="Y15" i="1"/>
  <c r="AH15" i="1" s="1"/>
  <c r="Y7" i="1"/>
  <c r="AH7" i="1" s="1"/>
  <c r="Z18" i="1"/>
  <c r="AI18" i="1" s="1"/>
  <c r="AA21" i="1"/>
  <c r="AJ21" i="1" s="1"/>
  <c r="AA13" i="1"/>
  <c r="AJ13" i="1" s="1"/>
  <c r="Y30" i="1"/>
  <c r="AH30" i="1" s="1"/>
  <c r="Z17" i="1"/>
  <c r="AI17" i="1" s="1"/>
  <c r="AB31" i="1"/>
  <c r="AK31" i="1" s="1"/>
  <c r="H28" i="1"/>
  <c r="K28" i="1" s="1"/>
  <c r="G28" i="1"/>
  <c r="R28" i="1"/>
  <c r="L28" i="1"/>
  <c r="O28" i="1" s="1"/>
  <c r="G36" i="1"/>
  <c r="AD38" i="1" l="1"/>
  <c r="AM52" i="1"/>
  <c r="AN52" i="1" s="1"/>
  <c r="AO52" i="1" s="1"/>
  <c r="AD50" i="1"/>
  <c r="AD54" i="1"/>
  <c r="AD47" i="1"/>
  <c r="AD42" i="1"/>
  <c r="AD44" i="1"/>
  <c r="AI44" i="1"/>
  <c r="AM44" i="1" s="1"/>
  <c r="AM42" i="1"/>
  <c r="AI50" i="1"/>
  <c r="AD45" i="1"/>
  <c r="AD41" i="1"/>
  <c r="AM50" i="1"/>
  <c r="AN50" i="1" s="1"/>
  <c r="AD56" i="1"/>
  <c r="AM56" i="1"/>
  <c r="AN56" i="1" s="1"/>
  <c r="AM55" i="1"/>
  <c r="AM54" i="1"/>
  <c r="AM53" i="1"/>
  <c r="AN53" i="1" s="1"/>
  <c r="S53" i="1" s="1"/>
  <c r="T53" i="1" s="1"/>
  <c r="U53" i="1" s="1"/>
  <c r="AM51" i="1"/>
  <c r="AD49" i="1"/>
  <c r="AM49" i="1"/>
  <c r="AM48" i="1"/>
  <c r="AD48" i="1"/>
  <c r="AD46" i="1"/>
  <c r="AM46" i="1"/>
  <c r="AM45" i="1"/>
  <c r="AM43" i="1"/>
  <c r="AI41" i="1"/>
  <c r="AM41" i="1" s="1"/>
  <c r="AN41" i="1" s="1"/>
  <c r="AM40" i="1"/>
  <c r="AN40" i="1" s="1"/>
  <c r="AO40" i="1" s="1"/>
  <c r="AM39" i="1"/>
  <c r="AH38" i="1"/>
  <c r="AM38" i="1" s="1"/>
  <c r="AN38" i="1" s="1"/>
  <c r="S52" i="1"/>
  <c r="T52" i="1" s="1"/>
  <c r="U52" i="1" s="1"/>
  <c r="AD39" i="1"/>
  <c r="AD51" i="1"/>
  <c r="AD55" i="1"/>
  <c r="AL47" i="1"/>
  <c r="AM47" i="1" s="1"/>
  <c r="AN47" i="1" s="1"/>
  <c r="AD43" i="1"/>
  <c r="AM33" i="1"/>
  <c r="AD24" i="1"/>
  <c r="AD22" i="1"/>
  <c r="AD15" i="1"/>
  <c r="AD21" i="1"/>
  <c r="AI15" i="1"/>
  <c r="AM15" i="1" s="1"/>
  <c r="AD37" i="1"/>
  <c r="AD3" i="1"/>
  <c r="AM2" i="1"/>
  <c r="AD14" i="1"/>
  <c r="AI37" i="1"/>
  <c r="AM37" i="1" s="1"/>
  <c r="AD19" i="1"/>
  <c r="AD6" i="1"/>
  <c r="AD30" i="1"/>
  <c r="AD13" i="1"/>
  <c r="AD27" i="1"/>
  <c r="AM7" i="1"/>
  <c r="AD29" i="1"/>
  <c r="AD16" i="1"/>
  <c r="AD2" i="1"/>
  <c r="AM25" i="1"/>
  <c r="AD35" i="1"/>
  <c r="AD11" i="1"/>
  <c r="AD18" i="1"/>
  <c r="AD12" i="1"/>
  <c r="AD20" i="1"/>
  <c r="AM17" i="1"/>
  <c r="AD26" i="1"/>
  <c r="AD17" i="1"/>
  <c r="AD9" i="1"/>
  <c r="AM23" i="1"/>
  <c r="AM31" i="1"/>
  <c r="AM8" i="1"/>
  <c r="AD23" i="1"/>
  <c r="AI27" i="1"/>
  <c r="AM27" i="1" s="1"/>
  <c r="AH6" i="1"/>
  <c r="AM6" i="1" s="1"/>
  <c r="AD5" i="1"/>
  <c r="Y28" i="1"/>
  <c r="AH28" i="1" s="1"/>
  <c r="AD8" i="1"/>
  <c r="AD7" i="1"/>
  <c r="AH3" i="1"/>
  <c r="AM3" i="1" s="1"/>
  <c r="AD33" i="1"/>
  <c r="AD25" i="1"/>
  <c r="AI9" i="1"/>
  <c r="AM9" i="1" s="1"/>
  <c r="AH12" i="1"/>
  <c r="AM12" i="1" s="1"/>
  <c r="AH18" i="1"/>
  <c r="AM18" i="1" s="1"/>
  <c r="AD34" i="1"/>
  <c r="AI29" i="1"/>
  <c r="AM29" i="1" s="1"/>
  <c r="AM35" i="1"/>
  <c r="AH26" i="1"/>
  <c r="AM26" i="1" s="1"/>
  <c r="AI34" i="1"/>
  <c r="AM34" i="1" s="1"/>
  <c r="AM14" i="1"/>
  <c r="AH24" i="1"/>
  <c r="AM24" i="1" s="1"/>
  <c r="Z28" i="1"/>
  <c r="AI28" i="1" s="1"/>
  <c r="AM13" i="1"/>
  <c r="AD32" i="1"/>
  <c r="AH20" i="1"/>
  <c r="AM20" i="1" s="1"/>
  <c r="AM22" i="1"/>
  <c r="AM19" i="1"/>
  <c r="AD10" i="1"/>
  <c r="AM5" i="1"/>
  <c r="AI21" i="1"/>
  <c r="AM21" i="1" s="1"/>
  <c r="AD4" i="1"/>
  <c r="AI11" i="1"/>
  <c r="AM11" i="1" s="1"/>
  <c r="AD31" i="1"/>
  <c r="AH32" i="1"/>
  <c r="AM32" i="1" s="1"/>
  <c r="AH16" i="1"/>
  <c r="AM16" i="1" s="1"/>
  <c r="Y36" i="1"/>
  <c r="AD36" i="1" s="1"/>
  <c r="AA28" i="1"/>
  <c r="AJ28" i="1" s="1"/>
  <c r="AC28" i="1"/>
  <c r="AL28" i="1" s="1"/>
  <c r="AM30" i="1"/>
  <c r="AN30" i="1" s="1"/>
  <c r="AH10" i="1"/>
  <c r="AM10" i="1" s="1"/>
  <c r="AH4" i="1"/>
  <c r="AM4" i="1" s="1"/>
  <c r="AN33" i="1" l="1"/>
  <c r="AN44" i="1"/>
  <c r="AO44" i="1" s="1"/>
  <c r="AO53" i="1"/>
  <c r="AN54" i="1"/>
  <c r="AO54" i="1" s="1"/>
  <c r="AN46" i="1"/>
  <c r="S46" i="1" s="1"/>
  <c r="T46" i="1" s="1"/>
  <c r="U46" i="1" s="1"/>
  <c r="AN42" i="1"/>
  <c r="AO42" i="1" s="1"/>
  <c r="AN55" i="1"/>
  <c r="S55" i="1" s="1"/>
  <c r="T55" i="1" s="1"/>
  <c r="U55" i="1" s="1"/>
  <c r="AN48" i="1"/>
  <c r="AO48" i="1" s="1"/>
  <c r="AN39" i="1"/>
  <c r="S39" i="1" s="1"/>
  <c r="T39" i="1" s="1"/>
  <c r="U39" i="1" s="1"/>
  <c r="AN7" i="1"/>
  <c r="S7" i="1" s="1"/>
  <c r="T7" i="1" s="1"/>
  <c r="U7" i="1" s="1"/>
  <c r="S40" i="1"/>
  <c r="T40" i="1" s="1"/>
  <c r="U40" i="1" s="1"/>
  <c r="AN45" i="1"/>
  <c r="AN43" i="1"/>
  <c r="AO43" i="1" s="1"/>
  <c r="AN21" i="1"/>
  <c r="AO21" i="1" s="1"/>
  <c r="AN49" i="1"/>
  <c r="AO49" i="1" s="1"/>
  <c r="AN51" i="1"/>
  <c r="S51" i="1" s="1"/>
  <c r="T51" i="1" s="1"/>
  <c r="U51" i="1" s="1"/>
  <c r="AN24" i="1"/>
  <c r="AO24" i="1" s="1"/>
  <c r="AO47" i="1"/>
  <c r="S47" i="1"/>
  <c r="T47" i="1" s="1"/>
  <c r="U47" i="1" s="1"/>
  <c r="S41" i="1"/>
  <c r="T41" i="1" s="1"/>
  <c r="U41" i="1" s="1"/>
  <c r="AO41" i="1"/>
  <c r="S50" i="1"/>
  <c r="T50" i="1" s="1"/>
  <c r="U50" i="1" s="1"/>
  <c r="AO50" i="1"/>
  <c r="S44" i="1"/>
  <c r="T44" i="1" s="1"/>
  <c r="U44" i="1" s="1"/>
  <c r="AO56" i="1"/>
  <c r="S56" i="1"/>
  <c r="T56" i="1" s="1"/>
  <c r="U56" i="1" s="1"/>
  <c r="AO38" i="1"/>
  <c r="S38" i="1"/>
  <c r="T38" i="1" s="1"/>
  <c r="U38" i="1" s="1"/>
  <c r="AN13" i="1"/>
  <c r="AO13" i="1" s="1"/>
  <c r="AN22" i="1"/>
  <c r="AO22" i="1" s="1"/>
  <c r="AN15" i="1"/>
  <c r="S15" i="1" s="1"/>
  <c r="T15" i="1" s="1"/>
  <c r="U15" i="1" s="1"/>
  <c r="AN18" i="1"/>
  <c r="AO18" i="1" s="1"/>
  <c r="AN35" i="1"/>
  <c r="AO35" i="1" s="1"/>
  <c r="AN3" i="1"/>
  <c r="AO3" i="1" s="1"/>
  <c r="AN29" i="1"/>
  <c r="AO29" i="1" s="1"/>
  <c r="AN12" i="1"/>
  <c r="AO12" i="1" s="1"/>
  <c r="AN14" i="1"/>
  <c r="AO14" i="1" s="1"/>
  <c r="AN9" i="1"/>
  <c r="AO9" i="1" s="1"/>
  <c r="AN5" i="1"/>
  <c r="S5" i="1" s="1"/>
  <c r="T5" i="1" s="1"/>
  <c r="U5" i="1" s="1"/>
  <c r="AN32" i="1"/>
  <c r="AO32" i="1" s="1"/>
  <c r="AN37" i="1"/>
  <c r="AO37" i="1" s="1"/>
  <c r="AN16" i="1"/>
  <c r="S16" i="1" s="1"/>
  <c r="T16" i="1" s="1"/>
  <c r="U16" i="1" s="1"/>
  <c r="AN19" i="1"/>
  <c r="S19" i="1" s="1"/>
  <c r="T19" i="1" s="1"/>
  <c r="U19" i="1" s="1"/>
  <c r="AM28" i="1"/>
  <c r="AH36" i="1"/>
  <c r="AM36" i="1" s="1"/>
  <c r="AN36" i="1" s="1"/>
  <c r="AN6" i="1"/>
  <c r="S6" i="1" s="1"/>
  <c r="T6" i="1" s="1"/>
  <c r="U6" i="1" s="1"/>
  <c r="AN2" i="1"/>
  <c r="AN25" i="1"/>
  <c r="S25" i="1" s="1"/>
  <c r="T25" i="1" s="1"/>
  <c r="U25" i="1" s="1"/>
  <c r="AN11" i="1"/>
  <c r="AO11" i="1" s="1"/>
  <c r="AN27" i="1"/>
  <c r="AO27" i="1" s="1"/>
  <c r="AN17" i="1"/>
  <c r="AN34" i="1"/>
  <c r="AO34" i="1" s="1"/>
  <c r="AN26" i="1"/>
  <c r="S26" i="1" s="1"/>
  <c r="T26" i="1" s="1"/>
  <c r="U26" i="1" s="1"/>
  <c r="AN20" i="1"/>
  <c r="AO20" i="1" s="1"/>
  <c r="S33" i="1"/>
  <c r="T33" i="1" s="1"/>
  <c r="U33" i="1" s="1"/>
  <c r="AO33" i="1"/>
  <c r="AO30" i="1"/>
  <c r="S30" i="1"/>
  <c r="T30" i="1" s="1"/>
  <c r="U30" i="1" s="1"/>
  <c r="AN10" i="1"/>
  <c r="AN8" i="1"/>
  <c r="AN31" i="1"/>
  <c r="AD28" i="1"/>
  <c r="AN23" i="1"/>
  <c r="AN4" i="1"/>
  <c r="S22" i="1" l="1"/>
  <c r="T22" i="1" s="1"/>
  <c r="U22" i="1" s="1"/>
  <c r="S54" i="1"/>
  <c r="T54" i="1" s="1"/>
  <c r="U54" i="1" s="1"/>
  <c r="AO7" i="1"/>
  <c r="S21" i="1"/>
  <c r="T21" i="1" s="1"/>
  <c r="U21" i="1" s="1"/>
  <c r="AO46" i="1"/>
  <c r="S49" i="1"/>
  <c r="T49" i="1" s="1"/>
  <c r="U49" i="1" s="1"/>
  <c r="S43" i="1"/>
  <c r="T43" i="1" s="1"/>
  <c r="U43" i="1" s="1"/>
  <c r="S48" i="1"/>
  <c r="T48" i="1" s="1"/>
  <c r="U48" i="1" s="1"/>
  <c r="AO15" i="1"/>
  <c r="AO55" i="1"/>
  <c r="S42" i="1"/>
  <c r="T42" i="1" s="1"/>
  <c r="U42" i="1" s="1"/>
  <c r="AO39" i="1"/>
  <c r="AO45" i="1"/>
  <c r="S45" i="1"/>
  <c r="T45" i="1" s="1"/>
  <c r="U45" i="1" s="1"/>
  <c r="AO51" i="1"/>
  <c r="S37" i="1"/>
  <c r="T37" i="1" s="1"/>
  <c r="U37" i="1" s="1"/>
  <c r="S24" i="1"/>
  <c r="T24" i="1" s="1"/>
  <c r="U24" i="1" s="1"/>
  <c r="S13" i="1"/>
  <c r="T13" i="1" s="1"/>
  <c r="U13" i="1" s="1"/>
  <c r="S18" i="1"/>
  <c r="T18" i="1" s="1"/>
  <c r="U18" i="1" s="1"/>
  <c r="S35" i="1"/>
  <c r="T35" i="1" s="1"/>
  <c r="U35" i="1" s="1"/>
  <c r="S32" i="1"/>
  <c r="T32" i="1" s="1"/>
  <c r="U32" i="1" s="1"/>
  <c r="S3" i="1"/>
  <c r="T3" i="1" s="1"/>
  <c r="U3" i="1" s="1"/>
  <c r="S9" i="1"/>
  <c r="T9" i="1" s="1"/>
  <c r="U9" i="1" s="1"/>
  <c r="AO19" i="1"/>
  <c r="S12" i="1"/>
  <c r="T12" i="1" s="1"/>
  <c r="U12" i="1" s="1"/>
  <c r="S34" i="1"/>
  <c r="T34" i="1" s="1"/>
  <c r="U34" i="1" s="1"/>
  <c r="S29" i="1"/>
  <c r="T29" i="1" s="1"/>
  <c r="U29" i="1" s="1"/>
  <c r="AO6" i="1"/>
  <c r="S14" i="1"/>
  <c r="T14" i="1" s="1"/>
  <c r="U14" i="1" s="1"/>
  <c r="AO26" i="1"/>
  <c r="AO16" i="1"/>
  <c r="S27" i="1"/>
  <c r="T27" i="1" s="1"/>
  <c r="U27" i="1" s="1"/>
  <c r="AO5" i="1"/>
  <c r="AN28" i="1"/>
  <c r="AO28" i="1" s="1"/>
  <c r="AO36" i="1"/>
  <c r="S36" i="1"/>
  <c r="T36" i="1" s="1"/>
  <c r="U36" i="1" s="1"/>
  <c r="S20" i="1"/>
  <c r="T20" i="1" s="1"/>
  <c r="U20" i="1" s="1"/>
  <c r="S2" i="1"/>
  <c r="T2" i="1" s="1"/>
  <c r="U2" i="1" s="1"/>
  <c r="AO2" i="1"/>
  <c r="AO25" i="1"/>
  <c r="S11" i="1"/>
  <c r="T11" i="1" s="1"/>
  <c r="U11" i="1" s="1"/>
  <c r="AO17" i="1"/>
  <c r="S17" i="1"/>
  <c r="T17" i="1" s="1"/>
  <c r="U17" i="1" s="1"/>
  <c r="AO4" i="1"/>
  <c r="S4" i="1"/>
  <c r="T4" i="1" s="1"/>
  <c r="U4" i="1" s="1"/>
  <c r="AO31" i="1"/>
  <c r="S31" i="1"/>
  <c r="T31" i="1" s="1"/>
  <c r="U31" i="1" s="1"/>
  <c r="AO23" i="1"/>
  <c r="S23" i="1"/>
  <c r="T23" i="1" s="1"/>
  <c r="U23" i="1" s="1"/>
  <c r="S10" i="1"/>
  <c r="T10" i="1" s="1"/>
  <c r="U10" i="1" s="1"/>
  <c r="AO10" i="1"/>
  <c r="AO8" i="1"/>
  <c r="S8" i="1"/>
  <c r="T8" i="1" s="1"/>
  <c r="U8" i="1" s="1"/>
  <c r="S28" i="1" l="1"/>
  <c r="T28" i="1" s="1"/>
  <c r="U28" i="1" s="1"/>
</calcChain>
</file>

<file path=xl/sharedStrings.xml><?xml version="1.0" encoding="utf-8"?>
<sst xmlns="http://schemas.openxmlformats.org/spreadsheetml/2006/main" count="224" uniqueCount="166">
  <si>
    <t>Эспандер ленточный - набор резинок для фитнеса, цветные</t>
  </si>
  <si>
    <t>Массажер многофункциональный для плеч и шеи</t>
  </si>
  <si>
    <t>Перкуссионный ударный массажер</t>
  </si>
  <si>
    <t>Shark Fit, Балансировочный диск полусфера, Массажная подушка-балансир, Платформа для йоги и фитнеса, бирюзовая</t>
  </si>
  <si>
    <t>Shark Fit, Балансировочный диск полусфера, Массажная подушка-балансир, Платформа для йоги и фитнеса, черная</t>
  </si>
  <si>
    <t>Ролик массажный, синий</t>
  </si>
  <si>
    <t>Ролик массажный, фиолетовый</t>
  </si>
  <si>
    <t>Ролик массажный, голубой</t>
  </si>
  <si>
    <t>Shark Fit, Ролик массажный, Массажер для шеи, плеч и спины, Спортивный валик для йоги и фитнеса, Ролл мфр, черный</t>
  </si>
  <si>
    <t>Ролик для пресса синий</t>
  </si>
  <si>
    <t>Пакеты для вакуумного упаковщика, 20 x 500 см, 3 рулона</t>
  </si>
  <si>
    <t>Пакет вакуумный для хранения одежды, 70 x 100 см 3 штуки</t>
  </si>
  <si>
    <t>Помпа для воды</t>
  </si>
  <si>
    <t>Защитные заглушки на розетки комплект 12 шт</t>
  </si>
  <si>
    <t>Терка для цитрусовыз</t>
  </si>
  <si>
    <t>Shiny Kitchen, Пластиковый ланч-бокс с приборами, Контейнер для еды с отделениями, Многоразовая посуда, 1000 мл</t>
  </si>
  <si>
    <t>Бьюти бокс для косметики, размер L, черный</t>
  </si>
  <si>
    <t>Бьюти бокс для косметики, размер L, розовый</t>
  </si>
  <si>
    <t>Бьюти бокс для косметики S, розовый</t>
  </si>
  <si>
    <t>Бьюти бокс для косметики, размер M, черный</t>
  </si>
  <si>
    <t>Бьюти бокс для косметики, размер M, розовый</t>
  </si>
  <si>
    <t>Защитный уголок, белый, 4 шт</t>
  </si>
  <si>
    <t>A2201</t>
  </si>
  <si>
    <t>Стеклянный чайник 950ml</t>
  </si>
  <si>
    <t>A2210</t>
  </si>
  <si>
    <t>Стеклянный чайник 600ml</t>
  </si>
  <si>
    <t>A2211</t>
  </si>
  <si>
    <t>Стеклянный чайник 1000ml</t>
  </si>
  <si>
    <t>A2501</t>
  </si>
  <si>
    <t>Штанга для ванной комнаты телескопическая</t>
  </si>
  <si>
    <t>A2502</t>
  </si>
  <si>
    <t>Birdhouse, Карниз для ванной телескопический, Металлическая раздвижная штанга для штор, Карниз в ванную комнату, Черный</t>
  </si>
  <si>
    <t>A5501</t>
  </si>
  <si>
    <t>Камень точильный водный комбинированный 6000/1000 на деревянной подставке</t>
  </si>
  <si>
    <t>J0314</t>
  </si>
  <si>
    <t>Shark Fit, Скакалка для фитнеса и гимнастики, Спортивная прыгалка для детей и взрослых, Черная</t>
  </si>
  <si>
    <t>J0400</t>
  </si>
  <si>
    <t>Kids Zone, Развивающая игрушка для детей, Деревянный сортер Монтессори, Магнитная рыбалка для малышей</t>
  </si>
  <si>
    <t>Z0020</t>
  </si>
  <si>
    <t>Набор куржек с двойными стенками 2шт, 280 мл (замена штрих кода)</t>
  </si>
  <si>
    <t>Z0031</t>
  </si>
  <si>
    <t>Набор кружек с двойными стенками "СЕРДЦЕ", 2шт, 280 мл</t>
  </si>
  <si>
    <t>Z0090</t>
  </si>
  <si>
    <t>Набор стаканов с двойными стенками 2шт, 350 мл</t>
  </si>
  <si>
    <t>Z0111</t>
  </si>
  <si>
    <t>Набор куржек с двойными стенками 2шт, 250 мл</t>
  </si>
  <si>
    <t>Метелка для пыли, Birdhouse, Пипидастр, Щетки для уборки пыли, Сметка для пыли</t>
  </si>
  <si>
    <t>Форма для мороженого, Shiny Kitchen, Набор форм для мороженого, Формочки для мороженого, Форма для эскимо</t>
  </si>
  <si>
    <t>A2801</t>
  </si>
  <si>
    <t>A6101</t>
  </si>
  <si>
    <t>Артикул</t>
  </si>
  <si>
    <t>Название</t>
  </si>
  <si>
    <t>Номенклатура</t>
  </si>
  <si>
    <t>Себестоимость</t>
  </si>
  <si>
    <t>цена</t>
  </si>
  <si>
    <t>цена яндекс маркет</t>
  </si>
  <si>
    <t>размещение на витрине %</t>
  </si>
  <si>
    <t>размещение в рублях</t>
  </si>
  <si>
    <t>минимум</t>
  </si>
  <si>
    <t>максимум</t>
  </si>
  <si>
    <t>доставка</t>
  </si>
  <si>
    <t>прием платежей</t>
  </si>
  <si>
    <t>программа лояльности</t>
  </si>
  <si>
    <t>налог</t>
  </si>
  <si>
    <t>прибыль</t>
  </si>
  <si>
    <t>Наценка</t>
  </si>
  <si>
    <t>себ-ть</t>
  </si>
  <si>
    <t>размещение на витрине</t>
  </si>
  <si>
    <t>складская обработка</t>
  </si>
  <si>
    <t>ндс</t>
  </si>
  <si>
    <t>налог на пр</t>
  </si>
  <si>
    <t>итого налог</t>
  </si>
  <si>
    <t xml:space="preserve"> % налога</t>
  </si>
  <si>
    <t>G0181</t>
  </si>
  <si>
    <t>Shiny Kitchen, Кухонный пинцет для удаления костей из рыбы и мяса, Металлические кулинарные щипцы для кухни</t>
  </si>
  <si>
    <t>Пакеты для вакуумного упаковщика, 28 x 500 см, рулон</t>
  </si>
  <si>
    <t>Пакеты для вакуумного упаковщика, 15 x 500 см, рулон</t>
  </si>
  <si>
    <t>Пакеты для вакуумного упаковщика, 15 x 500 см, 3 рулона</t>
  </si>
  <si>
    <t>Пакеты для вакуумного упаковщика, 28 x 500 см, 3 рулона </t>
  </si>
  <si>
    <t>Пакет вакуумный для хранения одежды, 40 x 60 см</t>
  </si>
  <si>
    <t>Ланч бокс 2-ярусный</t>
  </si>
  <si>
    <t>Ланч бокс 3-ярусный</t>
  </si>
  <si>
    <t>Shiny Kitchen, Пластиковый ланч-бокс с приборами, Контейнер для еды с отделениями, Многоразовая посуда</t>
  </si>
  <si>
    <t>Shiny Kitchen, Пластиковый ланч-бокс с приборами, Контейнер для еды с отделениями, Многоразовая посуда, 1100 мл</t>
  </si>
  <si>
    <t>Shiny Kitchen, Пластиковый ланч-бокс с приборами, Контейнер для еды с отделениями, Многоразовая посуда, 1400 мл</t>
  </si>
  <si>
    <t>A4904</t>
  </si>
  <si>
    <t>Birdhouse, Органайзер для хранения сумок, Подвесной двусторонний контейнер для одежды, обуви и аксессуаров, серый</t>
  </si>
  <si>
    <t>Z0051</t>
  </si>
  <si>
    <t>Набор куржек с двойными стенками и квадротной ручкой 2шт, 350 мл</t>
  </si>
  <si>
    <t>Z0070</t>
  </si>
  <si>
    <t>Набор стаканов с двойными стенками 2шт, 300 мл</t>
  </si>
  <si>
    <t>Z0100</t>
  </si>
  <si>
    <t>Набор стаканов для кофемашинки с двойными стенками 2шт, 190 мл</t>
  </si>
  <si>
    <t>A1874</t>
  </si>
  <si>
    <t>A7201</t>
  </si>
  <si>
    <t>B0011</t>
  </si>
  <si>
    <t>B0121</t>
  </si>
  <si>
    <t>B0131</t>
  </si>
  <si>
    <t>B0141</t>
  </si>
  <si>
    <t>B0142</t>
  </si>
  <si>
    <t>B0151</t>
  </si>
  <si>
    <t>B0152</t>
  </si>
  <si>
    <t>G0193</t>
  </si>
  <si>
    <t>A1801</t>
  </si>
  <si>
    <t>A1812</t>
  </si>
  <si>
    <t>A1815</t>
  </si>
  <si>
    <t>D0001</t>
  </si>
  <si>
    <t>D0010</t>
  </si>
  <si>
    <t>D0011</t>
  </si>
  <si>
    <t>D0030</t>
  </si>
  <si>
    <t>D0032</t>
  </si>
  <si>
    <t>D0033</t>
  </si>
  <si>
    <t>A1870</t>
  </si>
  <si>
    <t>A1872</t>
  </si>
  <si>
    <t>G0190</t>
  </si>
  <si>
    <t>G0430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</si>
  <si>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</si>
  <si>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</si>
  <si>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</si>
  <si>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</si>
  <si>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</si>
  <si>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</si>
  <si>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</si>
  <si>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</si>
  <si>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J0300</t>
  </si>
  <si>
    <t>J0600</t>
  </si>
  <si>
    <t>в поставке</t>
  </si>
  <si>
    <t>Насадки на щетку SB17-A</t>
  </si>
  <si>
    <t>Shark Fit, Массажный мячик, Мяч для массажа стоп, спины и рук, Мфр массажер, Шарик для фитнеса, зеленый</t>
  </si>
  <si>
    <t>Полка подвесная, металическая</t>
  </si>
  <si>
    <t>Держатель для бумажных полотенец, белый</t>
  </si>
  <si>
    <t>Диспесер кухонный для моющего средства с бутылкой, цвет нержавейка</t>
  </si>
  <si>
    <t>Диспесер кухонный для моющего средства с бутылкой, цвет черный</t>
  </si>
  <si>
    <t>Диспесер кухонный для моющего средства с шлангом, цвет нержавейка</t>
  </si>
  <si>
    <t>Диспесер кухонный для моющего средства с шлангом, цвет черный</t>
  </si>
  <si>
    <t>Полка в ванную, цвет черный</t>
  </si>
  <si>
    <t>Полка в ванную, цвет графитовый</t>
  </si>
  <si>
    <t>Birdhouse, Мусорное ведро с крышкой, Сенсорный бак для мусора, Умный smart контейнер, Пластиковая мусорка для ванны и кухни, Черное</t>
  </si>
  <si>
    <t>Коврик TPE без лого цвет черный</t>
  </si>
  <si>
    <t>Коврик TPE без лого цвет синий + оранжевый</t>
  </si>
  <si>
    <t>Коврик TPE без лого цвет пурпурный + тил</t>
  </si>
  <si>
    <t>Зубочистки с нитью, без вкуса, по 50 шт</t>
  </si>
  <si>
    <t>Зубочистки с нитью, мятные, по 50 шт</t>
  </si>
  <si>
    <t>Зубочистки с нитью, мятные, по 100 шт</t>
  </si>
  <si>
    <t>Воск для брекетов, без вкуса</t>
  </si>
  <si>
    <t>Воск для брекетов, апельсиин</t>
  </si>
  <si>
    <t>Воск для брекетов, мята</t>
  </si>
  <si>
    <t>Инструменты для чистки кожи лица, Revolut, Набор из 4 инструментов для удаления чёрных точек, Косметологические инструменты</t>
  </si>
  <si>
    <t>Чехол-папка-футляр-конверт для ноутбука MacBook Air 13, SS&amp;Y Group, MacBook Pro 13 Retina, макбук Эир 13</t>
  </si>
  <si>
    <t>Подушка для путешествий "Дорожная" с эффектом памяти, Travel Friendly, Подушка для шеи, Подушка автомобильная</t>
  </si>
  <si>
    <t>Вакуумный пакет с клапаном, Birdhouse, Вакуумные пакеты с клапаном и насосом, Мешки для хранения, Набор 10 шт</t>
  </si>
  <si>
    <t>Массажный ролик для шеи и спины, Shark Fit, Спортивный валик для фитнеса и йоги, Размер 45x15 см.</t>
  </si>
  <si>
    <t>Массажный ролик для шеи и спины, Shark Fit, Спортивный валик для фитнеса и йоги, Размер 90x15 см.</t>
  </si>
  <si>
    <t>Shiny Kitchen, Кухонная подставка для ножей, Органайзер для посуды и ножниц из нержавеющей стали</t>
  </si>
  <si>
    <t>SSY, Подушка ортопедическая на стул, Подушка офисная с эффектом памяти, Накладка для сидения, Черная</t>
  </si>
  <si>
    <t>Hamsa Yoga, Спортивный тренировочный коврик для йоги и фитнеса с покрытием TPE+TC, Гимнастический инвентарь для фитнеса, Размер 183х61х0.6 см.</t>
  </si>
  <si>
    <t>Спортивный тренировочный коврик для йоги и фитнеса с покрытием TPE+TC, Hamsa Yoga, Спортивный инвентарь для фитнеса, Размер 183х61х0.6 см.</t>
  </si>
  <si>
    <t>Shark Fit, Спортивные петли для функционального тренинга, Тренировоные петли для спорта</t>
  </si>
  <si>
    <t>Birdhouse, Коробка для хранения обуви, Пластиковый контейнер для вещей, Прозрачный органайзер с крышкой</t>
  </si>
  <si>
    <t>складкая обработка 3%</t>
  </si>
  <si>
    <t>доставка 5%</t>
  </si>
  <si>
    <t>прием платежей 1,3%</t>
  </si>
  <si>
    <t>программа лояльности в руб</t>
  </si>
  <si>
    <t>итого складская обработка</t>
  </si>
  <si>
    <t>итого дотсавка</t>
  </si>
  <si>
    <t>программа лояльности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</si>
</sst>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F0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164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2" fontId="2" fillId="3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64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164" fontId="0" fillId="4" borderId="0" xfId="0" applyNumberFormat="1" applyFill="1"/>
    <xf numFmtId="0" fontId="0" fillId="4" borderId="0" xfId="0" applyFill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left" vertical="center"/>
    </xf>
    <xf numFmtId="0" fontId="0" fillId="0" borderId="1" xfId="0" applyBorder="1"/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3" xfId="0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460F-0B12-5D43-BA87-E66B14D9E451}">
  <dimension ref="A1:AO95"/>
  <sheetViews>
    <sheetView tabSelected="1" workbookViewId="0">
      <selection activeCell="S9" sqref="S9"/>
    </sheetView>
  </sheetViews>
  <sheetFormatPr baseColWidth="10" defaultRowHeight="16" x14ac:dyDescent="0.2"/>
  <cols>
    <col min="2" max="2" width="19.5" customWidth="1"/>
    <col min="3" max="3" width="16" customWidth="1"/>
    <col min="4" max="4" width="15.6640625" style="15" customWidth="1"/>
    <col min="5" max="5" width="21.6640625" customWidth="1"/>
    <col min="6" max="6" width="20.6640625" customWidth="1"/>
    <col min="7" max="7" width="17.33203125" customWidth="1"/>
    <col min="8" max="8" width="15" customWidth="1"/>
    <col min="11" max="11" width="23.83203125" customWidth="1"/>
    <col min="15" max="15" width="14.1640625" customWidth="1"/>
  </cols>
  <sheetData>
    <row r="1" spans="1:41" ht="43" customHeight="1" x14ac:dyDescent="0.2">
      <c r="A1" s="1" t="s">
        <v>50</v>
      </c>
      <c r="B1" s="1" t="s">
        <v>51</v>
      </c>
      <c r="C1" s="1" t="s">
        <v>52</v>
      </c>
      <c r="D1" s="13" t="s">
        <v>53</v>
      </c>
      <c r="E1" s="19" t="s">
        <v>55</v>
      </c>
      <c r="F1" s="2" t="s">
        <v>56</v>
      </c>
      <c r="G1" s="3" t="s">
        <v>57</v>
      </c>
      <c r="H1" s="2" t="s">
        <v>159</v>
      </c>
      <c r="I1" s="4" t="s">
        <v>58</v>
      </c>
      <c r="J1" s="4" t="s">
        <v>59</v>
      </c>
      <c r="K1" s="5" t="s">
        <v>163</v>
      </c>
      <c r="L1" s="4" t="s">
        <v>160</v>
      </c>
      <c r="M1" s="4" t="s">
        <v>58</v>
      </c>
      <c r="N1" s="4" t="s">
        <v>59</v>
      </c>
      <c r="O1" s="5" t="s">
        <v>164</v>
      </c>
      <c r="P1" s="3" t="s">
        <v>161</v>
      </c>
      <c r="Q1" s="3" t="s">
        <v>165</v>
      </c>
      <c r="R1" s="3" t="s">
        <v>162</v>
      </c>
      <c r="S1" s="3" t="s">
        <v>63</v>
      </c>
      <c r="T1" s="3" t="s">
        <v>64</v>
      </c>
      <c r="U1" s="6" t="s">
        <v>65</v>
      </c>
      <c r="W1" s="9" t="s">
        <v>54</v>
      </c>
      <c r="X1" s="9" t="s">
        <v>66</v>
      </c>
      <c r="Y1" s="10" t="s">
        <v>67</v>
      </c>
      <c r="Z1" s="10" t="s">
        <v>68</v>
      </c>
      <c r="AA1" s="10" t="s">
        <v>60</v>
      </c>
      <c r="AB1" s="10" t="s">
        <v>61</v>
      </c>
      <c r="AC1" s="10" t="s">
        <v>62</v>
      </c>
      <c r="AD1" s="9" t="s">
        <v>69</v>
      </c>
      <c r="AE1" s="9"/>
      <c r="AF1" s="9" t="s">
        <v>54</v>
      </c>
      <c r="AG1" s="9" t="s">
        <v>66</v>
      </c>
      <c r="AH1" s="10" t="s">
        <v>67</v>
      </c>
      <c r="AI1" s="11" t="s">
        <v>68</v>
      </c>
      <c r="AJ1" s="11" t="s">
        <v>60</v>
      </c>
      <c r="AK1" s="11" t="s">
        <v>61</v>
      </c>
      <c r="AL1" s="10" t="s">
        <v>62</v>
      </c>
      <c r="AM1" s="8" t="s">
        <v>70</v>
      </c>
      <c r="AN1" s="8" t="s">
        <v>71</v>
      </c>
      <c r="AO1" s="8" t="s">
        <v>72</v>
      </c>
    </row>
    <row r="2" spans="1:41" x14ac:dyDescent="0.2">
      <c r="A2">
        <v>19600</v>
      </c>
      <c r="B2" t="s">
        <v>0</v>
      </c>
      <c r="C2">
        <v>101534714756</v>
      </c>
      <c r="D2" s="14">
        <v>110.92737786519365</v>
      </c>
      <c r="E2" s="18">
        <v>333</v>
      </c>
      <c r="F2" s="20">
        <v>7</v>
      </c>
      <c r="G2" s="7">
        <f>E2*F2%</f>
        <v>23.310000000000002</v>
      </c>
      <c r="H2" s="7">
        <f>E2*3%</f>
        <v>9.99</v>
      </c>
      <c r="I2" s="20">
        <v>20</v>
      </c>
      <c r="J2" s="20">
        <v>60</v>
      </c>
      <c r="K2" s="7">
        <f>IF(H2&lt;I2,I2,IF(H2&gt;J2,J2,H2))</f>
        <v>20</v>
      </c>
      <c r="L2" s="7">
        <f>E2*5%</f>
        <v>16.650000000000002</v>
      </c>
      <c r="M2" s="20">
        <v>13</v>
      </c>
      <c r="N2" s="20">
        <v>250</v>
      </c>
      <c r="O2" s="7">
        <f>IF(L2&lt;M2,M2,IF(L2&gt;N2,N2,L2))</f>
        <v>16.650000000000002</v>
      </c>
      <c r="P2" s="7">
        <f>E2*1.3%</f>
        <v>4.3290000000000006</v>
      </c>
      <c r="Q2" s="20">
        <v>2</v>
      </c>
      <c r="R2" s="7">
        <f>E2*Q2%</f>
        <v>6.66</v>
      </c>
      <c r="S2" s="17">
        <f>AN2</f>
        <v>50.37454071160213</v>
      </c>
      <c r="T2" s="17">
        <f t="shared" ref="T2:T65" si="0">E2-G2-K2-O2-P2-R2-S2-D2</f>
        <v>100.74908142320422</v>
      </c>
      <c r="U2" s="17">
        <f t="shared" ref="U2:U65" si="1">T2*100/D2</f>
        <v>90.82436037173909</v>
      </c>
      <c r="W2" s="12">
        <f>E2*0.2/1.2</f>
        <v>55.500000000000007</v>
      </c>
      <c r="X2" s="12">
        <f t="shared" ref="X2:X37" si="2">D2*0.2/1.2</f>
        <v>18.487896310865608</v>
      </c>
      <c r="Y2" s="16">
        <f>G2*0.2/1.2</f>
        <v>3.8850000000000007</v>
      </c>
      <c r="Z2" s="16">
        <f>K2*0.2/1.2</f>
        <v>3.3333333333333335</v>
      </c>
      <c r="AA2" s="16">
        <f>O2*0.2/1.2</f>
        <v>2.7750000000000004</v>
      </c>
      <c r="AB2" s="16">
        <f>P2*0.2/1.2</f>
        <v>0.72150000000000014</v>
      </c>
      <c r="AC2" s="16">
        <f>R2*0.2/1.2</f>
        <v>1.1100000000000001</v>
      </c>
      <c r="AD2" s="16">
        <f>W2-X2-Y2-Z2-AA2-AB2-AC2</f>
        <v>25.187270355801068</v>
      </c>
      <c r="AF2" s="12">
        <f>E2-W2</f>
        <v>277.5</v>
      </c>
      <c r="AG2" s="16">
        <f t="shared" ref="AG2:AG37" si="3">D2-X2</f>
        <v>92.43948155432804</v>
      </c>
      <c r="AH2" s="16">
        <f>G2-Y2</f>
        <v>19.425000000000001</v>
      </c>
      <c r="AI2" s="16">
        <f>K2-Z2</f>
        <v>16.666666666666668</v>
      </c>
      <c r="AJ2" s="16">
        <f>O2-AA2</f>
        <v>13.875000000000002</v>
      </c>
      <c r="AK2" s="16">
        <f>P2-AB2</f>
        <v>3.6075000000000004</v>
      </c>
      <c r="AL2" s="16">
        <f>R2-AC2</f>
        <v>5.55</v>
      </c>
      <c r="AM2" s="12">
        <f>(AF2-AG2-AH2-AI2-AJ2-AK2-AL2)*0.2</f>
        <v>25.187270355801061</v>
      </c>
      <c r="AN2" s="12">
        <f>AM2+AD2</f>
        <v>50.37454071160213</v>
      </c>
      <c r="AO2" s="12">
        <f>AN2*100/E2</f>
        <v>15.127489703183823</v>
      </c>
    </row>
    <row r="3" spans="1:41" x14ac:dyDescent="0.2">
      <c r="A3">
        <v>20501</v>
      </c>
      <c r="B3" t="s">
        <v>1</v>
      </c>
      <c r="C3">
        <v>101312050906</v>
      </c>
      <c r="D3" s="14">
        <v>756.42128433893481</v>
      </c>
      <c r="E3" s="18">
        <v>1899</v>
      </c>
      <c r="F3" s="20">
        <v>8</v>
      </c>
      <c r="G3" s="7">
        <f t="shared" ref="G3:G66" si="4">E3*F3%</f>
        <v>151.92000000000002</v>
      </c>
      <c r="H3" s="7">
        <f t="shared" ref="H3:H66" si="5">E3*3%</f>
        <v>56.97</v>
      </c>
      <c r="I3" s="20">
        <v>20</v>
      </c>
      <c r="J3" s="20">
        <v>60</v>
      </c>
      <c r="K3" s="7">
        <f t="shared" ref="K3:K66" si="6">IF(H3&lt;I3,I3,IF(H3&gt;J3,J3,H3))</f>
        <v>56.97</v>
      </c>
      <c r="L3" s="7">
        <f t="shared" ref="L3:L66" si="7">E3*5%</f>
        <v>94.95</v>
      </c>
      <c r="M3" s="20">
        <v>13</v>
      </c>
      <c r="N3" s="20">
        <v>250</v>
      </c>
      <c r="O3" s="7">
        <f t="shared" ref="O3:O66" si="8">IF(L3&lt;M3,M3,IF(L3&gt;N3,N3,L3))</f>
        <v>94.95</v>
      </c>
      <c r="P3" s="7">
        <f t="shared" ref="P3:P66" si="9">E3*1.3%</f>
        <v>24.687000000000001</v>
      </c>
      <c r="Q3" s="20">
        <v>0</v>
      </c>
      <c r="R3" s="7">
        <f t="shared" ref="R3:R66" si="10">E3*Q3%</f>
        <v>0</v>
      </c>
      <c r="S3" s="17">
        <f t="shared" ref="S3:S66" si="11">AN3</f>
        <v>271.35057188702172</v>
      </c>
      <c r="T3" s="17">
        <f t="shared" si="0"/>
        <v>542.70114377404343</v>
      </c>
      <c r="U3" s="17">
        <f t="shared" si="1"/>
        <v>71.745884867363372</v>
      </c>
      <c r="W3" s="12">
        <f t="shared" ref="W3:W37" si="12">E3*0.2/1.2</f>
        <v>316.5</v>
      </c>
      <c r="X3" s="12">
        <f t="shared" si="2"/>
        <v>126.07021405648915</v>
      </c>
      <c r="Y3" s="16">
        <f t="shared" ref="Y3:Y37" si="13">G3*0.2/1.2</f>
        <v>25.320000000000004</v>
      </c>
      <c r="Z3" s="16">
        <f t="shared" ref="Z3:Z37" si="14">K3*0.2/1.2</f>
        <v>9.495000000000001</v>
      </c>
      <c r="AA3" s="16">
        <f t="shared" ref="AA3:AA37" si="15">O3*0.2/1.2</f>
        <v>15.825000000000003</v>
      </c>
      <c r="AB3" s="16">
        <f t="shared" ref="AB3:AB37" si="16">P3*0.2/1.2</f>
        <v>4.1145000000000005</v>
      </c>
      <c r="AC3" s="16">
        <f t="shared" ref="AC3:AC37" si="17">R3*0.2/1.2</f>
        <v>0</v>
      </c>
      <c r="AD3" s="16">
        <f t="shared" ref="AD3:AD37" si="18">W3-X3-Y3-Z3-AA3-AB3-AC3</f>
        <v>135.67528594351089</v>
      </c>
      <c r="AF3" s="12">
        <f t="shared" ref="AF3:AF37" si="19">E3-W3</f>
        <v>1582.5</v>
      </c>
      <c r="AG3" s="16">
        <f t="shared" si="3"/>
        <v>630.35107028244568</v>
      </c>
      <c r="AH3" s="16">
        <f t="shared" ref="AH3:AH37" si="20">G3-Y3</f>
        <v>126.60000000000001</v>
      </c>
      <c r="AI3" s="16">
        <f t="shared" ref="AI3:AI37" si="21">K3-Z3</f>
        <v>47.474999999999994</v>
      </c>
      <c r="AJ3" s="16">
        <f t="shared" ref="AJ3:AJ37" si="22">O3-AA3</f>
        <v>79.125</v>
      </c>
      <c r="AK3" s="16">
        <f t="shared" ref="AK3:AK37" si="23">P3-AB3</f>
        <v>20.572500000000002</v>
      </c>
      <c r="AL3" s="16">
        <f t="shared" ref="AL3:AL37" si="24">R3-AC3</f>
        <v>0</v>
      </c>
      <c r="AM3" s="12">
        <f t="shared" ref="AM3:AM37" si="25">(AF3-AG3-AH3-AI3-AJ3-AK3-AL3)*0.2</f>
        <v>135.67528594351086</v>
      </c>
      <c r="AN3" s="12">
        <f t="shared" ref="AN3:AN37" si="26">AM3+AD3</f>
        <v>271.35057188702172</v>
      </c>
      <c r="AO3" s="12">
        <f t="shared" ref="AO3:AO37" si="27">AN3*100/E3</f>
        <v>14.289129641233371</v>
      </c>
    </row>
    <row r="4" spans="1:41" x14ac:dyDescent="0.2">
      <c r="A4">
        <v>20503</v>
      </c>
      <c r="B4" t="s">
        <v>2</v>
      </c>
      <c r="C4">
        <v>101257484066</v>
      </c>
      <c r="D4" s="14">
        <v>2725.1851690986159</v>
      </c>
      <c r="E4" s="18">
        <v>5799</v>
      </c>
      <c r="F4" s="20">
        <v>8</v>
      </c>
      <c r="G4" s="7">
        <f t="shared" si="4"/>
        <v>463.92</v>
      </c>
      <c r="H4" s="7">
        <f t="shared" si="5"/>
        <v>173.97</v>
      </c>
      <c r="I4" s="20">
        <v>20</v>
      </c>
      <c r="J4" s="20">
        <v>60</v>
      </c>
      <c r="K4" s="7">
        <f t="shared" si="6"/>
        <v>60</v>
      </c>
      <c r="L4" s="7">
        <f t="shared" si="7"/>
        <v>289.95</v>
      </c>
      <c r="M4" s="20">
        <v>13</v>
      </c>
      <c r="N4" s="20">
        <v>250</v>
      </c>
      <c r="O4" s="7">
        <f t="shared" si="8"/>
        <v>250</v>
      </c>
      <c r="P4" s="7">
        <f t="shared" si="9"/>
        <v>75.387</v>
      </c>
      <c r="Q4" s="20">
        <v>3.5</v>
      </c>
      <c r="R4" s="7">
        <f t="shared" si="10"/>
        <v>202.96500000000003</v>
      </c>
      <c r="S4" s="17">
        <f t="shared" si="11"/>
        <v>673.84761030046138</v>
      </c>
      <c r="T4" s="17">
        <f t="shared" si="0"/>
        <v>1347.6952206009228</v>
      </c>
      <c r="U4" s="17">
        <f t="shared" si="1"/>
        <v>49.453344891300993</v>
      </c>
      <c r="W4" s="12">
        <f t="shared" si="12"/>
        <v>966.5</v>
      </c>
      <c r="X4" s="12">
        <f t="shared" si="2"/>
        <v>454.19752818310269</v>
      </c>
      <c r="Y4" s="16">
        <f t="shared" si="13"/>
        <v>77.320000000000007</v>
      </c>
      <c r="Z4" s="16">
        <f t="shared" si="14"/>
        <v>10</v>
      </c>
      <c r="AA4" s="16">
        <f t="shared" si="15"/>
        <v>41.666666666666671</v>
      </c>
      <c r="AB4" s="16">
        <f t="shared" si="16"/>
        <v>12.564500000000001</v>
      </c>
      <c r="AC4" s="16">
        <f t="shared" si="17"/>
        <v>33.827500000000008</v>
      </c>
      <c r="AD4" s="16">
        <f t="shared" si="18"/>
        <v>336.92380515023063</v>
      </c>
      <c r="AF4" s="12">
        <f t="shared" si="19"/>
        <v>4832.5</v>
      </c>
      <c r="AG4" s="16">
        <f t="shared" si="3"/>
        <v>2270.9876409155131</v>
      </c>
      <c r="AH4" s="16">
        <f t="shared" si="20"/>
        <v>386.6</v>
      </c>
      <c r="AI4" s="16">
        <f t="shared" si="21"/>
        <v>50</v>
      </c>
      <c r="AJ4" s="16">
        <f t="shared" si="22"/>
        <v>208.33333333333331</v>
      </c>
      <c r="AK4" s="16">
        <f t="shared" si="23"/>
        <v>62.822499999999998</v>
      </c>
      <c r="AL4" s="16">
        <f t="shared" si="24"/>
        <v>169.13750000000002</v>
      </c>
      <c r="AM4" s="12">
        <f t="shared" si="25"/>
        <v>336.92380515023075</v>
      </c>
      <c r="AN4" s="12">
        <f t="shared" si="26"/>
        <v>673.84761030046138</v>
      </c>
      <c r="AO4" s="12">
        <f t="shared" si="27"/>
        <v>11.620065706164191</v>
      </c>
    </row>
    <row r="5" spans="1:41" x14ac:dyDescent="0.2">
      <c r="A5">
        <v>27700</v>
      </c>
      <c r="B5" t="s">
        <v>3</v>
      </c>
      <c r="C5">
        <v>101671814336</v>
      </c>
      <c r="D5" s="14">
        <v>356.55049324999209</v>
      </c>
      <c r="E5" s="18">
        <v>999</v>
      </c>
      <c r="F5" s="20">
        <v>7</v>
      </c>
      <c r="G5" s="7">
        <f t="shared" si="4"/>
        <v>69.930000000000007</v>
      </c>
      <c r="H5" s="7">
        <f t="shared" si="5"/>
        <v>29.97</v>
      </c>
      <c r="I5" s="20">
        <v>20</v>
      </c>
      <c r="J5" s="20">
        <v>60</v>
      </c>
      <c r="K5" s="7">
        <f t="shared" si="6"/>
        <v>29.97</v>
      </c>
      <c r="L5" s="7">
        <f t="shared" si="7"/>
        <v>49.95</v>
      </c>
      <c r="M5" s="20">
        <v>13</v>
      </c>
      <c r="N5" s="20">
        <v>250</v>
      </c>
      <c r="O5" s="7">
        <f t="shared" si="8"/>
        <v>49.95</v>
      </c>
      <c r="P5" s="7">
        <f t="shared" si="9"/>
        <v>12.987000000000002</v>
      </c>
      <c r="Q5" s="20">
        <v>0</v>
      </c>
      <c r="R5" s="7">
        <f t="shared" si="10"/>
        <v>0</v>
      </c>
      <c r="S5" s="17">
        <f t="shared" si="11"/>
        <v>159.87083558333597</v>
      </c>
      <c r="T5" s="17">
        <f t="shared" si="0"/>
        <v>319.74167116667184</v>
      </c>
      <c r="U5" s="17">
        <f t="shared" si="1"/>
        <v>89.676406910055206</v>
      </c>
      <c r="W5" s="12">
        <f t="shared" si="12"/>
        <v>166.50000000000003</v>
      </c>
      <c r="X5" s="12">
        <f t="shared" si="2"/>
        <v>59.425082208332022</v>
      </c>
      <c r="Y5" s="16">
        <f t="shared" si="13"/>
        <v>11.655000000000003</v>
      </c>
      <c r="Z5" s="16">
        <f t="shared" si="14"/>
        <v>4.9950000000000001</v>
      </c>
      <c r="AA5" s="16">
        <f t="shared" si="15"/>
        <v>8.3250000000000028</v>
      </c>
      <c r="AB5" s="16">
        <f t="shared" si="16"/>
        <v>2.1645000000000003</v>
      </c>
      <c r="AC5" s="16">
        <f t="shared" si="17"/>
        <v>0</v>
      </c>
      <c r="AD5" s="16">
        <f t="shared" si="18"/>
        <v>79.935417791668002</v>
      </c>
      <c r="AF5" s="12">
        <f t="shared" si="19"/>
        <v>832.5</v>
      </c>
      <c r="AG5" s="16">
        <f t="shared" si="3"/>
        <v>297.12541104166007</v>
      </c>
      <c r="AH5" s="16">
        <f t="shared" si="20"/>
        <v>58.275000000000006</v>
      </c>
      <c r="AI5" s="16">
        <f t="shared" si="21"/>
        <v>24.974999999999998</v>
      </c>
      <c r="AJ5" s="16">
        <f t="shared" si="22"/>
        <v>41.625</v>
      </c>
      <c r="AK5" s="16">
        <f t="shared" si="23"/>
        <v>10.822500000000002</v>
      </c>
      <c r="AL5" s="16">
        <f t="shared" si="24"/>
        <v>0</v>
      </c>
      <c r="AM5" s="12">
        <f t="shared" si="25"/>
        <v>79.935417791667987</v>
      </c>
      <c r="AN5" s="12">
        <f t="shared" si="26"/>
        <v>159.87083558333597</v>
      </c>
      <c r="AO5" s="12">
        <f t="shared" si="27"/>
        <v>16.003086644978577</v>
      </c>
    </row>
    <row r="6" spans="1:41" x14ac:dyDescent="0.2">
      <c r="A6">
        <v>27701</v>
      </c>
      <c r="B6" t="s">
        <v>4</v>
      </c>
      <c r="C6">
        <v>101670313439</v>
      </c>
      <c r="D6" s="14">
        <v>420.40199588323003</v>
      </c>
      <c r="E6" s="18">
        <v>999</v>
      </c>
      <c r="F6" s="20">
        <v>7</v>
      </c>
      <c r="G6" s="7">
        <f t="shared" si="4"/>
        <v>69.930000000000007</v>
      </c>
      <c r="H6" s="7">
        <f t="shared" si="5"/>
        <v>29.97</v>
      </c>
      <c r="I6" s="20">
        <v>20</v>
      </c>
      <c r="J6" s="20">
        <v>60</v>
      </c>
      <c r="K6" s="7">
        <f t="shared" si="6"/>
        <v>29.97</v>
      </c>
      <c r="L6" s="7">
        <f t="shared" si="7"/>
        <v>49.95</v>
      </c>
      <c r="M6" s="20">
        <v>13</v>
      </c>
      <c r="N6" s="20">
        <v>250</v>
      </c>
      <c r="O6" s="7">
        <f t="shared" si="8"/>
        <v>49.95</v>
      </c>
      <c r="P6" s="7">
        <f t="shared" si="9"/>
        <v>12.987000000000002</v>
      </c>
      <c r="Q6" s="20">
        <v>0</v>
      </c>
      <c r="R6" s="7">
        <f t="shared" si="10"/>
        <v>0</v>
      </c>
      <c r="S6" s="17">
        <f t="shared" si="11"/>
        <v>138.58700137225668</v>
      </c>
      <c r="T6" s="17">
        <f t="shared" si="0"/>
        <v>277.17400274451325</v>
      </c>
      <c r="U6" s="17">
        <f t="shared" si="1"/>
        <v>65.930705719461073</v>
      </c>
      <c r="W6" s="12">
        <f t="shared" si="12"/>
        <v>166.50000000000003</v>
      </c>
      <c r="X6" s="12">
        <f t="shared" si="2"/>
        <v>70.066999313871676</v>
      </c>
      <c r="Y6" s="16">
        <f t="shared" si="13"/>
        <v>11.655000000000003</v>
      </c>
      <c r="Z6" s="16">
        <f t="shared" si="14"/>
        <v>4.9950000000000001</v>
      </c>
      <c r="AA6" s="16">
        <f t="shared" si="15"/>
        <v>8.3250000000000028</v>
      </c>
      <c r="AB6" s="16">
        <f t="shared" si="16"/>
        <v>2.1645000000000003</v>
      </c>
      <c r="AC6" s="16">
        <f t="shared" si="17"/>
        <v>0</v>
      </c>
      <c r="AD6" s="16">
        <f t="shared" si="18"/>
        <v>69.29350068612834</v>
      </c>
      <c r="AF6" s="12">
        <f t="shared" si="19"/>
        <v>832.5</v>
      </c>
      <c r="AG6" s="16">
        <f t="shared" si="3"/>
        <v>350.33499656935834</v>
      </c>
      <c r="AH6" s="16">
        <f t="shared" si="20"/>
        <v>58.275000000000006</v>
      </c>
      <c r="AI6" s="16">
        <f t="shared" si="21"/>
        <v>24.974999999999998</v>
      </c>
      <c r="AJ6" s="16">
        <f t="shared" si="22"/>
        <v>41.625</v>
      </c>
      <c r="AK6" s="16">
        <f t="shared" si="23"/>
        <v>10.822500000000002</v>
      </c>
      <c r="AL6" s="16">
        <f t="shared" si="24"/>
        <v>0</v>
      </c>
      <c r="AM6" s="12">
        <f t="shared" si="25"/>
        <v>69.293500686128326</v>
      </c>
      <c r="AN6" s="12">
        <f t="shared" si="26"/>
        <v>138.58700137225668</v>
      </c>
      <c r="AO6" s="12">
        <f t="shared" si="27"/>
        <v>13.872572709935604</v>
      </c>
    </row>
    <row r="7" spans="1:41" x14ac:dyDescent="0.2">
      <c r="A7">
        <v>28600</v>
      </c>
      <c r="B7" t="s">
        <v>5</v>
      </c>
      <c r="C7">
        <v>101255853766</v>
      </c>
      <c r="D7" s="14">
        <v>387.64967505357879</v>
      </c>
      <c r="E7" s="18">
        <v>999</v>
      </c>
      <c r="F7" s="20">
        <v>7</v>
      </c>
      <c r="G7" s="7">
        <f t="shared" si="4"/>
        <v>69.930000000000007</v>
      </c>
      <c r="H7" s="7">
        <f t="shared" si="5"/>
        <v>29.97</v>
      </c>
      <c r="I7" s="20">
        <v>20</v>
      </c>
      <c r="J7" s="20">
        <v>60</v>
      </c>
      <c r="K7" s="7">
        <f t="shared" si="6"/>
        <v>29.97</v>
      </c>
      <c r="L7" s="7">
        <f t="shared" si="7"/>
        <v>49.95</v>
      </c>
      <c r="M7" s="20">
        <v>13</v>
      </c>
      <c r="N7" s="20">
        <v>250</v>
      </c>
      <c r="O7" s="7">
        <f t="shared" si="8"/>
        <v>49.95</v>
      </c>
      <c r="P7" s="7">
        <f t="shared" si="9"/>
        <v>12.987000000000002</v>
      </c>
      <c r="Q7" s="20">
        <v>2</v>
      </c>
      <c r="R7" s="7">
        <f t="shared" si="10"/>
        <v>19.98</v>
      </c>
      <c r="S7" s="17">
        <f t="shared" si="11"/>
        <v>142.84444164880711</v>
      </c>
      <c r="T7" s="17">
        <f t="shared" si="0"/>
        <v>285.68888329761398</v>
      </c>
      <c r="U7" s="17">
        <f t="shared" si="1"/>
        <v>73.697697091614387</v>
      </c>
      <c r="W7" s="12">
        <f t="shared" si="12"/>
        <v>166.50000000000003</v>
      </c>
      <c r="X7" s="12">
        <f t="shared" si="2"/>
        <v>64.608279175596465</v>
      </c>
      <c r="Y7" s="16">
        <f t="shared" si="13"/>
        <v>11.655000000000003</v>
      </c>
      <c r="Z7" s="16">
        <f t="shared" si="14"/>
        <v>4.9950000000000001</v>
      </c>
      <c r="AA7" s="16">
        <f t="shared" si="15"/>
        <v>8.3250000000000028</v>
      </c>
      <c r="AB7" s="16">
        <f t="shared" si="16"/>
        <v>2.1645000000000003</v>
      </c>
      <c r="AC7" s="16">
        <f t="shared" si="17"/>
        <v>3.3300000000000005</v>
      </c>
      <c r="AD7" s="16">
        <f t="shared" si="18"/>
        <v>71.422220824403553</v>
      </c>
      <c r="AF7" s="12">
        <f t="shared" si="19"/>
        <v>832.5</v>
      </c>
      <c r="AG7" s="16">
        <f t="shared" si="3"/>
        <v>323.04139587798232</v>
      </c>
      <c r="AH7" s="16">
        <f t="shared" si="20"/>
        <v>58.275000000000006</v>
      </c>
      <c r="AI7" s="16">
        <f t="shared" si="21"/>
        <v>24.974999999999998</v>
      </c>
      <c r="AJ7" s="16">
        <f t="shared" si="22"/>
        <v>41.625</v>
      </c>
      <c r="AK7" s="16">
        <f t="shared" si="23"/>
        <v>10.822500000000002</v>
      </c>
      <c r="AL7" s="16">
        <f t="shared" si="24"/>
        <v>16.649999999999999</v>
      </c>
      <c r="AM7" s="12">
        <f t="shared" si="25"/>
        <v>71.422220824403539</v>
      </c>
      <c r="AN7" s="12">
        <f t="shared" si="26"/>
        <v>142.84444164880711</v>
      </c>
      <c r="AO7" s="12">
        <f t="shared" si="27"/>
        <v>14.298742907788499</v>
      </c>
    </row>
    <row r="8" spans="1:41" x14ac:dyDescent="0.2">
      <c r="A8">
        <v>28601</v>
      </c>
      <c r="B8" t="s">
        <v>6</v>
      </c>
      <c r="C8">
        <v>101255852799</v>
      </c>
      <c r="D8" s="14">
        <v>387.64967652152575</v>
      </c>
      <c r="E8" s="18">
        <v>999</v>
      </c>
      <c r="F8" s="20">
        <v>7</v>
      </c>
      <c r="G8" s="7">
        <f t="shared" si="4"/>
        <v>69.930000000000007</v>
      </c>
      <c r="H8" s="7">
        <f t="shared" si="5"/>
        <v>29.97</v>
      </c>
      <c r="I8" s="20">
        <v>20</v>
      </c>
      <c r="J8" s="20">
        <v>60</v>
      </c>
      <c r="K8" s="7">
        <f t="shared" si="6"/>
        <v>29.97</v>
      </c>
      <c r="L8" s="7">
        <f t="shared" si="7"/>
        <v>49.95</v>
      </c>
      <c r="M8" s="20">
        <v>13</v>
      </c>
      <c r="N8" s="20">
        <v>250</v>
      </c>
      <c r="O8" s="7">
        <f t="shared" si="8"/>
        <v>49.95</v>
      </c>
      <c r="P8" s="7">
        <f t="shared" si="9"/>
        <v>12.987000000000002</v>
      </c>
      <c r="Q8" s="20">
        <v>2</v>
      </c>
      <c r="R8" s="7">
        <f t="shared" si="10"/>
        <v>19.98</v>
      </c>
      <c r="S8" s="17">
        <f t="shared" si="11"/>
        <v>142.84444115949142</v>
      </c>
      <c r="T8" s="17">
        <f t="shared" si="0"/>
        <v>285.68888231898268</v>
      </c>
      <c r="U8" s="17">
        <f t="shared" si="1"/>
        <v>73.697696560084381</v>
      </c>
      <c r="W8" s="12">
        <f t="shared" si="12"/>
        <v>166.50000000000003</v>
      </c>
      <c r="X8" s="12">
        <f t="shared" si="2"/>
        <v>64.608279420254306</v>
      </c>
      <c r="Y8" s="16">
        <f t="shared" si="13"/>
        <v>11.655000000000003</v>
      </c>
      <c r="Z8" s="16">
        <f t="shared" si="14"/>
        <v>4.9950000000000001</v>
      </c>
      <c r="AA8" s="16">
        <f t="shared" si="15"/>
        <v>8.3250000000000028</v>
      </c>
      <c r="AB8" s="16">
        <f t="shared" si="16"/>
        <v>2.1645000000000003</v>
      </c>
      <c r="AC8" s="16">
        <f t="shared" si="17"/>
        <v>3.3300000000000005</v>
      </c>
      <c r="AD8" s="16">
        <f t="shared" si="18"/>
        <v>71.422220579745712</v>
      </c>
      <c r="AF8" s="12">
        <f t="shared" si="19"/>
        <v>832.5</v>
      </c>
      <c r="AG8" s="16">
        <f t="shared" si="3"/>
        <v>323.04139710127146</v>
      </c>
      <c r="AH8" s="16">
        <f t="shared" si="20"/>
        <v>58.275000000000006</v>
      </c>
      <c r="AI8" s="16">
        <f t="shared" si="21"/>
        <v>24.974999999999998</v>
      </c>
      <c r="AJ8" s="16">
        <f t="shared" si="22"/>
        <v>41.625</v>
      </c>
      <c r="AK8" s="16">
        <f t="shared" si="23"/>
        <v>10.822500000000002</v>
      </c>
      <c r="AL8" s="16">
        <f t="shared" si="24"/>
        <v>16.649999999999999</v>
      </c>
      <c r="AM8" s="12">
        <f t="shared" si="25"/>
        <v>71.422220579745712</v>
      </c>
      <c r="AN8" s="12">
        <f t="shared" si="26"/>
        <v>142.84444115949142</v>
      </c>
      <c r="AO8" s="12">
        <f t="shared" si="27"/>
        <v>14.29874285880795</v>
      </c>
    </row>
    <row r="9" spans="1:41" x14ac:dyDescent="0.2">
      <c r="A9">
        <v>28602</v>
      </c>
      <c r="B9" t="s">
        <v>7</v>
      </c>
      <c r="C9">
        <v>101255853762</v>
      </c>
      <c r="D9" s="14">
        <v>387.64967770821403</v>
      </c>
      <c r="E9" s="18">
        <v>999</v>
      </c>
      <c r="F9" s="20">
        <v>7</v>
      </c>
      <c r="G9" s="7">
        <f t="shared" si="4"/>
        <v>69.930000000000007</v>
      </c>
      <c r="H9" s="7">
        <f t="shared" si="5"/>
        <v>29.97</v>
      </c>
      <c r="I9" s="20">
        <v>20</v>
      </c>
      <c r="J9" s="20">
        <v>60</v>
      </c>
      <c r="K9" s="7">
        <f t="shared" si="6"/>
        <v>29.97</v>
      </c>
      <c r="L9" s="7">
        <f t="shared" si="7"/>
        <v>49.95</v>
      </c>
      <c r="M9" s="20">
        <v>13</v>
      </c>
      <c r="N9" s="20">
        <v>250</v>
      </c>
      <c r="O9" s="7">
        <f t="shared" si="8"/>
        <v>49.95</v>
      </c>
      <c r="P9" s="7">
        <f t="shared" si="9"/>
        <v>12.987000000000002</v>
      </c>
      <c r="Q9" s="20">
        <v>2</v>
      </c>
      <c r="R9" s="7">
        <f t="shared" si="10"/>
        <v>19.98</v>
      </c>
      <c r="S9" s="17">
        <f t="shared" si="11"/>
        <v>142.84444076392867</v>
      </c>
      <c r="T9" s="17">
        <f t="shared" si="0"/>
        <v>285.68888152785718</v>
      </c>
      <c r="U9" s="17">
        <f t="shared" si="1"/>
        <v>73.697696130395528</v>
      </c>
      <c r="W9" s="12">
        <f t="shared" si="12"/>
        <v>166.50000000000003</v>
      </c>
      <c r="X9" s="12">
        <f t="shared" si="2"/>
        <v>64.608279618035681</v>
      </c>
      <c r="Y9" s="16">
        <f t="shared" si="13"/>
        <v>11.655000000000003</v>
      </c>
      <c r="Z9" s="16">
        <f t="shared" si="14"/>
        <v>4.9950000000000001</v>
      </c>
      <c r="AA9" s="16">
        <f t="shared" si="15"/>
        <v>8.3250000000000028</v>
      </c>
      <c r="AB9" s="16">
        <f t="shared" si="16"/>
        <v>2.1645000000000003</v>
      </c>
      <c r="AC9" s="16">
        <f t="shared" si="17"/>
        <v>3.3300000000000005</v>
      </c>
      <c r="AD9" s="16">
        <f t="shared" si="18"/>
        <v>71.422220381964337</v>
      </c>
      <c r="AF9" s="12">
        <f t="shared" si="19"/>
        <v>832.5</v>
      </c>
      <c r="AG9" s="16">
        <f t="shared" si="3"/>
        <v>323.04139809017835</v>
      </c>
      <c r="AH9" s="16">
        <f t="shared" si="20"/>
        <v>58.275000000000006</v>
      </c>
      <c r="AI9" s="16">
        <f t="shared" si="21"/>
        <v>24.974999999999998</v>
      </c>
      <c r="AJ9" s="16">
        <f t="shared" si="22"/>
        <v>41.625</v>
      </c>
      <c r="AK9" s="16">
        <f t="shared" si="23"/>
        <v>10.822500000000002</v>
      </c>
      <c r="AL9" s="16">
        <f t="shared" si="24"/>
        <v>16.649999999999999</v>
      </c>
      <c r="AM9" s="12">
        <f t="shared" si="25"/>
        <v>71.422220381964323</v>
      </c>
      <c r="AN9" s="12">
        <f t="shared" si="26"/>
        <v>142.84444076392867</v>
      </c>
      <c r="AO9" s="12">
        <f t="shared" si="27"/>
        <v>14.298742819212078</v>
      </c>
    </row>
    <row r="10" spans="1:41" x14ac:dyDescent="0.2">
      <c r="A10">
        <v>28605</v>
      </c>
      <c r="B10" t="s">
        <v>8</v>
      </c>
      <c r="C10">
        <v>101792909861</v>
      </c>
      <c r="D10" s="14">
        <v>160.46296437499998</v>
      </c>
      <c r="E10" s="18">
        <v>580</v>
      </c>
      <c r="F10" s="20">
        <v>7</v>
      </c>
      <c r="G10" s="7">
        <f t="shared" si="4"/>
        <v>40.6</v>
      </c>
      <c r="H10" s="7">
        <f t="shared" si="5"/>
        <v>17.399999999999999</v>
      </c>
      <c r="I10" s="20">
        <v>20</v>
      </c>
      <c r="J10" s="20">
        <v>60</v>
      </c>
      <c r="K10" s="7">
        <f t="shared" si="6"/>
        <v>20</v>
      </c>
      <c r="L10" s="7">
        <f t="shared" si="7"/>
        <v>29</v>
      </c>
      <c r="M10" s="20">
        <v>13</v>
      </c>
      <c r="N10" s="20">
        <v>250</v>
      </c>
      <c r="O10" s="7">
        <f t="shared" si="8"/>
        <v>29</v>
      </c>
      <c r="P10" s="7">
        <f t="shared" si="9"/>
        <v>7.5400000000000009</v>
      </c>
      <c r="Q10" s="20">
        <v>0</v>
      </c>
      <c r="R10" s="7">
        <f t="shared" si="10"/>
        <v>0</v>
      </c>
      <c r="S10" s="17">
        <f t="shared" si="11"/>
        <v>107.46567854166665</v>
      </c>
      <c r="T10" s="17">
        <f t="shared" si="0"/>
        <v>214.93135708333332</v>
      </c>
      <c r="U10" s="17">
        <f t="shared" si="1"/>
        <v>133.94452602847431</v>
      </c>
      <c r="W10" s="12">
        <f t="shared" si="12"/>
        <v>96.666666666666671</v>
      </c>
      <c r="X10" s="12">
        <f t="shared" si="2"/>
        <v>26.743827395833335</v>
      </c>
      <c r="Y10" s="16">
        <f t="shared" si="13"/>
        <v>6.7666666666666675</v>
      </c>
      <c r="Z10" s="16">
        <f t="shared" si="14"/>
        <v>3.3333333333333335</v>
      </c>
      <c r="AA10" s="16">
        <f t="shared" si="15"/>
        <v>4.8333333333333339</v>
      </c>
      <c r="AB10" s="16">
        <f t="shared" si="16"/>
        <v>1.2566666666666668</v>
      </c>
      <c r="AC10" s="16">
        <f t="shared" si="17"/>
        <v>0</v>
      </c>
      <c r="AD10" s="16">
        <f t="shared" si="18"/>
        <v>53.732839270833331</v>
      </c>
      <c r="AF10" s="12">
        <f t="shared" si="19"/>
        <v>483.33333333333331</v>
      </c>
      <c r="AG10" s="16">
        <f t="shared" si="3"/>
        <v>133.71913697916665</v>
      </c>
      <c r="AH10" s="16">
        <f t="shared" si="20"/>
        <v>33.833333333333336</v>
      </c>
      <c r="AI10" s="16">
        <f t="shared" si="21"/>
        <v>16.666666666666668</v>
      </c>
      <c r="AJ10" s="16">
        <f t="shared" si="22"/>
        <v>24.166666666666664</v>
      </c>
      <c r="AK10" s="16">
        <f t="shared" si="23"/>
        <v>6.2833333333333341</v>
      </c>
      <c r="AL10" s="16">
        <f t="shared" si="24"/>
        <v>0</v>
      </c>
      <c r="AM10" s="12">
        <f t="shared" si="25"/>
        <v>53.732839270833324</v>
      </c>
      <c r="AN10" s="12">
        <f t="shared" si="26"/>
        <v>107.46567854166665</v>
      </c>
      <c r="AO10" s="12">
        <f t="shared" si="27"/>
        <v>18.528565265804591</v>
      </c>
    </row>
    <row r="11" spans="1:41" x14ac:dyDescent="0.2">
      <c r="A11">
        <v>28800</v>
      </c>
      <c r="B11" t="s">
        <v>9</v>
      </c>
      <c r="C11">
        <v>101255924862</v>
      </c>
      <c r="D11" s="14">
        <v>269.09350126590886</v>
      </c>
      <c r="E11" s="18">
        <v>759</v>
      </c>
      <c r="F11" s="20">
        <v>7</v>
      </c>
      <c r="G11" s="7">
        <f t="shared" si="4"/>
        <v>53.13</v>
      </c>
      <c r="H11" s="7">
        <f t="shared" si="5"/>
        <v>22.77</v>
      </c>
      <c r="I11" s="20">
        <v>20</v>
      </c>
      <c r="J11" s="20">
        <v>60</v>
      </c>
      <c r="K11" s="7">
        <f t="shared" si="6"/>
        <v>22.77</v>
      </c>
      <c r="L11" s="7">
        <f t="shared" si="7"/>
        <v>37.950000000000003</v>
      </c>
      <c r="M11" s="20">
        <v>13</v>
      </c>
      <c r="N11" s="20">
        <v>250</v>
      </c>
      <c r="O11" s="7">
        <f t="shared" si="8"/>
        <v>37.950000000000003</v>
      </c>
      <c r="P11" s="7">
        <f t="shared" si="9"/>
        <v>9.8670000000000009</v>
      </c>
      <c r="Q11" s="20">
        <v>2</v>
      </c>
      <c r="R11" s="7">
        <f t="shared" si="10"/>
        <v>15.18</v>
      </c>
      <c r="S11" s="17">
        <f t="shared" si="11"/>
        <v>117.00316624469704</v>
      </c>
      <c r="T11" s="17">
        <f t="shared" si="0"/>
        <v>234.0063324893942</v>
      </c>
      <c r="U11" s="17">
        <f t="shared" si="1"/>
        <v>86.960975047166698</v>
      </c>
      <c r="W11" s="12">
        <f t="shared" si="12"/>
        <v>126.50000000000001</v>
      </c>
      <c r="X11" s="12">
        <f t="shared" si="2"/>
        <v>44.848916877651483</v>
      </c>
      <c r="Y11" s="16">
        <f t="shared" si="13"/>
        <v>8.8550000000000022</v>
      </c>
      <c r="Z11" s="16">
        <f t="shared" si="14"/>
        <v>3.7950000000000004</v>
      </c>
      <c r="AA11" s="16">
        <f t="shared" si="15"/>
        <v>6.3250000000000011</v>
      </c>
      <c r="AB11" s="16">
        <f t="shared" si="16"/>
        <v>1.6445000000000003</v>
      </c>
      <c r="AC11" s="16">
        <f t="shared" si="17"/>
        <v>2.5300000000000002</v>
      </c>
      <c r="AD11" s="16">
        <f t="shared" si="18"/>
        <v>58.501583122348514</v>
      </c>
      <c r="AF11" s="12">
        <f t="shared" si="19"/>
        <v>632.5</v>
      </c>
      <c r="AG11" s="16">
        <f t="shared" si="3"/>
        <v>224.24458438825738</v>
      </c>
      <c r="AH11" s="16">
        <f t="shared" si="20"/>
        <v>44.274999999999999</v>
      </c>
      <c r="AI11" s="16">
        <f t="shared" si="21"/>
        <v>18.974999999999998</v>
      </c>
      <c r="AJ11" s="16">
        <f t="shared" si="22"/>
        <v>31.625</v>
      </c>
      <c r="AK11" s="16">
        <f t="shared" si="23"/>
        <v>8.2225000000000001</v>
      </c>
      <c r="AL11" s="16">
        <f t="shared" si="24"/>
        <v>12.649999999999999</v>
      </c>
      <c r="AM11" s="12">
        <f t="shared" si="25"/>
        <v>58.501583122348521</v>
      </c>
      <c r="AN11" s="12">
        <f t="shared" si="26"/>
        <v>117.00316624469704</v>
      </c>
      <c r="AO11" s="12">
        <f t="shared" si="27"/>
        <v>15.415436922884986</v>
      </c>
    </row>
    <row r="12" spans="1:41" x14ac:dyDescent="0.2">
      <c r="A12">
        <v>29605</v>
      </c>
      <c r="B12" t="s">
        <v>10</v>
      </c>
      <c r="C12">
        <v>101309625578</v>
      </c>
      <c r="D12" s="14">
        <v>281.58441159982141</v>
      </c>
      <c r="E12" s="18">
        <v>809</v>
      </c>
      <c r="F12" s="20">
        <v>11</v>
      </c>
      <c r="G12" s="7">
        <f t="shared" si="4"/>
        <v>88.99</v>
      </c>
      <c r="H12" s="7">
        <f t="shared" si="5"/>
        <v>24.27</v>
      </c>
      <c r="I12" s="20">
        <v>20</v>
      </c>
      <c r="J12" s="20">
        <v>60</v>
      </c>
      <c r="K12" s="7">
        <f t="shared" si="6"/>
        <v>24.27</v>
      </c>
      <c r="L12" s="7">
        <f t="shared" si="7"/>
        <v>40.450000000000003</v>
      </c>
      <c r="M12" s="20">
        <v>13</v>
      </c>
      <c r="N12" s="20">
        <v>250</v>
      </c>
      <c r="O12" s="7">
        <f t="shared" si="8"/>
        <v>40.450000000000003</v>
      </c>
      <c r="P12" s="7">
        <f t="shared" si="9"/>
        <v>10.517000000000001</v>
      </c>
      <c r="Q12" s="20">
        <v>0</v>
      </c>
      <c r="R12" s="7">
        <f t="shared" si="10"/>
        <v>0</v>
      </c>
      <c r="S12" s="17">
        <f t="shared" si="11"/>
        <v>121.06286280005953</v>
      </c>
      <c r="T12" s="17">
        <f t="shared" si="0"/>
        <v>242.12572560011898</v>
      </c>
      <c r="U12" s="17">
        <f t="shared" si="1"/>
        <v>85.986906812235105</v>
      </c>
      <c r="W12" s="12">
        <f t="shared" si="12"/>
        <v>134.83333333333334</v>
      </c>
      <c r="X12" s="12">
        <f t="shared" si="2"/>
        <v>46.930735266636908</v>
      </c>
      <c r="Y12" s="16">
        <f t="shared" si="13"/>
        <v>14.831666666666665</v>
      </c>
      <c r="Z12" s="16">
        <f t="shared" si="14"/>
        <v>4.0449999999999999</v>
      </c>
      <c r="AA12" s="16">
        <f t="shared" si="15"/>
        <v>6.741666666666668</v>
      </c>
      <c r="AB12" s="16">
        <f t="shared" si="16"/>
        <v>1.7528333333333335</v>
      </c>
      <c r="AC12" s="16">
        <f t="shared" si="17"/>
        <v>0</v>
      </c>
      <c r="AD12" s="16">
        <f t="shared" si="18"/>
        <v>60.531431400029774</v>
      </c>
      <c r="AF12" s="12">
        <f t="shared" si="19"/>
        <v>674.16666666666663</v>
      </c>
      <c r="AG12" s="16">
        <f t="shared" si="3"/>
        <v>234.65367633318451</v>
      </c>
      <c r="AH12" s="16">
        <f t="shared" si="20"/>
        <v>74.158333333333331</v>
      </c>
      <c r="AI12" s="16">
        <f t="shared" si="21"/>
        <v>20.225000000000001</v>
      </c>
      <c r="AJ12" s="16">
        <f t="shared" si="22"/>
        <v>33.708333333333336</v>
      </c>
      <c r="AK12" s="16">
        <f t="shared" si="23"/>
        <v>8.764166666666668</v>
      </c>
      <c r="AL12" s="16">
        <f t="shared" si="24"/>
        <v>0</v>
      </c>
      <c r="AM12" s="12">
        <f t="shared" si="25"/>
        <v>60.53143140002976</v>
      </c>
      <c r="AN12" s="12">
        <f t="shared" si="26"/>
        <v>121.06286280005953</v>
      </c>
      <c r="AO12" s="12">
        <f t="shared" si="27"/>
        <v>14.964507144630351</v>
      </c>
    </row>
    <row r="13" spans="1:41" x14ac:dyDescent="0.2">
      <c r="A13">
        <v>29706</v>
      </c>
      <c r="B13" t="s">
        <v>11</v>
      </c>
      <c r="C13">
        <v>101543880713</v>
      </c>
      <c r="D13" s="14">
        <v>147.71768627115779</v>
      </c>
      <c r="E13" s="18">
        <v>499</v>
      </c>
      <c r="F13" s="20">
        <v>9</v>
      </c>
      <c r="G13" s="7">
        <f t="shared" si="4"/>
        <v>44.91</v>
      </c>
      <c r="H13" s="7">
        <f t="shared" si="5"/>
        <v>14.969999999999999</v>
      </c>
      <c r="I13" s="20">
        <v>20</v>
      </c>
      <c r="J13" s="20">
        <v>60</v>
      </c>
      <c r="K13" s="7">
        <f t="shared" si="6"/>
        <v>20</v>
      </c>
      <c r="L13" s="7">
        <f t="shared" si="7"/>
        <v>24.950000000000003</v>
      </c>
      <c r="M13" s="20">
        <v>13</v>
      </c>
      <c r="N13" s="20">
        <v>250</v>
      </c>
      <c r="O13" s="7">
        <f t="shared" si="8"/>
        <v>24.950000000000003</v>
      </c>
      <c r="P13" s="7">
        <f t="shared" si="9"/>
        <v>6.487000000000001</v>
      </c>
      <c r="Q13" s="20">
        <v>2</v>
      </c>
      <c r="R13" s="7">
        <f t="shared" si="10"/>
        <v>9.98</v>
      </c>
      <c r="S13" s="17">
        <f t="shared" si="11"/>
        <v>81.651771242947419</v>
      </c>
      <c r="T13" s="17">
        <f t="shared" si="0"/>
        <v>163.30354248589481</v>
      </c>
      <c r="U13" s="17">
        <f t="shared" si="1"/>
        <v>110.55111043787056</v>
      </c>
      <c r="W13" s="12">
        <f t="shared" si="12"/>
        <v>83.166666666666686</v>
      </c>
      <c r="X13" s="12">
        <f t="shared" si="2"/>
        <v>24.6196143785263</v>
      </c>
      <c r="Y13" s="16">
        <f t="shared" si="13"/>
        <v>7.4849999999999994</v>
      </c>
      <c r="Z13" s="16">
        <f t="shared" si="14"/>
        <v>3.3333333333333335</v>
      </c>
      <c r="AA13" s="16">
        <f t="shared" si="15"/>
        <v>4.1583333333333341</v>
      </c>
      <c r="AB13" s="16">
        <f t="shared" si="16"/>
        <v>1.0811666666666671</v>
      </c>
      <c r="AC13" s="16">
        <f t="shared" si="17"/>
        <v>1.6633333333333336</v>
      </c>
      <c r="AD13" s="16">
        <f t="shared" si="18"/>
        <v>40.825885621473716</v>
      </c>
      <c r="AF13" s="12">
        <f t="shared" si="19"/>
        <v>415.83333333333331</v>
      </c>
      <c r="AG13" s="16">
        <f t="shared" si="3"/>
        <v>123.09807189263148</v>
      </c>
      <c r="AH13" s="16">
        <f t="shared" si="20"/>
        <v>37.424999999999997</v>
      </c>
      <c r="AI13" s="16">
        <f t="shared" si="21"/>
        <v>16.666666666666668</v>
      </c>
      <c r="AJ13" s="16">
        <f t="shared" si="22"/>
        <v>20.791666666666668</v>
      </c>
      <c r="AK13" s="16">
        <f t="shared" si="23"/>
        <v>5.4058333333333337</v>
      </c>
      <c r="AL13" s="16">
        <f t="shared" si="24"/>
        <v>8.3166666666666664</v>
      </c>
      <c r="AM13" s="12">
        <f t="shared" si="25"/>
        <v>40.825885621473702</v>
      </c>
      <c r="AN13" s="12">
        <f t="shared" si="26"/>
        <v>81.651771242947419</v>
      </c>
      <c r="AO13" s="12">
        <f t="shared" si="27"/>
        <v>16.363080409408301</v>
      </c>
    </row>
    <row r="14" spans="1:41" x14ac:dyDescent="0.2">
      <c r="A14">
        <v>30101</v>
      </c>
      <c r="B14" t="s">
        <v>12</v>
      </c>
      <c r="C14">
        <v>101312092949</v>
      </c>
      <c r="D14" s="14">
        <v>187.16807606876611</v>
      </c>
      <c r="E14" s="18">
        <v>429</v>
      </c>
      <c r="F14" s="20">
        <v>7</v>
      </c>
      <c r="G14" s="7">
        <f t="shared" si="4"/>
        <v>30.03</v>
      </c>
      <c r="H14" s="7">
        <f t="shared" si="5"/>
        <v>12.87</v>
      </c>
      <c r="I14" s="20">
        <v>20</v>
      </c>
      <c r="J14" s="20">
        <v>60</v>
      </c>
      <c r="K14" s="7">
        <f t="shared" si="6"/>
        <v>20</v>
      </c>
      <c r="L14" s="7">
        <f t="shared" si="7"/>
        <v>21.450000000000003</v>
      </c>
      <c r="M14" s="20">
        <v>13</v>
      </c>
      <c r="N14" s="20">
        <v>250</v>
      </c>
      <c r="O14" s="7">
        <f t="shared" si="8"/>
        <v>21.450000000000003</v>
      </c>
      <c r="P14" s="7">
        <f t="shared" si="9"/>
        <v>5.5770000000000008</v>
      </c>
      <c r="Q14" s="20">
        <v>0.7</v>
      </c>
      <c r="R14" s="7">
        <f t="shared" si="10"/>
        <v>3.0029999999999997</v>
      </c>
      <c r="S14" s="17">
        <f t="shared" si="11"/>
        <v>53.923974643744643</v>
      </c>
      <c r="T14" s="17">
        <f t="shared" si="0"/>
        <v>107.84794928748929</v>
      </c>
      <c r="U14" s="17">
        <f t="shared" si="1"/>
        <v>57.620910335086002</v>
      </c>
      <c r="W14" s="12">
        <f t="shared" si="12"/>
        <v>71.500000000000014</v>
      </c>
      <c r="X14" s="12">
        <f t="shared" si="2"/>
        <v>31.194679344794352</v>
      </c>
      <c r="Y14" s="16">
        <f t="shared" si="13"/>
        <v>5.0050000000000008</v>
      </c>
      <c r="Z14" s="16">
        <f t="shared" si="14"/>
        <v>3.3333333333333335</v>
      </c>
      <c r="AA14" s="16">
        <f t="shared" si="15"/>
        <v>3.5750000000000011</v>
      </c>
      <c r="AB14" s="16">
        <f t="shared" si="16"/>
        <v>0.92950000000000021</v>
      </c>
      <c r="AC14" s="16">
        <f t="shared" si="17"/>
        <v>0.50050000000000006</v>
      </c>
      <c r="AD14" s="16">
        <f t="shared" si="18"/>
        <v>26.961987321872328</v>
      </c>
      <c r="AF14" s="12">
        <f t="shared" si="19"/>
        <v>357.5</v>
      </c>
      <c r="AG14" s="16">
        <f t="shared" si="3"/>
        <v>155.97339672397175</v>
      </c>
      <c r="AH14" s="16">
        <f t="shared" si="20"/>
        <v>25.024999999999999</v>
      </c>
      <c r="AI14" s="16">
        <f t="shared" si="21"/>
        <v>16.666666666666668</v>
      </c>
      <c r="AJ14" s="16">
        <f t="shared" si="22"/>
        <v>17.875</v>
      </c>
      <c r="AK14" s="16">
        <f t="shared" si="23"/>
        <v>4.6475000000000009</v>
      </c>
      <c r="AL14" s="16">
        <f t="shared" si="24"/>
        <v>2.5024999999999995</v>
      </c>
      <c r="AM14" s="12">
        <f t="shared" si="25"/>
        <v>26.961987321872318</v>
      </c>
      <c r="AN14" s="12">
        <f t="shared" si="26"/>
        <v>53.923974643744643</v>
      </c>
      <c r="AO14" s="12">
        <f t="shared" si="27"/>
        <v>12.569691059147935</v>
      </c>
    </row>
    <row r="15" spans="1:41" x14ac:dyDescent="0.2">
      <c r="A15">
        <v>50070</v>
      </c>
      <c r="B15" t="s">
        <v>13</v>
      </c>
      <c r="C15">
        <v>101542755612</v>
      </c>
      <c r="D15" s="14">
        <v>105.80890347004055</v>
      </c>
      <c r="E15" s="18">
        <v>299</v>
      </c>
      <c r="F15" s="20">
        <v>4</v>
      </c>
      <c r="G15" s="7">
        <f t="shared" si="4"/>
        <v>11.96</v>
      </c>
      <c r="H15" s="7">
        <f t="shared" si="5"/>
        <v>8.9699999999999989</v>
      </c>
      <c r="I15" s="20">
        <v>20</v>
      </c>
      <c r="J15" s="20">
        <v>60</v>
      </c>
      <c r="K15" s="7">
        <f t="shared" si="6"/>
        <v>20</v>
      </c>
      <c r="L15" s="7">
        <f t="shared" si="7"/>
        <v>14.950000000000001</v>
      </c>
      <c r="M15" s="20">
        <v>13</v>
      </c>
      <c r="N15" s="20">
        <v>250</v>
      </c>
      <c r="O15" s="7">
        <f t="shared" si="8"/>
        <v>14.950000000000001</v>
      </c>
      <c r="P15" s="7">
        <f t="shared" si="9"/>
        <v>3.8870000000000005</v>
      </c>
      <c r="Q15" s="20">
        <v>3.5</v>
      </c>
      <c r="R15" s="7">
        <f t="shared" si="10"/>
        <v>10.465000000000002</v>
      </c>
      <c r="S15" s="17">
        <f t="shared" si="11"/>
        <v>43.976365509986479</v>
      </c>
      <c r="T15" s="17">
        <f t="shared" si="0"/>
        <v>87.952731019972987</v>
      </c>
      <c r="U15" s="17">
        <f t="shared" si="1"/>
        <v>83.124130517878882</v>
      </c>
      <c r="W15" s="12">
        <f t="shared" si="12"/>
        <v>49.833333333333336</v>
      </c>
      <c r="X15" s="12">
        <f t="shared" si="2"/>
        <v>17.634817245006762</v>
      </c>
      <c r="Y15" s="16">
        <f t="shared" si="13"/>
        <v>1.9933333333333336</v>
      </c>
      <c r="Z15" s="16">
        <f t="shared" si="14"/>
        <v>3.3333333333333335</v>
      </c>
      <c r="AA15" s="16">
        <f t="shared" si="15"/>
        <v>2.4916666666666671</v>
      </c>
      <c r="AB15" s="16">
        <f t="shared" si="16"/>
        <v>0.64783333333333348</v>
      </c>
      <c r="AC15" s="16">
        <f t="shared" si="17"/>
        <v>1.7441666666666671</v>
      </c>
      <c r="AD15" s="16">
        <f t="shared" si="18"/>
        <v>21.988182754993236</v>
      </c>
      <c r="AF15" s="12">
        <f t="shared" si="19"/>
        <v>249.16666666666666</v>
      </c>
      <c r="AG15" s="16">
        <f t="shared" si="3"/>
        <v>88.17408622503379</v>
      </c>
      <c r="AH15" s="16">
        <f t="shared" si="20"/>
        <v>9.9666666666666668</v>
      </c>
      <c r="AI15" s="16">
        <f t="shared" si="21"/>
        <v>16.666666666666668</v>
      </c>
      <c r="AJ15" s="16">
        <f t="shared" si="22"/>
        <v>12.458333333333334</v>
      </c>
      <c r="AK15" s="16">
        <f t="shared" si="23"/>
        <v>3.2391666666666667</v>
      </c>
      <c r="AL15" s="16">
        <f t="shared" si="24"/>
        <v>8.720833333333335</v>
      </c>
      <c r="AM15" s="12">
        <f t="shared" si="25"/>
        <v>21.988182754993247</v>
      </c>
      <c r="AN15" s="12">
        <f t="shared" si="26"/>
        <v>43.976365509986479</v>
      </c>
      <c r="AO15" s="12">
        <f t="shared" si="27"/>
        <v>14.707814551834943</v>
      </c>
    </row>
    <row r="16" spans="1:41" x14ac:dyDescent="0.2">
      <c r="A16">
        <v>50332</v>
      </c>
      <c r="B16" t="s">
        <v>14</v>
      </c>
      <c r="C16">
        <v>101543000000</v>
      </c>
      <c r="D16" s="14">
        <v>154.79</v>
      </c>
      <c r="E16" s="18">
        <v>394</v>
      </c>
      <c r="F16" s="20">
        <v>9</v>
      </c>
      <c r="G16" s="7">
        <f t="shared" si="4"/>
        <v>35.46</v>
      </c>
      <c r="H16" s="7">
        <f t="shared" si="5"/>
        <v>11.82</v>
      </c>
      <c r="I16" s="20">
        <v>20</v>
      </c>
      <c r="J16" s="20">
        <v>60</v>
      </c>
      <c r="K16" s="7">
        <f t="shared" si="6"/>
        <v>20</v>
      </c>
      <c r="L16" s="7">
        <f t="shared" si="7"/>
        <v>19.700000000000003</v>
      </c>
      <c r="M16" s="20">
        <v>13</v>
      </c>
      <c r="N16" s="20">
        <v>250</v>
      </c>
      <c r="O16" s="7">
        <f t="shared" si="8"/>
        <v>19.700000000000003</v>
      </c>
      <c r="P16" s="7">
        <f t="shared" si="9"/>
        <v>5.1220000000000008</v>
      </c>
      <c r="Q16" s="20">
        <v>2</v>
      </c>
      <c r="R16" s="7">
        <f t="shared" si="10"/>
        <v>7.88</v>
      </c>
      <c r="S16" s="17">
        <f t="shared" si="11"/>
        <v>50.349333333333348</v>
      </c>
      <c r="T16" s="17">
        <f t="shared" si="0"/>
        <v>100.6986666666667</v>
      </c>
      <c r="U16" s="17">
        <f t="shared" si="1"/>
        <v>65.055020780842895</v>
      </c>
      <c r="W16" s="12">
        <f t="shared" si="12"/>
        <v>65.666666666666686</v>
      </c>
      <c r="X16" s="12">
        <f t="shared" si="2"/>
        <v>25.798333333333332</v>
      </c>
      <c r="Y16" s="16">
        <f t="shared" si="13"/>
        <v>5.910000000000001</v>
      </c>
      <c r="Z16" s="16">
        <f t="shared" si="14"/>
        <v>3.3333333333333335</v>
      </c>
      <c r="AA16" s="16">
        <f t="shared" si="15"/>
        <v>3.2833333333333341</v>
      </c>
      <c r="AB16" s="16">
        <f t="shared" si="16"/>
        <v>0.85366666666666691</v>
      </c>
      <c r="AC16" s="16">
        <f t="shared" si="17"/>
        <v>1.3133333333333335</v>
      </c>
      <c r="AD16" s="16">
        <f t="shared" si="18"/>
        <v>25.174666666666685</v>
      </c>
      <c r="AF16" s="12">
        <f t="shared" si="19"/>
        <v>328.33333333333331</v>
      </c>
      <c r="AG16" s="16">
        <f t="shared" si="3"/>
        <v>128.99166666666667</v>
      </c>
      <c r="AH16" s="16">
        <f t="shared" si="20"/>
        <v>29.55</v>
      </c>
      <c r="AI16" s="16">
        <f t="shared" si="21"/>
        <v>16.666666666666668</v>
      </c>
      <c r="AJ16" s="16">
        <f t="shared" si="22"/>
        <v>16.416666666666668</v>
      </c>
      <c r="AK16" s="16">
        <f t="shared" si="23"/>
        <v>4.2683333333333335</v>
      </c>
      <c r="AL16" s="16">
        <f t="shared" si="24"/>
        <v>6.5666666666666664</v>
      </c>
      <c r="AM16" s="12">
        <f t="shared" si="25"/>
        <v>25.174666666666663</v>
      </c>
      <c r="AN16" s="12">
        <f t="shared" si="26"/>
        <v>50.349333333333348</v>
      </c>
      <c r="AO16" s="12">
        <f t="shared" si="27"/>
        <v>12.779018612521156</v>
      </c>
    </row>
    <row r="17" spans="1:41" x14ac:dyDescent="0.2">
      <c r="A17">
        <v>50352</v>
      </c>
      <c r="B17" t="s">
        <v>15</v>
      </c>
      <c r="C17">
        <v>101792906108</v>
      </c>
      <c r="D17" s="14">
        <v>252.42119268287485</v>
      </c>
      <c r="E17" s="18">
        <v>759</v>
      </c>
      <c r="F17" s="20">
        <v>9</v>
      </c>
      <c r="G17" s="7">
        <f t="shared" si="4"/>
        <v>68.31</v>
      </c>
      <c r="H17" s="7">
        <f t="shared" si="5"/>
        <v>22.77</v>
      </c>
      <c r="I17" s="20">
        <v>20</v>
      </c>
      <c r="J17" s="20">
        <v>60</v>
      </c>
      <c r="K17" s="7">
        <f t="shared" si="6"/>
        <v>22.77</v>
      </c>
      <c r="L17" s="7">
        <f t="shared" si="7"/>
        <v>37.950000000000003</v>
      </c>
      <c r="M17" s="20">
        <v>13</v>
      </c>
      <c r="N17" s="20">
        <v>250</v>
      </c>
      <c r="O17" s="7">
        <f t="shared" si="8"/>
        <v>37.950000000000003</v>
      </c>
      <c r="P17" s="7">
        <f t="shared" si="9"/>
        <v>9.8670000000000009</v>
      </c>
      <c r="Q17" s="20">
        <v>0</v>
      </c>
      <c r="R17" s="7">
        <f t="shared" si="10"/>
        <v>0</v>
      </c>
      <c r="S17" s="17">
        <f t="shared" si="11"/>
        <v>122.5606024390417</v>
      </c>
      <c r="T17" s="17">
        <f t="shared" si="0"/>
        <v>245.12120487808352</v>
      </c>
      <c r="U17" s="17">
        <f t="shared" si="1"/>
        <v>97.10801310809012</v>
      </c>
      <c r="W17" s="12">
        <f t="shared" si="12"/>
        <v>126.50000000000001</v>
      </c>
      <c r="X17" s="12">
        <f t="shared" si="2"/>
        <v>42.070198780479146</v>
      </c>
      <c r="Y17" s="16">
        <f t="shared" si="13"/>
        <v>11.385000000000002</v>
      </c>
      <c r="Z17" s="16">
        <f t="shared" si="14"/>
        <v>3.7950000000000004</v>
      </c>
      <c r="AA17" s="16">
        <f t="shared" si="15"/>
        <v>6.3250000000000011</v>
      </c>
      <c r="AB17" s="16">
        <f t="shared" si="16"/>
        <v>1.6445000000000003</v>
      </c>
      <c r="AC17" s="16">
        <f t="shared" si="17"/>
        <v>0</v>
      </c>
      <c r="AD17" s="16">
        <f t="shared" si="18"/>
        <v>61.280301219520858</v>
      </c>
      <c r="AF17" s="12">
        <f t="shared" si="19"/>
        <v>632.5</v>
      </c>
      <c r="AG17" s="16">
        <f t="shared" si="3"/>
        <v>210.35099390239571</v>
      </c>
      <c r="AH17" s="16">
        <f t="shared" si="20"/>
        <v>56.924999999999997</v>
      </c>
      <c r="AI17" s="16">
        <f t="shared" si="21"/>
        <v>18.974999999999998</v>
      </c>
      <c r="AJ17" s="16">
        <f t="shared" si="22"/>
        <v>31.625</v>
      </c>
      <c r="AK17" s="16">
        <f t="shared" si="23"/>
        <v>8.2225000000000001</v>
      </c>
      <c r="AL17" s="16">
        <f t="shared" si="24"/>
        <v>0</v>
      </c>
      <c r="AM17" s="12">
        <f t="shared" si="25"/>
        <v>61.280301219520851</v>
      </c>
      <c r="AN17" s="12">
        <f t="shared" si="26"/>
        <v>122.5606024390417</v>
      </c>
      <c r="AO17" s="12">
        <f t="shared" si="27"/>
        <v>16.147641955077958</v>
      </c>
    </row>
    <row r="18" spans="1:41" x14ac:dyDescent="0.2">
      <c r="A18">
        <v>50363</v>
      </c>
      <c r="B18" t="s">
        <v>16</v>
      </c>
      <c r="C18">
        <v>0</v>
      </c>
      <c r="D18" s="14">
        <v>1261.9124856420133</v>
      </c>
      <c r="E18" s="18">
        <v>3403</v>
      </c>
      <c r="F18" s="20">
        <v>4</v>
      </c>
      <c r="G18" s="7">
        <f t="shared" si="4"/>
        <v>136.12</v>
      </c>
      <c r="H18" s="7">
        <f t="shared" si="5"/>
        <v>102.08999999999999</v>
      </c>
      <c r="I18" s="20">
        <v>20</v>
      </c>
      <c r="J18" s="20">
        <v>60</v>
      </c>
      <c r="K18" s="7">
        <f t="shared" si="6"/>
        <v>60</v>
      </c>
      <c r="L18" s="7">
        <f t="shared" si="7"/>
        <v>170.15</v>
      </c>
      <c r="M18" s="20">
        <v>13</v>
      </c>
      <c r="N18" s="20">
        <v>250</v>
      </c>
      <c r="O18" s="7">
        <f t="shared" si="8"/>
        <v>170.15</v>
      </c>
      <c r="P18" s="7">
        <f t="shared" si="9"/>
        <v>44.239000000000004</v>
      </c>
      <c r="Q18" s="20">
        <v>0</v>
      </c>
      <c r="R18" s="7">
        <f t="shared" si="10"/>
        <v>0</v>
      </c>
      <c r="S18" s="17">
        <f t="shared" si="11"/>
        <v>576.85950478599557</v>
      </c>
      <c r="T18" s="17">
        <f t="shared" si="0"/>
        <v>1153.7190095719914</v>
      </c>
      <c r="U18" s="17">
        <f t="shared" si="1"/>
        <v>91.426229845489075</v>
      </c>
      <c r="W18" s="12">
        <f t="shared" si="12"/>
        <v>567.16666666666674</v>
      </c>
      <c r="X18" s="12">
        <f t="shared" si="2"/>
        <v>210.31874760700222</v>
      </c>
      <c r="Y18" s="16">
        <f t="shared" si="13"/>
        <v>22.686666666666671</v>
      </c>
      <c r="Z18" s="16">
        <f t="shared" si="14"/>
        <v>10</v>
      </c>
      <c r="AA18" s="16">
        <f t="shared" si="15"/>
        <v>28.358333333333334</v>
      </c>
      <c r="AB18" s="16">
        <f t="shared" si="16"/>
        <v>7.373166666666668</v>
      </c>
      <c r="AC18" s="16">
        <f t="shared" si="17"/>
        <v>0</v>
      </c>
      <c r="AD18" s="16">
        <f t="shared" si="18"/>
        <v>288.42975239299778</v>
      </c>
      <c r="AF18" s="12">
        <f t="shared" si="19"/>
        <v>2835.833333333333</v>
      </c>
      <c r="AG18" s="16">
        <f t="shared" si="3"/>
        <v>1051.593738035011</v>
      </c>
      <c r="AH18" s="16">
        <f t="shared" si="20"/>
        <v>113.43333333333334</v>
      </c>
      <c r="AI18" s="16">
        <f t="shared" si="21"/>
        <v>50</v>
      </c>
      <c r="AJ18" s="16">
        <f t="shared" si="22"/>
        <v>141.79166666666669</v>
      </c>
      <c r="AK18" s="16">
        <f t="shared" si="23"/>
        <v>36.865833333333335</v>
      </c>
      <c r="AL18" s="16">
        <f t="shared" si="24"/>
        <v>0</v>
      </c>
      <c r="AM18" s="12">
        <f t="shared" si="25"/>
        <v>288.42975239299773</v>
      </c>
      <c r="AN18" s="12">
        <f t="shared" si="26"/>
        <v>576.85950478599557</v>
      </c>
      <c r="AO18" s="12">
        <f t="shared" si="27"/>
        <v>16.951498818277862</v>
      </c>
    </row>
    <row r="19" spans="1:41" x14ac:dyDescent="0.2">
      <c r="A19">
        <v>50364</v>
      </c>
      <c r="B19" t="s">
        <v>17</v>
      </c>
      <c r="C19">
        <v>0</v>
      </c>
      <c r="D19" s="14">
        <v>1261.9124856420133</v>
      </c>
      <c r="E19" s="18">
        <v>3403</v>
      </c>
      <c r="F19" s="20">
        <v>4</v>
      </c>
      <c r="G19" s="7">
        <f t="shared" si="4"/>
        <v>136.12</v>
      </c>
      <c r="H19" s="7">
        <f t="shared" si="5"/>
        <v>102.08999999999999</v>
      </c>
      <c r="I19" s="20">
        <v>20</v>
      </c>
      <c r="J19" s="20">
        <v>60</v>
      </c>
      <c r="K19" s="7">
        <f t="shared" si="6"/>
        <v>60</v>
      </c>
      <c r="L19" s="7">
        <f t="shared" si="7"/>
        <v>170.15</v>
      </c>
      <c r="M19" s="20">
        <v>13</v>
      </c>
      <c r="N19" s="20">
        <v>250</v>
      </c>
      <c r="O19" s="7">
        <f t="shared" si="8"/>
        <v>170.15</v>
      </c>
      <c r="P19" s="7">
        <f t="shared" si="9"/>
        <v>44.239000000000004</v>
      </c>
      <c r="Q19" s="20">
        <v>0</v>
      </c>
      <c r="R19" s="7">
        <f t="shared" si="10"/>
        <v>0</v>
      </c>
      <c r="S19" s="17">
        <f t="shared" si="11"/>
        <v>576.85950478599557</v>
      </c>
      <c r="T19" s="17">
        <f t="shared" si="0"/>
        <v>1153.7190095719914</v>
      </c>
      <c r="U19" s="17">
        <f t="shared" si="1"/>
        <v>91.426229845489075</v>
      </c>
      <c r="W19" s="12">
        <f t="shared" si="12"/>
        <v>567.16666666666674</v>
      </c>
      <c r="X19" s="12">
        <f t="shared" si="2"/>
        <v>210.31874760700222</v>
      </c>
      <c r="Y19" s="16">
        <f t="shared" si="13"/>
        <v>22.686666666666671</v>
      </c>
      <c r="Z19" s="16">
        <f t="shared" si="14"/>
        <v>10</v>
      </c>
      <c r="AA19" s="16">
        <f t="shared" si="15"/>
        <v>28.358333333333334</v>
      </c>
      <c r="AB19" s="16">
        <f t="shared" si="16"/>
        <v>7.373166666666668</v>
      </c>
      <c r="AC19" s="16">
        <f t="shared" si="17"/>
        <v>0</v>
      </c>
      <c r="AD19" s="16">
        <f t="shared" si="18"/>
        <v>288.42975239299778</v>
      </c>
      <c r="AF19" s="12">
        <f t="shared" si="19"/>
        <v>2835.833333333333</v>
      </c>
      <c r="AG19" s="16">
        <f t="shared" si="3"/>
        <v>1051.593738035011</v>
      </c>
      <c r="AH19" s="16">
        <f t="shared" si="20"/>
        <v>113.43333333333334</v>
      </c>
      <c r="AI19" s="16">
        <f t="shared" si="21"/>
        <v>50</v>
      </c>
      <c r="AJ19" s="16">
        <f t="shared" si="22"/>
        <v>141.79166666666669</v>
      </c>
      <c r="AK19" s="16">
        <f t="shared" si="23"/>
        <v>36.865833333333335</v>
      </c>
      <c r="AL19" s="16">
        <f t="shared" si="24"/>
        <v>0</v>
      </c>
      <c r="AM19" s="12">
        <f t="shared" si="25"/>
        <v>288.42975239299773</v>
      </c>
      <c r="AN19" s="12">
        <f t="shared" si="26"/>
        <v>576.85950478599557</v>
      </c>
      <c r="AO19" s="12">
        <f t="shared" si="27"/>
        <v>16.951498818277862</v>
      </c>
    </row>
    <row r="20" spans="1:41" x14ac:dyDescent="0.2">
      <c r="A20">
        <v>50366</v>
      </c>
      <c r="B20" t="s">
        <v>18</v>
      </c>
      <c r="C20">
        <v>0</v>
      </c>
      <c r="D20" s="14">
        <v>580.12318789009635</v>
      </c>
      <c r="E20" s="18">
        <v>1799</v>
      </c>
      <c r="F20" s="20">
        <v>4</v>
      </c>
      <c r="G20" s="7">
        <f t="shared" si="4"/>
        <v>71.960000000000008</v>
      </c>
      <c r="H20" s="7">
        <f t="shared" si="5"/>
        <v>53.97</v>
      </c>
      <c r="I20" s="20">
        <v>20</v>
      </c>
      <c r="J20" s="20">
        <v>60</v>
      </c>
      <c r="K20" s="7">
        <f t="shared" si="6"/>
        <v>53.97</v>
      </c>
      <c r="L20" s="7">
        <f t="shared" si="7"/>
        <v>89.95</v>
      </c>
      <c r="M20" s="20">
        <v>13</v>
      </c>
      <c r="N20" s="20">
        <v>250</v>
      </c>
      <c r="O20" s="7">
        <f t="shared" si="8"/>
        <v>89.95</v>
      </c>
      <c r="P20" s="7">
        <f t="shared" si="9"/>
        <v>23.387</v>
      </c>
      <c r="Q20" s="20">
        <v>0</v>
      </c>
      <c r="R20" s="7">
        <f t="shared" si="10"/>
        <v>0</v>
      </c>
      <c r="S20" s="17">
        <f t="shared" si="11"/>
        <v>326.53660403663457</v>
      </c>
      <c r="T20" s="17">
        <f t="shared" si="0"/>
        <v>653.07320807326903</v>
      </c>
      <c r="U20" s="17">
        <f t="shared" si="1"/>
        <v>112.57491886309379</v>
      </c>
      <c r="W20" s="12">
        <f t="shared" si="12"/>
        <v>299.83333333333337</v>
      </c>
      <c r="X20" s="12">
        <f t="shared" si="2"/>
        <v>96.687197981682743</v>
      </c>
      <c r="Y20" s="16">
        <f t="shared" si="13"/>
        <v>11.993333333333336</v>
      </c>
      <c r="Z20" s="16">
        <f t="shared" si="14"/>
        <v>8.995000000000001</v>
      </c>
      <c r="AA20" s="16">
        <f t="shared" si="15"/>
        <v>14.991666666666669</v>
      </c>
      <c r="AB20" s="16">
        <f t="shared" si="16"/>
        <v>3.8978333333333337</v>
      </c>
      <c r="AC20" s="16">
        <f t="shared" si="17"/>
        <v>0</v>
      </c>
      <c r="AD20" s="16">
        <f t="shared" si="18"/>
        <v>163.26830201831729</v>
      </c>
      <c r="AF20" s="12">
        <f t="shared" si="19"/>
        <v>1499.1666666666665</v>
      </c>
      <c r="AG20" s="16">
        <f t="shared" si="3"/>
        <v>483.4359899084136</v>
      </c>
      <c r="AH20" s="16">
        <f t="shared" si="20"/>
        <v>59.966666666666669</v>
      </c>
      <c r="AI20" s="16">
        <f t="shared" si="21"/>
        <v>44.974999999999994</v>
      </c>
      <c r="AJ20" s="16">
        <f t="shared" si="22"/>
        <v>74.958333333333329</v>
      </c>
      <c r="AK20" s="16">
        <f t="shared" si="23"/>
        <v>19.489166666666666</v>
      </c>
      <c r="AL20" s="16">
        <f t="shared" si="24"/>
        <v>0</v>
      </c>
      <c r="AM20" s="12">
        <f t="shared" si="25"/>
        <v>163.26830201831726</v>
      </c>
      <c r="AN20" s="12">
        <f t="shared" si="26"/>
        <v>326.53660403663457</v>
      </c>
      <c r="AO20" s="12">
        <f t="shared" si="27"/>
        <v>18.151006338890191</v>
      </c>
    </row>
    <row r="21" spans="1:41" x14ac:dyDescent="0.2">
      <c r="A21">
        <v>50367</v>
      </c>
      <c r="B21" t="s">
        <v>19</v>
      </c>
      <c r="C21">
        <v>0</v>
      </c>
      <c r="D21" s="14">
        <v>1069.3173134652329</v>
      </c>
      <c r="E21" s="18">
        <v>3379</v>
      </c>
      <c r="F21" s="20">
        <v>4</v>
      </c>
      <c r="G21" s="7">
        <f t="shared" si="4"/>
        <v>135.16</v>
      </c>
      <c r="H21" s="7">
        <f t="shared" si="5"/>
        <v>101.36999999999999</v>
      </c>
      <c r="I21" s="20">
        <v>20</v>
      </c>
      <c r="J21" s="20">
        <v>60</v>
      </c>
      <c r="K21" s="7">
        <f t="shared" si="6"/>
        <v>60</v>
      </c>
      <c r="L21" s="7">
        <f t="shared" si="7"/>
        <v>168.95000000000002</v>
      </c>
      <c r="M21" s="20">
        <v>13</v>
      </c>
      <c r="N21" s="20">
        <v>250</v>
      </c>
      <c r="O21" s="7">
        <f t="shared" si="8"/>
        <v>168.95000000000002</v>
      </c>
      <c r="P21" s="7">
        <f t="shared" si="9"/>
        <v>43.927000000000007</v>
      </c>
      <c r="Q21" s="20">
        <v>0</v>
      </c>
      <c r="R21" s="7">
        <f t="shared" si="10"/>
        <v>0</v>
      </c>
      <c r="S21" s="17">
        <f t="shared" si="11"/>
        <v>633.88189551158905</v>
      </c>
      <c r="T21" s="17">
        <f t="shared" si="0"/>
        <v>1267.7637910231783</v>
      </c>
      <c r="U21" s="17">
        <f t="shared" si="1"/>
        <v>118.55824038936198</v>
      </c>
      <c r="W21" s="12">
        <f t="shared" si="12"/>
        <v>563.16666666666674</v>
      </c>
      <c r="X21" s="12">
        <f t="shared" si="2"/>
        <v>178.21955224420549</v>
      </c>
      <c r="Y21" s="16">
        <f t="shared" si="13"/>
        <v>22.526666666666667</v>
      </c>
      <c r="Z21" s="16">
        <f t="shared" si="14"/>
        <v>10</v>
      </c>
      <c r="AA21" s="16">
        <f t="shared" si="15"/>
        <v>28.158333333333339</v>
      </c>
      <c r="AB21" s="16">
        <f t="shared" si="16"/>
        <v>7.3211666666666675</v>
      </c>
      <c r="AC21" s="16">
        <f t="shared" si="17"/>
        <v>0</v>
      </c>
      <c r="AD21" s="16">
        <f t="shared" si="18"/>
        <v>316.94094775579458</v>
      </c>
      <c r="AF21" s="12">
        <f t="shared" si="19"/>
        <v>2815.833333333333</v>
      </c>
      <c r="AG21" s="16">
        <f t="shared" si="3"/>
        <v>891.09776122102744</v>
      </c>
      <c r="AH21" s="16">
        <f t="shared" si="20"/>
        <v>112.63333333333333</v>
      </c>
      <c r="AI21" s="16">
        <f t="shared" si="21"/>
        <v>50</v>
      </c>
      <c r="AJ21" s="16">
        <f t="shared" si="22"/>
        <v>140.79166666666669</v>
      </c>
      <c r="AK21" s="16">
        <f t="shared" si="23"/>
        <v>36.605833333333337</v>
      </c>
      <c r="AL21" s="16">
        <f t="shared" si="24"/>
        <v>0</v>
      </c>
      <c r="AM21" s="12">
        <f t="shared" si="25"/>
        <v>316.94094775579447</v>
      </c>
      <c r="AN21" s="12">
        <f t="shared" si="26"/>
        <v>633.88189551158905</v>
      </c>
      <c r="AO21" s="12">
        <f t="shared" si="27"/>
        <v>18.75945236790734</v>
      </c>
    </row>
    <row r="22" spans="1:41" x14ac:dyDescent="0.2">
      <c r="A22">
        <v>50368</v>
      </c>
      <c r="B22" t="s">
        <v>20</v>
      </c>
      <c r="C22">
        <v>0</v>
      </c>
      <c r="D22" s="14">
        <v>1068.3334847170013</v>
      </c>
      <c r="E22" s="18">
        <v>3379</v>
      </c>
      <c r="F22" s="20">
        <v>4</v>
      </c>
      <c r="G22" s="7">
        <f t="shared" si="4"/>
        <v>135.16</v>
      </c>
      <c r="H22" s="7">
        <f t="shared" si="5"/>
        <v>101.36999999999999</v>
      </c>
      <c r="I22" s="20">
        <v>20</v>
      </c>
      <c r="J22" s="20">
        <v>60</v>
      </c>
      <c r="K22" s="7">
        <f t="shared" si="6"/>
        <v>60</v>
      </c>
      <c r="L22" s="7">
        <f t="shared" si="7"/>
        <v>168.95000000000002</v>
      </c>
      <c r="M22" s="20">
        <v>13</v>
      </c>
      <c r="N22" s="20">
        <v>250</v>
      </c>
      <c r="O22" s="7">
        <f t="shared" si="8"/>
        <v>168.95000000000002</v>
      </c>
      <c r="P22" s="7">
        <f t="shared" si="9"/>
        <v>43.927000000000007</v>
      </c>
      <c r="Q22" s="20">
        <v>0</v>
      </c>
      <c r="R22" s="7">
        <f t="shared" si="10"/>
        <v>0</v>
      </c>
      <c r="S22" s="17">
        <f t="shared" si="11"/>
        <v>634.20983842766623</v>
      </c>
      <c r="T22" s="17">
        <f t="shared" si="0"/>
        <v>1268.4196768553325</v>
      </c>
      <c r="U22" s="17">
        <f t="shared" si="1"/>
        <v>118.72881408292969</v>
      </c>
      <c r="W22" s="12">
        <f t="shared" si="12"/>
        <v>563.16666666666674</v>
      </c>
      <c r="X22" s="12">
        <f t="shared" si="2"/>
        <v>178.0555807861669</v>
      </c>
      <c r="Y22" s="16">
        <f t="shared" si="13"/>
        <v>22.526666666666667</v>
      </c>
      <c r="Z22" s="16">
        <f t="shared" si="14"/>
        <v>10</v>
      </c>
      <c r="AA22" s="16">
        <f t="shared" si="15"/>
        <v>28.158333333333339</v>
      </c>
      <c r="AB22" s="16">
        <f t="shared" si="16"/>
        <v>7.3211666666666675</v>
      </c>
      <c r="AC22" s="16">
        <f t="shared" si="17"/>
        <v>0</v>
      </c>
      <c r="AD22" s="16">
        <f t="shared" si="18"/>
        <v>317.10491921383317</v>
      </c>
      <c r="AF22" s="12">
        <f t="shared" si="19"/>
        <v>2815.833333333333</v>
      </c>
      <c r="AG22" s="16">
        <f t="shared" si="3"/>
        <v>890.27790393083433</v>
      </c>
      <c r="AH22" s="16">
        <f t="shared" si="20"/>
        <v>112.63333333333333</v>
      </c>
      <c r="AI22" s="16">
        <f t="shared" si="21"/>
        <v>50</v>
      </c>
      <c r="AJ22" s="16">
        <f t="shared" si="22"/>
        <v>140.79166666666669</v>
      </c>
      <c r="AK22" s="16">
        <f t="shared" si="23"/>
        <v>36.605833333333337</v>
      </c>
      <c r="AL22" s="16">
        <f t="shared" si="24"/>
        <v>0</v>
      </c>
      <c r="AM22" s="12">
        <f t="shared" si="25"/>
        <v>317.10491921383311</v>
      </c>
      <c r="AN22" s="12">
        <f t="shared" si="26"/>
        <v>634.20983842766623</v>
      </c>
      <c r="AO22" s="12">
        <f t="shared" si="27"/>
        <v>18.76915769244351</v>
      </c>
    </row>
    <row r="23" spans="1:41" x14ac:dyDescent="0.2">
      <c r="A23">
        <v>50911</v>
      </c>
      <c r="B23" t="s">
        <v>21</v>
      </c>
      <c r="C23">
        <v>101542833587</v>
      </c>
      <c r="D23" s="14">
        <v>44.010905828457517</v>
      </c>
      <c r="E23" s="18">
        <v>176</v>
      </c>
      <c r="F23" s="20">
        <v>4</v>
      </c>
      <c r="G23" s="7">
        <f t="shared" si="4"/>
        <v>7.04</v>
      </c>
      <c r="H23" s="7">
        <f t="shared" si="5"/>
        <v>5.2799999999999994</v>
      </c>
      <c r="I23" s="20">
        <v>20</v>
      </c>
      <c r="J23" s="20">
        <v>60</v>
      </c>
      <c r="K23" s="7">
        <f t="shared" si="6"/>
        <v>20</v>
      </c>
      <c r="L23" s="7">
        <f t="shared" si="7"/>
        <v>8.8000000000000007</v>
      </c>
      <c r="M23" s="20">
        <v>13</v>
      </c>
      <c r="N23" s="20">
        <v>250</v>
      </c>
      <c r="O23" s="7">
        <f t="shared" si="8"/>
        <v>13</v>
      </c>
      <c r="P23" s="7">
        <f t="shared" si="9"/>
        <v>2.2880000000000003</v>
      </c>
      <c r="Q23" s="20">
        <v>3.5</v>
      </c>
      <c r="R23" s="7">
        <f t="shared" si="10"/>
        <v>6.16</v>
      </c>
      <c r="S23" s="17">
        <f t="shared" si="11"/>
        <v>27.833698057180829</v>
      </c>
      <c r="T23" s="17">
        <f t="shared" si="0"/>
        <v>55.667396114361658</v>
      </c>
      <c r="U23" s="17">
        <f t="shared" si="1"/>
        <v>126.48545869820983</v>
      </c>
      <c r="W23" s="12">
        <f t="shared" si="12"/>
        <v>29.333333333333336</v>
      </c>
      <c r="X23" s="12">
        <f t="shared" si="2"/>
        <v>7.3351509714095871</v>
      </c>
      <c r="Y23" s="16">
        <f t="shared" si="13"/>
        <v>1.1733333333333336</v>
      </c>
      <c r="Z23" s="16">
        <f t="shared" si="14"/>
        <v>3.3333333333333335</v>
      </c>
      <c r="AA23" s="16">
        <f t="shared" si="15"/>
        <v>2.166666666666667</v>
      </c>
      <c r="AB23" s="16">
        <f t="shared" si="16"/>
        <v>0.38133333333333341</v>
      </c>
      <c r="AC23" s="16">
        <f t="shared" si="17"/>
        <v>1.0266666666666668</v>
      </c>
      <c r="AD23" s="16">
        <f t="shared" si="18"/>
        <v>13.916849028590416</v>
      </c>
      <c r="AF23" s="12">
        <f t="shared" si="19"/>
        <v>146.66666666666666</v>
      </c>
      <c r="AG23" s="16">
        <f t="shared" si="3"/>
        <v>36.675754857047927</v>
      </c>
      <c r="AH23" s="16">
        <f t="shared" si="20"/>
        <v>5.8666666666666663</v>
      </c>
      <c r="AI23" s="16">
        <f t="shared" si="21"/>
        <v>16.666666666666668</v>
      </c>
      <c r="AJ23" s="16">
        <f t="shared" si="22"/>
        <v>10.833333333333332</v>
      </c>
      <c r="AK23" s="16">
        <f t="shared" si="23"/>
        <v>1.9066666666666667</v>
      </c>
      <c r="AL23" s="16">
        <f t="shared" si="24"/>
        <v>5.1333333333333329</v>
      </c>
      <c r="AM23" s="12">
        <f t="shared" si="25"/>
        <v>13.916849028590413</v>
      </c>
      <c r="AN23" s="12">
        <f t="shared" si="26"/>
        <v>27.833698057180829</v>
      </c>
      <c r="AO23" s="12">
        <f t="shared" si="27"/>
        <v>15.814601168852743</v>
      </c>
    </row>
    <row r="24" spans="1:41" x14ac:dyDescent="0.2">
      <c r="A24" t="s">
        <v>22</v>
      </c>
      <c r="B24" t="s">
        <v>23</v>
      </c>
      <c r="C24">
        <v>101542867262</v>
      </c>
      <c r="D24" s="14">
        <v>345.4524885669652</v>
      </c>
      <c r="E24" s="18">
        <v>799</v>
      </c>
      <c r="F24" s="20">
        <v>9</v>
      </c>
      <c r="G24" s="7">
        <f t="shared" si="4"/>
        <v>71.91</v>
      </c>
      <c r="H24" s="7">
        <f t="shared" si="5"/>
        <v>23.97</v>
      </c>
      <c r="I24" s="20">
        <v>20</v>
      </c>
      <c r="J24" s="20">
        <v>60</v>
      </c>
      <c r="K24" s="7">
        <f t="shared" si="6"/>
        <v>23.97</v>
      </c>
      <c r="L24" s="7">
        <f t="shared" si="7"/>
        <v>39.950000000000003</v>
      </c>
      <c r="M24" s="20">
        <v>13</v>
      </c>
      <c r="N24" s="20">
        <v>250</v>
      </c>
      <c r="O24" s="7">
        <f t="shared" si="8"/>
        <v>39.950000000000003</v>
      </c>
      <c r="P24" s="7">
        <f t="shared" si="9"/>
        <v>10.387</v>
      </c>
      <c r="Q24" s="20">
        <v>0</v>
      </c>
      <c r="R24" s="7">
        <f t="shared" si="10"/>
        <v>0</v>
      </c>
      <c r="S24" s="17">
        <f t="shared" si="11"/>
        <v>102.44350381101157</v>
      </c>
      <c r="T24" s="17">
        <f t="shared" si="0"/>
        <v>204.88700762202308</v>
      </c>
      <c r="U24" s="17">
        <f t="shared" si="1"/>
        <v>59.309750082262383</v>
      </c>
      <c r="W24" s="12">
        <f t="shared" si="12"/>
        <v>133.16666666666669</v>
      </c>
      <c r="X24" s="12">
        <f t="shared" si="2"/>
        <v>57.575414761160879</v>
      </c>
      <c r="Y24" s="16">
        <f t="shared" si="13"/>
        <v>11.984999999999999</v>
      </c>
      <c r="Z24" s="16">
        <f t="shared" si="14"/>
        <v>3.9949999999999997</v>
      </c>
      <c r="AA24" s="16">
        <f t="shared" si="15"/>
        <v>6.6583333333333341</v>
      </c>
      <c r="AB24" s="16">
        <f t="shared" si="16"/>
        <v>1.731166666666667</v>
      </c>
      <c r="AC24" s="16">
        <f t="shared" si="17"/>
        <v>0</v>
      </c>
      <c r="AD24" s="16">
        <f t="shared" si="18"/>
        <v>51.221751905505805</v>
      </c>
      <c r="AF24" s="12">
        <f t="shared" si="19"/>
        <v>665.83333333333326</v>
      </c>
      <c r="AG24" s="16">
        <f t="shared" si="3"/>
        <v>287.87707380580434</v>
      </c>
      <c r="AH24" s="16">
        <f t="shared" si="20"/>
        <v>59.924999999999997</v>
      </c>
      <c r="AI24" s="16">
        <f t="shared" si="21"/>
        <v>19.974999999999998</v>
      </c>
      <c r="AJ24" s="16">
        <f t="shared" si="22"/>
        <v>33.291666666666671</v>
      </c>
      <c r="AK24" s="16">
        <f t="shared" si="23"/>
        <v>8.6558333333333337</v>
      </c>
      <c r="AL24" s="16">
        <f t="shared" si="24"/>
        <v>0</v>
      </c>
      <c r="AM24" s="12">
        <f t="shared" si="25"/>
        <v>51.221751905505769</v>
      </c>
      <c r="AN24" s="12">
        <f t="shared" si="26"/>
        <v>102.44350381101157</v>
      </c>
      <c r="AO24" s="12">
        <f t="shared" si="27"/>
        <v>12.821464807385677</v>
      </c>
    </row>
    <row r="25" spans="1:41" x14ac:dyDescent="0.2">
      <c r="A25" t="s">
        <v>24</v>
      </c>
      <c r="B25" t="s">
        <v>25</v>
      </c>
      <c r="C25">
        <v>101542888430</v>
      </c>
      <c r="D25" s="14">
        <v>271.17835562778293</v>
      </c>
      <c r="E25" s="18">
        <v>699</v>
      </c>
      <c r="F25" s="20">
        <v>9</v>
      </c>
      <c r="G25" s="7">
        <f t="shared" si="4"/>
        <v>62.91</v>
      </c>
      <c r="H25" s="7">
        <f t="shared" si="5"/>
        <v>20.97</v>
      </c>
      <c r="I25" s="20">
        <v>20</v>
      </c>
      <c r="J25" s="20">
        <v>60</v>
      </c>
      <c r="K25" s="7">
        <f t="shared" si="6"/>
        <v>20.97</v>
      </c>
      <c r="L25" s="7">
        <f t="shared" si="7"/>
        <v>34.950000000000003</v>
      </c>
      <c r="M25" s="20">
        <v>13</v>
      </c>
      <c r="N25" s="20">
        <v>250</v>
      </c>
      <c r="O25" s="7">
        <f t="shared" si="8"/>
        <v>34.950000000000003</v>
      </c>
      <c r="P25" s="7">
        <f t="shared" si="9"/>
        <v>9.0870000000000015</v>
      </c>
      <c r="Q25" s="20">
        <v>0</v>
      </c>
      <c r="R25" s="7">
        <f t="shared" si="10"/>
        <v>0</v>
      </c>
      <c r="S25" s="17">
        <f t="shared" si="11"/>
        <v>99.968214790739012</v>
      </c>
      <c r="T25" s="17">
        <f t="shared" si="0"/>
        <v>199.93642958147802</v>
      </c>
      <c r="U25" s="17">
        <f t="shared" si="1"/>
        <v>73.728756529488294</v>
      </c>
      <c r="W25" s="12">
        <f t="shared" si="12"/>
        <v>116.50000000000001</v>
      </c>
      <c r="X25" s="12">
        <f t="shared" si="2"/>
        <v>45.196392604630496</v>
      </c>
      <c r="Y25" s="16">
        <f t="shared" si="13"/>
        <v>10.485000000000001</v>
      </c>
      <c r="Z25" s="16">
        <f t="shared" si="14"/>
        <v>3.4950000000000001</v>
      </c>
      <c r="AA25" s="16">
        <f t="shared" si="15"/>
        <v>5.8250000000000011</v>
      </c>
      <c r="AB25" s="16">
        <f t="shared" si="16"/>
        <v>1.5145000000000004</v>
      </c>
      <c r="AC25" s="16">
        <f t="shared" si="17"/>
        <v>0</v>
      </c>
      <c r="AD25" s="16">
        <f t="shared" si="18"/>
        <v>49.984107395369513</v>
      </c>
      <c r="AF25" s="12">
        <f t="shared" si="19"/>
        <v>582.5</v>
      </c>
      <c r="AG25" s="16">
        <f t="shared" si="3"/>
        <v>225.98196302315245</v>
      </c>
      <c r="AH25" s="16">
        <f t="shared" si="20"/>
        <v>52.424999999999997</v>
      </c>
      <c r="AI25" s="16">
        <f t="shared" si="21"/>
        <v>17.474999999999998</v>
      </c>
      <c r="AJ25" s="16">
        <f t="shared" si="22"/>
        <v>29.125</v>
      </c>
      <c r="AK25" s="16">
        <f t="shared" si="23"/>
        <v>7.5725000000000016</v>
      </c>
      <c r="AL25" s="16">
        <f t="shared" si="24"/>
        <v>0</v>
      </c>
      <c r="AM25" s="12">
        <f t="shared" si="25"/>
        <v>49.984107395369506</v>
      </c>
      <c r="AN25" s="12">
        <f t="shared" si="26"/>
        <v>99.968214790739012</v>
      </c>
      <c r="AO25" s="12">
        <f t="shared" si="27"/>
        <v>14.301604404969815</v>
      </c>
    </row>
    <row r="26" spans="1:41" x14ac:dyDescent="0.2">
      <c r="A26" t="s">
        <v>26</v>
      </c>
      <c r="B26" t="s">
        <v>27</v>
      </c>
      <c r="C26">
        <v>101542889288</v>
      </c>
      <c r="D26" s="14">
        <v>306.36746929199671</v>
      </c>
      <c r="E26" s="18">
        <v>799</v>
      </c>
      <c r="F26" s="20">
        <v>9</v>
      </c>
      <c r="G26" s="7">
        <f t="shared" si="4"/>
        <v>71.91</v>
      </c>
      <c r="H26" s="7">
        <f t="shared" si="5"/>
        <v>23.97</v>
      </c>
      <c r="I26" s="20">
        <v>20</v>
      </c>
      <c r="J26" s="20">
        <v>60</v>
      </c>
      <c r="K26" s="7">
        <f t="shared" si="6"/>
        <v>23.97</v>
      </c>
      <c r="L26" s="7">
        <f t="shared" si="7"/>
        <v>39.950000000000003</v>
      </c>
      <c r="M26" s="20">
        <v>13</v>
      </c>
      <c r="N26" s="20">
        <v>250</v>
      </c>
      <c r="O26" s="7">
        <f t="shared" si="8"/>
        <v>39.950000000000003</v>
      </c>
      <c r="P26" s="7">
        <f t="shared" si="9"/>
        <v>10.387</v>
      </c>
      <c r="Q26" s="20">
        <v>0</v>
      </c>
      <c r="R26" s="7">
        <f t="shared" si="10"/>
        <v>0</v>
      </c>
      <c r="S26" s="17">
        <f t="shared" si="11"/>
        <v>115.47184356933442</v>
      </c>
      <c r="T26" s="17">
        <f t="shared" si="0"/>
        <v>230.94368713866879</v>
      </c>
      <c r="U26" s="17">
        <f t="shared" si="1"/>
        <v>75.381269320914086</v>
      </c>
      <c r="W26" s="12">
        <f t="shared" si="12"/>
        <v>133.16666666666669</v>
      </c>
      <c r="X26" s="12">
        <f t="shared" si="2"/>
        <v>51.061244881999457</v>
      </c>
      <c r="Y26" s="16">
        <f t="shared" si="13"/>
        <v>11.984999999999999</v>
      </c>
      <c r="Z26" s="16">
        <f t="shared" si="14"/>
        <v>3.9949999999999997</v>
      </c>
      <c r="AA26" s="16">
        <f t="shared" si="15"/>
        <v>6.6583333333333341</v>
      </c>
      <c r="AB26" s="16">
        <f t="shared" si="16"/>
        <v>1.731166666666667</v>
      </c>
      <c r="AC26" s="16">
        <f t="shared" si="17"/>
        <v>0</v>
      </c>
      <c r="AD26" s="16">
        <f t="shared" si="18"/>
        <v>57.735921784667227</v>
      </c>
      <c r="AF26" s="12">
        <f t="shared" si="19"/>
        <v>665.83333333333326</v>
      </c>
      <c r="AG26" s="16">
        <f t="shared" si="3"/>
        <v>255.30622440999724</v>
      </c>
      <c r="AH26" s="16">
        <f t="shared" si="20"/>
        <v>59.924999999999997</v>
      </c>
      <c r="AI26" s="16">
        <f t="shared" si="21"/>
        <v>19.974999999999998</v>
      </c>
      <c r="AJ26" s="16">
        <f t="shared" si="22"/>
        <v>33.291666666666671</v>
      </c>
      <c r="AK26" s="16">
        <f t="shared" si="23"/>
        <v>8.6558333333333337</v>
      </c>
      <c r="AL26" s="16">
        <f t="shared" si="24"/>
        <v>0</v>
      </c>
      <c r="AM26" s="12">
        <f t="shared" si="25"/>
        <v>57.735921784667198</v>
      </c>
      <c r="AN26" s="12">
        <f t="shared" si="26"/>
        <v>115.47184356933442</v>
      </c>
      <c r="AO26" s="12">
        <f t="shared" si="27"/>
        <v>14.452045503045611</v>
      </c>
    </row>
    <row r="27" spans="1:41" x14ac:dyDescent="0.2">
      <c r="A27" t="s">
        <v>28</v>
      </c>
      <c r="B27" t="s">
        <v>29</v>
      </c>
      <c r="C27">
        <v>101542893942</v>
      </c>
      <c r="D27" s="14">
        <v>323.5305225772812</v>
      </c>
      <c r="E27" s="18">
        <v>1599</v>
      </c>
      <c r="F27" s="20">
        <v>9</v>
      </c>
      <c r="G27" s="7">
        <f t="shared" si="4"/>
        <v>143.91</v>
      </c>
      <c r="H27" s="7">
        <f t="shared" si="5"/>
        <v>47.97</v>
      </c>
      <c r="I27" s="20">
        <v>20</v>
      </c>
      <c r="J27" s="20">
        <v>60</v>
      </c>
      <c r="K27" s="7">
        <f t="shared" si="6"/>
        <v>47.97</v>
      </c>
      <c r="L27" s="7">
        <f t="shared" si="7"/>
        <v>79.95</v>
      </c>
      <c r="M27" s="20">
        <v>13</v>
      </c>
      <c r="N27" s="20">
        <v>250</v>
      </c>
      <c r="O27" s="7">
        <f t="shared" si="8"/>
        <v>79.95</v>
      </c>
      <c r="P27" s="7">
        <f t="shared" si="9"/>
        <v>20.787000000000003</v>
      </c>
      <c r="Q27" s="20">
        <v>2</v>
      </c>
      <c r="R27" s="7">
        <f t="shared" si="10"/>
        <v>31.98</v>
      </c>
      <c r="S27" s="17">
        <f t="shared" si="11"/>
        <v>316.95749247423964</v>
      </c>
      <c r="T27" s="17">
        <f t="shared" si="0"/>
        <v>633.91498494847895</v>
      </c>
      <c r="U27" s="17">
        <f t="shared" si="1"/>
        <v>195.93668625100332</v>
      </c>
      <c r="W27" s="12">
        <f t="shared" si="12"/>
        <v>266.5</v>
      </c>
      <c r="X27" s="12">
        <f t="shared" si="2"/>
        <v>53.921753762880208</v>
      </c>
      <c r="Y27" s="16">
        <f t="shared" si="13"/>
        <v>23.984999999999999</v>
      </c>
      <c r="Z27" s="16">
        <f t="shared" si="14"/>
        <v>7.9950000000000001</v>
      </c>
      <c r="AA27" s="16">
        <f t="shared" si="15"/>
        <v>13.325000000000003</v>
      </c>
      <c r="AB27" s="16">
        <f t="shared" si="16"/>
        <v>3.464500000000001</v>
      </c>
      <c r="AC27" s="16">
        <f t="shared" si="17"/>
        <v>5.330000000000001</v>
      </c>
      <c r="AD27" s="16">
        <f t="shared" si="18"/>
        <v>158.47874623711979</v>
      </c>
      <c r="AF27" s="12">
        <f t="shared" si="19"/>
        <v>1332.5</v>
      </c>
      <c r="AG27" s="16">
        <f t="shared" si="3"/>
        <v>269.608768814401</v>
      </c>
      <c r="AH27" s="16">
        <f t="shared" si="20"/>
        <v>119.925</v>
      </c>
      <c r="AI27" s="16">
        <f t="shared" si="21"/>
        <v>39.975000000000001</v>
      </c>
      <c r="AJ27" s="16">
        <f t="shared" si="22"/>
        <v>66.625</v>
      </c>
      <c r="AK27" s="16">
        <f t="shared" si="23"/>
        <v>17.322500000000002</v>
      </c>
      <c r="AL27" s="16">
        <f t="shared" si="24"/>
        <v>26.65</v>
      </c>
      <c r="AM27" s="12">
        <f t="shared" si="25"/>
        <v>158.47874623711982</v>
      </c>
      <c r="AN27" s="12">
        <f t="shared" si="26"/>
        <v>316.95749247423964</v>
      </c>
      <c r="AO27" s="12">
        <f t="shared" si="27"/>
        <v>19.822232174749196</v>
      </c>
    </row>
    <row r="28" spans="1:41" x14ac:dyDescent="0.2">
      <c r="A28" t="s">
        <v>30</v>
      </c>
      <c r="B28" t="s">
        <v>31</v>
      </c>
      <c r="C28">
        <v>101792889371</v>
      </c>
      <c r="D28" s="14">
        <v>371.25891688976481</v>
      </c>
      <c r="E28" s="18">
        <v>1599</v>
      </c>
      <c r="F28" s="20">
        <v>9</v>
      </c>
      <c r="G28" s="7">
        <f t="shared" si="4"/>
        <v>143.91</v>
      </c>
      <c r="H28" s="7">
        <f t="shared" si="5"/>
        <v>47.97</v>
      </c>
      <c r="I28" s="20">
        <v>20</v>
      </c>
      <c r="J28" s="20">
        <v>60</v>
      </c>
      <c r="K28" s="7">
        <f t="shared" si="6"/>
        <v>47.97</v>
      </c>
      <c r="L28" s="7">
        <f t="shared" si="7"/>
        <v>79.95</v>
      </c>
      <c r="M28" s="20">
        <v>13</v>
      </c>
      <c r="N28" s="20">
        <v>250</v>
      </c>
      <c r="O28" s="7">
        <f t="shared" si="8"/>
        <v>79.95</v>
      </c>
      <c r="P28" s="7">
        <f t="shared" si="9"/>
        <v>20.787000000000003</v>
      </c>
      <c r="Q28" s="20">
        <v>0</v>
      </c>
      <c r="R28" s="7">
        <f t="shared" si="10"/>
        <v>0</v>
      </c>
      <c r="S28" s="17">
        <f t="shared" si="11"/>
        <v>311.70802770341174</v>
      </c>
      <c r="T28" s="17">
        <f t="shared" si="0"/>
        <v>623.41605540682326</v>
      </c>
      <c r="U28" s="17">
        <f t="shared" si="1"/>
        <v>167.91948342399803</v>
      </c>
      <c r="W28" s="12">
        <f t="shared" si="12"/>
        <v>266.5</v>
      </c>
      <c r="X28" s="12">
        <f t="shared" si="2"/>
        <v>61.876486148294134</v>
      </c>
      <c r="Y28" s="16">
        <f t="shared" si="13"/>
        <v>23.984999999999999</v>
      </c>
      <c r="Z28" s="16">
        <f t="shared" si="14"/>
        <v>7.9950000000000001</v>
      </c>
      <c r="AA28" s="16">
        <f t="shared" si="15"/>
        <v>13.325000000000003</v>
      </c>
      <c r="AB28" s="16">
        <f t="shared" si="16"/>
        <v>3.464500000000001</v>
      </c>
      <c r="AC28" s="16">
        <f t="shared" si="17"/>
        <v>0</v>
      </c>
      <c r="AD28" s="16">
        <f t="shared" si="18"/>
        <v>155.85401385170587</v>
      </c>
      <c r="AF28" s="12">
        <f t="shared" si="19"/>
        <v>1332.5</v>
      </c>
      <c r="AG28" s="16">
        <f t="shared" si="3"/>
        <v>309.38243074147067</v>
      </c>
      <c r="AH28" s="16">
        <f t="shared" si="20"/>
        <v>119.925</v>
      </c>
      <c r="AI28" s="16">
        <f t="shared" si="21"/>
        <v>39.975000000000001</v>
      </c>
      <c r="AJ28" s="16">
        <f t="shared" si="22"/>
        <v>66.625</v>
      </c>
      <c r="AK28" s="16">
        <f t="shared" si="23"/>
        <v>17.322500000000002</v>
      </c>
      <c r="AL28" s="16">
        <f t="shared" si="24"/>
        <v>0</v>
      </c>
      <c r="AM28" s="12">
        <f t="shared" si="25"/>
        <v>155.85401385170587</v>
      </c>
      <c r="AN28" s="12">
        <f t="shared" si="26"/>
        <v>311.70802770341174</v>
      </c>
      <c r="AO28" s="12">
        <f t="shared" si="27"/>
        <v>19.49393544111393</v>
      </c>
    </row>
    <row r="29" spans="1:41" x14ac:dyDescent="0.2">
      <c r="A29" t="s">
        <v>32</v>
      </c>
      <c r="B29" t="s">
        <v>33</v>
      </c>
      <c r="C29">
        <v>101542916186</v>
      </c>
      <c r="D29" s="14">
        <v>587.65328908064214</v>
      </c>
      <c r="E29" s="18">
        <v>1419</v>
      </c>
      <c r="F29" s="20">
        <v>9</v>
      </c>
      <c r="G29" s="7">
        <f t="shared" si="4"/>
        <v>127.71</v>
      </c>
      <c r="H29" s="7">
        <f t="shared" si="5"/>
        <v>42.57</v>
      </c>
      <c r="I29" s="20">
        <v>20</v>
      </c>
      <c r="J29" s="20">
        <v>60</v>
      </c>
      <c r="K29" s="7">
        <f t="shared" si="6"/>
        <v>42.57</v>
      </c>
      <c r="L29" s="7">
        <f t="shared" si="7"/>
        <v>70.95</v>
      </c>
      <c r="M29" s="20">
        <v>13</v>
      </c>
      <c r="N29" s="20">
        <v>250</v>
      </c>
      <c r="O29" s="7">
        <f t="shared" si="8"/>
        <v>70.95</v>
      </c>
      <c r="P29" s="7">
        <f t="shared" si="9"/>
        <v>18.447000000000003</v>
      </c>
      <c r="Q29" s="20">
        <v>2</v>
      </c>
      <c r="R29" s="7">
        <f t="shared" si="10"/>
        <v>28.38</v>
      </c>
      <c r="S29" s="17">
        <f t="shared" si="11"/>
        <v>181.09657030645263</v>
      </c>
      <c r="T29" s="17">
        <f t="shared" si="0"/>
        <v>362.19314061290504</v>
      </c>
      <c r="U29" s="17">
        <f t="shared" si="1"/>
        <v>61.633814928448771</v>
      </c>
      <c r="W29" s="12">
        <f t="shared" si="12"/>
        <v>236.50000000000003</v>
      </c>
      <c r="X29" s="12">
        <f t="shared" si="2"/>
        <v>97.942214846773709</v>
      </c>
      <c r="Y29" s="16">
        <f t="shared" si="13"/>
        <v>21.285000000000004</v>
      </c>
      <c r="Z29" s="16">
        <f t="shared" si="14"/>
        <v>7.0950000000000015</v>
      </c>
      <c r="AA29" s="16">
        <f t="shared" si="15"/>
        <v>11.825000000000001</v>
      </c>
      <c r="AB29" s="16">
        <f t="shared" si="16"/>
        <v>3.0745000000000009</v>
      </c>
      <c r="AC29" s="16">
        <f t="shared" si="17"/>
        <v>4.7300000000000004</v>
      </c>
      <c r="AD29" s="16">
        <f t="shared" si="18"/>
        <v>90.548285153226317</v>
      </c>
      <c r="AF29" s="12">
        <f t="shared" si="19"/>
        <v>1182.5</v>
      </c>
      <c r="AG29" s="16">
        <f t="shared" si="3"/>
        <v>489.71107423386843</v>
      </c>
      <c r="AH29" s="16">
        <f t="shared" si="20"/>
        <v>106.42499999999998</v>
      </c>
      <c r="AI29" s="16">
        <f t="shared" si="21"/>
        <v>35.475000000000001</v>
      </c>
      <c r="AJ29" s="16">
        <f t="shared" si="22"/>
        <v>59.125</v>
      </c>
      <c r="AK29" s="16">
        <f t="shared" si="23"/>
        <v>15.372500000000002</v>
      </c>
      <c r="AL29" s="16">
        <f t="shared" si="24"/>
        <v>23.65</v>
      </c>
      <c r="AM29" s="12">
        <f t="shared" si="25"/>
        <v>90.548285153226331</v>
      </c>
      <c r="AN29" s="12">
        <f t="shared" si="26"/>
        <v>181.09657030645263</v>
      </c>
      <c r="AO29" s="12">
        <f t="shared" si="27"/>
        <v>12.762267111096028</v>
      </c>
    </row>
    <row r="30" spans="1:41" x14ac:dyDescent="0.2">
      <c r="A30" t="s">
        <v>34</v>
      </c>
      <c r="B30" t="s">
        <v>35</v>
      </c>
      <c r="C30">
        <v>101792893788</v>
      </c>
      <c r="D30" s="14">
        <v>47.386831585505277</v>
      </c>
      <c r="E30" s="18">
        <v>189</v>
      </c>
      <c r="F30" s="20">
        <v>7</v>
      </c>
      <c r="G30" s="7">
        <f t="shared" si="4"/>
        <v>13.23</v>
      </c>
      <c r="H30" s="7">
        <f t="shared" si="5"/>
        <v>5.67</v>
      </c>
      <c r="I30" s="20">
        <v>20</v>
      </c>
      <c r="J30" s="20">
        <v>60</v>
      </c>
      <c r="K30" s="7">
        <f t="shared" si="6"/>
        <v>20</v>
      </c>
      <c r="L30" s="7">
        <f t="shared" si="7"/>
        <v>9.4500000000000011</v>
      </c>
      <c r="M30" s="20">
        <v>13</v>
      </c>
      <c r="N30" s="20">
        <v>250</v>
      </c>
      <c r="O30" s="7">
        <f t="shared" si="8"/>
        <v>13</v>
      </c>
      <c r="P30" s="7">
        <f t="shared" si="9"/>
        <v>2.4570000000000003</v>
      </c>
      <c r="Q30" s="20">
        <v>0</v>
      </c>
      <c r="R30" s="7">
        <f t="shared" si="10"/>
        <v>0</v>
      </c>
      <c r="S30" s="17">
        <f t="shared" si="11"/>
        <v>30.975389471498239</v>
      </c>
      <c r="T30" s="17">
        <f t="shared" si="0"/>
        <v>61.950778942996507</v>
      </c>
      <c r="U30" s="17">
        <f t="shared" si="1"/>
        <v>130.73416573803186</v>
      </c>
      <c r="W30" s="12">
        <f t="shared" si="12"/>
        <v>31.500000000000004</v>
      </c>
      <c r="X30" s="12">
        <f t="shared" si="2"/>
        <v>7.8978052642508807</v>
      </c>
      <c r="Y30" s="16">
        <f t="shared" si="13"/>
        <v>2.2050000000000005</v>
      </c>
      <c r="Z30" s="16">
        <f t="shared" si="14"/>
        <v>3.3333333333333335</v>
      </c>
      <c r="AA30" s="16">
        <f t="shared" si="15"/>
        <v>2.166666666666667</v>
      </c>
      <c r="AB30" s="16">
        <f t="shared" si="16"/>
        <v>0.40950000000000009</v>
      </c>
      <c r="AC30" s="16">
        <f t="shared" si="17"/>
        <v>0</v>
      </c>
      <c r="AD30" s="16">
        <f t="shared" si="18"/>
        <v>15.487694735749121</v>
      </c>
      <c r="AF30" s="12">
        <f t="shared" si="19"/>
        <v>157.5</v>
      </c>
      <c r="AG30" s="16">
        <f t="shared" si="3"/>
        <v>39.4890263212544</v>
      </c>
      <c r="AH30" s="16">
        <f t="shared" si="20"/>
        <v>11.025</v>
      </c>
      <c r="AI30" s="16">
        <f t="shared" si="21"/>
        <v>16.666666666666668</v>
      </c>
      <c r="AJ30" s="16">
        <f t="shared" si="22"/>
        <v>10.833333333333332</v>
      </c>
      <c r="AK30" s="16">
        <f t="shared" si="23"/>
        <v>2.0475000000000003</v>
      </c>
      <c r="AL30" s="16">
        <f t="shared" si="24"/>
        <v>0</v>
      </c>
      <c r="AM30" s="12">
        <f t="shared" si="25"/>
        <v>15.48769473574912</v>
      </c>
      <c r="AN30" s="12">
        <f t="shared" si="26"/>
        <v>30.975389471498239</v>
      </c>
      <c r="AO30" s="12">
        <f t="shared" si="27"/>
        <v>16.389094958464675</v>
      </c>
    </row>
    <row r="31" spans="1:41" x14ac:dyDescent="0.2">
      <c r="A31" t="s">
        <v>36</v>
      </c>
      <c r="B31" t="s">
        <v>37</v>
      </c>
      <c r="C31">
        <v>101792891528</v>
      </c>
      <c r="D31" s="14">
        <v>523.76815174753403</v>
      </c>
      <c r="E31" s="18">
        <v>999</v>
      </c>
      <c r="F31" s="20">
        <v>4</v>
      </c>
      <c r="G31" s="7">
        <f t="shared" si="4"/>
        <v>39.96</v>
      </c>
      <c r="H31" s="7">
        <f t="shared" si="5"/>
        <v>29.97</v>
      </c>
      <c r="I31" s="20">
        <v>20</v>
      </c>
      <c r="J31" s="20">
        <v>60</v>
      </c>
      <c r="K31" s="7">
        <f t="shared" si="6"/>
        <v>29.97</v>
      </c>
      <c r="L31" s="7">
        <f t="shared" si="7"/>
        <v>49.95</v>
      </c>
      <c r="M31" s="20">
        <v>13</v>
      </c>
      <c r="N31" s="20">
        <v>250</v>
      </c>
      <c r="O31" s="7">
        <f t="shared" si="8"/>
        <v>49.95</v>
      </c>
      <c r="P31" s="7">
        <f t="shared" si="9"/>
        <v>12.987000000000002</v>
      </c>
      <c r="Q31" s="20">
        <v>0</v>
      </c>
      <c r="R31" s="7">
        <f t="shared" si="10"/>
        <v>0</v>
      </c>
      <c r="S31" s="17">
        <f t="shared" si="11"/>
        <v>114.12161608415533</v>
      </c>
      <c r="T31" s="17">
        <f t="shared" si="0"/>
        <v>228.24323216831056</v>
      </c>
      <c r="U31" s="17">
        <f t="shared" si="1"/>
        <v>43.577149814624093</v>
      </c>
      <c r="W31" s="12">
        <f t="shared" si="12"/>
        <v>166.50000000000003</v>
      </c>
      <c r="X31" s="12">
        <f t="shared" si="2"/>
        <v>87.294691957922339</v>
      </c>
      <c r="Y31" s="16">
        <f t="shared" si="13"/>
        <v>6.660000000000001</v>
      </c>
      <c r="Z31" s="16">
        <f t="shared" si="14"/>
        <v>4.9950000000000001</v>
      </c>
      <c r="AA31" s="16">
        <f t="shared" si="15"/>
        <v>8.3250000000000028</v>
      </c>
      <c r="AB31" s="16">
        <f t="shared" si="16"/>
        <v>2.1645000000000003</v>
      </c>
      <c r="AC31" s="16">
        <f t="shared" si="17"/>
        <v>0</v>
      </c>
      <c r="AD31" s="16">
        <f t="shared" si="18"/>
        <v>57.060808042077682</v>
      </c>
      <c r="AF31" s="12">
        <f t="shared" si="19"/>
        <v>832.5</v>
      </c>
      <c r="AG31" s="16">
        <f t="shared" si="3"/>
        <v>436.4734597896117</v>
      </c>
      <c r="AH31" s="16">
        <f t="shared" si="20"/>
        <v>33.299999999999997</v>
      </c>
      <c r="AI31" s="16">
        <f t="shared" si="21"/>
        <v>24.974999999999998</v>
      </c>
      <c r="AJ31" s="16">
        <f t="shared" si="22"/>
        <v>41.625</v>
      </c>
      <c r="AK31" s="16">
        <f t="shared" si="23"/>
        <v>10.822500000000002</v>
      </c>
      <c r="AL31" s="16">
        <f t="shared" si="24"/>
        <v>0</v>
      </c>
      <c r="AM31" s="12">
        <f t="shared" si="25"/>
        <v>57.06080804207766</v>
      </c>
      <c r="AN31" s="12">
        <f t="shared" si="26"/>
        <v>114.12161608415533</v>
      </c>
      <c r="AO31" s="12">
        <f t="shared" si="27"/>
        <v>11.423585193609144</v>
      </c>
    </row>
    <row r="32" spans="1:41" x14ac:dyDescent="0.2">
      <c r="A32" t="s">
        <v>38</v>
      </c>
      <c r="B32" t="s">
        <v>39</v>
      </c>
      <c r="C32">
        <v>101543266430</v>
      </c>
      <c r="D32" s="14">
        <v>389.12279627437152</v>
      </c>
      <c r="E32" s="18">
        <v>999</v>
      </c>
      <c r="F32" s="20">
        <v>9</v>
      </c>
      <c r="G32" s="7">
        <f t="shared" si="4"/>
        <v>89.91</v>
      </c>
      <c r="H32" s="7">
        <f t="shared" si="5"/>
        <v>29.97</v>
      </c>
      <c r="I32" s="20">
        <v>20</v>
      </c>
      <c r="J32" s="20">
        <v>60</v>
      </c>
      <c r="K32" s="7">
        <f t="shared" si="6"/>
        <v>29.97</v>
      </c>
      <c r="L32" s="7">
        <f t="shared" si="7"/>
        <v>49.95</v>
      </c>
      <c r="M32" s="20">
        <v>13</v>
      </c>
      <c r="N32" s="20">
        <v>250</v>
      </c>
      <c r="O32" s="7">
        <f t="shared" si="8"/>
        <v>49.95</v>
      </c>
      <c r="P32" s="7">
        <f t="shared" si="9"/>
        <v>12.987000000000002</v>
      </c>
      <c r="Q32" s="20">
        <v>2</v>
      </c>
      <c r="R32" s="7">
        <f t="shared" si="10"/>
        <v>19.98</v>
      </c>
      <c r="S32" s="17">
        <f t="shared" si="11"/>
        <v>135.69340124187619</v>
      </c>
      <c r="T32" s="17">
        <f t="shared" si="0"/>
        <v>271.38680248375221</v>
      </c>
      <c r="U32" s="17">
        <f t="shared" si="1"/>
        <v>69.743228893841689</v>
      </c>
      <c r="W32" s="12">
        <f t="shared" si="12"/>
        <v>166.50000000000003</v>
      </c>
      <c r="X32" s="12">
        <f t="shared" si="2"/>
        <v>64.85379937906194</v>
      </c>
      <c r="Y32" s="16">
        <f t="shared" si="13"/>
        <v>14.984999999999999</v>
      </c>
      <c r="Z32" s="16">
        <f t="shared" si="14"/>
        <v>4.9950000000000001</v>
      </c>
      <c r="AA32" s="16">
        <f t="shared" si="15"/>
        <v>8.3250000000000028</v>
      </c>
      <c r="AB32" s="16">
        <f t="shared" si="16"/>
        <v>2.1645000000000003</v>
      </c>
      <c r="AC32" s="16">
        <f t="shared" si="17"/>
        <v>3.3300000000000005</v>
      </c>
      <c r="AD32" s="16">
        <f t="shared" si="18"/>
        <v>67.84670062093808</v>
      </c>
      <c r="AF32" s="12">
        <f t="shared" si="19"/>
        <v>832.5</v>
      </c>
      <c r="AG32" s="16">
        <f t="shared" si="3"/>
        <v>324.26899689530956</v>
      </c>
      <c r="AH32" s="16">
        <f t="shared" si="20"/>
        <v>74.924999999999997</v>
      </c>
      <c r="AI32" s="16">
        <f t="shared" si="21"/>
        <v>24.974999999999998</v>
      </c>
      <c r="AJ32" s="16">
        <f t="shared" si="22"/>
        <v>41.625</v>
      </c>
      <c r="AK32" s="16">
        <f t="shared" si="23"/>
        <v>10.822500000000002</v>
      </c>
      <c r="AL32" s="16">
        <f t="shared" si="24"/>
        <v>16.649999999999999</v>
      </c>
      <c r="AM32" s="12">
        <f t="shared" si="25"/>
        <v>67.846700620938094</v>
      </c>
      <c r="AN32" s="12">
        <f t="shared" si="26"/>
        <v>135.69340124187619</v>
      </c>
      <c r="AO32" s="12">
        <f t="shared" si="27"/>
        <v>13.582923047234853</v>
      </c>
    </row>
    <row r="33" spans="1:41" x14ac:dyDescent="0.2">
      <c r="A33" t="s">
        <v>40</v>
      </c>
      <c r="B33" t="s">
        <v>41</v>
      </c>
      <c r="C33">
        <v>101543266396</v>
      </c>
      <c r="D33" s="14">
        <v>345.34133926038089</v>
      </c>
      <c r="E33" s="18">
        <v>980</v>
      </c>
      <c r="F33" s="20">
        <v>9</v>
      </c>
      <c r="G33" s="7">
        <f t="shared" si="4"/>
        <v>88.2</v>
      </c>
      <c r="H33" s="7">
        <f t="shared" si="5"/>
        <v>29.4</v>
      </c>
      <c r="I33" s="20">
        <v>20</v>
      </c>
      <c r="J33" s="20">
        <v>60</v>
      </c>
      <c r="K33" s="7">
        <f t="shared" si="6"/>
        <v>29.4</v>
      </c>
      <c r="L33" s="7">
        <f t="shared" si="7"/>
        <v>49</v>
      </c>
      <c r="M33" s="20">
        <v>13</v>
      </c>
      <c r="N33" s="20">
        <v>250</v>
      </c>
      <c r="O33" s="7">
        <f t="shared" si="8"/>
        <v>49</v>
      </c>
      <c r="P33" s="7">
        <f t="shared" si="9"/>
        <v>12.740000000000002</v>
      </c>
      <c r="Q33" s="20">
        <v>2</v>
      </c>
      <c r="R33" s="7">
        <f t="shared" si="10"/>
        <v>19.600000000000001</v>
      </c>
      <c r="S33" s="17">
        <f t="shared" si="11"/>
        <v>145.23955357987307</v>
      </c>
      <c r="T33" s="17">
        <f t="shared" si="0"/>
        <v>290.47910715974604</v>
      </c>
      <c r="U33" s="17">
        <f t="shared" si="1"/>
        <v>84.113621549585247</v>
      </c>
      <c r="W33" s="12">
        <f t="shared" si="12"/>
        <v>163.33333333333334</v>
      </c>
      <c r="X33" s="12">
        <f t="shared" si="2"/>
        <v>57.556889876730146</v>
      </c>
      <c r="Y33" s="16">
        <f t="shared" si="13"/>
        <v>14.700000000000001</v>
      </c>
      <c r="Z33" s="16">
        <f t="shared" si="14"/>
        <v>4.9000000000000004</v>
      </c>
      <c r="AA33" s="16">
        <f t="shared" si="15"/>
        <v>8.1666666666666679</v>
      </c>
      <c r="AB33" s="16">
        <f t="shared" si="16"/>
        <v>2.123333333333334</v>
      </c>
      <c r="AC33" s="16">
        <f t="shared" si="17"/>
        <v>3.2666666666666671</v>
      </c>
      <c r="AD33" s="16">
        <f t="shared" si="18"/>
        <v>72.619776789936523</v>
      </c>
      <c r="AF33" s="12">
        <f t="shared" si="19"/>
        <v>816.66666666666663</v>
      </c>
      <c r="AG33" s="16">
        <f t="shared" si="3"/>
        <v>287.78444938365072</v>
      </c>
      <c r="AH33" s="16">
        <f t="shared" si="20"/>
        <v>73.5</v>
      </c>
      <c r="AI33" s="16">
        <f t="shared" si="21"/>
        <v>24.5</v>
      </c>
      <c r="AJ33" s="16">
        <f t="shared" si="22"/>
        <v>40.833333333333329</v>
      </c>
      <c r="AK33" s="16">
        <f t="shared" si="23"/>
        <v>10.616666666666667</v>
      </c>
      <c r="AL33" s="16">
        <f t="shared" si="24"/>
        <v>16.333333333333336</v>
      </c>
      <c r="AM33" s="12">
        <f t="shared" si="25"/>
        <v>72.619776789936537</v>
      </c>
      <c r="AN33" s="12">
        <f t="shared" si="26"/>
        <v>145.23955357987307</v>
      </c>
      <c r="AO33" s="12">
        <f t="shared" si="27"/>
        <v>14.820362610191131</v>
      </c>
    </row>
    <row r="34" spans="1:41" x14ac:dyDescent="0.2">
      <c r="A34" t="s">
        <v>42</v>
      </c>
      <c r="B34" t="s">
        <v>43</v>
      </c>
      <c r="C34">
        <v>101543309014</v>
      </c>
      <c r="D34" s="14">
        <v>311.29629618450093</v>
      </c>
      <c r="E34" s="18">
        <v>899</v>
      </c>
      <c r="F34" s="20">
        <v>9</v>
      </c>
      <c r="G34" s="7">
        <f t="shared" si="4"/>
        <v>80.91</v>
      </c>
      <c r="H34" s="7">
        <f t="shared" si="5"/>
        <v>26.97</v>
      </c>
      <c r="I34" s="20">
        <v>20</v>
      </c>
      <c r="J34" s="20">
        <v>60</v>
      </c>
      <c r="K34" s="7">
        <f t="shared" si="6"/>
        <v>26.97</v>
      </c>
      <c r="L34" s="7">
        <f t="shared" si="7"/>
        <v>44.95</v>
      </c>
      <c r="M34" s="20">
        <v>13</v>
      </c>
      <c r="N34" s="20">
        <v>250</v>
      </c>
      <c r="O34" s="7">
        <f t="shared" si="8"/>
        <v>44.95</v>
      </c>
      <c r="P34" s="7">
        <f t="shared" si="9"/>
        <v>11.687000000000001</v>
      </c>
      <c r="Q34" s="20">
        <v>2</v>
      </c>
      <c r="R34" s="7">
        <f t="shared" si="10"/>
        <v>17.98</v>
      </c>
      <c r="S34" s="17">
        <f t="shared" si="11"/>
        <v>135.068901271833</v>
      </c>
      <c r="T34" s="17">
        <f t="shared" si="0"/>
        <v>270.13780254366594</v>
      </c>
      <c r="U34" s="17">
        <f t="shared" si="1"/>
        <v>86.778354209379685</v>
      </c>
      <c r="W34" s="12">
        <f t="shared" si="12"/>
        <v>149.83333333333334</v>
      </c>
      <c r="X34" s="12">
        <f t="shared" si="2"/>
        <v>51.88271603075016</v>
      </c>
      <c r="Y34" s="16">
        <f t="shared" si="13"/>
        <v>13.484999999999999</v>
      </c>
      <c r="Z34" s="16">
        <f t="shared" si="14"/>
        <v>4.4950000000000001</v>
      </c>
      <c r="AA34" s="16">
        <f t="shared" si="15"/>
        <v>7.4916666666666671</v>
      </c>
      <c r="AB34" s="16">
        <f t="shared" si="16"/>
        <v>1.9478333333333335</v>
      </c>
      <c r="AC34" s="16">
        <f t="shared" si="17"/>
        <v>2.996666666666667</v>
      </c>
      <c r="AD34" s="16">
        <f t="shared" si="18"/>
        <v>67.5344506359165</v>
      </c>
      <c r="AF34" s="12">
        <f t="shared" si="19"/>
        <v>749.16666666666663</v>
      </c>
      <c r="AG34" s="16">
        <f t="shared" si="3"/>
        <v>259.41358015375079</v>
      </c>
      <c r="AH34" s="16">
        <f t="shared" si="20"/>
        <v>67.424999999999997</v>
      </c>
      <c r="AI34" s="16">
        <f t="shared" si="21"/>
        <v>22.474999999999998</v>
      </c>
      <c r="AJ34" s="16">
        <f t="shared" si="22"/>
        <v>37.458333333333336</v>
      </c>
      <c r="AK34" s="16">
        <f t="shared" si="23"/>
        <v>9.7391666666666676</v>
      </c>
      <c r="AL34" s="16">
        <f t="shared" si="24"/>
        <v>14.983333333333334</v>
      </c>
      <c r="AM34" s="12">
        <f t="shared" si="25"/>
        <v>67.5344506359165</v>
      </c>
      <c r="AN34" s="12">
        <f t="shared" si="26"/>
        <v>135.068901271833</v>
      </c>
      <c r="AO34" s="12">
        <f t="shared" si="27"/>
        <v>15.024349418446384</v>
      </c>
    </row>
    <row r="35" spans="1:41" x14ac:dyDescent="0.2">
      <c r="A35" t="s">
        <v>44</v>
      </c>
      <c r="B35" t="s">
        <v>45</v>
      </c>
      <c r="C35">
        <v>101543215422</v>
      </c>
      <c r="D35" s="14">
        <v>318.93182388569977</v>
      </c>
      <c r="E35" s="18">
        <v>899</v>
      </c>
      <c r="F35" s="20">
        <v>9</v>
      </c>
      <c r="G35" s="7">
        <f t="shared" si="4"/>
        <v>80.91</v>
      </c>
      <c r="H35" s="7">
        <f t="shared" si="5"/>
        <v>26.97</v>
      </c>
      <c r="I35" s="20">
        <v>20</v>
      </c>
      <c r="J35" s="20">
        <v>60</v>
      </c>
      <c r="K35" s="7">
        <f t="shared" si="6"/>
        <v>26.97</v>
      </c>
      <c r="L35" s="7">
        <f t="shared" si="7"/>
        <v>44.95</v>
      </c>
      <c r="M35" s="20">
        <v>13</v>
      </c>
      <c r="N35" s="20">
        <v>250</v>
      </c>
      <c r="O35" s="7">
        <f t="shared" si="8"/>
        <v>44.95</v>
      </c>
      <c r="P35" s="7">
        <f t="shared" si="9"/>
        <v>11.687000000000001</v>
      </c>
      <c r="Q35" s="20">
        <v>2</v>
      </c>
      <c r="R35" s="7">
        <f t="shared" si="10"/>
        <v>17.98</v>
      </c>
      <c r="S35" s="17">
        <f t="shared" si="11"/>
        <v>132.52372537143339</v>
      </c>
      <c r="T35" s="17">
        <f t="shared" si="0"/>
        <v>265.04745074286683</v>
      </c>
      <c r="U35" s="17">
        <f t="shared" si="1"/>
        <v>83.104736151339893</v>
      </c>
      <c r="W35" s="12">
        <f t="shared" si="12"/>
        <v>149.83333333333334</v>
      </c>
      <c r="X35" s="12">
        <f t="shared" si="2"/>
        <v>53.155303980949967</v>
      </c>
      <c r="Y35" s="16">
        <f t="shared" si="13"/>
        <v>13.484999999999999</v>
      </c>
      <c r="Z35" s="16">
        <f t="shared" si="14"/>
        <v>4.4950000000000001</v>
      </c>
      <c r="AA35" s="16">
        <f t="shared" si="15"/>
        <v>7.4916666666666671</v>
      </c>
      <c r="AB35" s="16">
        <f t="shared" si="16"/>
        <v>1.9478333333333335</v>
      </c>
      <c r="AC35" s="16">
        <f t="shared" si="17"/>
        <v>2.996666666666667</v>
      </c>
      <c r="AD35" s="16">
        <f t="shared" si="18"/>
        <v>66.261862685716693</v>
      </c>
      <c r="AF35" s="12">
        <f t="shared" si="19"/>
        <v>749.16666666666663</v>
      </c>
      <c r="AG35" s="16">
        <f t="shared" si="3"/>
        <v>265.77651990474982</v>
      </c>
      <c r="AH35" s="16">
        <f t="shared" si="20"/>
        <v>67.424999999999997</v>
      </c>
      <c r="AI35" s="16">
        <f t="shared" si="21"/>
        <v>22.474999999999998</v>
      </c>
      <c r="AJ35" s="16">
        <f t="shared" si="22"/>
        <v>37.458333333333336</v>
      </c>
      <c r="AK35" s="16">
        <f t="shared" si="23"/>
        <v>9.7391666666666676</v>
      </c>
      <c r="AL35" s="16">
        <f t="shared" si="24"/>
        <v>14.983333333333334</v>
      </c>
      <c r="AM35" s="12">
        <f t="shared" si="25"/>
        <v>66.261862685716693</v>
      </c>
      <c r="AN35" s="12">
        <f t="shared" si="26"/>
        <v>132.52372537143339</v>
      </c>
      <c r="AO35" s="12">
        <f t="shared" si="27"/>
        <v>14.741237527411945</v>
      </c>
    </row>
    <row r="36" spans="1:41" x14ac:dyDescent="0.2">
      <c r="A36" t="s">
        <v>48</v>
      </c>
      <c r="B36" t="s">
        <v>46</v>
      </c>
      <c r="C36">
        <v>101312036496</v>
      </c>
      <c r="D36" s="14">
        <v>107.428075129251</v>
      </c>
      <c r="E36" s="18">
        <v>299</v>
      </c>
      <c r="F36" s="20">
        <v>9</v>
      </c>
      <c r="G36" s="7">
        <f t="shared" si="4"/>
        <v>26.91</v>
      </c>
      <c r="H36" s="7">
        <f t="shared" si="5"/>
        <v>8.9699999999999989</v>
      </c>
      <c r="I36" s="20">
        <v>20</v>
      </c>
      <c r="J36" s="20">
        <v>60</v>
      </c>
      <c r="K36" s="7">
        <f t="shared" si="6"/>
        <v>20</v>
      </c>
      <c r="L36" s="7">
        <f t="shared" si="7"/>
        <v>14.950000000000001</v>
      </c>
      <c r="M36" s="20">
        <v>13</v>
      </c>
      <c r="N36" s="20">
        <v>250</v>
      </c>
      <c r="O36" s="7">
        <f t="shared" si="8"/>
        <v>14.950000000000001</v>
      </c>
      <c r="P36" s="7">
        <f t="shared" si="9"/>
        <v>3.8870000000000005</v>
      </c>
      <c r="Q36" s="20">
        <v>0</v>
      </c>
      <c r="R36" s="7">
        <f t="shared" si="10"/>
        <v>0</v>
      </c>
      <c r="S36" s="17">
        <f t="shared" si="11"/>
        <v>41.941641623583003</v>
      </c>
      <c r="T36" s="17">
        <f t="shared" si="0"/>
        <v>83.883283247165991</v>
      </c>
      <c r="U36" s="17">
        <f t="shared" si="1"/>
        <v>78.083204177532437</v>
      </c>
      <c r="W36" s="12">
        <f t="shared" si="12"/>
        <v>49.833333333333336</v>
      </c>
      <c r="X36" s="12">
        <f t="shared" si="2"/>
        <v>17.904679188208501</v>
      </c>
      <c r="Y36" s="16">
        <f t="shared" si="13"/>
        <v>4.4850000000000003</v>
      </c>
      <c r="Z36" s="16">
        <f t="shared" si="14"/>
        <v>3.3333333333333335</v>
      </c>
      <c r="AA36" s="16">
        <f t="shared" si="15"/>
        <v>2.4916666666666671</v>
      </c>
      <c r="AB36" s="16">
        <f t="shared" si="16"/>
        <v>0.64783333333333348</v>
      </c>
      <c r="AC36" s="16">
        <f t="shared" si="17"/>
        <v>0</v>
      </c>
      <c r="AD36" s="16">
        <f t="shared" si="18"/>
        <v>20.970820811791501</v>
      </c>
      <c r="AF36" s="12">
        <f t="shared" si="19"/>
        <v>249.16666666666666</v>
      </c>
      <c r="AG36" s="16">
        <f t="shared" si="3"/>
        <v>89.523395941042494</v>
      </c>
      <c r="AH36" s="16">
        <f t="shared" si="20"/>
        <v>22.425000000000001</v>
      </c>
      <c r="AI36" s="16">
        <f t="shared" si="21"/>
        <v>16.666666666666668</v>
      </c>
      <c r="AJ36" s="16">
        <f t="shared" si="22"/>
        <v>12.458333333333334</v>
      </c>
      <c r="AK36" s="16">
        <f t="shared" si="23"/>
        <v>3.2391666666666667</v>
      </c>
      <c r="AL36" s="16">
        <f t="shared" si="24"/>
        <v>0</v>
      </c>
      <c r="AM36" s="12">
        <f t="shared" si="25"/>
        <v>20.970820811791501</v>
      </c>
      <c r="AN36" s="12">
        <f t="shared" si="26"/>
        <v>41.941641623583003</v>
      </c>
      <c r="AO36" s="12">
        <f t="shared" si="27"/>
        <v>14.027304890830434</v>
      </c>
    </row>
    <row r="37" spans="1:41" x14ac:dyDescent="0.2">
      <c r="A37" t="s">
        <v>49</v>
      </c>
      <c r="B37" t="s">
        <v>47</v>
      </c>
      <c r="C37">
        <v>101255852288</v>
      </c>
      <c r="D37" s="14">
        <v>74.108556821851181</v>
      </c>
      <c r="E37" s="18">
        <v>368</v>
      </c>
      <c r="F37" s="20">
        <v>9</v>
      </c>
      <c r="G37" s="7">
        <f t="shared" si="4"/>
        <v>33.119999999999997</v>
      </c>
      <c r="H37" s="7">
        <f t="shared" si="5"/>
        <v>11.04</v>
      </c>
      <c r="I37" s="20">
        <v>20</v>
      </c>
      <c r="J37" s="20">
        <v>60</v>
      </c>
      <c r="K37" s="7">
        <f t="shared" si="6"/>
        <v>20</v>
      </c>
      <c r="L37" s="7">
        <f t="shared" si="7"/>
        <v>18.400000000000002</v>
      </c>
      <c r="M37" s="20">
        <v>13</v>
      </c>
      <c r="N37" s="20">
        <v>250</v>
      </c>
      <c r="O37" s="7">
        <f t="shared" si="8"/>
        <v>18.400000000000002</v>
      </c>
      <c r="P37" s="7">
        <f t="shared" si="9"/>
        <v>4.7840000000000007</v>
      </c>
      <c r="Q37" s="20">
        <v>0</v>
      </c>
      <c r="R37" s="7">
        <f t="shared" si="10"/>
        <v>0</v>
      </c>
      <c r="S37" s="17">
        <f t="shared" si="11"/>
        <v>72.529147726049587</v>
      </c>
      <c r="T37" s="17">
        <f t="shared" si="0"/>
        <v>145.05829545209926</v>
      </c>
      <c r="U37" s="17">
        <f t="shared" si="1"/>
        <v>195.73757967086507</v>
      </c>
      <c r="W37" s="12">
        <f t="shared" si="12"/>
        <v>61.333333333333343</v>
      </c>
      <c r="X37" s="12">
        <f t="shared" si="2"/>
        <v>12.351426136975199</v>
      </c>
      <c r="Y37" s="16">
        <f t="shared" si="13"/>
        <v>5.52</v>
      </c>
      <c r="Z37" s="16">
        <f t="shared" si="14"/>
        <v>3.3333333333333335</v>
      </c>
      <c r="AA37" s="16">
        <f t="shared" si="15"/>
        <v>3.0666666666666673</v>
      </c>
      <c r="AB37" s="16">
        <f t="shared" si="16"/>
        <v>0.79733333333333356</v>
      </c>
      <c r="AC37" s="16">
        <f t="shared" si="17"/>
        <v>0</v>
      </c>
      <c r="AD37" s="16">
        <f t="shared" si="18"/>
        <v>36.2645738630248</v>
      </c>
      <c r="AF37" s="12">
        <f t="shared" si="19"/>
        <v>306.66666666666663</v>
      </c>
      <c r="AG37" s="16">
        <f t="shared" si="3"/>
        <v>61.757130684875982</v>
      </c>
      <c r="AH37" s="16">
        <f t="shared" si="20"/>
        <v>27.599999999999998</v>
      </c>
      <c r="AI37" s="16">
        <f t="shared" si="21"/>
        <v>16.666666666666668</v>
      </c>
      <c r="AJ37" s="16">
        <f t="shared" si="22"/>
        <v>15.333333333333336</v>
      </c>
      <c r="AK37" s="16">
        <f t="shared" si="23"/>
        <v>3.9866666666666672</v>
      </c>
      <c r="AL37" s="16">
        <f t="shared" si="24"/>
        <v>0</v>
      </c>
      <c r="AM37" s="12">
        <f t="shared" si="25"/>
        <v>36.264573863024793</v>
      </c>
      <c r="AN37" s="12">
        <f t="shared" si="26"/>
        <v>72.529147726049587</v>
      </c>
      <c r="AO37" s="12">
        <f t="shared" si="27"/>
        <v>19.709007534252606</v>
      </c>
    </row>
    <row r="38" spans="1:41" x14ac:dyDescent="0.2">
      <c r="A38" t="s">
        <v>73</v>
      </c>
      <c r="B38" t="s">
        <v>74</v>
      </c>
      <c r="C38">
        <v>101670437424</v>
      </c>
      <c r="D38" s="14">
        <v>34.722525495791793</v>
      </c>
      <c r="E38" s="18">
        <v>215</v>
      </c>
      <c r="F38" s="20">
        <v>9</v>
      </c>
      <c r="G38" s="7">
        <f t="shared" si="4"/>
        <v>19.349999999999998</v>
      </c>
      <c r="H38" s="7">
        <f t="shared" si="5"/>
        <v>6.45</v>
      </c>
      <c r="I38" s="20">
        <v>20</v>
      </c>
      <c r="J38" s="20">
        <v>60</v>
      </c>
      <c r="K38" s="7">
        <f t="shared" si="6"/>
        <v>20</v>
      </c>
      <c r="L38" s="7">
        <f t="shared" si="7"/>
        <v>10.75</v>
      </c>
      <c r="M38" s="20">
        <v>13</v>
      </c>
      <c r="N38" s="20">
        <v>250</v>
      </c>
      <c r="O38" s="7">
        <f t="shared" si="8"/>
        <v>13</v>
      </c>
      <c r="P38" s="7">
        <f t="shared" si="9"/>
        <v>2.7950000000000004</v>
      </c>
      <c r="Q38" s="20">
        <v>0</v>
      </c>
      <c r="R38" s="7">
        <f t="shared" si="10"/>
        <v>0</v>
      </c>
      <c r="S38" s="17">
        <f t="shared" si="11"/>
        <v>41.710824834736073</v>
      </c>
      <c r="T38" s="17">
        <f t="shared" si="0"/>
        <v>83.421649669472146</v>
      </c>
      <c r="U38" s="17">
        <f t="shared" si="1"/>
        <v>240.25225261792224</v>
      </c>
      <c r="W38" s="12">
        <f t="shared" ref="W38:W56" si="28">E38*0.2/1.2</f>
        <v>35.833333333333336</v>
      </c>
      <c r="X38" s="12">
        <f t="shared" ref="X38:X56" si="29">D38*0.2/1.2</f>
        <v>5.7870875826319663</v>
      </c>
      <c r="Y38" s="16">
        <f t="shared" ref="Y38:Y56" si="30">G38*0.2/1.2</f>
        <v>3.2249999999999996</v>
      </c>
      <c r="Z38" s="16">
        <f t="shared" ref="Z38:Z56" si="31">K38*0.2/1.2</f>
        <v>3.3333333333333335</v>
      </c>
      <c r="AA38" s="16">
        <f t="shared" ref="AA38:AA56" si="32">O38*0.2/1.2</f>
        <v>2.166666666666667</v>
      </c>
      <c r="AB38" s="16">
        <f t="shared" ref="AB38:AB56" si="33">P38*0.2/1.2</f>
        <v>0.46583333333333338</v>
      </c>
      <c r="AC38" s="16">
        <f t="shared" ref="AC38:AC56" si="34">R38*0.2/1.2</f>
        <v>0</v>
      </c>
      <c r="AD38" s="16">
        <f t="shared" ref="AD38:AD56" si="35">W38-X38-Y38-Z38-AA38-AB38-AC38</f>
        <v>20.85541241736804</v>
      </c>
      <c r="AF38" s="12">
        <f t="shared" ref="AF38:AF56" si="36">E38-W38</f>
        <v>179.16666666666666</v>
      </c>
      <c r="AG38" s="16">
        <f t="shared" ref="AG38:AG56" si="37">D38-X38</f>
        <v>28.935437913159827</v>
      </c>
      <c r="AH38" s="16">
        <f t="shared" ref="AH38:AH56" si="38">G38-Y38</f>
        <v>16.125</v>
      </c>
      <c r="AI38" s="16">
        <f t="shared" ref="AI38:AI56" si="39">K38-Z38</f>
        <v>16.666666666666668</v>
      </c>
      <c r="AJ38" s="16">
        <f t="shared" ref="AJ38:AJ56" si="40">O38-AA38</f>
        <v>10.833333333333332</v>
      </c>
      <c r="AK38" s="16">
        <f t="shared" ref="AK38:AK56" si="41">P38-AB38</f>
        <v>2.3291666666666671</v>
      </c>
      <c r="AL38" s="16">
        <f t="shared" ref="AL38:AL56" si="42">R38-AC38</f>
        <v>0</v>
      </c>
      <c r="AM38" s="12">
        <f t="shared" ref="AM38:AM56" si="43">(AF38-AG38-AH38-AI38-AJ38-AK38-AL38)*0.2</f>
        <v>20.855412417368033</v>
      </c>
      <c r="AN38" s="12">
        <f t="shared" ref="AN38:AN56" si="44">AM38+AD38</f>
        <v>41.710824834736073</v>
      </c>
      <c r="AO38" s="12">
        <f t="shared" ref="AO38:AO56" si="45">AN38*100/E38</f>
        <v>19.400383644063293</v>
      </c>
    </row>
    <row r="39" spans="1:41" x14ac:dyDescent="0.2">
      <c r="A39">
        <v>29602</v>
      </c>
      <c r="B39" t="s">
        <v>75</v>
      </c>
      <c r="C39">
        <v>101350727637</v>
      </c>
      <c r="D39" s="14">
        <v>136.08105027586475</v>
      </c>
      <c r="E39" s="18">
        <v>419</v>
      </c>
      <c r="F39" s="20">
        <v>11</v>
      </c>
      <c r="G39" s="7">
        <f t="shared" si="4"/>
        <v>46.09</v>
      </c>
      <c r="H39" s="7">
        <f t="shared" si="5"/>
        <v>12.57</v>
      </c>
      <c r="I39" s="20">
        <v>20</v>
      </c>
      <c r="J39" s="20">
        <v>60</v>
      </c>
      <c r="K39" s="7">
        <f t="shared" si="6"/>
        <v>20</v>
      </c>
      <c r="L39" s="7">
        <f t="shared" si="7"/>
        <v>20.950000000000003</v>
      </c>
      <c r="M39" s="20">
        <v>13</v>
      </c>
      <c r="N39" s="20">
        <v>250</v>
      </c>
      <c r="O39" s="7">
        <f t="shared" si="8"/>
        <v>20.950000000000003</v>
      </c>
      <c r="P39" s="7">
        <f t="shared" si="9"/>
        <v>5.4470000000000001</v>
      </c>
      <c r="Q39" s="20">
        <v>0</v>
      </c>
      <c r="R39" s="7">
        <f t="shared" si="10"/>
        <v>0</v>
      </c>
      <c r="S39" s="17">
        <f t="shared" si="11"/>
        <v>63.47731657471175</v>
      </c>
      <c r="T39" s="17">
        <f t="shared" si="0"/>
        <v>126.95463314942344</v>
      </c>
      <c r="U39" s="17">
        <f t="shared" si="1"/>
        <v>93.293396025427384</v>
      </c>
      <c r="W39" s="12">
        <f t="shared" si="28"/>
        <v>69.833333333333343</v>
      </c>
      <c r="X39" s="12">
        <f t="shared" si="29"/>
        <v>22.68017504597746</v>
      </c>
      <c r="Y39" s="16">
        <f t="shared" si="30"/>
        <v>7.6816666666666684</v>
      </c>
      <c r="Z39" s="16">
        <f t="shared" si="31"/>
        <v>3.3333333333333335</v>
      </c>
      <c r="AA39" s="16">
        <f t="shared" si="32"/>
        <v>3.4916666666666671</v>
      </c>
      <c r="AB39" s="16">
        <f t="shared" si="33"/>
        <v>0.90783333333333349</v>
      </c>
      <c r="AC39" s="16">
        <f t="shared" si="34"/>
        <v>0</v>
      </c>
      <c r="AD39" s="16">
        <f t="shared" si="35"/>
        <v>31.738658287355872</v>
      </c>
      <c r="AF39" s="12">
        <f t="shared" si="36"/>
        <v>349.16666666666663</v>
      </c>
      <c r="AG39" s="16">
        <f t="shared" si="37"/>
        <v>113.40087522988729</v>
      </c>
      <c r="AH39" s="16">
        <f t="shared" si="38"/>
        <v>38.408333333333331</v>
      </c>
      <c r="AI39" s="16">
        <f t="shared" si="39"/>
        <v>16.666666666666668</v>
      </c>
      <c r="AJ39" s="16">
        <f t="shared" si="40"/>
        <v>17.458333333333336</v>
      </c>
      <c r="AK39" s="16">
        <f t="shared" si="41"/>
        <v>4.5391666666666666</v>
      </c>
      <c r="AL39" s="16">
        <f t="shared" si="42"/>
        <v>0</v>
      </c>
      <c r="AM39" s="12">
        <f t="shared" si="43"/>
        <v>31.738658287355875</v>
      </c>
      <c r="AN39" s="12">
        <f t="shared" si="44"/>
        <v>63.47731657471175</v>
      </c>
      <c r="AO39" s="12">
        <f t="shared" si="45"/>
        <v>15.149717559597077</v>
      </c>
    </row>
    <row r="40" spans="1:41" x14ac:dyDescent="0.2">
      <c r="A40">
        <v>29603</v>
      </c>
      <c r="B40" t="s">
        <v>76</v>
      </c>
      <c r="C40">
        <v>101348085752</v>
      </c>
      <c r="D40" s="14">
        <v>115.89063156718146</v>
      </c>
      <c r="E40" s="18">
        <v>289</v>
      </c>
      <c r="F40" s="20">
        <v>11</v>
      </c>
      <c r="G40" s="7">
        <f t="shared" si="4"/>
        <v>31.79</v>
      </c>
      <c r="H40" s="7">
        <f t="shared" si="5"/>
        <v>8.67</v>
      </c>
      <c r="I40" s="20">
        <v>20</v>
      </c>
      <c r="J40" s="20">
        <v>60</v>
      </c>
      <c r="K40" s="7">
        <f t="shared" si="6"/>
        <v>20</v>
      </c>
      <c r="L40" s="7">
        <f t="shared" si="7"/>
        <v>14.450000000000001</v>
      </c>
      <c r="M40" s="20">
        <v>13</v>
      </c>
      <c r="N40" s="20">
        <v>250</v>
      </c>
      <c r="O40" s="7">
        <f t="shared" si="8"/>
        <v>14.450000000000001</v>
      </c>
      <c r="P40" s="7">
        <f t="shared" si="9"/>
        <v>3.7570000000000001</v>
      </c>
      <c r="Q40" s="20">
        <v>0</v>
      </c>
      <c r="R40" s="7">
        <f t="shared" si="10"/>
        <v>0</v>
      </c>
      <c r="S40" s="17">
        <f t="shared" si="11"/>
        <v>34.370789477606181</v>
      </c>
      <c r="T40" s="17">
        <f t="shared" si="0"/>
        <v>68.741578955212333</v>
      </c>
      <c r="U40" s="17">
        <f t="shared" si="1"/>
        <v>59.31590675244793</v>
      </c>
      <c r="W40" s="12">
        <f t="shared" si="28"/>
        <v>48.166666666666671</v>
      </c>
      <c r="X40" s="12">
        <f t="shared" si="29"/>
        <v>19.315105261196912</v>
      </c>
      <c r="Y40" s="16">
        <f t="shared" si="30"/>
        <v>5.2983333333333338</v>
      </c>
      <c r="Z40" s="16">
        <f t="shared" si="31"/>
        <v>3.3333333333333335</v>
      </c>
      <c r="AA40" s="16">
        <f t="shared" si="32"/>
        <v>2.4083333333333341</v>
      </c>
      <c r="AB40" s="16">
        <f t="shared" si="33"/>
        <v>0.62616666666666676</v>
      </c>
      <c r="AC40" s="16">
        <f t="shared" si="34"/>
        <v>0</v>
      </c>
      <c r="AD40" s="16">
        <f t="shared" si="35"/>
        <v>17.185394738803094</v>
      </c>
      <c r="AF40" s="12">
        <f t="shared" si="36"/>
        <v>240.83333333333331</v>
      </c>
      <c r="AG40" s="16">
        <f t="shared" si="37"/>
        <v>96.575526305984539</v>
      </c>
      <c r="AH40" s="16">
        <f t="shared" si="38"/>
        <v>26.491666666666667</v>
      </c>
      <c r="AI40" s="16">
        <f t="shared" si="39"/>
        <v>16.666666666666668</v>
      </c>
      <c r="AJ40" s="16">
        <f t="shared" si="40"/>
        <v>12.041666666666668</v>
      </c>
      <c r="AK40" s="16">
        <f t="shared" si="41"/>
        <v>3.1308333333333334</v>
      </c>
      <c r="AL40" s="16">
        <f t="shared" si="42"/>
        <v>0</v>
      </c>
      <c r="AM40" s="12">
        <f t="shared" si="43"/>
        <v>17.185394738803087</v>
      </c>
      <c r="AN40" s="12">
        <f t="shared" si="44"/>
        <v>34.370789477606181</v>
      </c>
      <c r="AO40" s="12">
        <f t="shared" si="45"/>
        <v>11.893006739656117</v>
      </c>
    </row>
    <row r="41" spans="1:41" x14ac:dyDescent="0.2">
      <c r="A41">
        <v>29604</v>
      </c>
      <c r="B41" t="s">
        <v>77</v>
      </c>
      <c r="C41">
        <v>101310467595</v>
      </c>
      <c r="D41" s="14">
        <v>217.85498988967302</v>
      </c>
      <c r="E41" s="18">
        <v>619</v>
      </c>
      <c r="F41" s="20">
        <v>11</v>
      </c>
      <c r="G41" s="7">
        <f t="shared" si="4"/>
        <v>68.09</v>
      </c>
      <c r="H41" s="7">
        <f t="shared" si="5"/>
        <v>18.57</v>
      </c>
      <c r="I41" s="20">
        <v>20</v>
      </c>
      <c r="J41" s="20">
        <v>60</v>
      </c>
      <c r="K41" s="7">
        <f t="shared" si="6"/>
        <v>20</v>
      </c>
      <c r="L41" s="7">
        <f t="shared" si="7"/>
        <v>30.950000000000003</v>
      </c>
      <c r="M41" s="20">
        <v>13</v>
      </c>
      <c r="N41" s="20">
        <v>250</v>
      </c>
      <c r="O41" s="7">
        <f t="shared" si="8"/>
        <v>30.950000000000003</v>
      </c>
      <c r="P41" s="7">
        <f t="shared" si="9"/>
        <v>8.0470000000000006</v>
      </c>
      <c r="Q41" s="20">
        <v>0</v>
      </c>
      <c r="R41" s="7">
        <f t="shared" si="10"/>
        <v>0</v>
      </c>
      <c r="S41" s="17">
        <f t="shared" si="11"/>
        <v>91.352670036775649</v>
      </c>
      <c r="T41" s="17">
        <f t="shared" si="0"/>
        <v>182.7053400735513</v>
      </c>
      <c r="U41" s="17">
        <f t="shared" si="1"/>
        <v>83.865575062603639</v>
      </c>
      <c r="W41" s="12">
        <f t="shared" si="28"/>
        <v>103.16666666666669</v>
      </c>
      <c r="X41" s="12">
        <f t="shared" si="29"/>
        <v>36.309164981612177</v>
      </c>
      <c r="Y41" s="16">
        <f t="shared" si="30"/>
        <v>11.348333333333336</v>
      </c>
      <c r="Z41" s="16">
        <f t="shared" si="31"/>
        <v>3.3333333333333335</v>
      </c>
      <c r="AA41" s="16">
        <f t="shared" si="32"/>
        <v>5.158333333333335</v>
      </c>
      <c r="AB41" s="16">
        <f t="shared" si="33"/>
        <v>1.3411666666666668</v>
      </c>
      <c r="AC41" s="16">
        <f t="shared" si="34"/>
        <v>0</v>
      </c>
      <c r="AD41" s="16">
        <f t="shared" si="35"/>
        <v>45.676335018387832</v>
      </c>
      <c r="AF41" s="12">
        <f t="shared" si="36"/>
        <v>515.83333333333326</v>
      </c>
      <c r="AG41" s="16">
        <f t="shared" si="37"/>
        <v>181.54582490806084</v>
      </c>
      <c r="AH41" s="16">
        <f t="shared" si="38"/>
        <v>56.741666666666667</v>
      </c>
      <c r="AI41" s="16">
        <f t="shared" si="39"/>
        <v>16.666666666666668</v>
      </c>
      <c r="AJ41" s="16">
        <f t="shared" si="40"/>
        <v>25.791666666666668</v>
      </c>
      <c r="AK41" s="16">
        <f t="shared" si="41"/>
        <v>6.7058333333333335</v>
      </c>
      <c r="AL41" s="16">
        <f t="shared" si="42"/>
        <v>0</v>
      </c>
      <c r="AM41" s="12">
        <f t="shared" si="43"/>
        <v>45.676335018387817</v>
      </c>
      <c r="AN41" s="12">
        <f t="shared" si="44"/>
        <v>91.352670036775649</v>
      </c>
      <c r="AO41" s="12">
        <f t="shared" si="45"/>
        <v>14.758105014018684</v>
      </c>
    </row>
    <row r="42" spans="1:41" x14ac:dyDescent="0.2">
      <c r="A42">
        <v>29606</v>
      </c>
      <c r="B42" t="s">
        <v>78</v>
      </c>
      <c r="C42">
        <v>101309645045</v>
      </c>
      <c r="D42" s="14">
        <v>394.67857109626982</v>
      </c>
      <c r="E42" s="18">
        <v>1199</v>
      </c>
      <c r="F42" s="20">
        <v>11</v>
      </c>
      <c r="G42" s="7">
        <f t="shared" si="4"/>
        <v>131.89000000000001</v>
      </c>
      <c r="H42" s="7">
        <f t="shared" si="5"/>
        <v>35.97</v>
      </c>
      <c r="I42" s="20">
        <v>20</v>
      </c>
      <c r="J42" s="20">
        <v>60</v>
      </c>
      <c r="K42" s="7">
        <f t="shared" si="6"/>
        <v>35.97</v>
      </c>
      <c r="L42" s="7">
        <f t="shared" si="7"/>
        <v>59.95</v>
      </c>
      <c r="M42" s="20">
        <v>13</v>
      </c>
      <c r="N42" s="20">
        <v>250</v>
      </c>
      <c r="O42" s="7">
        <f t="shared" si="8"/>
        <v>59.95</v>
      </c>
      <c r="P42" s="7">
        <f t="shared" si="9"/>
        <v>15.587000000000002</v>
      </c>
      <c r="Q42" s="20">
        <v>0</v>
      </c>
      <c r="R42" s="7">
        <f t="shared" si="10"/>
        <v>0</v>
      </c>
      <c r="S42" s="17">
        <f t="shared" si="11"/>
        <v>186.97480963457673</v>
      </c>
      <c r="T42" s="17">
        <f t="shared" si="0"/>
        <v>373.94961926915323</v>
      </c>
      <c r="U42" s="17">
        <f t="shared" si="1"/>
        <v>94.747890221265564</v>
      </c>
      <c r="W42" s="12">
        <f t="shared" si="28"/>
        <v>199.83333333333334</v>
      </c>
      <c r="X42" s="12">
        <f t="shared" si="29"/>
        <v>65.779761849378303</v>
      </c>
      <c r="Y42" s="16">
        <f t="shared" si="30"/>
        <v>21.981666666666669</v>
      </c>
      <c r="Z42" s="16">
        <f t="shared" si="31"/>
        <v>5.9950000000000001</v>
      </c>
      <c r="AA42" s="16">
        <f t="shared" si="32"/>
        <v>9.9916666666666689</v>
      </c>
      <c r="AB42" s="16">
        <f t="shared" si="33"/>
        <v>2.5978333333333339</v>
      </c>
      <c r="AC42" s="16">
        <f t="shared" si="34"/>
        <v>0</v>
      </c>
      <c r="AD42" s="16">
        <f t="shared" si="35"/>
        <v>93.487404817288365</v>
      </c>
      <c r="AF42" s="12">
        <f t="shared" si="36"/>
        <v>999.16666666666663</v>
      </c>
      <c r="AG42" s="16">
        <f t="shared" si="37"/>
        <v>328.89880924689152</v>
      </c>
      <c r="AH42" s="16">
        <f t="shared" si="38"/>
        <v>109.90833333333335</v>
      </c>
      <c r="AI42" s="16">
        <f t="shared" si="39"/>
        <v>29.974999999999998</v>
      </c>
      <c r="AJ42" s="16">
        <f t="shared" si="40"/>
        <v>49.958333333333336</v>
      </c>
      <c r="AK42" s="16">
        <f t="shared" si="41"/>
        <v>12.989166666666668</v>
      </c>
      <c r="AL42" s="16">
        <f t="shared" si="42"/>
        <v>0</v>
      </c>
      <c r="AM42" s="12">
        <f t="shared" si="43"/>
        <v>93.487404817288351</v>
      </c>
      <c r="AN42" s="12">
        <f t="shared" si="44"/>
        <v>186.97480963457673</v>
      </c>
      <c r="AO42" s="12">
        <f t="shared" si="45"/>
        <v>15.594229327320829</v>
      </c>
    </row>
    <row r="43" spans="1:41" x14ac:dyDescent="0.2">
      <c r="A43">
        <v>29703</v>
      </c>
      <c r="B43" t="s">
        <v>79</v>
      </c>
      <c r="C43">
        <v>101348085881</v>
      </c>
      <c r="D43" s="14">
        <v>42.53</v>
      </c>
      <c r="E43" s="18">
        <v>159</v>
      </c>
      <c r="F43" s="20">
        <v>9</v>
      </c>
      <c r="G43" s="7">
        <f t="shared" si="4"/>
        <v>14.309999999999999</v>
      </c>
      <c r="H43" s="7">
        <f t="shared" si="5"/>
        <v>4.7699999999999996</v>
      </c>
      <c r="I43" s="20">
        <v>20</v>
      </c>
      <c r="J43" s="20">
        <v>60</v>
      </c>
      <c r="K43" s="7">
        <f t="shared" si="6"/>
        <v>20</v>
      </c>
      <c r="L43" s="7">
        <f t="shared" si="7"/>
        <v>7.95</v>
      </c>
      <c r="M43" s="20">
        <v>13</v>
      </c>
      <c r="N43" s="20">
        <v>250</v>
      </c>
      <c r="O43" s="7">
        <f t="shared" si="8"/>
        <v>13</v>
      </c>
      <c r="P43" s="7">
        <f t="shared" si="9"/>
        <v>2.0670000000000002</v>
      </c>
      <c r="Q43" s="20">
        <v>2</v>
      </c>
      <c r="R43" s="7">
        <f t="shared" si="10"/>
        <v>3.18</v>
      </c>
      <c r="S43" s="17">
        <f t="shared" si="11"/>
        <v>21.304333333333332</v>
      </c>
      <c r="T43" s="17">
        <f t="shared" si="0"/>
        <v>42.60866666666665</v>
      </c>
      <c r="U43" s="17">
        <f t="shared" si="1"/>
        <v>100.18496747393992</v>
      </c>
      <c r="W43" s="12">
        <f t="shared" si="28"/>
        <v>26.5</v>
      </c>
      <c r="X43" s="12">
        <f t="shared" si="29"/>
        <v>7.0883333333333338</v>
      </c>
      <c r="Y43" s="16">
        <f t="shared" si="30"/>
        <v>2.3850000000000002</v>
      </c>
      <c r="Z43" s="16">
        <f t="shared" si="31"/>
        <v>3.3333333333333335</v>
      </c>
      <c r="AA43" s="16">
        <f t="shared" si="32"/>
        <v>2.166666666666667</v>
      </c>
      <c r="AB43" s="16">
        <f t="shared" si="33"/>
        <v>0.34450000000000003</v>
      </c>
      <c r="AC43" s="16">
        <f t="shared" si="34"/>
        <v>0.53000000000000014</v>
      </c>
      <c r="AD43" s="16">
        <f t="shared" si="35"/>
        <v>10.652166666666664</v>
      </c>
      <c r="AF43" s="12">
        <f t="shared" si="36"/>
        <v>132.5</v>
      </c>
      <c r="AG43" s="16">
        <f t="shared" si="37"/>
        <v>35.44166666666667</v>
      </c>
      <c r="AH43" s="16">
        <f t="shared" si="38"/>
        <v>11.924999999999999</v>
      </c>
      <c r="AI43" s="16">
        <f t="shared" si="39"/>
        <v>16.666666666666668</v>
      </c>
      <c r="AJ43" s="16">
        <f t="shared" si="40"/>
        <v>10.833333333333332</v>
      </c>
      <c r="AK43" s="16">
        <f t="shared" si="41"/>
        <v>1.7225000000000001</v>
      </c>
      <c r="AL43" s="16">
        <f t="shared" si="42"/>
        <v>2.65</v>
      </c>
      <c r="AM43" s="12">
        <f t="shared" si="43"/>
        <v>10.65216666666667</v>
      </c>
      <c r="AN43" s="12">
        <f t="shared" si="44"/>
        <v>21.304333333333332</v>
      </c>
      <c r="AO43" s="12">
        <f t="shared" si="45"/>
        <v>13.39895178197065</v>
      </c>
    </row>
    <row r="44" spans="1:41" x14ac:dyDescent="0.2">
      <c r="A44">
        <v>29800</v>
      </c>
      <c r="B44" t="s">
        <v>80</v>
      </c>
      <c r="C44">
        <v>101256533613</v>
      </c>
      <c r="D44" s="14">
        <v>201.22934391026695</v>
      </c>
      <c r="E44" s="18">
        <v>539</v>
      </c>
      <c r="F44" s="20">
        <v>9</v>
      </c>
      <c r="G44" s="7">
        <f t="shared" si="4"/>
        <v>48.51</v>
      </c>
      <c r="H44" s="7">
        <f t="shared" si="5"/>
        <v>16.169999999999998</v>
      </c>
      <c r="I44" s="20">
        <v>20</v>
      </c>
      <c r="J44" s="20">
        <v>60</v>
      </c>
      <c r="K44" s="7">
        <f t="shared" si="6"/>
        <v>20</v>
      </c>
      <c r="L44" s="7">
        <f t="shared" si="7"/>
        <v>26.950000000000003</v>
      </c>
      <c r="M44" s="20">
        <v>13</v>
      </c>
      <c r="N44" s="20">
        <v>250</v>
      </c>
      <c r="O44" s="7">
        <f t="shared" si="8"/>
        <v>26.950000000000003</v>
      </c>
      <c r="P44" s="7">
        <f t="shared" si="9"/>
        <v>7.0070000000000006</v>
      </c>
      <c r="Q44" s="20">
        <v>2</v>
      </c>
      <c r="R44" s="7">
        <f t="shared" si="10"/>
        <v>10.78</v>
      </c>
      <c r="S44" s="17">
        <f t="shared" si="11"/>
        <v>74.841218696577684</v>
      </c>
      <c r="T44" s="17">
        <f t="shared" si="0"/>
        <v>149.6824373931554</v>
      </c>
      <c r="U44" s="17">
        <f t="shared" si="1"/>
        <v>74.384001102693276</v>
      </c>
      <c r="W44" s="12">
        <f t="shared" si="28"/>
        <v>89.833333333333343</v>
      </c>
      <c r="X44" s="12">
        <f t="shared" si="29"/>
        <v>33.538223985044496</v>
      </c>
      <c r="Y44" s="16">
        <f t="shared" si="30"/>
        <v>8.0850000000000009</v>
      </c>
      <c r="Z44" s="16">
        <f t="shared" si="31"/>
        <v>3.3333333333333335</v>
      </c>
      <c r="AA44" s="16">
        <f t="shared" si="32"/>
        <v>4.4916666666666671</v>
      </c>
      <c r="AB44" s="16">
        <f t="shared" si="33"/>
        <v>1.1678333333333335</v>
      </c>
      <c r="AC44" s="16">
        <f t="shared" si="34"/>
        <v>1.7966666666666669</v>
      </c>
      <c r="AD44" s="16">
        <f t="shared" si="35"/>
        <v>37.420609348288842</v>
      </c>
      <c r="AF44" s="12">
        <f t="shared" si="36"/>
        <v>449.16666666666663</v>
      </c>
      <c r="AG44" s="16">
        <f t="shared" si="37"/>
        <v>167.69111992522244</v>
      </c>
      <c r="AH44" s="16">
        <f t="shared" si="38"/>
        <v>40.424999999999997</v>
      </c>
      <c r="AI44" s="16">
        <f t="shared" si="39"/>
        <v>16.666666666666668</v>
      </c>
      <c r="AJ44" s="16">
        <f t="shared" si="40"/>
        <v>22.458333333333336</v>
      </c>
      <c r="AK44" s="16">
        <f t="shared" si="41"/>
        <v>5.8391666666666673</v>
      </c>
      <c r="AL44" s="16">
        <f t="shared" si="42"/>
        <v>8.9833333333333325</v>
      </c>
      <c r="AM44" s="12">
        <f t="shared" si="43"/>
        <v>37.420609348288842</v>
      </c>
      <c r="AN44" s="12">
        <f t="shared" si="44"/>
        <v>74.841218696577684</v>
      </c>
      <c r="AO44" s="12">
        <f t="shared" si="45"/>
        <v>13.885198273947621</v>
      </c>
    </row>
    <row r="45" spans="1:41" x14ac:dyDescent="0.2">
      <c r="A45">
        <v>29801</v>
      </c>
      <c r="B45" t="s">
        <v>81</v>
      </c>
      <c r="C45">
        <v>101256228261</v>
      </c>
      <c r="D45" s="14">
        <v>231.07531075826574</v>
      </c>
      <c r="E45" s="18">
        <v>539</v>
      </c>
      <c r="F45" s="20">
        <v>9</v>
      </c>
      <c r="G45" s="7">
        <f t="shared" si="4"/>
        <v>48.51</v>
      </c>
      <c r="H45" s="7">
        <f t="shared" si="5"/>
        <v>16.169999999999998</v>
      </c>
      <c r="I45" s="20">
        <v>20</v>
      </c>
      <c r="J45" s="20">
        <v>60</v>
      </c>
      <c r="K45" s="7">
        <f t="shared" si="6"/>
        <v>20</v>
      </c>
      <c r="L45" s="7">
        <f t="shared" si="7"/>
        <v>26.950000000000003</v>
      </c>
      <c r="M45" s="20">
        <v>13</v>
      </c>
      <c r="N45" s="20">
        <v>250</v>
      </c>
      <c r="O45" s="7">
        <f t="shared" si="8"/>
        <v>26.950000000000003</v>
      </c>
      <c r="P45" s="7">
        <f t="shared" si="9"/>
        <v>7.0070000000000006</v>
      </c>
      <c r="Q45" s="20">
        <v>0</v>
      </c>
      <c r="R45" s="7">
        <f t="shared" si="10"/>
        <v>0</v>
      </c>
      <c r="S45" s="17">
        <f t="shared" si="11"/>
        <v>68.485896413911405</v>
      </c>
      <c r="T45" s="17">
        <f t="shared" si="0"/>
        <v>136.97179282782287</v>
      </c>
      <c r="U45" s="17">
        <f t="shared" si="1"/>
        <v>59.275823270930417</v>
      </c>
      <c r="W45" s="12">
        <f t="shared" si="28"/>
        <v>89.833333333333343</v>
      </c>
      <c r="X45" s="12">
        <f t="shared" si="29"/>
        <v>38.512551793044295</v>
      </c>
      <c r="Y45" s="16">
        <f t="shared" si="30"/>
        <v>8.0850000000000009</v>
      </c>
      <c r="Z45" s="16">
        <f t="shared" si="31"/>
        <v>3.3333333333333335</v>
      </c>
      <c r="AA45" s="16">
        <f t="shared" si="32"/>
        <v>4.4916666666666671</v>
      </c>
      <c r="AB45" s="16">
        <f t="shared" si="33"/>
        <v>1.1678333333333335</v>
      </c>
      <c r="AC45" s="16">
        <f t="shared" si="34"/>
        <v>0</v>
      </c>
      <c r="AD45" s="16">
        <f t="shared" si="35"/>
        <v>34.24294820695571</v>
      </c>
      <c r="AF45" s="12">
        <f t="shared" si="36"/>
        <v>449.16666666666663</v>
      </c>
      <c r="AG45" s="16">
        <f t="shared" si="37"/>
        <v>192.56275896522146</v>
      </c>
      <c r="AH45" s="16">
        <f t="shared" si="38"/>
        <v>40.424999999999997</v>
      </c>
      <c r="AI45" s="16">
        <f t="shared" si="39"/>
        <v>16.666666666666668</v>
      </c>
      <c r="AJ45" s="16">
        <f t="shared" si="40"/>
        <v>22.458333333333336</v>
      </c>
      <c r="AK45" s="16">
        <f t="shared" si="41"/>
        <v>5.8391666666666673</v>
      </c>
      <c r="AL45" s="16">
        <f t="shared" si="42"/>
        <v>0</v>
      </c>
      <c r="AM45" s="12">
        <f t="shared" si="43"/>
        <v>34.242948206955695</v>
      </c>
      <c r="AN45" s="12">
        <f t="shared" si="44"/>
        <v>68.485896413911405</v>
      </c>
      <c r="AO45" s="12">
        <f t="shared" si="45"/>
        <v>12.706103230781336</v>
      </c>
    </row>
    <row r="46" spans="1:41" x14ac:dyDescent="0.2">
      <c r="A46">
        <v>50350</v>
      </c>
      <c r="B46" t="s">
        <v>82</v>
      </c>
      <c r="C46">
        <v>101671820492</v>
      </c>
      <c r="D46" s="14">
        <v>147.34752872509591</v>
      </c>
      <c r="E46" s="18">
        <v>699</v>
      </c>
      <c r="F46" s="20">
        <v>9</v>
      </c>
      <c r="G46" s="7">
        <f t="shared" si="4"/>
        <v>62.91</v>
      </c>
      <c r="H46" s="7">
        <f t="shared" si="5"/>
        <v>20.97</v>
      </c>
      <c r="I46" s="20">
        <v>20</v>
      </c>
      <c r="J46" s="20">
        <v>60</v>
      </c>
      <c r="K46" s="7">
        <f t="shared" si="6"/>
        <v>20.97</v>
      </c>
      <c r="L46" s="7">
        <f t="shared" si="7"/>
        <v>34.950000000000003</v>
      </c>
      <c r="M46" s="20">
        <v>13</v>
      </c>
      <c r="N46" s="20">
        <v>250</v>
      </c>
      <c r="O46" s="7">
        <f t="shared" si="8"/>
        <v>34.950000000000003</v>
      </c>
      <c r="P46" s="7">
        <f t="shared" si="9"/>
        <v>9.0870000000000015</v>
      </c>
      <c r="Q46" s="20">
        <v>0</v>
      </c>
      <c r="R46" s="7">
        <f t="shared" si="10"/>
        <v>0</v>
      </c>
      <c r="S46" s="17">
        <f t="shared" si="11"/>
        <v>141.24515709163472</v>
      </c>
      <c r="T46" s="17">
        <f t="shared" si="0"/>
        <v>282.49031418326933</v>
      </c>
      <c r="U46" s="17">
        <f t="shared" si="1"/>
        <v>191.71703565541793</v>
      </c>
      <c r="W46" s="12">
        <f t="shared" si="28"/>
        <v>116.50000000000001</v>
      </c>
      <c r="X46" s="12">
        <f t="shared" si="29"/>
        <v>24.557921454182654</v>
      </c>
      <c r="Y46" s="16">
        <f t="shared" si="30"/>
        <v>10.485000000000001</v>
      </c>
      <c r="Z46" s="16">
        <f t="shared" si="31"/>
        <v>3.4950000000000001</v>
      </c>
      <c r="AA46" s="16">
        <f t="shared" si="32"/>
        <v>5.8250000000000011</v>
      </c>
      <c r="AB46" s="16">
        <f t="shared" si="33"/>
        <v>1.5145000000000004</v>
      </c>
      <c r="AC46" s="16">
        <f t="shared" si="34"/>
        <v>0</v>
      </c>
      <c r="AD46" s="16">
        <f t="shared" si="35"/>
        <v>70.622578545817362</v>
      </c>
      <c r="AF46" s="12">
        <f t="shared" si="36"/>
        <v>582.5</v>
      </c>
      <c r="AG46" s="16">
        <f t="shared" si="37"/>
        <v>122.78960727091325</v>
      </c>
      <c r="AH46" s="16">
        <f t="shared" si="38"/>
        <v>52.424999999999997</v>
      </c>
      <c r="AI46" s="16">
        <f t="shared" si="39"/>
        <v>17.474999999999998</v>
      </c>
      <c r="AJ46" s="16">
        <f t="shared" si="40"/>
        <v>29.125</v>
      </c>
      <c r="AK46" s="16">
        <f t="shared" si="41"/>
        <v>7.5725000000000016</v>
      </c>
      <c r="AL46" s="16">
        <f t="shared" si="42"/>
        <v>0</v>
      </c>
      <c r="AM46" s="12">
        <f t="shared" si="43"/>
        <v>70.622578545817348</v>
      </c>
      <c r="AN46" s="12">
        <f t="shared" si="44"/>
        <v>141.24515709163472</v>
      </c>
      <c r="AO46" s="12">
        <f t="shared" si="45"/>
        <v>20.206746365040733</v>
      </c>
    </row>
    <row r="47" spans="1:41" x14ac:dyDescent="0.2">
      <c r="A47">
        <v>50351</v>
      </c>
      <c r="B47" t="s">
        <v>15</v>
      </c>
      <c r="C47">
        <v>101792892812</v>
      </c>
      <c r="D47" s="14">
        <v>231.64044917827619</v>
      </c>
      <c r="E47" s="18">
        <v>589</v>
      </c>
      <c r="F47" s="20">
        <v>9</v>
      </c>
      <c r="G47" s="7">
        <f t="shared" si="4"/>
        <v>53.01</v>
      </c>
      <c r="H47" s="7">
        <f t="shared" si="5"/>
        <v>17.669999999999998</v>
      </c>
      <c r="I47" s="20">
        <v>20</v>
      </c>
      <c r="J47" s="20">
        <v>60</v>
      </c>
      <c r="K47" s="7">
        <f t="shared" si="6"/>
        <v>20</v>
      </c>
      <c r="L47" s="7">
        <f t="shared" si="7"/>
        <v>29.450000000000003</v>
      </c>
      <c r="M47" s="20">
        <v>13</v>
      </c>
      <c r="N47" s="20">
        <v>250</v>
      </c>
      <c r="O47" s="7">
        <f t="shared" si="8"/>
        <v>29.450000000000003</v>
      </c>
      <c r="P47" s="7">
        <f t="shared" si="9"/>
        <v>7.6570000000000009</v>
      </c>
      <c r="Q47" s="20">
        <v>0</v>
      </c>
      <c r="R47" s="7">
        <f t="shared" si="10"/>
        <v>0</v>
      </c>
      <c r="S47" s="17">
        <f t="shared" si="11"/>
        <v>82.414183607241284</v>
      </c>
      <c r="T47" s="17">
        <f t="shared" si="0"/>
        <v>164.82836721448257</v>
      </c>
      <c r="U47" s="17">
        <f t="shared" si="1"/>
        <v>71.15698825451102</v>
      </c>
      <c r="W47" s="12">
        <f t="shared" si="28"/>
        <v>98.166666666666686</v>
      </c>
      <c r="X47" s="12">
        <f t="shared" si="29"/>
        <v>38.6067415297127</v>
      </c>
      <c r="Y47" s="16">
        <f t="shared" si="30"/>
        <v>8.8350000000000009</v>
      </c>
      <c r="Z47" s="16">
        <f t="shared" si="31"/>
        <v>3.3333333333333335</v>
      </c>
      <c r="AA47" s="16">
        <f t="shared" si="32"/>
        <v>4.9083333333333341</v>
      </c>
      <c r="AB47" s="16">
        <f t="shared" si="33"/>
        <v>1.2761666666666669</v>
      </c>
      <c r="AC47" s="16">
        <f t="shared" si="34"/>
        <v>0</v>
      </c>
      <c r="AD47" s="16">
        <f t="shared" si="35"/>
        <v>41.207091803620649</v>
      </c>
      <c r="AF47" s="12">
        <f t="shared" si="36"/>
        <v>490.83333333333331</v>
      </c>
      <c r="AG47" s="16">
        <f t="shared" si="37"/>
        <v>193.03370764856348</v>
      </c>
      <c r="AH47" s="16">
        <f t="shared" si="38"/>
        <v>44.174999999999997</v>
      </c>
      <c r="AI47" s="16">
        <f t="shared" si="39"/>
        <v>16.666666666666668</v>
      </c>
      <c r="AJ47" s="16">
        <f t="shared" si="40"/>
        <v>24.541666666666668</v>
      </c>
      <c r="AK47" s="16">
        <f t="shared" si="41"/>
        <v>6.3808333333333342</v>
      </c>
      <c r="AL47" s="16">
        <f t="shared" si="42"/>
        <v>0</v>
      </c>
      <c r="AM47" s="12">
        <f t="shared" si="43"/>
        <v>41.207091803620635</v>
      </c>
      <c r="AN47" s="12">
        <f t="shared" si="44"/>
        <v>82.414183607241284</v>
      </c>
      <c r="AO47" s="12">
        <f t="shared" si="45"/>
        <v>13.992221325507858</v>
      </c>
    </row>
    <row r="48" spans="1:41" x14ac:dyDescent="0.2">
      <c r="A48">
        <v>50353</v>
      </c>
      <c r="B48" t="s">
        <v>83</v>
      </c>
      <c r="C48">
        <v>101792889325</v>
      </c>
      <c r="D48" s="14">
        <v>233.33303647334014</v>
      </c>
      <c r="E48" s="18">
        <v>639</v>
      </c>
      <c r="F48" s="20">
        <v>9</v>
      </c>
      <c r="G48" s="7">
        <f t="shared" si="4"/>
        <v>57.51</v>
      </c>
      <c r="H48" s="7">
        <f t="shared" si="5"/>
        <v>19.169999999999998</v>
      </c>
      <c r="I48" s="20">
        <v>20</v>
      </c>
      <c r="J48" s="20">
        <v>60</v>
      </c>
      <c r="K48" s="7">
        <f t="shared" si="6"/>
        <v>20</v>
      </c>
      <c r="L48" s="7">
        <f t="shared" si="7"/>
        <v>31.950000000000003</v>
      </c>
      <c r="M48" s="20">
        <v>13</v>
      </c>
      <c r="N48" s="20">
        <v>250</v>
      </c>
      <c r="O48" s="7">
        <f t="shared" si="8"/>
        <v>31.950000000000003</v>
      </c>
      <c r="P48" s="7">
        <f t="shared" si="9"/>
        <v>8.3070000000000004</v>
      </c>
      <c r="Q48" s="20">
        <v>0</v>
      </c>
      <c r="R48" s="7">
        <f t="shared" si="10"/>
        <v>0</v>
      </c>
      <c r="S48" s="17">
        <f t="shared" si="11"/>
        <v>95.96665450888662</v>
      </c>
      <c r="T48" s="17">
        <f t="shared" si="0"/>
        <v>191.93330901777318</v>
      </c>
      <c r="U48" s="17">
        <f t="shared" si="1"/>
        <v>82.257237088543533</v>
      </c>
      <c r="W48" s="12">
        <f t="shared" si="28"/>
        <v>106.50000000000001</v>
      </c>
      <c r="X48" s="12">
        <f t="shared" si="29"/>
        <v>38.888839412223362</v>
      </c>
      <c r="Y48" s="16">
        <f t="shared" si="30"/>
        <v>9.5850000000000009</v>
      </c>
      <c r="Z48" s="16">
        <f t="shared" si="31"/>
        <v>3.3333333333333335</v>
      </c>
      <c r="AA48" s="16">
        <f t="shared" si="32"/>
        <v>5.3250000000000011</v>
      </c>
      <c r="AB48" s="16">
        <f t="shared" si="33"/>
        <v>1.3845000000000003</v>
      </c>
      <c r="AC48" s="16">
        <f t="shared" si="34"/>
        <v>0</v>
      </c>
      <c r="AD48" s="16">
        <f t="shared" si="35"/>
        <v>47.98332725444331</v>
      </c>
      <c r="AF48" s="12">
        <f t="shared" si="36"/>
        <v>532.5</v>
      </c>
      <c r="AG48" s="16">
        <f t="shared" si="37"/>
        <v>194.44419706111677</v>
      </c>
      <c r="AH48" s="16">
        <f t="shared" si="38"/>
        <v>47.924999999999997</v>
      </c>
      <c r="AI48" s="16">
        <f t="shared" si="39"/>
        <v>16.666666666666668</v>
      </c>
      <c r="AJ48" s="16">
        <f t="shared" si="40"/>
        <v>26.625</v>
      </c>
      <c r="AK48" s="16">
        <f t="shared" si="41"/>
        <v>6.9225000000000003</v>
      </c>
      <c r="AL48" s="16">
        <f t="shared" si="42"/>
        <v>0</v>
      </c>
      <c r="AM48" s="12">
        <f t="shared" si="43"/>
        <v>47.98332725444331</v>
      </c>
      <c r="AN48" s="12">
        <f t="shared" si="44"/>
        <v>95.96665450888662</v>
      </c>
      <c r="AO48" s="12">
        <f t="shared" si="45"/>
        <v>15.018255791688047</v>
      </c>
    </row>
    <row r="49" spans="1:41" x14ac:dyDescent="0.2">
      <c r="A49">
        <v>50354</v>
      </c>
      <c r="B49" t="s">
        <v>83</v>
      </c>
      <c r="C49">
        <v>101792906176</v>
      </c>
      <c r="D49" s="14">
        <v>233.33304538641056</v>
      </c>
      <c r="E49" s="18">
        <v>659</v>
      </c>
      <c r="F49" s="20">
        <v>9</v>
      </c>
      <c r="G49" s="7">
        <f t="shared" si="4"/>
        <v>59.309999999999995</v>
      </c>
      <c r="H49" s="7">
        <f t="shared" si="5"/>
        <v>19.77</v>
      </c>
      <c r="I49" s="20">
        <v>20</v>
      </c>
      <c r="J49" s="20">
        <v>60</v>
      </c>
      <c r="K49" s="7">
        <f t="shared" si="6"/>
        <v>20</v>
      </c>
      <c r="L49" s="7">
        <f t="shared" si="7"/>
        <v>32.950000000000003</v>
      </c>
      <c r="M49" s="20">
        <v>13</v>
      </c>
      <c r="N49" s="20">
        <v>250</v>
      </c>
      <c r="O49" s="7">
        <f t="shared" si="8"/>
        <v>32.950000000000003</v>
      </c>
      <c r="P49" s="7">
        <f t="shared" si="9"/>
        <v>8.5670000000000002</v>
      </c>
      <c r="Q49" s="20">
        <v>0</v>
      </c>
      <c r="R49" s="7">
        <f t="shared" si="10"/>
        <v>0</v>
      </c>
      <c r="S49" s="17">
        <f t="shared" si="11"/>
        <v>101.6133182045298</v>
      </c>
      <c r="T49" s="17">
        <f t="shared" si="0"/>
        <v>203.22663640905961</v>
      </c>
      <c r="U49" s="17">
        <f t="shared" si="1"/>
        <v>87.097237372660473</v>
      </c>
      <c r="W49" s="12">
        <f t="shared" si="28"/>
        <v>109.83333333333334</v>
      </c>
      <c r="X49" s="12">
        <f t="shared" si="29"/>
        <v>38.888840897735101</v>
      </c>
      <c r="Y49" s="16">
        <f t="shared" si="30"/>
        <v>9.8849999999999998</v>
      </c>
      <c r="Z49" s="16">
        <f t="shared" si="31"/>
        <v>3.3333333333333335</v>
      </c>
      <c r="AA49" s="16">
        <f t="shared" si="32"/>
        <v>5.4916666666666671</v>
      </c>
      <c r="AB49" s="16">
        <f t="shared" si="33"/>
        <v>1.4278333333333335</v>
      </c>
      <c r="AC49" s="16">
        <f t="shared" si="34"/>
        <v>0</v>
      </c>
      <c r="AD49" s="16">
        <f t="shared" si="35"/>
        <v>50.806659102264916</v>
      </c>
      <c r="AF49" s="12">
        <f t="shared" si="36"/>
        <v>549.16666666666663</v>
      </c>
      <c r="AG49" s="16">
        <f t="shared" si="37"/>
        <v>194.44420448867547</v>
      </c>
      <c r="AH49" s="16">
        <f t="shared" si="38"/>
        <v>49.424999999999997</v>
      </c>
      <c r="AI49" s="16">
        <f t="shared" si="39"/>
        <v>16.666666666666668</v>
      </c>
      <c r="AJ49" s="16">
        <f t="shared" si="40"/>
        <v>27.458333333333336</v>
      </c>
      <c r="AK49" s="16">
        <f t="shared" si="41"/>
        <v>7.1391666666666662</v>
      </c>
      <c r="AL49" s="16">
        <f t="shared" si="42"/>
        <v>0</v>
      </c>
      <c r="AM49" s="12">
        <f t="shared" si="43"/>
        <v>50.806659102264895</v>
      </c>
      <c r="AN49" s="12">
        <f t="shared" si="44"/>
        <v>101.6133182045298</v>
      </c>
      <c r="AO49" s="12">
        <f t="shared" si="45"/>
        <v>15.419319909640334</v>
      </c>
    </row>
    <row r="50" spans="1:41" x14ac:dyDescent="0.2">
      <c r="A50">
        <v>50355</v>
      </c>
      <c r="B50" t="s">
        <v>84</v>
      </c>
      <c r="C50">
        <v>101792896883</v>
      </c>
      <c r="D50" s="14">
        <v>224.36233956722796</v>
      </c>
      <c r="E50" s="18">
        <v>699</v>
      </c>
      <c r="F50" s="20">
        <v>9</v>
      </c>
      <c r="G50" s="7">
        <f t="shared" si="4"/>
        <v>62.91</v>
      </c>
      <c r="H50" s="7">
        <f t="shared" si="5"/>
        <v>20.97</v>
      </c>
      <c r="I50" s="20">
        <v>20</v>
      </c>
      <c r="J50" s="20">
        <v>60</v>
      </c>
      <c r="K50" s="7">
        <f t="shared" si="6"/>
        <v>20.97</v>
      </c>
      <c r="L50" s="7">
        <f t="shared" si="7"/>
        <v>34.950000000000003</v>
      </c>
      <c r="M50" s="20">
        <v>13</v>
      </c>
      <c r="N50" s="20">
        <v>250</v>
      </c>
      <c r="O50" s="7">
        <f t="shared" si="8"/>
        <v>34.950000000000003</v>
      </c>
      <c r="P50" s="7">
        <f t="shared" si="9"/>
        <v>9.0870000000000015</v>
      </c>
      <c r="Q50" s="20">
        <v>0</v>
      </c>
      <c r="R50" s="7">
        <f t="shared" si="10"/>
        <v>0</v>
      </c>
      <c r="S50" s="17">
        <f t="shared" si="11"/>
        <v>115.57355347759068</v>
      </c>
      <c r="T50" s="17">
        <f t="shared" si="0"/>
        <v>231.14710695518133</v>
      </c>
      <c r="U50" s="17">
        <f t="shared" si="1"/>
        <v>103.02402239210043</v>
      </c>
      <c r="W50" s="12">
        <f t="shared" si="28"/>
        <v>116.50000000000001</v>
      </c>
      <c r="X50" s="12">
        <f t="shared" si="29"/>
        <v>37.393723261204663</v>
      </c>
      <c r="Y50" s="16">
        <f t="shared" si="30"/>
        <v>10.485000000000001</v>
      </c>
      <c r="Z50" s="16">
        <f t="shared" si="31"/>
        <v>3.4950000000000001</v>
      </c>
      <c r="AA50" s="16">
        <f t="shared" si="32"/>
        <v>5.8250000000000011</v>
      </c>
      <c r="AB50" s="16">
        <f t="shared" si="33"/>
        <v>1.5145000000000004</v>
      </c>
      <c r="AC50" s="16">
        <f t="shared" si="34"/>
        <v>0</v>
      </c>
      <c r="AD50" s="16">
        <f t="shared" si="35"/>
        <v>57.786776738795339</v>
      </c>
      <c r="AF50" s="12">
        <f t="shared" si="36"/>
        <v>582.5</v>
      </c>
      <c r="AG50" s="16">
        <f t="shared" si="37"/>
        <v>186.96861630602331</v>
      </c>
      <c r="AH50" s="16">
        <f t="shared" si="38"/>
        <v>52.424999999999997</v>
      </c>
      <c r="AI50" s="16">
        <f t="shared" si="39"/>
        <v>17.474999999999998</v>
      </c>
      <c r="AJ50" s="16">
        <f t="shared" si="40"/>
        <v>29.125</v>
      </c>
      <c r="AK50" s="16">
        <f t="shared" si="41"/>
        <v>7.5725000000000016</v>
      </c>
      <c r="AL50" s="16">
        <f t="shared" si="42"/>
        <v>0</v>
      </c>
      <c r="AM50" s="12">
        <f t="shared" si="43"/>
        <v>57.786776738795339</v>
      </c>
      <c r="AN50" s="12">
        <f t="shared" si="44"/>
        <v>115.57355347759068</v>
      </c>
      <c r="AO50" s="12">
        <f t="shared" si="45"/>
        <v>16.534127822259041</v>
      </c>
    </row>
    <row r="51" spans="1:41" x14ac:dyDescent="0.2">
      <c r="A51">
        <v>50356</v>
      </c>
      <c r="B51" t="s">
        <v>84</v>
      </c>
      <c r="C51">
        <v>101792892813</v>
      </c>
      <c r="D51" s="14">
        <v>224.36233956722796</v>
      </c>
      <c r="E51" s="18">
        <v>699</v>
      </c>
      <c r="F51" s="20">
        <v>9</v>
      </c>
      <c r="G51" s="7">
        <f t="shared" si="4"/>
        <v>62.91</v>
      </c>
      <c r="H51" s="7">
        <f t="shared" si="5"/>
        <v>20.97</v>
      </c>
      <c r="I51" s="20">
        <v>20</v>
      </c>
      <c r="J51" s="20">
        <v>60</v>
      </c>
      <c r="K51" s="7">
        <f t="shared" si="6"/>
        <v>20.97</v>
      </c>
      <c r="L51" s="7">
        <f t="shared" si="7"/>
        <v>34.950000000000003</v>
      </c>
      <c r="M51" s="20">
        <v>13</v>
      </c>
      <c r="N51" s="20">
        <v>250</v>
      </c>
      <c r="O51" s="7">
        <f t="shared" si="8"/>
        <v>34.950000000000003</v>
      </c>
      <c r="P51" s="7">
        <f t="shared" si="9"/>
        <v>9.0870000000000015</v>
      </c>
      <c r="Q51" s="20">
        <v>0</v>
      </c>
      <c r="R51" s="7">
        <f t="shared" si="10"/>
        <v>0</v>
      </c>
      <c r="S51" s="17">
        <f t="shared" si="11"/>
        <v>115.57355347759068</v>
      </c>
      <c r="T51" s="17">
        <f t="shared" si="0"/>
        <v>231.14710695518133</v>
      </c>
      <c r="U51" s="17">
        <f t="shared" si="1"/>
        <v>103.02402239210043</v>
      </c>
      <c r="W51" s="12">
        <f t="shared" si="28"/>
        <v>116.50000000000001</v>
      </c>
      <c r="X51" s="12">
        <f t="shared" si="29"/>
        <v>37.393723261204663</v>
      </c>
      <c r="Y51" s="16">
        <f t="shared" si="30"/>
        <v>10.485000000000001</v>
      </c>
      <c r="Z51" s="16">
        <f t="shared" si="31"/>
        <v>3.4950000000000001</v>
      </c>
      <c r="AA51" s="16">
        <f t="shared" si="32"/>
        <v>5.8250000000000011</v>
      </c>
      <c r="AB51" s="16">
        <f t="shared" si="33"/>
        <v>1.5145000000000004</v>
      </c>
      <c r="AC51" s="16">
        <f t="shared" si="34"/>
        <v>0</v>
      </c>
      <c r="AD51" s="16">
        <f t="shared" si="35"/>
        <v>57.786776738795339</v>
      </c>
      <c r="AF51" s="12">
        <f t="shared" si="36"/>
        <v>582.5</v>
      </c>
      <c r="AG51" s="16">
        <f t="shared" si="37"/>
        <v>186.96861630602331</v>
      </c>
      <c r="AH51" s="16">
        <f t="shared" si="38"/>
        <v>52.424999999999997</v>
      </c>
      <c r="AI51" s="16">
        <f t="shared" si="39"/>
        <v>17.474999999999998</v>
      </c>
      <c r="AJ51" s="16">
        <f t="shared" si="40"/>
        <v>29.125</v>
      </c>
      <c r="AK51" s="16">
        <f t="shared" si="41"/>
        <v>7.5725000000000016</v>
      </c>
      <c r="AL51" s="16">
        <f t="shared" si="42"/>
        <v>0</v>
      </c>
      <c r="AM51" s="12">
        <f t="shared" si="43"/>
        <v>57.786776738795339</v>
      </c>
      <c r="AN51" s="12">
        <f t="shared" si="44"/>
        <v>115.57355347759068</v>
      </c>
      <c r="AO51" s="12">
        <f t="shared" si="45"/>
        <v>16.534127822259041</v>
      </c>
    </row>
    <row r="52" spans="1:41" x14ac:dyDescent="0.2">
      <c r="A52">
        <v>50357</v>
      </c>
      <c r="B52" t="s">
        <v>83</v>
      </c>
      <c r="C52">
        <v>101792892814</v>
      </c>
      <c r="D52" s="14">
        <v>195.67858345711502</v>
      </c>
      <c r="E52" s="18">
        <v>599</v>
      </c>
      <c r="F52" s="20">
        <v>9</v>
      </c>
      <c r="G52" s="7">
        <f t="shared" si="4"/>
        <v>53.91</v>
      </c>
      <c r="H52" s="7">
        <f t="shared" si="5"/>
        <v>17.97</v>
      </c>
      <c r="I52" s="20">
        <v>20</v>
      </c>
      <c r="J52" s="20">
        <v>60</v>
      </c>
      <c r="K52" s="7">
        <f t="shared" si="6"/>
        <v>20</v>
      </c>
      <c r="L52" s="7">
        <f t="shared" si="7"/>
        <v>29.950000000000003</v>
      </c>
      <c r="M52" s="20">
        <v>13</v>
      </c>
      <c r="N52" s="20">
        <v>250</v>
      </c>
      <c r="O52" s="7">
        <f t="shared" si="8"/>
        <v>29.950000000000003</v>
      </c>
      <c r="P52" s="7">
        <f t="shared" si="9"/>
        <v>7.7870000000000008</v>
      </c>
      <c r="Q52" s="20">
        <v>0</v>
      </c>
      <c r="R52" s="7">
        <f t="shared" si="10"/>
        <v>0</v>
      </c>
      <c r="S52" s="17">
        <f t="shared" si="11"/>
        <v>97.224805514294985</v>
      </c>
      <c r="T52" s="17">
        <f t="shared" si="0"/>
        <v>194.44961102859006</v>
      </c>
      <c r="U52" s="17">
        <f t="shared" si="1"/>
        <v>99.371943312951089</v>
      </c>
      <c r="W52" s="12">
        <f t="shared" si="28"/>
        <v>99.833333333333343</v>
      </c>
      <c r="X52" s="12">
        <f t="shared" si="29"/>
        <v>32.613097242852504</v>
      </c>
      <c r="Y52" s="16">
        <f t="shared" si="30"/>
        <v>8.9850000000000012</v>
      </c>
      <c r="Z52" s="16">
        <f t="shared" si="31"/>
        <v>3.3333333333333335</v>
      </c>
      <c r="AA52" s="16">
        <f t="shared" si="32"/>
        <v>4.991666666666668</v>
      </c>
      <c r="AB52" s="16">
        <f t="shared" si="33"/>
        <v>1.2978333333333336</v>
      </c>
      <c r="AC52" s="16">
        <f t="shared" si="34"/>
        <v>0</v>
      </c>
      <c r="AD52" s="16">
        <f t="shared" si="35"/>
        <v>48.6124027571475</v>
      </c>
      <c r="AF52" s="12">
        <f t="shared" si="36"/>
        <v>499.16666666666663</v>
      </c>
      <c r="AG52" s="16">
        <f t="shared" si="37"/>
        <v>163.06548621426253</v>
      </c>
      <c r="AH52" s="16">
        <f t="shared" si="38"/>
        <v>44.924999999999997</v>
      </c>
      <c r="AI52" s="16">
        <f t="shared" si="39"/>
        <v>16.666666666666668</v>
      </c>
      <c r="AJ52" s="16">
        <f t="shared" si="40"/>
        <v>24.958333333333336</v>
      </c>
      <c r="AK52" s="16">
        <f t="shared" si="41"/>
        <v>6.4891666666666676</v>
      </c>
      <c r="AL52" s="16">
        <f t="shared" si="42"/>
        <v>0</v>
      </c>
      <c r="AM52" s="12">
        <f t="shared" si="43"/>
        <v>48.612402757147478</v>
      </c>
      <c r="AN52" s="12">
        <f t="shared" si="44"/>
        <v>97.224805514294985</v>
      </c>
      <c r="AO52" s="12">
        <f t="shared" si="45"/>
        <v>16.23118622943155</v>
      </c>
    </row>
    <row r="53" spans="1:41" x14ac:dyDescent="0.2">
      <c r="A53" t="s">
        <v>85</v>
      </c>
      <c r="B53" t="s">
        <v>86</v>
      </c>
      <c r="C53">
        <v>101792889338</v>
      </c>
      <c r="D53" s="14">
        <v>100.85646601115823</v>
      </c>
      <c r="E53" s="18">
        <v>369</v>
      </c>
      <c r="F53" s="20">
        <v>9</v>
      </c>
      <c r="G53" s="7">
        <f t="shared" si="4"/>
        <v>33.21</v>
      </c>
      <c r="H53" s="7">
        <f t="shared" si="5"/>
        <v>11.07</v>
      </c>
      <c r="I53" s="20">
        <v>20</v>
      </c>
      <c r="J53" s="20">
        <v>60</v>
      </c>
      <c r="K53" s="7">
        <f t="shared" si="6"/>
        <v>20</v>
      </c>
      <c r="L53" s="7">
        <f t="shared" si="7"/>
        <v>18.45</v>
      </c>
      <c r="M53" s="20">
        <v>13</v>
      </c>
      <c r="N53" s="20">
        <v>250</v>
      </c>
      <c r="O53" s="7">
        <f t="shared" si="8"/>
        <v>18.45</v>
      </c>
      <c r="P53" s="7">
        <f t="shared" si="9"/>
        <v>4.7970000000000006</v>
      </c>
      <c r="Q53" s="20">
        <v>0</v>
      </c>
      <c r="R53" s="7">
        <f t="shared" si="10"/>
        <v>0</v>
      </c>
      <c r="S53" s="17">
        <f t="shared" si="11"/>
        <v>63.89551132961391</v>
      </c>
      <c r="T53" s="17">
        <f t="shared" si="0"/>
        <v>127.79102265922788</v>
      </c>
      <c r="U53" s="17">
        <f t="shared" si="1"/>
        <v>126.70583028864975</v>
      </c>
      <c r="W53" s="12">
        <f t="shared" si="28"/>
        <v>61.5</v>
      </c>
      <c r="X53" s="12">
        <f t="shared" si="29"/>
        <v>16.809411001859708</v>
      </c>
      <c r="Y53" s="16">
        <f t="shared" si="30"/>
        <v>5.5350000000000001</v>
      </c>
      <c r="Z53" s="16">
        <f t="shared" si="31"/>
        <v>3.3333333333333335</v>
      </c>
      <c r="AA53" s="16">
        <f t="shared" si="32"/>
        <v>3.0750000000000002</v>
      </c>
      <c r="AB53" s="16">
        <f t="shared" si="33"/>
        <v>0.7995000000000001</v>
      </c>
      <c r="AC53" s="16">
        <f t="shared" si="34"/>
        <v>0</v>
      </c>
      <c r="AD53" s="16">
        <f t="shared" si="35"/>
        <v>31.947755664806948</v>
      </c>
      <c r="AF53" s="12">
        <f t="shared" si="36"/>
        <v>307.5</v>
      </c>
      <c r="AG53" s="16">
        <f t="shared" si="37"/>
        <v>84.047055009298532</v>
      </c>
      <c r="AH53" s="16">
        <f t="shared" si="38"/>
        <v>27.675000000000001</v>
      </c>
      <c r="AI53" s="16">
        <f t="shared" si="39"/>
        <v>16.666666666666668</v>
      </c>
      <c r="AJ53" s="16">
        <f t="shared" si="40"/>
        <v>15.375</v>
      </c>
      <c r="AK53" s="16">
        <f t="shared" si="41"/>
        <v>3.9975000000000005</v>
      </c>
      <c r="AL53" s="16">
        <f t="shared" si="42"/>
        <v>0</v>
      </c>
      <c r="AM53" s="12">
        <f t="shared" si="43"/>
        <v>31.947755664806962</v>
      </c>
      <c r="AN53" s="12">
        <f t="shared" si="44"/>
        <v>63.89551132961391</v>
      </c>
      <c r="AO53" s="12">
        <f t="shared" si="45"/>
        <v>17.315856728892658</v>
      </c>
    </row>
    <row r="54" spans="1:41" x14ac:dyDescent="0.2">
      <c r="A54" t="s">
        <v>87</v>
      </c>
      <c r="B54" t="s">
        <v>88</v>
      </c>
      <c r="C54">
        <v>101543310789</v>
      </c>
      <c r="D54" s="14">
        <v>410.35</v>
      </c>
      <c r="E54" s="18">
        <v>929</v>
      </c>
      <c r="F54" s="20">
        <v>9</v>
      </c>
      <c r="G54" s="7">
        <f t="shared" si="4"/>
        <v>83.61</v>
      </c>
      <c r="H54" s="7">
        <f t="shared" si="5"/>
        <v>27.869999999999997</v>
      </c>
      <c r="I54" s="20">
        <v>20</v>
      </c>
      <c r="J54" s="20">
        <v>60</v>
      </c>
      <c r="K54" s="7">
        <f t="shared" si="6"/>
        <v>27.869999999999997</v>
      </c>
      <c r="L54" s="7">
        <f t="shared" si="7"/>
        <v>46.45</v>
      </c>
      <c r="M54" s="20">
        <v>13</v>
      </c>
      <c r="N54" s="20">
        <v>250</v>
      </c>
      <c r="O54" s="7">
        <f t="shared" si="8"/>
        <v>46.45</v>
      </c>
      <c r="P54" s="7">
        <f t="shared" si="9"/>
        <v>12.077000000000002</v>
      </c>
      <c r="Q54" s="20">
        <v>2</v>
      </c>
      <c r="R54" s="7">
        <f t="shared" si="10"/>
        <v>18.580000000000002</v>
      </c>
      <c r="S54" s="17">
        <f t="shared" si="11"/>
        <v>110.02099999999999</v>
      </c>
      <c r="T54" s="17">
        <f t="shared" si="0"/>
        <v>220.04199999999992</v>
      </c>
      <c r="U54" s="17">
        <f t="shared" si="1"/>
        <v>53.623004752040913</v>
      </c>
      <c r="W54" s="12">
        <f t="shared" si="28"/>
        <v>154.83333333333334</v>
      </c>
      <c r="X54" s="12">
        <f t="shared" si="29"/>
        <v>68.39166666666668</v>
      </c>
      <c r="Y54" s="16">
        <f t="shared" si="30"/>
        <v>13.935000000000002</v>
      </c>
      <c r="Z54" s="16">
        <f t="shared" si="31"/>
        <v>4.6450000000000005</v>
      </c>
      <c r="AA54" s="16">
        <f t="shared" si="32"/>
        <v>7.741666666666668</v>
      </c>
      <c r="AB54" s="16">
        <f t="shared" si="33"/>
        <v>2.0128333333333339</v>
      </c>
      <c r="AC54" s="16">
        <f t="shared" si="34"/>
        <v>3.0966666666666671</v>
      </c>
      <c r="AD54" s="16">
        <f t="shared" si="35"/>
        <v>55.0105</v>
      </c>
      <c r="AF54" s="12">
        <f t="shared" si="36"/>
        <v>774.16666666666663</v>
      </c>
      <c r="AG54" s="16">
        <f t="shared" si="37"/>
        <v>341.95833333333337</v>
      </c>
      <c r="AH54" s="16">
        <f t="shared" si="38"/>
        <v>69.674999999999997</v>
      </c>
      <c r="AI54" s="16">
        <f t="shared" si="39"/>
        <v>23.224999999999998</v>
      </c>
      <c r="AJ54" s="16">
        <f t="shared" si="40"/>
        <v>38.708333333333336</v>
      </c>
      <c r="AK54" s="16">
        <f t="shared" si="41"/>
        <v>10.064166666666669</v>
      </c>
      <c r="AL54" s="16">
        <f t="shared" si="42"/>
        <v>15.483333333333334</v>
      </c>
      <c r="AM54" s="12">
        <f t="shared" si="43"/>
        <v>55.010499999999979</v>
      </c>
      <c r="AN54" s="12">
        <f t="shared" si="44"/>
        <v>110.02099999999999</v>
      </c>
      <c r="AO54" s="12">
        <f t="shared" si="45"/>
        <v>11.842949407965552</v>
      </c>
    </row>
    <row r="55" spans="1:41" x14ac:dyDescent="0.2">
      <c r="A55" t="s">
        <v>89</v>
      </c>
      <c r="B55" t="s">
        <v>90</v>
      </c>
      <c r="C55">
        <v>101543171519</v>
      </c>
      <c r="D55" s="14">
        <v>309.30072529220797</v>
      </c>
      <c r="E55" s="18">
        <v>971</v>
      </c>
      <c r="F55" s="20">
        <v>9</v>
      </c>
      <c r="G55" s="7">
        <f t="shared" si="4"/>
        <v>87.39</v>
      </c>
      <c r="H55" s="7">
        <f t="shared" si="5"/>
        <v>29.13</v>
      </c>
      <c r="I55" s="20">
        <v>20</v>
      </c>
      <c r="J55" s="20">
        <v>60</v>
      </c>
      <c r="K55" s="7">
        <f t="shared" si="6"/>
        <v>29.13</v>
      </c>
      <c r="L55" s="7">
        <f t="shared" si="7"/>
        <v>48.550000000000004</v>
      </c>
      <c r="M55" s="20">
        <v>13</v>
      </c>
      <c r="N55" s="20">
        <v>250</v>
      </c>
      <c r="O55" s="7">
        <f t="shared" si="8"/>
        <v>48.550000000000004</v>
      </c>
      <c r="P55" s="7">
        <f t="shared" si="9"/>
        <v>12.623000000000001</v>
      </c>
      <c r="Q55" s="20">
        <v>2</v>
      </c>
      <c r="R55" s="7">
        <f t="shared" si="10"/>
        <v>19.420000000000002</v>
      </c>
      <c r="S55" s="17">
        <f t="shared" si="11"/>
        <v>154.86209156926404</v>
      </c>
      <c r="T55" s="17">
        <f t="shared" si="0"/>
        <v>309.72418313852802</v>
      </c>
      <c r="U55" s="17">
        <f t="shared" si="1"/>
        <v>100.13690813234273</v>
      </c>
      <c r="W55" s="12">
        <f t="shared" si="28"/>
        <v>161.83333333333334</v>
      </c>
      <c r="X55" s="12">
        <f t="shared" si="29"/>
        <v>51.550120882034662</v>
      </c>
      <c r="Y55" s="16">
        <f t="shared" si="30"/>
        <v>14.565000000000001</v>
      </c>
      <c r="Z55" s="16">
        <f t="shared" si="31"/>
        <v>4.8550000000000004</v>
      </c>
      <c r="AA55" s="16">
        <f t="shared" si="32"/>
        <v>8.0916666666666686</v>
      </c>
      <c r="AB55" s="16">
        <f t="shared" si="33"/>
        <v>2.1038333333333337</v>
      </c>
      <c r="AC55" s="16">
        <f t="shared" si="34"/>
        <v>3.2366666666666672</v>
      </c>
      <c r="AD55" s="16">
        <f t="shared" si="35"/>
        <v>77.431045784632019</v>
      </c>
      <c r="AF55" s="12">
        <f t="shared" si="36"/>
        <v>809.16666666666663</v>
      </c>
      <c r="AG55" s="16">
        <f t="shared" si="37"/>
        <v>257.75060441017331</v>
      </c>
      <c r="AH55" s="16">
        <f t="shared" si="38"/>
        <v>72.825000000000003</v>
      </c>
      <c r="AI55" s="16">
        <f t="shared" si="39"/>
        <v>24.274999999999999</v>
      </c>
      <c r="AJ55" s="16">
        <f t="shared" si="40"/>
        <v>40.458333333333336</v>
      </c>
      <c r="AK55" s="16">
        <f t="shared" si="41"/>
        <v>10.519166666666667</v>
      </c>
      <c r="AL55" s="16">
        <f t="shared" si="42"/>
        <v>16.183333333333334</v>
      </c>
      <c r="AM55" s="12">
        <f t="shared" si="43"/>
        <v>77.431045784632019</v>
      </c>
      <c r="AN55" s="12">
        <f t="shared" si="44"/>
        <v>154.86209156926404</v>
      </c>
      <c r="AO55" s="12">
        <f t="shared" si="45"/>
        <v>15.948722097761486</v>
      </c>
    </row>
    <row r="56" spans="1:41" x14ac:dyDescent="0.2">
      <c r="A56" t="s">
        <v>91</v>
      </c>
      <c r="B56" t="s">
        <v>92</v>
      </c>
      <c r="C56">
        <v>101543309906</v>
      </c>
      <c r="D56" s="14">
        <v>250.33046738615653</v>
      </c>
      <c r="E56" s="18">
        <v>599</v>
      </c>
      <c r="F56" s="20">
        <v>9</v>
      </c>
      <c r="G56" s="7">
        <f t="shared" si="4"/>
        <v>53.91</v>
      </c>
      <c r="H56" s="7">
        <f t="shared" si="5"/>
        <v>17.97</v>
      </c>
      <c r="I56" s="20">
        <v>20</v>
      </c>
      <c r="J56" s="20">
        <v>60</v>
      </c>
      <c r="K56" s="7">
        <f t="shared" si="6"/>
        <v>20</v>
      </c>
      <c r="L56" s="7">
        <f t="shared" si="7"/>
        <v>29.950000000000003</v>
      </c>
      <c r="M56" s="20">
        <v>13</v>
      </c>
      <c r="N56" s="20">
        <v>250</v>
      </c>
      <c r="O56" s="7">
        <f t="shared" si="8"/>
        <v>29.950000000000003</v>
      </c>
      <c r="P56" s="7">
        <f t="shared" si="9"/>
        <v>7.7870000000000008</v>
      </c>
      <c r="Q56" s="20">
        <v>2</v>
      </c>
      <c r="R56" s="7">
        <f t="shared" si="10"/>
        <v>11.98</v>
      </c>
      <c r="S56" s="17">
        <f t="shared" si="11"/>
        <v>75.014177537947816</v>
      </c>
      <c r="T56" s="17">
        <f t="shared" si="0"/>
        <v>150.02835507589569</v>
      </c>
      <c r="U56" s="17">
        <f t="shared" si="1"/>
        <v>59.932119586731687</v>
      </c>
      <c r="W56" s="12">
        <f t="shared" si="28"/>
        <v>99.833333333333343</v>
      </c>
      <c r="X56" s="12">
        <f t="shared" si="29"/>
        <v>41.721744564359426</v>
      </c>
      <c r="Y56" s="16">
        <f t="shared" si="30"/>
        <v>8.9850000000000012</v>
      </c>
      <c r="Z56" s="16">
        <f t="shared" si="31"/>
        <v>3.3333333333333335</v>
      </c>
      <c r="AA56" s="16">
        <f t="shared" si="32"/>
        <v>4.991666666666668</v>
      </c>
      <c r="AB56" s="16">
        <f t="shared" si="33"/>
        <v>1.2978333333333336</v>
      </c>
      <c r="AC56" s="16">
        <f t="shared" si="34"/>
        <v>1.996666666666667</v>
      </c>
      <c r="AD56" s="16">
        <f t="shared" si="35"/>
        <v>37.507088768973908</v>
      </c>
      <c r="AF56" s="12">
        <f t="shared" si="36"/>
        <v>499.16666666666663</v>
      </c>
      <c r="AG56" s="16">
        <f t="shared" si="37"/>
        <v>208.6087228217971</v>
      </c>
      <c r="AH56" s="16">
        <f t="shared" si="38"/>
        <v>44.924999999999997</v>
      </c>
      <c r="AI56" s="16">
        <f t="shared" si="39"/>
        <v>16.666666666666668</v>
      </c>
      <c r="AJ56" s="16">
        <f t="shared" si="40"/>
        <v>24.958333333333336</v>
      </c>
      <c r="AK56" s="16">
        <f t="shared" si="41"/>
        <v>6.4891666666666676</v>
      </c>
      <c r="AL56" s="16">
        <f t="shared" si="42"/>
        <v>9.9833333333333343</v>
      </c>
      <c r="AM56" s="12">
        <f t="shared" si="43"/>
        <v>37.507088768973908</v>
      </c>
      <c r="AN56" s="12">
        <f t="shared" si="44"/>
        <v>75.014177537947816</v>
      </c>
      <c r="AO56" s="12">
        <f t="shared" si="45"/>
        <v>12.523234981293459</v>
      </c>
    </row>
    <row r="57" spans="1:41" x14ac:dyDescent="0.2">
      <c r="A57">
        <v>50050</v>
      </c>
      <c r="B57" t="s">
        <v>127</v>
      </c>
      <c r="C57" t="s">
        <v>126</v>
      </c>
      <c r="D57" s="14">
        <v>55.325381664613019</v>
      </c>
      <c r="E57">
        <v>197</v>
      </c>
      <c r="F57" s="23">
        <v>7</v>
      </c>
      <c r="G57" s="7">
        <f t="shared" si="4"/>
        <v>13.790000000000001</v>
      </c>
      <c r="H57" s="7">
        <f t="shared" si="5"/>
        <v>5.91</v>
      </c>
      <c r="I57" s="20">
        <v>20</v>
      </c>
      <c r="J57" s="20">
        <v>60</v>
      </c>
      <c r="K57" s="7">
        <f t="shared" si="6"/>
        <v>20</v>
      </c>
      <c r="L57" s="7">
        <f t="shared" si="7"/>
        <v>9.8500000000000014</v>
      </c>
      <c r="M57" s="20">
        <v>13</v>
      </c>
      <c r="N57" s="20">
        <v>250</v>
      </c>
      <c r="O57" s="7">
        <f t="shared" si="8"/>
        <v>13</v>
      </c>
      <c r="P57" s="7">
        <f t="shared" si="9"/>
        <v>2.5610000000000004</v>
      </c>
      <c r="Q57">
        <v>0</v>
      </c>
      <c r="R57" s="7">
        <f t="shared" si="10"/>
        <v>0</v>
      </c>
      <c r="S57" s="17">
        <f t="shared" si="11"/>
        <v>30.774539445129001</v>
      </c>
      <c r="T57" s="17">
        <f t="shared" si="0"/>
        <v>61.549078890257988</v>
      </c>
      <c r="U57" s="17">
        <f t="shared" si="1"/>
        <v>111.24926216211851</v>
      </c>
      <c r="W57" s="12">
        <f t="shared" ref="W57:W95" si="46">E57*0.2/1.2</f>
        <v>32.833333333333343</v>
      </c>
      <c r="X57" s="12">
        <f t="shared" ref="X57:X95" si="47">D57*0.2/1.2</f>
        <v>9.2208969441021704</v>
      </c>
      <c r="Y57" s="16">
        <f t="shared" ref="Y57:Y95" si="48">G57*0.2/1.2</f>
        <v>2.2983333333333338</v>
      </c>
      <c r="Z57" s="16">
        <f t="shared" ref="Z57:Z95" si="49">K57*0.2/1.2</f>
        <v>3.3333333333333335</v>
      </c>
      <c r="AA57" s="16">
        <f t="shared" ref="AA57:AA95" si="50">O57*0.2/1.2</f>
        <v>2.166666666666667</v>
      </c>
      <c r="AB57" s="16">
        <f t="shared" ref="AB57:AB95" si="51">P57*0.2/1.2</f>
        <v>0.42683333333333345</v>
      </c>
      <c r="AC57" s="16">
        <f t="shared" ref="AC57:AC95" si="52">R57*0.2/1.2</f>
        <v>0</v>
      </c>
      <c r="AD57" s="16">
        <f t="shared" ref="AD57:AD95" si="53">W57-X57-Y57-Z57-AA57-AB57-AC57</f>
        <v>15.387269722564506</v>
      </c>
      <c r="AF57" s="12">
        <f t="shared" ref="AF57:AF95" si="54">E57-W57</f>
        <v>164.16666666666666</v>
      </c>
      <c r="AG57" s="16">
        <f t="shared" ref="AG57:AG95" si="55">D57-X57</f>
        <v>46.104484720510847</v>
      </c>
      <c r="AH57" s="16">
        <f t="shared" ref="AH57:AH95" si="56">G57-Y57</f>
        <v>11.491666666666667</v>
      </c>
      <c r="AI57" s="16">
        <f t="shared" ref="AI57:AI95" si="57">K57-Z57</f>
        <v>16.666666666666668</v>
      </c>
      <c r="AJ57" s="16">
        <f t="shared" ref="AJ57:AJ95" si="58">O57-AA57</f>
        <v>10.833333333333332</v>
      </c>
      <c r="AK57" s="16">
        <f t="shared" ref="AK57:AK95" si="59">P57-AB57</f>
        <v>2.1341666666666668</v>
      </c>
      <c r="AL57" s="16">
        <f t="shared" ref="AL57:AL95" si="60">R57-AC57</f>
        <v>0</v>
      </c>
      <c r="AM57" s="12">
        <f t="shared" ref="AM57:AM95" si="61">(AF57-AG57-AH57-AI57-AJ57-AK57-AL57)*0.2</f>
        <v>15.387269722564495</v>
      </c>
      <c r="AN57" s="12">
        <f t="shared" ref="AN57:AN95" si="62">AM57+AD57</f>
        <v>30.774539445129001</v>
      </c>
      <c r="AO57" s="12">
        <f t="shared" ref="AO57:AO95" si="63">AN57*100/E57</f>
        <v>15.621593626969037</v>
      </c>
    </row>
    <row r="58" spans="1:41" x14ac:dyDescent="0.2">
      <c r="A58" t="s">
        <v>93</v>
      </c>
      <c r="B58" t="s">
        <v>128</v>
      </c>
      <c r="C58" t="s">
        <v>126</v>
      </c>
      <c r="D58" s="14">
        <v>57.379264717668526</v>
      </c>
      <c r="E58">
        <v>269</v>
      </c>
      <c r="F58" s="23">
        <v>8</v>
      </c>
      <c r="G58" s="7">
        <f t="shared" si="4"/>
        <v>21.52</v>
      </c>
      <c r="H58" s="7">
        <f t="shared" si="5"/>
        <v>8.07</v>
      </c>
      <c r="I58" s="20">
        <v>20</v>
      </c>
      <c r="J58" s="20">
        <v>60</v>
      </c>
      <c r="K58" s="7">
        <f t="shared" si="6"/>
        <v>20</v>
      </c>
      <c r="L58" s="7">
        <f t="shared" si="7"/>
        <v>13.450000000000001</v>
      </c>
      <c r="M58" s="20">
        <v>13</v>
      </c>
      <c r="N58" s="20">
        <v>250</v>
      </c>
      <c r="O58" s="7">
        <f t="shared" si="8"/>
        <v>13.450000000000001</v>
      </c>
      <c r="P58" s="7">
        <f t="shared" si="9"/>
        <v>3.4970000000000003</v>
      </c>
      <c r="Q58">
        <v>0</v>
      </c>
      <c r="R58" s="7">
        <f t="shared" si="10"/>
        <v>0</v>
      </c>
      <c r="S58" s="17">
        <f t="shared" si="11"/>
        <v>51.051245094110492</v>
      </c>
      <c r="T58" s="17">
        <f t="shared" si="0"/>
        <v>102.10249018822097</v>
      </c>
      <c r="U58" s="17">
        <f t="shared" si="1"/>
        <v>177.94318329210137</v>
      </c>
      <c r="W58" s="12">
        <f t="shared" si="46"/>
        <v>44.833333333333336</v>
      </c>
      <c r="X58" s="12">
        <f t="shared" si="47"/>
        <v>9.5632107862780895</v>
      </c>
      <c r="Y58" s="16">
        <f t="shared" si="48"/>
        <v>3.5866666666666669</v>
      </c>
      <c r="Z58" s="16">
        <f t="shared" si="49"/>
        <v>3.3333333333333335</v>
      </c>
      <c r="AA58" s="16">
        <f t="shared" si="50"/>
        <v>2.2416666666666671</v>
      </c>
      <c r="AB58" s="16">
        <f t="shared" si="51"/>
        <v>0.58283333333333343</v>
      </c>
      <c r="AC58" s="16">
        <f t="shared" si="52"/>
        <v>0</v>
      </c>
      <c r="AD58" s="16">
        <f t="shared" si="53"/>
        <v>25.525622547055246</v>
      </c>
      <c r="AF58" s="12">
        <f t="shared" si="54"/>
        <v>224.16666666666666</v>
      </c>
      <c r="AG58" s="16">
        <f t="shared" si="55"/>
        <v>47.816053931390435</v>
      </c>
      <c r="AH58" s="16">
        <f t="shared" si="56"/>
        <v>17.933333333333334</v>
      </c>
      <c r="AI58" s="16">
        <f t="shared" si="57"/>
        <v>16.666666666666668</v>
      </c>
      <c r="AJ58" s="16">
        <f t="shared" si="58"/>
        <v>11.208333333333334</v>
      </c>
      <c r="AK58" s="16">
        <f t="shared" si="59"/>
        <v>2.914166666666667</v>
      </c>
      <c r="AL58" s="16">
        <f t="shared" si="60"/>
        <v>0</v>
      </c>
      <c r="AM58" s="12">
        <f t="shared" si="61"/>
        <v>25.525622547055246</v>
      </c>
      <c r="AN58" s="12">
        <f t="shared" si="62"/>
        <v>51.051245094110492</v>
      </c>
      <c r="AO58" s="12">
        <f t="shared" si="63"/>
        <v>18.978158027550368</v>
      </c>
    </row>
    <row r="59" spans="1:41" x14ac:dyDescent="0.2">
      <c r="A59" t="s">
        <v>94</v>
      </c>
      <c r="B59" t="s">
        <v>129</v>
      </c>
      <c r="C59" t="s">
        <v>126</v>
      </c>
      <c r="D59" s="14">
        <v>138.88</v>
      </c>
      <c r="E59">
        <v>369</v>
      </c>
      <c r="F59" s="23">
        <v>9</v>
      </c>
      <c r="G59" s="7">
        <f t="shared" si="4"/>
        <v>33.21</v>
      </c>
      <c r="H59" s="7">
        <f t="shared" si="5"/>
        <v>11.07</v>
      </c>
      <c r="I59" s="20">
        <v>20</v>
      </c>
      <c r="J59" s="20">
        <v>60</v>
      </c>
      <c r="K59" s="7">
        <f t="shared" si="6"/>
        <v>20</v>
      </c>
      <c r="L59" s="7">
        <f t="shared" si="7"/>
        <v>18.45</v>
      </c>
      <c r="M59" s="20">
        <v>13</v>
      </c>
      <c r="N59" s="20">
        <v>250</v>
      </c>
      <c r="O59" s="7">
        <f t="shared" si="8"/>
        <v>18.45</v>
      </c>
      <c r="P59" s="7">
        <f t="shared" si="9"/>
        <v>4.7970000000000006</v>
      </c>
      <c r="Q59">
        <v>2</v>
      </c>
      <c r="R59" s="7">
        <f t="shared" si="10"/>
        <v>7.38</v>
      </c>
      <c r="S59" s="17">
        <f t="shared" si="11"/>
        <v>48.760999999999996</v>
      </c>
      <c r="T59" s="17">
        <f t="shared" si="0"/>
        <v>97.52200000000002</v>
      </c>
      <c r="U59" s="17">
        <f t="shared" si="1"/>
        <v>70.220334101382505</v>
      </c>
      <c r="W59" s="12">
        <f t="shared" si="46"/>
        <v>61.5</v>
      </c>
      <c r="X59" s="12">
        <f t="shared" si="47"/>
        <v>23.146666666666668</v>
      </c>
      <c r="Y59" s="16">
        <f t="shared" si="48"/>
        <v>5.5350000000000001</v>
      </c>
      <c r="Z59" s="16">
        <f t="shared" si="49"/>
        <v>3.3333333333333335</v>
      </c>
      <c r="AA59" s="16">
        <f t="shared" si="50"/>
        <v>3.0750000000000002</v>
      </c>
      <c r="AB59" s="16">
        <f t="shared" si="51"/>
        <v>0.7995000000000001</v>
      </c>
      <c r="AC59" s="16">
        <f t="shared" si="52"/>
        <v>1.23</v>
      </c>
      <c r="AD59" s="16">
        <f t="shared" si="53"/>
        <v>24.380499999999994</v>
      </c>
      <c r="AF59" s="12">
        <f t="shared" si="54"/>
        <v>307.5</v>
      </c>
      <c r="AG59" s="16">
        <f t="shared" si="55"/>
        <v>115.73333333333332</v>
      </c>
      <c r="AH59" s="16">
        <f t="shared" si="56"/>
        <v>27.675000000000001</v>
      </c>
      <c r="AI59" s="16">
        <f t="shared" si="57"/>
        <v>16.666666666666668</v>
      </c>
      <c r="AJ59" s="16">
        <f t="shared" si="58"/>
        <v>15.375</v>
      </c>
      <c r="AK59" s="16">
        <f t="shared" si="59"/>
        <v>3.9975000000000005</v>
      </c>
      <c r="AL59" s="16">
        <f t="shared" si="60"/>
        <v>6.15</v>
      </c>
      <c r="AM59" s="12">
        <f t="shared" si="61"/>
        <v>24.380500000000001</v>
      </c>
      <c r="AN59" s="12">
        <f t="shared" si="62"/>
        <v>48.760999999999996</v>
      </c>
      <c r="AO59" s="12">
        <f t="shared" si="63"/>
        <v>13.214363143631434</v>
      </c>
    </row>
    <row r="60" spans="1:41" x14ac:dyDescent="0.2">
      <c r="A60" t="s">
        <v>95</v>
      </c>
      <c r="B60" t="s">
        <v>130</v>
      </c>
      <c r="C60" t="s">
        <v>126</v>
      </c>
      <c r="D60" s="14">
        <v>62.090504084714787</v>
      </c>
      <c r="E60">
        <v>262</v>
      </c>
      <c r="F60" s="23">
        <v>9</v>
      </c>
      <c r="G60" s="7">
        <f t="shared" si="4"/>
        <v>23.58</v>
      </c>
      <c r="H60" s="7">
        <f t="shared" si="5"/>
        <v>7.8599999999999994</v>
      </c>
      <c r="I60" s="20">
        <v>20</v>
      </c>
      <c r="J60" s="20">
        <v>60</v>
      </c>
      <c r="K60" s="7">
        <f t="shared" si="6"/>
        <v>20</v>
      </c>
      <c r="L60" s="7">
        <f t="shared" si="7"/>
        <v>13.100000000000001</v>
      </c>
      <c r="M60" s="20">
        <v>13</v>
      </c>
      <c r="N60" s="20">
        <v>250</v>
      </c>
      <c r="O60" s="7">
        <f t="shared" si="8"/>
        <v>13.100000000000001</v>
      </c>
      <c r="P60" s="7">
        <f t="shared" si="9"/>
        <v>3.4060000000000001</v>
      </c>
      <c r="Q60">
        <v>0</v>
      </c>
      <c r="R60" s="7">
        <f t="shared" si="10"/>
        <v>0</v>
      </c>
      <c r="S60" s="17">
        <f t="shared" si="11"/>
        <v>46.607831971761733</v>
      </c>
      <c r="T60" s="17">
        <f t="shared" si="0"/>
        <v>93.215663943523509</v>
      </c>
      <c r="U60" s="17">
        <f t="shared" si="1"/>
        <v>150.12869571221759</v>
      </c>
      <c r="W60" s="12">
        <f t="shared" si="46"/>
        <v>43.666666666666671</v>
      </c>
      <c r="X60" s="12">
        <f t="shared" si="47"/>
        <v>10.348417347452466</v>
      </c>
      <c r="Y60" s="16">
        <f t="shared" si="48"/>
        <v>3.93</v>
      </c>
      <c r="Z60" s="16">
        <f t="shared" si="49"/>
        <v>3.3333333333333335</v>
      </c>
      <c r="AA60" s="16">
        <f t="shared" si="50"/>
        <v>2.183333333333334</v>
      </c>
      <c r="AB60" s="16">
        <f t="shared" si="51"/>
        <v>0.56766666666666676</v>
      </c>
      <c r="AC60" s="16">
        <f t="shared" si="52"/>
        <v>0</v>
      </c>
      <c r="AD60" s="16">
        <f t="shared" si="53"/>
        <v>23.30391598588087</v>
      </c>
      <c r="AF60" s="12">
        <f t="shared" si="54"/>
        <v>218.33333333333331</v>
      </c>
      <c r="AG60" s="16">
        <f t="shared" si="55"/>
        <v>51.742086737262319</v>
      </c>
      <c r="AH60" s="16">
        <f t="shared" si="56"/>
        <v>19.649999999999999</v>
      </c>
      <c r="AI60" s="16">
        <f t="shared" si="57"/>
        <v>16.666666666666668</v>
      </c>
      <c r="AJ60" s="16">
        <f t="shared" si="58"/>
        <v>10.916666666666668</v>
      </c>
      <c r="AK60" s="16">
        <f t="shared" si="59"/>
        <v>2.8383333333333334</v>
      </c>
      <c r="AL60" s="16">
        <f t="shared" si="60"/>
        <v>0</v>
      </c>
      <c r="AM60" s="12">
        <f t="shared" si="61"/>
        <v>23.303915985880863</v>
      </c>
      <c r="AN60" s="12">
        <f t="shared" si="62"/>
        <v>46.607831971761733</v>
      </c>
      <c r="AO60" s="12">
        <f t="shared" si="63"/>
        <v>17.789248844183867</v>
      </c>
    </row>
    <row r="61" spans="1:41" x14ac:dyDescent="0.2">
      <c r="A61" t="s">
        <v>96</v>
      </c>
      <c r="B61" t="s">
        <v>131</v>
      </c>
      <c r="C61" t="s">
        <v>126</v>
      </c>
      <c r="D61" s="14">
        <v>99.700095282742097</v>
      </c>
      <c r="E61">
        <v>632</v>
      </c>
      <c r="F61" s="23">
        <v>9</v>
      </c>
      <c r="G61" s="7">
        <f t="shared" si="4"/>
        <v>56.879999999999995</v>
      </c>
      <c r="H61" s="7">
        <f t="shared" si="5"/>
        <v>18.96</v>
      </c>
      <c r="I61" s="20">
        <v>20</v>
      </c>
      <c r="J61" s="20">
        <v>60</v>
      </c>
      <c r="K61" s="7">
        <f t="shared" si="6"/>
        <v>20</v>
      </c>
      <c r="L61" s="7">
        <f t="shared" si="7"/>
        <v>31.6</v>
      </c>
      <c r="M61" s="20">
        <v>13</v>
      </c>
      <c r="N61" s="20">
        <v>250</v>
      </c>
      <c r="O61" s="7">
        <f t="shared" si="8"/>
        <v>31.6</v>
      </c>
      <c r="P61" s="7">
        <f t="shared" si="9"/>
        <v>8.2160000000000011</v>
      </c>
      <c r="Q61">
        <v>0</v>
      </c>
      <c r="R61" s="7">
        <f t="shared" si="10"/>
        <v>0</v>
      </c>
      <c r="S61" s="17">
        <f t="shared" si="11"/>
        <v>138.53463490575263</v>
      </c>
      <c r="T61" s="17">
        <f t="shared" si="0"/>
        <v>277.06926981150525</v>
      </c>
      <c r="U61" s="17">
        <f t="shared" si="1"/>
        <v>277.90271315765273</v>
      </c>
      <c r="W61" s="12">
        <f t="shared" si="46"/>
        <v>105.33333333333334</v>
      </c>
      <c r="X61" s="12">
        <f t="shared" si="47"/>
        <v>16.616682547123688</v>
      </c>
      <c r="Y61" s="16">
        <f t="shared" si="48"/>
        <v>9.48</v>
      </c>
      <c r="Z61" s="16">
        <f t="shared" si="49"/>
        <v>3.3333333333333335</v>
      </c>
      <c r="AA61" s="16">
        <f t="shared" si="50"/>
        <v>5.2666666666666675</v>
      </c>
      <c r="AB61" s="16">
        <f t="shared" si="51"/>
        <v>1.3693333333333335</v>
      </c>
      <c r="AC61" s="16">
        <f t="shared" si="52"/>
        <v>0</v>
      </c>
      <c r="AD61" s="16">
        <f t="shared" si="53"/>
        <v>69.267317452876327</v>
      </c>
      <c r="AF61" s="12">
        <f t="shared" si="54"/>
        <v>526.66666666666663</v>
      </c>
      <c r="AG61" s="16">
        <f t="shared" si="55"/>
        <v>83.08341273561841</v>
      </c>
      <c r="AH61" s="16">
        <f t="shared" si="56"/>
        <v>47.399999999999991</v>
      </c>
      <c r="AI61" s="16">
        <f t="shared" si="57"/>
        <v>16.666666666666668</v>
      </c>
      <c r="AJ61" s="16">
        <f t="shared" si="58"/>
        <v>26.333333333333336</v>
      </c>
      <c r="AK61" s="16">
        <f t="shared" si="59"/>
        <v>6.8466666666666676</v>
      </c>
      <c r="AL61" s="16">
        <f t="shared" si="60"/>
        <v>0</v>
      </c>
      <c r="AM61" s="12">
        <f t="shared" si="61"/>
        <v>69.267317452876313</v>
      </c>
      <c r="AN61" s="12">
        <f t="shared" si="62"/>
        <v>138.53463490575263</v>
      </c>
      <c r="AO61" s="12">
        <f t="shared" si="63"/>
        <v>21.920037168631744</v>
      </c>
    </row>
    <row r="62" spans="1:41" x14ac:dyDescent="0.2">
      <c r="A62" t="s">
        <v>97</v>
      </c>
      <c r="B62" t="s">
        <v>132</v>
      </c>
      <c r="C62" t="s">
        <v>126</v>
      </c>
      <c r="D62" s="14">
        <v>139.07274768907533</v>
      </c>
      <c r="E62">
        <v>632</v>
      </c>
      <c r="F62" s="23">
        <v>9</v>
      </c>
      <c r="G62" s="7">
        <f t="shared" si="4"/>
        <v>56.879999999999995</v>
      </c>
      <c r="H62" s="7">
        <f t="shared" si="5"/>
        <v>18.96</v>
      </c>
      <c r="I62" s="20">
        <v>20</v>
      </c>
      <c r="J62" s="20">
        <v>60</v>
      </c>
      <c r="K62" s="7">
        <f t="shared" si="6"/>
        <v>20</v>
      </c>
      <c r="L62" s="7">
        <f t="shared" si="7"/>
        <v>31.6</v>
      </c>
      <c r="M62" s="20">
        <v>13</v>
      </c>
      <c r="N62" s="20">
        <v>250</v>
      </c>
      <c r="O62" s="7">
        <f t="shared" si="8"/>
        <v>31.6</v>
      </c>
      <c r="P62" s="7">
        <f t="shared" si="9"/>
        <v>8.2160000000000011</v>
      </c>
      <c r="Q62">
        <v>0</v>
      </c>
      <c r="R62" s="7">
        <f t="shared" si="10"/>
        <v>0</v>
      </c>
      <c r="S62" s="17">
        <f t="shared" si="11"/>
        <v>125.4104174369749</v>
      </c>
      <c r="T62" s="17">
        <f t="shared" si="0"/>
        <v>250.82083487394974</v>
      </c>
      <c r="U62" s="17">
        <f t="shared" si="1"/>
        <v>180.35225379648745</v>
      </c>
      <c r="W62" s="12">
        <f t="shared" si="46"/>
        <v>105.33333333333334</v>
      </c>
      <c r="X62" s="12">
        <f t="shared" si="47"/>
        <v>23.178791281512559</v>
      </c>
      <c r="Y62" s="16">
        <f t="shared" si="48"/>
        <v>9.48</v>
      </c>
      <c r="Z62" s="16">
        <f t="shared" si="49"/>
        <v>3.3333333333333335</v>
      </c>
      <c r="AA62" s="16">
        <f t="shared" si="50"/>
        <v>5.2666666666666675</v>
      </c>
      <c r="AB62" s="16">
        <f t="shared" si="51"/>
        <v>1.3693333333333335</v>
      </c>
      <c r="AC62" s="16">
        <f t="shared" si="52"/>
        <v>0</v>
      </c>
      <c r="AD62" s="16">
        <f t="shared" si="53"/>
        <v>62.705208718487455</v>
      </c>
      <c r="AF62" s="12">
        <f t="shared" si="54"/>
        <v>526.66666666666663</v>
      </c>
      <c r="AG62" s="16">
        <f t="shared" si="55"/>
        <v>115.89395640756277</v>
      </c>
      <c r="AH62" s="16">
        <f t="shared" si="56"/>
        <v>47.399999999999991</v>
      </c>
      <c r="AI62" s="16">
        <f t="shared" si="57"/>
        <v>16.666666666666668</v>
      </c>
      <c r="AJ62" s="16">
        <f t="shared" si="58"/>
        <v>26.333333333333336</v>
      </c>
      <c r="AK62" s="16">
        <f t="shared" si="59"/>
        <v>6.8466666666666676</v>
      </c>
      <c r="AL62" s="16">
        <f t="shared" si="60"/>
        <v>0</v>
      </c>
      <c r="AM62" s="12">
        <f t="shared" si="61"/>
        <v>62.705208718487441</v>
      </c>
      <c r="AN62" s="12">
        <f t="shared" si="62"/>
        <v>125.4104174369749</v>
      </c>
      <c r="AO62" s="12">
        <f t="shared" si="63"/>
        <v>19.843420480534004</v>
      </c>
    </row>
    <row r="63" spans="1:41" x14ac:dyDescent="0.2">
      <c r="A63" t="s">
        <v>98</v>
      </c>
      <c r="B63" t="s">
        <v>133</v>
      </c>
      <c r="C63" t="s">
        <v>126</v>
      </c>
      <c r="D63" s="14">
        <v>156.64260115159388</v>
      </c>
      <c r="E63">
        <v>1320</v>
      </c>
      <c r="F63" s="23">
        <v>9</v>
      </c>
      <c r="G63" s="7">
        <f t="shared" si="4"/>
        <v>118.8</v>
      </c>
      <c r="H63" s="7">
        <f t="shared" si="5"/>
        <v>39.6</v>
      </c>
      <c r="I63" s="20">
        <v>20</v>
      </c>
      <c r="J63" s="20">
        <v>60</v>
      </c>
      <c r="K63" s="7">
        <f t="shared" si="6"/>
        <v>39.6</v>
      </c>
      <c r="L63" s="7">
        <f t="shared" si="7"/>
        <v>66</v>
      </c>
      <c r="M63" s="20">
        <v>13</v>
      </c>
      <c r="N63" s="20">
        <v>250</v>
      </c>
      <c r="O63" s="7">
        <f t="shared" si="8"/>
        <v>66</v>
      </c>
      <c r="P63" s="7">
        <f t="shared" si="9"/>
        <v>17.16</v>
      </c>
      <c r="Q63">
        <v>0</v>
      </c>
      <c r="R63" s="7">
        <f t="shared" si="10"/>
        <v>0</v>
      </c>
      <c r="S63" s="17">
        <f t="shared" si="11"/>
        <v>307.26579961613538</v>
      </c>
      <c r="T63" s="17">
        <f t="shared" si="0"/>
        <v>614.53159923227076</v>
      </c>
      <c r="U63" s="17">
        <f t="shared" si="1"/>
        <v>392.31447557331228</v>
      </c>
      <c r="W63" s="12">
        <f t="shared" si="46"/>
        <v>220</v>
      </c>
      <c r="X63" s="12">
        <f t="shared" si="47"/>
        <v>26.107100191932314</v>
      </c>
      <c r="Y63" s="16">
        <f t="shared" si="48"/>
        <v>19.8</v>
      </c>
      <c r="Z63" s="16">
        <f t="shared" si="49"/>
        <v>6.6000000000000005</v>
      </c>
      <c r="AA63" s="16">
        <f t="shared" si="50"/>
        <v>11.000000000000002</v>
      </c>
      <c r="AB63" s="16">
        <f t="shared" si="51"/>
        <v>2.8600000000000003</v>
      </c>
      <c r="AC63" s="16">
        <f t="shared" si="52"/>
        <v>0</v>
      </c>
      <c r="AD63" s="16">
        <f t="shared" si="53"/>
        <v>153.63289980806766</v>
      </c>
      <c r="AF63" s="12">
        <f t="shared" si="54"/>
        <v>1100</v>
      </c>
      <c r="AG63" s="16">
        <f t="shared" si="55"/>
        <v>130.53550095966156</v>
      </c>
      <c r="AH63" s="16">
        <f t="shared" si="56"/>
        <v>99</v>
      </c>
      <c r="AI63" s="16">
        <f t="shared" si="57"/>
        <v>33</v>
      </c>
      <c r="AJ63" s="16">
        <f t="shared" si="58"/>
        <v>55</v>
      </c>
      <c r="AK63" s="16">
        <f t="shared" si="59"/>
        <v>14.3</v>
      </c>
      <c r="AL63" s="16">
        <f t="shared" si="60"/>
        <v>0</v>
      </c>
      <c r="AM63" s="12">
        <f t="shared" si="61"/>
        <v>153.63289980806769</v>
      </c>
      <c r="AN63" s="12">
        <f t="shared" si="62"/>
        <v>307.26579961613538</v>
      </c>
      <c r="AO63" s="12">
        <f t="shared" si="63"/>
        <v>23.277712092131466</v>
      </c>
    </row>
    <row r="64" spans="1:41" x14ac:dyDescent="0.2">
      <c r="A64" t="s">
        <v>99</v>
      </c>
      <c r="B64" t="s">
        <v>134</v>
      </c>
      <c r="C64" t="s">
        <v>126</v>
      </c>
      <c r="D64" s="14">
        <v>169.11194912547498</v>
      </c>
      <c r="E64">
        <v>1320</v>
      </c>
      <c r="F64" s="23">
        <v>9</v>
      </c>
      <c r="G64" s="7">
        <f t="shared" si="4"/>
        <v>118.8</v>
      </c>
      <c r="H64" s="7">
        <f t="shared" si="5"/>
        <v>39.6</v>
      </c>
      <c r="I64" s="20">
        <v>20</v>
      </c>
      <c r="J64" s="20">
        <v>60</v>
      </c>
      <c r="K64" s="7">
        <f t="shared" si="6"/>
        <v>39.6</v>
      </c>
      <c r="L64" s="7">
        <f t="shared" si="7"/>
        <v>66</v>
      </c>
      <c r="M64" s="20">
        <v>13</v>
      </c>
      <c r="N64" s="20">
        <v>250</v>
      </c>
      <c r="O64" s="7">
        <f t="shared" si="8"/>
        <v>66</v>
      </c>
      <c r="P64" s="7">
        <f t="shared" si="9"/>
        <v>17.16</v>
      </c>
      <c r="Q64">
        <v>0</v>
      </c>
      <c r="R64" s="7">
        <f t="shared" si="10"/>
        <v>0</v>
      </c>
      <c r="S64" s="17">
        <f t="shared" si="11"/>
        <v>303.10935029150835</v>
      </c>
      <c r="T64" s="17">
        <f t="shared" si="0"/>
        <v>606.2187005830167</v>
      </c>
      <c r="U64" s="17">
        <f t="shared" si="1"/>
        <v>358.47183106690125</v>
      </c>
      <c r="W64" s="12">
        <f t="shared" si="46"/>
        <v>220</v>
      </c>
      <c r="X64" s="12">
        <f t="shared" si="47"/>
        <v>28.185324854245831</v>
      </c>
      <c r="Y64" s="16">
        <f t="shared" si="48"/>
        <v>19.8</v>
      </c>
      <c r="Z64" s="16">
        <f t="shared" si="49"/>
        <v>6.6000000000000005</v>
      </c>
      <c r="AA64" s="16">
        <f t="shared" si="50"/>
        <v>11.000000000000002</v>
      </c>
      <c r="AB64" s="16">
        <f t="shared" si="51"/>
        <v>2.8600000000000003</v>
      </c>
      <c r="AC64" s="16">
        <f t="shared" si="52"/>
        <v>0</v>
      </c>
      <c r="AD64" s="16">
        <f t="shared" si="53"/>
        <v>151.55467514575415</v>
      </c>
      <c r="AF64" s="12">
        <f t="shared" si="54"/>
        <v>1100</v>
      </c>
      <c r="AG64" s="16">
        <f t="shared" si="55"/>
        <v>140.92662427122914</v>
      </c>
      <c r="AH64" s="16">
        <f t="shared" si="56"/>
        <v>99</v>
      </c>
      <c r="AI64" s="16">
        <f t="shared" si="57"/>
        <v>33</v>
      </c>
      <c r="AJ64" s="16">
        <f t="shared" si="58"/>
        <v>55</v>
      </c>
      <c r="AK64" s="16">
        <f t="shared" si="59"/>
        <v>14.3</v>
      </c>
      <c r="AL64" s="16">
        <f t="shared" si="60"/>
        <v>0</v>
      </c>
      <c r="AM64" s="12">
        <f t="shared" si="61"/>
        <v>151.5546751457542</v>
      </c>
      <c r="AN64" s="12">
        <f t="shared" si="62"/>
        <v>303.10935029150835</v>
      </c>
      <c r="AO64" s="12">
        <f t="shared" si="63"/>
        <v>22.96282956753851</v>
      </c>
    </row>
    <row r="65" spans="1:41" x14ac:dyDescent="0.2">
      <c r="A65" t="s">
        <v>100</v>
      </c>
      <c r="B65" t="s">
        <v>135</v>
      </c>
      <c r="C65" t="s">
        <v>126</v>
      </c>
      <c r="D65" s="14">
        <v>437.61221495160942</v>
      </c>
      <c r="E65">
        <v>1925</v>
      </c>
      <c r="F65" s="23">
        <v>9</v>
      </c>
      <c r="G65" s="7">
        <f t="shared" si="4"/>
        <v>173.25</v>
      </c>
      <c r="H65" s="7">
        <f t="shared" si="5"/>
        <v>57.75</v>
      </c>
      <c r="I65" s="20">
        <v>20</v>
      </c>
      <c r="J65" s="20">
        <v>60</v>
      </c>
      <c r="K65" s="7">
        <f t="shared" si="6"/>
        <v>57.75</v>
      </c>
      <c r="L65" s="7">
        <f t="shared" si="7"/>
        <v>96.25</v>
      </c>
      <c r="M65" s="20">
        <v>13</v>
      </c>
      <c r="N65" s="20">
        <v>250</v>
      </c>
      <c r="O65" s="7">
        <f t="shared" si="8"/>
        <v>96.25</v>
      </c>
      <c r="P65" s="7">
        <f t="shared" si="9"/>
        <v>25.025000000000002</v>
      </c>
      <c r="Q65">
        <v>0</v>
      </c>
      <c r="R65" s="7">
        <f t="shared" si="10"/>
        <v>0</v>
      </c>
      <c r="S65" s="17">
        <f t="shared" si="11"/>
        <v>378.3709283494635</v>
      </c>
      <c r="T65" s="17">
        <f t="shared" si="0"/>
        <v>756.74185669892688</v>
      </c>
      <c r="U65" s="17">
        <f t="shared" si="1"/>
        <v>172.92521342956718</v>
      </c>
      <c r="W65" s="12">
        <f t="shared" si="46"/>
        <v>320.83333333333337</v>
      </c>
      <c r="X65" s="12">
        <f t="shared" si="47"/>
        <v>72.935369158601574</v>
      </c>
      <c r="Y65" s="16">
        <f t="shared" si="48"/>
        <v>28.875</v>
      </c>
      <c r="Z65" s="16">
        <f t="shared" si="49"/>
        <v>9.6250000000000018</v>
      </c>
      <c r="AA65" s="16">
        <f t="shared" si="50"/>
        <v>16.041666666666668</v>
      </c>
      <c r="AB65" s="16">
        <f t="shared" si="51"/>
        <v>4.1708333333333343</v>
      </c>
      <c r="AC65" s="16">
        <f t="shared" si="52"/>
        <v>0</v>
      </c>
      <c r="AD65" s="16">
        <f t="shared" si="53"/>
        <v>189.18546417473181</v>
      </c>
      <c r="AF65" s="12">
        <f t="shared" si="54"/>
        <v>1604.1666666666665</v>
      </c>
      <c r="AG65" s="16">
        <f t="shared" si="55"/>
        <v>364.67684579300783</v>
      </c>
      <c r="AH65" s="16">
        <f t="shared" si="56"/>
        <v>144.375</v>
      </c>
      <c r="AI65" s="16">
        <f t="shared" si="57"/>
        <v>48.125</v>
      </c>
      <c r="AJ65" s="16">
        <f t="shared" si="58"/>
        <v>80.208333333333329</v>
      </c>
      <c r="AK65" s="16">
        <f t="shared" si="59"/>
        <v>20.854166666666668</v>
      </c>
      <c r="AL65" s="16">
        <f t="shared" si="60"/>
        <v>0</v>
      </c>
      <c r="AM65" s="12">
        <f t="shared" si="61"/>
        <v>189.18546417473172</v>
      </c>
      <c r="AN65" s="12">
        <f t="shared" si="62"/>
        <v>378.3709283494635</v>
      </c>
      <c r="AO65" s="12">
        <f t="shared" si="63"/>
        <v>19.65563264153057</v>
      </c>
    </row>
    <row r="66" spans="1:41" x14ac:dyDescent="0.2">
      <c r="A66" t="s">
        <v>101</v>
      </c>
      <c r="B66" t="s">
        <v>136</v>
      </c>
      <c r="C66" t="s">
        <v>126</v>
      </c>
      <c r="D66" s="14">
        <v>581.1274517338129</v>
      </c>
      <c r="E66">
        <v>1925</v>
      </c>
      <c r="F66" s="23">
        <v>9</v>
      </c>
      <c r="G66" s="7">
        <f t="shared" si="4"/>
        <v>173.25</v>
      </c>
      <c r="H66" s="7">
        <f t="shared" si="5"/>
        <v>57.75</v>
      </c>
      <c r="I66" s="20">
        <v>20</v>
      </c>
      <c r="J66" s="20">
        <v>60</v>
      </c>
      <c r="K66" s="7">
        <f t="shared" si="6"/>
        <v>57.75</v>
      </c>
      <c r="L66" s="7">
        <f t="shared" si="7"/>
        <v>96.25</v>
      </c>
      <c r="M66" s="20">
        <v>13</v>
      </c>
      <c r="N66" s="20">
        <v>250</v>
      </c>
      <c r="O66" s="7">
        <f t="shared" si="8"/>
        <v>96.25</v>
      </c>
      <c r="P66" s="7">
        <f t="shared" si="9"/>
        <v>25.025000000000002</v>
      </c>
      <c r="Q66">
        <v>0</v>
      </c>
      <c r="R66" s="7">
        <f t="shared" si="10"/>
        <v>0</v>
      </c>
      <c r="S66" s="17">
        <f t="shared" si="11"/>
        <v>330.53251608872904</v>
      </c>
      <c r="T66" s="17">
        <f t="shared" ref="T66:T95" si="64">E66-G66-K66-O66-P66-R66-S66-D66</f>
        <v>661.06503217745785</v>
      </c>
      <c r="U66" s="17">
        <f t="shared" ref="U66:U95" si="65">T66*100/D66</f>
        <v>113.75560218419361</v>
      </c>
      <c r="W66" s="12">
        <f t="shared" si="46"/>
        <v>320.83333333333337</v>
      </c>
      <c r="X66" s="12">
        <f t="shared" si="47"/>
        <v>96.854575288968817</v>
      </c>
      <c r="Y66" s="16">
        <f t="shared" si="48"/>
        <v>28.875</v>
      </c>
      <c r="Z66" s="16">
        <f t="shared" si="49"/>
        <v>9.6250000000000018</v>
      </c>
      <c r="AA66" s="16">
        <f t="shared" si="50"/>
        <v>16.041666666666668</v>
      </c>
      <c r="AB66" s="16">
        <f t="shared" si="51"/>
        <v>4.1708333333333343</v>
      </c>
      <c r="AC66" s="16">
        <f t="shared" si="52"/>
        <v>0</v>
      </c>
      <c r="AD66" s="16">
        <f t="shared" si="53"/>
        <v>165.26625804436458</v>
      </c>
      <c r="AF66" s="12">
        <f t="shared" si="54"/>
        <v>1604.1666666666665</v>
      </c>
      <c r="AG66" s="16">
        <f t="shared" si="55"/>
        <v>484.27287644484409</v>
      </c>
      <c r="AH66" s="16">
        <f t="shared" si="56"/>
        <v>144.375</v>
      </c>
      <c r="AI66" s="16">
        <f t="shared" si="57"/>
        <v>48.125</v>
      </c>
      <c r="AJ66" s="16">
        <f t="shared" si="58"/>
        <v>80.208333333333329</v>
      </c>
      <c r="AK66" s="16">
        <f t="shared" si="59"/>
        <v>20.854166666666668</v>
      </c>
      <c r="AL66" s="16">
        <f t="shared" si="60"/>
        <v>0</v>
      </c>
      <c r="AM66" s="12">
        <f t="shared" si="61"/>
        <v>165.26625804436449</v>
      </c>
      <c r="AN66" s="12">
        <f t="shared" si="62"/>
        <v>330.53251608872904</v>
      </c>
      <c r="AO66" s="12">
        <f t="shared" si="63"/>
        <v>17.170520316297612</v>
      </c>
    </row>
    <row r="67" spans="1:41" x14ac:dyDescent="0.2">
      <c r="A67" t="s">
        <v>102</v>
      </c>
      <c r="B67" t="s">
        <v>137</v>
      </c>
      <c r="C67" t="s">
        <v>126</v>
      </c>
      <c r="D67" s="14">
        <v>1082.2303867382388</v>
      </c>
      <c r="E67">
        <v>2799</v>
      </c>
      <c r="F67" s="23">
        <v>9</v>
      </c>
      <c r="G67" s="7">
        <f t="shared" ref="G67:G95" si="66">E67*F67%</f>
        <v>251.91</v>
      </c>
      <c r="H67" s="7">
        <f t="shared" ref="H67:H95" si="67">E67*3%</f>
        <v>83.97</v>
      </c>
      <c r="I67" s="20">
        <v>20</v>
      </c>
      <c r="J67" s="20">
        <v>60</v>
      </c>
      <c r="K67" s="7">
        <f t="shared" ref="K67:K95" si="68">IF(H67&lt;I67,I67,IF(H67&gt;J67,J67,H67))</f>
        <v>60</v>
      </c>
      <c r="L67" s="7">
        <f t="shared" ref="L67:L95" si="69">E67*5%</f>
        <v>139.95000000000002</v>
      </c>
      <c r="M67" s="20">
        <v>13</v>
      </c>
      <c r="N67" s="20">
        <v>250</v>
      </c>
      <c r="O67" s="7">
        <f t="shared" ref="O67:O95" si="70">IF(L67&lt;M67,M67,IF(L67&gt;N67,N67,L67))</f>
        <v>139.95000000000002</v>
      </c>
      <c r="P67" s="7">
        <f t="shared" ref="P67:P95" si="71">E67*1.3%</f>
        <v>36.387</v>
      </c>
      <c r="Q67">
        <v>0</v>
      </c>
      <c r="R67" s="7">
        <f t="shared" ref="R67:R95" si="72">E67*Q67%</f>
        <v>0</v>
      </c>
      <c r="S67" s="17">
        <f t="shared" ref="S67:S95" si="73">AN67</f>
        <v>409.50753775392036</v>
      </c>
      <c r="T67" s="17">
        <f t="shared" si="64"/>
        <v>819.01507550784095</v>
      </c>
      <c r="U67" s="17">
        <f t="shared" si="65"/>
        <v>75.678440149540705</v>
      </c>
      <c r="W67" s="12">
        <f t="shared" si="46"/>
        <v>466.50000000000006</v>
      </c>
      <c r="X67" s="12">
        <f t="shared" si="47"/>
        <v>180.37173112303984</v>
      </c>
      <c r="Y67" s="16">
        <f t="shared" si="48"/>
        <v>41.985000000000007</v>
      </c>
      <c r="Z67" s="16">
        <f t="shared" si="49"/>
        <v>10</v>
      </c>
      <c r="AA67" s="16">
        <f t="shared" si="50"/>
        <v>23.325000000000006</v>
      </c>
      <c r="AB67" s="16">
        <f t="shared" si="51"/>
        <v>6.0645000000000007</v>
      </c>
      <c r="AC67" s="16">
        <f t="shared" si="52"/>
        <v>0</v>
      </c>
      <c r="AD67" s="16">
        <f t="shared" si="53"/>
        <v>204.75376887696015</v>
      </c>
      <c r="AF67" s="12">
        <f t="shared" si="54"/>
        <v>2332.5</v>
      </c>
      <c r="AG67" s="16">
        <f t="shared" si="55"/>
        <v>901.85865561519904</v>
      </c>
      <c r="AH67" s="16">
        <f t="shared" si="56"/>
        <v>209.92499999999998</v>
      </c>
      <c r="AI67" s="16">
        <f t="shared" si="57"/>
        <v>50</v>
      </c>
      <c r="AJ67" s="16">
        <f t="shared" si="58"/>
        <v>116.62500000000001</v>
      </c>
      <c r="AK67" s="16">
        <f t="shared" si="59"/>
        <v>30.322499999999998</v>
      </c>
      <c r="AL67" s="16">
        <f t="shared" si="60"/>
        <v>0</v>
      </c>
      <c r="AM67" s="12">
        <f t="shared" si="61"/>
        <v>204.75376887696021</v>
      </c>
      <c r="AN67" s="12">
        <f t="shared" si="62"/>
        <v>409.50753775392036</v>
      </c>
      <c r="AO67" s="12">
        <f t="shared" si="63"/>
        <v>14.630494382062176</v>
      </c>
    </row>
    <row r="68" spans="1:41" x14ac:dyDescent="0.2">
      <c r="A68" t="s">
        <v>103</v>
      </c>
      <c r="B68" t="s">
        <v>138</v>
      </c>
      <c r="C68" t="s">
        <v>126</v>
      </c>
      <c r="D68" s="14">
        <v>616.78</v>
      </c>
      <c r="E68">
        <v>1699</v>
      </c>
      <c r="F68">
        <v>7</v>
      </c>
      <c r="G68" s="7">
        <f t="shared" si="66"/>
        <v>118.93</v>
      </c>
      <c r="H68" s="7">
        <f t="shared" si="67"/>
        <v>50.97</v>
      </c>
      <c r="I68" s="20">
        <v>20</v>
      </c>
      <c r="J68" s="20">
        <v>60</v>
      </c>
      <c r="K68" s="7">
        <f t="shared" si="68"/>
        <v>50.97</v>
      </c>
      <c r="L68" s="7">
        <f t="shared" si="69"/>
        <v>84.95</v>
      </c>
      <c r="M68" s="20">
        <v>13</v>
      </c>
      <c r="N68" s="20">
        <v>250</v>
      </c>
      <c r="O68" s="7">
        <f t="shared" si="70"/>
        <v>84.95</v>
      </c>
      <c r="P68" s="7">
        <f t="shared" si="71"/>
        <v>22.087000000000003</v>
      </c>
      <c r="Q68">
        <v>2</v>
      </c>
      <c r="R68" s="7">
        <f t="shared" si="72"/>
        <v>33.980000000000004</v>
      </c>
      <c r="S68" s="17">
        <f t="shared" si="73"/>
        <v>257.101</v>
      </c>
      <c r="T68" s="17">
        <f t="shared" si="64"/>
        <v>514.202</v>
      </c>
      <c r="U68" s="17">
        <f t="shared" si="65"/>
        <v>83.368786277116641</v>
      </c>
      <c r="W68" s="12">
        <f t="shared" si="46"/>
        <v>283.16666666666669</v>
      </c>
      <c r="X68" s="12">
        <f t="shared" si="47"/>
        <v>102.79666666666667</v>
      </c>
      <c r="Y68" s="16">
        <f t="shared" si="48"/>
        <v>19.821666666666669</v>
      </c>
      <c r="Z68" s="16">
        <f t="shared" si="49"/>
        <v>8.495000000000001</v>
      </c>
      <c r="AA68" s="16">
        <f t="shared" si="50"/>
        <v>14.158333333333335</v>
      </c>
      <c r="AB68" s="16">
        <f t="shared" si="51"/>
        <v>3.6811666666666674</v>
      </c>
      <c r="AC68" s="16">
        <f t="shared" si="52"/>
        <v>5.6633333333333349</v>
      </c>
      <c r="AD68" s="16">
        <f t="shared" si="53"/>
        <v>128.55050000000003</v>
      </c>
      <c r="AF68" s="12">
        <f t="shared" si="54"/>
        <v>1415.8333333333333</v>
      </c>
      <c r="AG68" s="16">
        <f t="shared" si="55"/>
        <v>513.98333333333335</v>
      </c>
      <c r="AH68" s="16">
        <f t="shared" si="56"/>
        <v>99.108333333333334</v>
      </c>
      <c r="AI68" s="16">
        <f t="shared" si="57"/>
        <v>42.474999999999994</v>
      </c>
      <c r="AJ68" s="16">
        <f t="shared" si="58"/>
        <v>70.791666666666671</v>
      </c>
      <c r="AK68" s="16">
        <f t="shared" si="59"/>
        <v>18.405833333333337</v>
      </c>
      <c r="AL68" s="16">
        <f t="shared" si="60"/>
        <v>28.31666666666667</v>
      </c>
      <c r="AM68" s="12">
        <f t="shared" si="61"/>
        <v>128.55049999999997</v>
      </c>
      <c r="AN68" s="12">
        <f t="shared" si="62"/>
        <v>257.101</v>
      </c>
      <c r="AO68" s="12">
        <f t="shared" si="63"/>
        <v>15.132489699823426</v>
      </c>
    </row>
    <row r="69" spans="1:41" x14ac:dyDescent="0.2">
      <c r="A69" t="s">
        <v>104</v>
      </c>
      <c r="B69" t="s">
        <v>139</v>
      </c>
      <c r="C69" t="s">
        <v>126</v>
      </c>
      <c r="D69" s="14">
        <v>716.67</v>
      </c>
      <c r="E69">
        <v>1394</v>
      </c>
      <c r="F69">
        <v>7</v>
      </c>
      <c r="G69" s="7">
        <f t="shared" si="66"/>
        <v>97.580000000000013</v>
      </c>
      <c r="H69" s="7">
        <f t="shared" si="67"/>
        <v>41.82</v>
      </c>
      <c r="I69" s="20">
        <v>20</v>
      </c>
      <c r="J69" s="20">
        <v>60</v>
      </c>
      <c r="K69" s="7">
        <f t="shared" si="68"/>
        <v>41.82</v>
      </c>
      <c r="L69" s="7">
        <f t="shared" si="69"/>
        <v>69.7</v>
      </c>
      <c r="M69" s="20">
        <v>13</v>
      </c>
      <c r="N69" s="20">
        <v>250</v>
      </c>
      <c r="O69" s="7">
        <f t="shared" si="70"/>
        <v>69.7</v>
      </c>
      <c r="P69" s="7">
        <f t="shared" si="71"/>
        <v>18.122</v>
      </c>
      <c r="Q69">
        <v>2</v>
      </c>
      <c r="R69" s="7">
        <f t="shared" si="72"/>
        <v>27.88</v>
      </c>
      <c r="S69" s="17">
        <f t="shared" si="73"/>
        <v>140.74266666666671</v>
      </c>
      <c r="T69" s="17">
        <f t="shared" si="64"/>
        <v>281.48533333333319</v>
      </c>
      <c r="U69" s="17">
        <f t="shared" si="65"/>
        <v>39.276840572834523</v>
      </c>
      <c r="W69" s="12">
        <f t="shared" si="46"/>
        <v>232.33333333333334</v>
      </c>
      <c r="X69" s="12">
        <f t="shared" si="47"/>
        <v>119.44500000000001</v>
      </c>
      <c r="Y69" s="16">
        <f t="shared" si="48"/>
        <v>16.263333333333339</v>
      </c>
      <c r="Z69" s="16">
        <f t="shared" si="49"/>
        <v>6.9700000000000006</v>
      </c>
      <c r="AA69" s="16">
        <f t="shared" si="50"/>
        <v>11.616666666666669</v>
      </c>
      <c r="AB69" s="16">
        <f t="shared" si="51"/>
        <v>3.0203333333333333</v>
      </c>
      <c r="AC69" s="16">
        <f t="shared" si="52"/>
        <v>4.6466666666666674</v>
      </c>
      <c r="AD69" s="16">
        <f t="shared" si="53"/>
        <v>70.37133333333334</v>
      </c>
      <c r="AF69" s="12">
        <f t="shared" si="54"/>
        <v>1161.6666666666667</v>
      </c>
      <c r="AG69" s="16">
        <f t="shared" si="55"/>
        <v>597.22499999999991</v>
      </c>
      <c r="AH69" s="16">
        <f t="shared" si="56"/>
        <v>81.316666666666677</v>
      </c>
      <c r="AI69" s="16">
        <f t="shared" si="57"/>
        <v>34.85</v>
      </c>
      <c r="AJ69" s="16">
        <f t="shared" si="58"/>
        <v>58.083333333333336</v>
      </c>
      <c r="AK69" s="16">
        <f t="shared" si="59"/>
        <v>15.101666666666667</v>
      </c>
      <c r="AL69" s="16">
        <f t="shared" si="60"/>
        <v>23.233333333333331</v>
      </c>
      <c r="AM69" s="12">
        <f t="shared" si="61"/>
        <v>70.371333333333368</v>
      </c>
      <c r="AN69" s="12">
        <f t="shared" si="62"/>
        <v>140.74266666666671</v>
      </c>
      <c r="AO69" s="12">
        <f t="shared" si="63"/>
        <v>10.096317551410811</v>
      </c>
    </row>
    <row r="70" spans="1:41" x14ac:dyDescent="0.2">
      <c r="A70" t="s">
        <v>105</v>
      </c>
      <c r="B70" t="s">
        <v>140</v>
      </c>
      <c r="C70" t="s">
        <v>126</v>
      </c>
      <c r="D70" s="14">
        <v>716.67</v>
      </c>
      <c r="E70">
        <v>1394</v>
      </c>
      <c r="F70">
        <v>7</v>
      </c>
      <c r="G70" s="7">
        <f t="shared" si="66"/>
        <v>97.580000000000013</v>
      </c>
      <c r="H70" s="7">
        <f t="shared" si="67"/>
        <v>41.82</v>
      </c>
      <c r="I70" s="20">
        <v>20</v>
      </c>
      <c r="J70" s="20">
        <v>60</v>
      </c>
      <c r="K70" s="7">
        <f t="shared" si="68"/>
        <v>41.82</v>
      </c>
      <c r="L70" s="7">
        <f t="shared" si="69"/>
        <v>69.7</v>
      </c>
      <c r="M70" s="20">
        <v>13</v>
      </c>
      <c r="N70" s="20">
        <v>250</v>
      </c>
      <c r="O70" s="7">
        <f t="shared" si="70"/>
        <v>69.7</v>
      </c>
      <c r="P70" s="7">
        <f t="shared" si="71"/>
        <v>18.122</v>
      </c>
      <c r="Q70">
        <v>2</v>
      </c>
      <c r="R70" s="7">
        <f t="shared" si="72"/>
        <v>27.88</v>
      </c>
      <c r="S70" s="17">
        <f t="shared" si="73"/>
        <v>140.74266666666671</v>
      </c>
      <c r="T70" s="17">
        <f t="shared" si="64"/>
        <v>281.48533333333319</v>
      </c>
      <c r="U70" s="17">
        <f t="shared" si="65"/>
        <v>39.276840572834523</v>
      </c>
      <c r="W70" s="12">
        <f t="shared" si="46"/>
        <v>232.33333333333334</v>
      </c>
      <c r="X70" s="12">
        <f t="shared" si="47"/>
        <v>119.44500000000001</v>
      </c>
      <c r="Y70" s="16">
        <f t="shared" si="48"/>
        <v>16.263333333333339</v>
      </c>
      <c r="Z70" s="16">
        <f t="shared" si="49"/>
        <v>6.9700000000000006</v>
      </c>
      <c r="AA70" s="16">
        <f t="shared" si="50"/>
        <v>11.616666666666669</v>
      </c>
      <c r="AB70" s="16">
        <f t="shared" si="51"/>
        <v>3.0203333333333333</v>
      </c>
      <c r="AC70" s="16">
        <f t="shared" si="52"/>
        <v>4.6466666666666674</v>
      </c>
      <c r="AD70" s="16">
        <f t="shared" si="53"/>
        <v>70.37133333333334</v>
      </c>
      <c r="AF70" s="12">
        <f t="shared" si="54"/>
        <v>1161.6666666666667</v>
      </c>
      <c r="AG70" s="16">
        <f t="shared" si="55"/>
        <v>597.22499999999991</v>
      </c>
      <c r="AH70" s="16">
        <f t="shared" si="56"/>
        <v>81.316666666666677</v>
      </c>
      <c r="AI70" s="16">
        <f t="shared" si="57"/>
        <v>34.85</v>
      </c>
      <c r="AJ70" s="16">
        <f t="shared" si="58"/>
        <v>58.083333333333336</v>
      </c>
      <c r="AK70" s="16">
        <f t="shared" si="59"/>
        <v>15.101666666666667</v>
      </c>
      <c r="AL70" s="16">
        <f t="shared" si="60"/>
        <v>23.233333333333331</v>
      </c>
      <c r="AM70" s="12">
        <f t="shared" si="61"/>
        <v>70.371333333333368</v>
      </c>
      <c r="AN70" s="12">
        <f t="shared" si="62"/>
        <v>140.74266666666671</v>
      </c>
      <c r="AO70" s="12">
        <f t="shared" si="63"/>
        <v>10.096317551410811</v>
      </c>
    </row>
    <row r="71" spans="1:41" x14ac:dyDescent="0.2">
      <c r="A71" t="s">
        <v>106</v>
      </c>
      <c r="B71" t="s">
        <v>141</v>
      </c>
      <c r="C71" t="s">
        <v>126</v>
      </c>
      <c r="D71" s="14">
        <v>42.28</v>
      </c>
      <c r="E71">
        <v>159</v>
      </c>
      <c r="F71">
        <v>6</v>
      </c>
      <c r="G71" s="7">
        <f t="shared" si="66"/>
        <v>9.5399999999999991</v>
      </c>
      <c r="H71" s="7">
        <f t="shared" si="67"/>
        <v>4.7699999999999996</v>
      </c>
      <c r="I71" s="20">
        <v>20</v>
      </c>
      <c r="J71" s="20">
        <v>60</v>
      </c>
      <c r="K71" s="7">
        <f t="shared" si="68"/>
        <v>20</v>
      </c>
      <c r="L71" s="7">
        <f t="shared" si="69"/>
        <v>7.95</v>
      </c>
      <c r="M71" s="20">
        <v>13</v>
      </c>
      <c r="N71" s="20">
        <v>250</v>
      </c>
      <c r="O71" s="7">
        <f t="shared" si="70"/>
        <v>13</v>
      </c>
      <c r="P71" s="7">
        <f t="shared" si="71"/>
        <v>2.0670000000000002</v>
      </c>
      <c r="Q71">
        <v>3.5</v>
      </c>
      <c r="R71" s="7">
        <f t="shared" si="72"/>
        <v>5.5650000000000004</v>
      </c>
      <c r="S71" s="17">
        <f t="shared" si="73"/>
        <v>22.182666666666666</v>
      </c>
      <c r="T71" s="17">
        <f t="shared" si="64"/>
        <v>44.365333333333339</v>
      </c>
      <c r="U71" s="17">
        <f t="shared" si="65"/>
        <v>104.93219804478083</v>
      </c>
      <c r="W71" s="12">
        <f t="shared" si="46"/>
        <v>26.5</v>
      </c>
      <c r="X71" s="12">
        <f t="shared" si="47"/>
        <v>7.0466666666666677</v>
      </c>
      <c r="Y71" s="16">
        <f t="shared" si="48"/>
        <v>1.59</v>
      </c>
      <c r="Z71" s="16">
        <f t="shared" si="49"/>
        <v>3.3333333333333335</v>
      </c>
      <c r="AA71" s="16">
        <f t="shared" si="50"/>
        <v>2.166666666666667</v>
      </c>
      <c r="AB71" s="16">
        <f t="shared" si="51"/>
        <v>0.34450000000000003</v>
      </c>
      <c r="AC71" s="16">
        <f t="shared" si="52"/>
        <v>0.92750000000000021</v>
      </c>
      <c r="AD71" s="16">
        <f t="shared" si="53"/>
        <v>11.091333333333333</v>
      </c>
      <c r="AF71" s="12">
        <f t="shared" si="54"/>
        <v>132.5</v>
      </c>
      <c r="AG71" s="16">
        <f t="shared" si="55"/>
        <v>35.233333333333334</v>
      </c>
      <c r="AH71" s="16">
        <f t="shared" si="56"/>
        <v>7.9499999999999993</v>
      </c>
      <c r="AI71" s="16">
        <f t="shared" si="57"/>
        <v>16.666666666666668</v>
      </c>
      <c r="AJ71" s="16">
        <f t="shared" si="58"/>
        <v>10.833333333333332</v>
      </c>
      <c r="AK71" s="16">
        <f t="shared" si="59"/>
        <v>1.7225000000000001</v>
      </c>
      <c r="AL71" s="16">
        <f t="shared" si="60"/>
        <v>4.6375000000000002</v>
      </c>
      <c r="AM71" s="12">
        <f t="shared" si="61"/>
        <v>11.091333333333333</v>
      </c>
      <c r="AN71" s="12">
        <f t="shared" si="62"/>
        <v>22.182666666666666</v>
      </c>
      <c r="AO71" s="12">
        <f t="shared" si="63"/>
        <v>13.951362683438154</v>
      </c>
    </row>
    <row r="72" spans="1:41" x14ac:dyDescent="0.2">
      <c r="A72" t="s">
        <v>107</v>
      </c>
      <c r="B72" t="s">
        <v>142</v>
      </c>
      <c r="C72" t="s">
        <v>126</v>
      </c>
      <c r="D72" s="14">
        <v>43.74</v>
      </c>
      <c r="E72">
        <v>168</v>
      </c>
      <c r="F72">
        <v>6</v>
      </c>
      <c r="G72" s="7">
        <f t="shared" si="66"/>
        <v>10.08</v>
      </c>
      <c r="H72" s="7">
        <f t="shared" si="67"/>
        <v>5.04</v>
      </c>
      <c r="I72" s="20">
        <v>20</v>
      </c>
      <c r="J72" s="20">
        <v>60</v>
      </c>
      <c r="K72" s="7">
        <f t="shared" si="68"/>
        <v>20</v>
      </c>
      <c r="L72" s="7">
        <f t="shared" si="69"/>
        <v>8.4</v>
      </c>
      <c r="M72" s="20">
        <v>13</v>
      </c>
      <c r="N72" s="20">
        <v>250</v>
      </c>
      <c r="O72" s="7">
        <f t="shared" si="70"/>
        <v>13</v>
      </c>
      <c r="P72" s="7">
        <f t="shared" si="71"/>
        <v>2.1840000000000002</v>
      </c>
      <c r="Q72">
        <v>3.5</v>
      </c>
      <c r="R72" s="7">
        <f t="shared" si="72"/>
        <v>5.8800000000000008</v>
      </c>
      <c r="S72" s="17">
        <f t="shared" si="73"/>
        <v>24.372</v>
      </c>
      <c r="T72" s="17">
        <f t="shared" si="64"/>
        <v>48.743999999999993</v>
      </c>
      <c r="U72" s="17">
        <f t="shared" si="65"/>
        <v>111.44032921810698</v>
      </c>
      <c r="W72" s="12">
        <f t="shared" si="46"/>
        <v>28.000000000000004</v>
      </c>
      <c r="X72" s="12">
        <f t="shared" si="47"/>
        <v>7.2900000000000009</v>
      </c>
      <c r="Y72" s="16">
        <f t="shared" si="48"/>
        <v>1.6800000000000002</v>
      </c>
      <c r="Z72" s="16">
        <f t="shared" si="49"/>
        <v>3.3333333333333335</v>
      </c>
      <c r="AA72" s="16">
        <f t="shared" si="50"/>
        <v>2.166666666666667</v>
      </c>
      <c r="AB72" s="16">
        <f t="shared" si="51"/>
        <v>0.3640000000000001</v>
      </c>
      <c r="AC72" s="16">
        <f t="shared" si="52"/>
        <v>0.9800000000000002</v>
      </c>
      <c r="AD72" s="16">
        <f t="shared" si="53"/>
        <v>12.186</v>
      </c>
      <c r="AF72" s="12">
        <f t="shared" si="54"/>
        <v>140</v>
      </c>
      <c r="AG72" s="16">
        <f t="shared" si="55"/>
        <v>36.450000000000003</v>
      </c>
      <c r="AH72" s="16">
        <f t="shared" si="56"/>
        <v>8.4</v>
      </c>
      <c r="AI72" s="16">
        <f t="shared" si="57"/>
        <v>16.666666666666668</v>
      </c>
      <c r="AJ72" s="16">
        <f t="shared" si="58"/>
        <v>10.833333333333332</v>
      </c>
      <c r="AK72" s="16">
        <f t="shared" si="59"/>
        <v>1.82</v>
      </c>
      <c r="AL72" s="16">
        <f t="shared" si="60"/>
        <v>4.9000000000000004</v>
      </c>
      <c r="AM72" s="12">
        <f t="shared" si="61"/>
        <v>12.186</v>
      </c>
      <c r="AN72" s="12">
        <f t="shared" si="62"/>
        <v>24.372</v>
      </c>
      <c r="AO72" s="12">
        <f t="shared" si="63"/>
        <v>14.507142857142856</v>
      </c>
    </row>
    <row r="73" spans="1:41" x14ac:dyDescent="0.2">
      <c r="A73" t="s">
        <v>108</v>
      </c>
      <c r="B73" t="s">
        <v>143</v>
      </c>
      <c r="C73" t="s">
        <v>126</v>
      </c>
      <c r="D73" s="14">
        <v>73.651685346791936</v>
      </c>
      <c r="E73">
        <v>260</v>
      </c>
      <c r="F73">
        <v>6</v>
      </c>
      <c r="G73" s="7">
        <f t="shared" si="66"/>
        <v>15.6</v>
      </c>
      <c r="H73" s="7">
        <f t="shared" si="67"/>
        <v>7.8</v>
      </c>
      <c r="I73" s="20">
        <v>20</v>
      </c>
      <c r="J73" s="20">
        <v>60</v>
      </c>
      <c r="K73" s="7">
        <f t="shared" si="68"/>
        <v>20</v>
      </c>
      <c r="L73" s="7">
        <f t="shared" si="69"/>
        <v>13</v>
      </c>
      <c r="M73" s="20">
        <v>13</v>
      </c>
      <c r="N73" s="20">
        <v>250</v>
      </c>
      <c r="O73" s="7">
        <f t="shared" si="70"/>
        <v>13</v>
      </c>
      <c r="P73" s="7">
        <f t="shared" si="71"/>
        <v>3.3800000000000003</v>
      </c>
      <c r="Q73">
        <v>3.5</v>
      </c>
      <c r="R73" s="7">
        <f t="shared" si="72"/>
        <v>9.1000000000000014</v>
      </c>
      <c r="S73" s="17">
        <f t="shared" si="73"/>
        <v>41.756104884402689</v>
      </c>
      <c r="T73" s="17">
        <f t="shared" si="64"/>
        <v>83.512209768805377</v>
      </c>
      <c r="U73" s="17">
        <f t="shared" si="65"/>
        <v>113.38804994832739</v>
      </c>
      <c r="W73" s="12">
        <f t="shared" si="46"/>
        <v>43.333333333333336</v>
      </c>
      <c r="X73" s="12">
        <f t="shared" si="47"/>
        <v>12.27528089113199</v>
      </c>
      <c r="Y73" s="16">
        <f t="shared" si="48"/>
        <v>2.6</v>
      </c>
      <c r="Z73" s="16">
        <f t="shared" si="49"/>
        <v>3.3333333333333335</v>
      </c>
      <c r="AA73" s="16">
        <f t="shared" si="50"/>
        <v>2.166666666666667</v>
      </c>
      <c r="AB73" s="16">
        <f t="shared" si="51"/>
        <v>0.56333333333333346</v>
      </c>
      <c r="AC73" s="16">
        <f t="shared" si="52"/>
        <v>1.5166666666666671</v>
      </c>
      <c r="AD73" s="16">
        <f t="shared" si="53"/>
        <v>20.878052442201344</v>
      </c>
      <c r="AF73" s="12">
        <f t="shared" si="54"/>
        <v>216.66666666666666</v>
      </c>
      <c r="AG73" s="16">
        <f t="shared" si="55"/>
        <v>61.376404455659944</v>
      </c>
      <c r="AH73" s="16">
        <f t="shared" si="56"/>
        <v>13</v>
      </c>
      <c r="AI73" s="16">
        <f t="shared" si="57"/>
        <v>16.666666666666668</v>
      </c>
      <c r="AJ73" s="16">
        <f t="shared" si="58"/>
        <v>10.833333333333332</v>
      </c>
      <c r="AK73" s="16">
        <f t="shared" si="59"/>
        <v>2.8166666666666669</v>
      </c>
      <c r="AL73" s="16">
        <f t="shared" si="60"/>
        <v>7.5833333333333339</v>
      </c>
      <c r="AM73" s="12">
        <f t="shared" si="61"/>
        <v>20.878052442201344</v>
      </c>
      <c r="AN73" s="12">
        <f t="shared" si="62"/>
        <v>41.756104884402689</v>
      </c>
      <c r="AO73" s="12">
        <f t="shared" si="63"/>
        <v>16.060040340154877</v>
      </c>
    </row>
    <row r="74" spans="1:41" x14ac:dyDescent="0.2">
      <c r="A74" t="s">
        <v>109</v>
      </c>
      <c r="B74" t="s">
        <v>144</v>
      </c>
      <c r="C74" t="s">
        <v>126</v>
      </c>
      <c r="D74" s="14">
        <v>38.515894249083537</v>
      </c>
      <c r="E74">
        <v>533</v>
      </c>
      <c r="F74">
        <v>6</v>
      </c>
      <c r="G74" s="7">
        <f t="shared" si="66"/>
        <v>31.98</v>
      </c>
      <c r="H74" s="7">
        <f t="shared" si="67"/>
        <v>15.99</v>
      </c>
      <c r="I74" s="20">
        <v>20</v>
      </c>
      <c r="J74" s="20">
        <v>60</v>
      </c>
      <c r="K74" s="7">
        <f t="shared" si="68"/>
        <v>20</v>
      </c>
      <c r="L74" s="7">
        <f t="shared" si="69"/>
        <v>26.650000000000002</v>
      </c>
      <c r="M74" s="20">
        <v>13</v>
      </c>
      <c r="N74" s="20">
        <v>250</v>
      </c>
      <c r="O74" s="7">
        <f t="shared" si="70"/>
        <v>26.650000000000002</v>
      </c>
      <c r="P74" s="7">
        <f t="shared" si="71"/>
        <v>6.9290000000000003</v>
      </c>
      <c r="Q74">
        <v>3.5</v>
      </c>
      <c r="R74" s="7">
        <f t="shared" si="72"/>
        <v>18.655000000000001</v>
      </c>
      <c r="S74" s="17">
        <f t="shared" si="73"/>
        <v>130.0900352503055</v>
      </c>
      <c r="T74" s="17">
        <f t="shared" si="64"/>
        <v>260.18007050061101</v>
      </c>
      <c r="U74" s="17">
        <f t="shared" si="65"/>
        <v>675.51351350696427</v>
      </c>
      <c r="W74" s="12">
        <f t="shared" si="46"/>
        <v>88.833333333333343</v>
      </c>
      <c r="X74" s="12">
        <f t="shared" si="47"/>
        <v>6.4193157081805898</v>
      </c>
      <c r="Y74" s="16">
        <f t="shared" si="48"/>
        <v>5.330000000000001</v>
      </c>
      <c r="Z74" s="16">
        <f t="shared" si="49"/>
        <v>3.3333333333333335</v>
      </c>
      <c r="AA74" s="16">
        <f t="shared" si="50"/>
        <v>4.4416666666666673</v>
      </c>
      <c r="AB74" s="16">
        <f t="shared" si="51"/>
        <v>1.1548333333333336</v>
      </c>
      <c r="AC74" s="16">
        <f t="shared" si="52"/>
        <v>3.1091666666666669</v>
      </c>
      <c r="AD74" s="16">
        <f t="shared" si="53"/>
        <v>65.045017625152767</v>
      </c>
      <c r="AF74" s="12">
        <f t="shared" si="54"/>
        <v>444.16666666666663</v>
      </c>
      <c r="AG74" s="16">
        <f t="shared" si="55"/>
        <v>32.096578540902946</v>
      </c>
      <c r="AH74" s="16">
        <f t="shared" si="56"/>
        <v>26.65</v>
      </c>
      <c r="AI74" s="16">
        <f t="shared" si="57"/>
        <v>16.666666666666668</v>
      </c>
      <c r="AJ74" s="16">
        <f t="shared" si="58"/>
        <v>22.208333333333336</v>
      </c>
      <c r="AK74" s="16">
        <f t="shared" si="59"/>
        <v>5.7741666666666669</v>
      </c>
      <c r="AL74" s="16">
        <f t="shared" si="60"/>
        <v>15.545833333333334</v>
      </c>
      <c r="AM74" s="12">
        <f t="shared" si="61"/>
        <v>65.045017625152738</v>
      </c>
      <c r="AN74" s="12">
        <f t="shared" si="62"/>
        <v>130.0900352503055</v>
      </c>
      <c r="AO74" s="12">
        <f t="shared" si="63"/>
        <v>24.407136069475705</v>
      </c>
    </row>
    <row r="75" spans="1:41" x14ac:dyDescent="0.2">
      <c r="A75" t="s">
        <v>110</v>
      </c>
      <c r="B75" t="s">
        <v>145</v>
      </c>
      <c r="C75" t="s">
        <v>126</v>
      </c>
      <c r="D75" s="14">
        <v>38.515898549083538</v>
      </c>
      <c r="E75">
        <v>160</v>
      </c>
      <c r="F75">
        <v>6</v>
      </c>
      <c r="G75" s="7">
        <f t="shared" si="66"/>
        <v>9.6</v>
      </c>
      <c r="H75" s="7">
        <f t="shared" si="67"/>
        <v>4.8</v>
      </c>
      <c r="I75" s="20">
        <v>20</v>
      </c>
      <c r="J75" s="20">
        <v>60</v>
      </c>
      <c r="K75" s="7">
        <f t="shared" si="68"/>
        <v>20</v>
      </c>
      <c r="L75" s="7">
        <f t="shared" si="69"/>
        <v>8</v>
      </c>
      <c r="M75" s="20">
        <v>13</v>
      </c>
      <c r="N75" s="20">
        <v>250</v>
      </c>
      <c r="O75" s="7">
        <f t="shared" si="70"/>
        <v>13</v>
      </c>
      <c r="P75" s="7">
        <f t="shared" si="71"/>
        <v>2.08</v>
      </c>
      <c r="Q75">
        <v>3.5</v>
      </c>
      <c r="R75" s="7">
        <f t="shared" si="72"/>
        <v>5.6000000000000005</v>
      </c>
      <c r="S75" s="17">
        <f t="shared" si="73"/>
        <v>23.734700483638825</v>
      </c>
      <c r="T75" s="17">
        <f t="shared" si="64"/>
        <v>47.469400967277643</v>
      </c>
      <c r="U75" s="17">
        <f t="shared" si="65"/>
        <v>123.24625091320152</v>
      </c>
      <c r="W75" s="12">
        <f t="shared" si="46"/>
        <v>26.666666666666668</v>
      </c>
      <c r="X75" s="12">
        <f t="shared" si="47"/>
        <v>6.4193164248472572</v>
      </c>
      <c r="Y75" s="16">
        <f t="shared" si="48"/>
        <v>1.6</v>
      </c>
      <c r="Z75" s="16">
        <f t="shared" si="49"/>
        <v>3.3333333333333335</v>
      </c>
      <c r="AA75" s="16">
        <f t="shared" si="50"/>
        <v>2.166666666666667</v>
      </c>
      <c r="AB75" s="16">
        <f t="shared" si="51"/>
        <v>0.34666666666666673</v>
      </c>
      <c r="AC75" s="16">
        <f t="shared" si="52"/>
        <v>0.93333333333333346</v>
      </c>
      <c r="AD75" s="16">
        <f t="shared" si="53"/>
        <v>11.867350241819409</v>
      </c>
      <c r="AF75" s="12">
        <f t="shared" si="54"/>
        <v>133.33333333333334</v>
      </c>
      <c r="AG75" s="16">
        <f t="shared" si="55"/>
        <v>32.096582124236278</v>
      </c>
      <c r="AH75" s="16">
        <f t="shared" si="56"/>
        <v>8</v>
      </c>
      <c r="AI75" s="16">
        <f t="shared" si="57"/>
        <v>16.666666666666668</v>
      </c>
      <c r="AJ75" s="16">
        <f t="shared" si="58"/>
        <v>10.833333333333332</v>
      </c>
      <c r="AK75" s="16">
        <f t="shared" si="59"/>
        <v>1.7333333333333334</v>
      </c>
      <c r="AL75" s="16">
        <f t="shared" si="60"/>
        <v>4.666666666666667</v>
      </c>
      <c r="AM75" s="12">
        <f t="shared" si="61"/>
        <v>11.867350241819414</v>
      </c>
      <c r="AN75" s="12">
        <f t="shared" si="62"/>
        <v>23.734700483638825</v>
      </c>
      <c r="AO75" s="12">
        <f t="shared" si="63"/>
        <v>14.834187802274267</v>
      </c>
    </row>
    <row r="76" spans="1:41" x14ac:dyDescent="0.2">
      <c r="A76" t="s">
        <v>111</v>
      </c>
      <c r="B76" t="s">
        <v>146</v>
      </c>
      <c r="C76" t="s">
        <v>126</v>
      </c>
      <c r="D76" s="14">
        <v>38.515898549083538</v>
      </c>
      <c r="E76">
        <v>160</v>
      </c>
      <c r="F76">
        <v>6</v>
      </c>
      <c r="G76" s="7">
        <f t="shared" si="66"/>
        <v>9.6</v>
      </c>
      <c r="H76" s="7">
        <f t="shared" si="67"/>
        <v>4.8</v>
      </c>
      <c r="I76" s="20">
        <v>20</v>
      </c>
      <c r="J76" s="20">
        <v>60</v>
      </c>
      <c r="K76" s="7">
        <f t="shared" si="68"/>
        <v>20</v>
      </c>
      <c r="L76" s="7">
        <f t="shared" si="69"/>
        <v>8</v>
      </c>
      <c r="M76" s="20">
        <v>13</v>
      </c>
      <c r="N76" s="20">
        <v>250</v>
      </c>
      <c r="O76" s="7">
        <f t="shared" si="70"/>
        <v>13</v>
      </c>
      <c r="P76" s="7">
        <f t="shared" si="71"/>
        <v>2.08</v>
      </c>
      <c r="Q76">
        <v>3.5</v>
      </c>
      <c r="R76" s="7">
        <f t="shared" si="72"/>
        <v>5.6000000000000005</v>
      </c>
      <c r="S76" s="17">
        <f t="shared" si="73"/>
        <v>23.734700483638825</v>
      </c>
      <c r="T76" s="17">
        <f t="shared" si="64"/>
        <v>47.469400967277643</v>
      </c>
      <c r="U76" s="17">
        <f t="shared" si="65"/>
        <v>123.24625091320152</v>
      </c>
      <c r="W76" s="12">
        <f t="shared" si="46"/>
        <v>26.666666666666668</v>
      </c>
      <c r="X76" s="12">
        <f t="shared" si="47"/>
        <v>6.4193164248472572</v>
      </c>
      <c r="Y76" s="16">
        <f t="shared" si="48"/>
        <v>1.6</v>
      </c>
      <c r="Z76" s="16">
        <f t="shared" si="49"/>
        <v>3.3333333333333335</v>
      </c>
      <c r="AA76" s="16">
        <f t="shared" si="50"/>
        <v>2.166666666666667</v>
      </c>
      <c r="AB76" s="16">
        <f t="shared" si="51"/>
        <v>0.34666666666666673</v>
      </c>
      <c r="AC76" s="16">
        <f t="shared" si="52"/>
        <v>0.93333333333333346</v>
      </c>
      <c r="AD76" s="16">
        <f t="shared" si="53"/>
        <v>11.867350241819409</v>
      </c>
      <c r="AF76" s="12">
        <f t="shared" si="54"/>
        <v>133.33333333333334</v>
      </c>
      <c r="AG76" s="16">
        <f t="shared" si="55"/>
        <v>32.096582124236278</v>
      </c>
      <c r="AH76" s="16">
        <f t="shared" si="56"/>
        <v>8</v>
      </c>
      <c r="AI76" s="16">
        <f t="shared" si="57"/>
        <v>16.666666666666668</v>
      </c>
      <c r="AJ76" s="16">
        <f t="shared" si="58"/>
        <v>10.833333333333332</v>
      </c>
      <c r="AK76" s="16">
        <f t="shared" si="59"/>
        <v>1.7333333333333334</v>
      </c>
      <c r="AL76" s="16">
        <f t="shared" si="60"/>
        <v>4.666666666666667</v>
      </c>
      <c r="AM76" s="12">
        <f t="shared" si="61"/>
        <v>11.867350241819414</v>
      </c>
      <c r="AN76" s="12">
        <f t="shared" si="62"/>
        <v>23.734700483638825</v>
      </c>
      <c r="AO76" s="12">
        <f t="shared" si="63"/>
        <v>14.834187802274267</v>
      </c>
    </row>
    <row r="77" spans="1:41" x14ac:dyDescent="0.2">
      <c r="A77" s="21">
        <v>20200</v>
      </c>
      <c r="B77" t="s">
        <v>147</v>
      </c>
      <c r="C77" t="s">
        <v>126</v>
      </c>
      <c r="D77" s="14">
        <v>35.150924976374142</v>
      </c>
      <c r="E77">
        <v>169</v>
      </c>
      <c r="F77">
        <v>9</v>
      </c>
      <c r="G77" s="7">
        <f t="shared" si="66"/>
        <v>15.209999999999999</v>
      </c>
      <c r="H77" s="7">
        <f t="shared" si="67"/>
        <v>5.0699999999999994</v>
      </c>
      <c r="I77" s="20">
        <v>20</v>
      </c>
      <c r="J77" s="20">
        <v>60</v>
      </c>
      <c r="K77" s="7">
        <f t="shared" si="68"/>
        <v>20</v>
      </c>
      <c r="L77" s="7">
        <f t="shared" si="69"/>
        <v>8.4500000000000011</v>
      </c>
      <c r="M77" s="20">
        <v>13</v>
      </c>
      <c r="N77" s="20">
        <v>250</v>
      </c>
      <c r="O77" s="7">
        <f t="shared" si="70"/>
        <v>13</v>
      </c>
      <c r="P77" s="7">
        <f t="shared" si="71"/>
        <v>2.1970000000000001</v>
      </c>
      <c r="Q77">
        <v>0</v>
      </c>
      <c r="R77" s="7">
        <f t="shared" si="72"/>
        <v>0</v>
      </c>
      <c r="S77" s="17">
        <f t="shared" si="73"/>
        <v>27.814025007875287</v>
      </c>
      <c r="T77" s="17">
        <f t="shared" si="64"/>
        <v>55.62805001575056</v>
      </c>
      <c r="U77" s="17">
        <f t="shared" si="65"/>
        <v>158.25486826631058</v>
      </c>
      <c r="W77" s="12">
        <f t="shared" si="46"/>
        <v>28.166666666666671</v>
      </c>
      <c r="X77" s="12">
        <f t="shared" si="47"/>
        <v>5.8584874960623576</v>
      </c>
      <c r="Y77" s="16">
        <f t="shared" si="48"/>
        <v>2.5350000000000001</v>
      </c>
      <c r="Z77" s="16">
        <f t="shared" si="49"/>
        <v>3.3333333333333335</v>
      </c>
      <c r="AA77" s="16">
        <f t="shared" si="50"/>
        <v>2.166666666666667</v>
      </c>
      <c r="AB77" s="16">
        <f t="shared" si="51"/>
        <v>0.3661666666666667</v>
      </c>
      <c r="AC77" s="16">
        <f t="shared" si="52"/>
        <v>0</v>
      </c>
      <c r="AD77" s="16">
        <f t="shared" si="53"/>
        <v>13.907012503937645</v>
      </c>
      <c r="AF77" s="12">
        <f t="shared" si="54"/>
        <v>140.83333333333331</v>
      </c>
      <c r="AG77" s="16">
        <f t="shared" si="55"/>
        <v>29.292437480311783</v>
      </c>
      <c r="AH77" s="16">
        <f t="shared" si="56"/>
        <v>12.674999999999999</v>
      </c>
      <c r="AI77" s="16">
        <f t="shared" si="57"/>
        <v>16.666666666666668</v>
      </c>
      <c r="AJ77" s="16">
        <f t="shared" si="58"/>
        <v>10.833333333333332</v>
      </c>
      <c r="AK77" s="16">
        <f t="shared" si="59"/>
        <v>1.8308333333333333</v>
      </c>
      <c r="AL77" s="16">
        <f t="shared" si="60"/>
        <v>0</v>
      </c>
      <c r="AM77" s="12">
        <f t="shared" si="61"/>
        <v>13.907012503937644</v>
      </c>
      <c r="AN77" s="12">
        <f t="shared" si="62"/>
        <v>27.814025007875287</v>
      </c>
      <c r="AO77" s="12">
        <f t="shared" si="63"/>
        <v>16.458002963239817</v>
      </c>
    </row>
    <row r="78" spans="1:41" x14ac:dyDescent="0.2">
      <c r="A78" s="22">
        <v>22800</v>
      </c>
      <c r="B78" t="s">
        <v>148</v>
      </c>
      <c r="C78" t="s">
        <v>126</v>
      </c>
      <c r="D78" s="14">
        <v>290.30403762288995</v>
      </c>
      <c r="E78">
        <v>729</v>
      </c>
      <c r="F78">
        <v>14</v>
      </c>
      <c r="G78" s="7">
        <f t="shared" si="66"/>
        <v>102.06000000000002</v>
      </c>
      <c r="H78" s="7">
        <f t="shared" si="67"/>
        <v>21.869999999999997</v>
      </c>
      <c r="I78" s="20">
        <v>20</v>
      </c>
      <c r="J78" s="20">
        <v>60</v>
      </c>
      <c r="K78" s="7">
        <f t="shared" si="68"/>
        <v>21.869999999999997</v>
      </c>
      <c r="L78" s="7">
        <f t="shared" si="69"/>
        <v>36.450000000000003</v>
      </c>
      <c r="M78" s="20">
        <v>13</v>
      </c>
      <c r="N78" s="20">
        <v>250</v>
      </c>
      <c r="O78" s="7">
        <f t="shared" si="70"/>
        <v>36.450000000000003</v>
      </c>
      <c r="P78" s="7">
        <f t="shared" si="71"/>
        <v>9.4770000000000003</v>
      </c>
      <c r="Q78">
        <v>0</v>
      </c>
      <c r="R78" s="7">
        <f t="shared" si="72"/>
        <v>0</v>
      </c>
      <c r="S78" s="17">
        <f t="shared" si="73"/>
        <v>89.612987459036674</v>
      </c>
      <c r="T78" s="17">
        <f t="shared" si="64"/>
        <v>179.22597491807329</v>
      </c>
      <c r="U78" s="17">
        <f t="shared" si="65"/>
        <v>61.737334549542503</v>
      </c>
      <c r="W78" s="12">
        <f t="shared" si="46"/>
        <v>121.50000000000001</v>
      </c>
      <c r="X78" s="12">
        <f t="shared" si="47"/>
        <v>48.384006270481663</v>
      </c>
      <c r="Y78" s="16">
        <f t="shared" si="48"/>
        <v>17.010000000000005</v>
      </c>
      <c r="Z78" s="16">
        <f t="shared" si="49"/>
        <v>3.645</v>
      </c>
      <c r="AA78" s="16">
        <f t="shared" si="50"/>
        <v>6.0750000000000011</v>
      </c>
      <c r="AB78" s="16">
        <f t="shared" si="51"/>
        <v>1.5795000000000001</v>
      </c>
      <c r="AC78" s="16">
        <f t="shared" si="52"/>
        <v>0</v>
      </c>
      <c r="AD78" s="16">
        <f t="shared" si="53"/>
        <v>44.806493729518337</v>
      </c>
      <c r="AF78" s="12">
        <f t="shared" si="54"/>
        <v>607.5</v>
      </c>
      <c r="AG78" s="16">
        <f t="shared" si="55"/>
        <v>241.92003135240827</v>
      </c>
      <c r="AH78" s="16">
        <f t="shared" si="56"/>
        <v>85.050000000000011</v>
      </c>
      <c r="AI78" s="16">
        <f t="shared" si="57"/>
        <v>18.224999999999998</v>
      </c>
      <c r="AJ78" s="16">
        <f t="shared" si="58"/>
        <v>30.375</v>
      </c>
      <c r="AK78" s="16">
        <f t="shared" si="59"/>
        <v>7.8975</v>
      </c>
      <c r="AL78" s="16">
        <f t="shared" si="60"/>
        <v>0</v>
      </c>
      <c r="AM78" s="12">
        <f t="shared" si="61"/>
        <v>44.806493729518337</v>
      </c>
      <c r="AN78" s="12">
        <f t="shared" si="62"/>
        <v>89.612987459036674</v>
      </c>
      <c r="AO78" s="12">
        <f t="shared" si="63"/>
        <v>12.29259087229584</v>
      </c>
    </row>
    <row r="79" spans="1:41" x14ac:dyDescent="0.2">
      <c r="A79" s="21">
        <v>29201</v>
      </c>
      <c r="B79" t="s">
        <v>149</v>
      </c>
      <c r="C79" t="s">
        <v>126</v>
      </c>
      <c r="D79" s="14">
        <v>441.60215244933232</v>
      </c>
      <c r="E79">
        <v>834</v>
      </c>
      <c r="F79">
        <v>4</v>
      </c>
      <c r="G79" s="7">
        <f t="shared" si="66"/>
        <v>33.36</v>
      </c>
      <c r="H79" s="7">
        <f t="shared" si="67"/>
        <v>25.02</v>
      </c>
      <c r="I79" s="20">
        <v>20</v>
      </c>
      <c r="J79" s="20">
        <v>60</v>
      </c>
      <c r="K79" s="7">
        <f t="shared" si="68"/>
        <v>25.02</v>
      </c>
      <c r="L79" s="7">
        <f t="shared" si="69"/>
        <v>41.7</v>
      </c>
      <c r="M79" s="20">
        <v>13</v>
      </c>
      <c r="N79" s="20">
        <v>250</v>
      </c>
      <c r="O79" s="7">
        <f t="shared" si="70"/>
        <v>41.7</v>
      </c>
      <c r="P79" s="7">
        <f t="shared" si="71"/>
        <v>10.842000000000001</v>
      </c>
      <c r="Q79">
        <v>0</v>
      </c>
      <c r="R79" s="7">
        <f t="shared" si="72"/>
        <v>0</v>
      </c>
      <c r="S79" s="17">
        <f t="shared" si="73"/>
        <v>93.825282516889231</v>
      </c>
      <c r="T79" s="17">
        <f t="shared" si="64"/>
        <v>187.65056503377838</v>
      </c>
      <c r="U79" s="17">
        <f t="shared" si="65"/>
        <v>42.493127352976082</v>
      </c>
      <c r="W79" s="12">
        <f t="shared" si="46"/>
        <v>139.00000000000003</v>
      </c>
      <c r="X79" s="12">
        <f t="shared" si="47"/>
        <v>73.600358741555397</v>
      </c>
      <c r="Y79" s="16">
        <f t="shared" si="48"/>
        <v>5.5600000000000005</v>
      </c>
      <c r="Z79" s="16">
        <f t="shared" si="49"/>
        <v>4.1700000000000008</v>
      </c>
      <c r="AA79" s="16">
        <f t="shared" si="50"/>
        <v>6.950000000000002</v>
      </c>
      <c r="AB79" s="16">
        <f t="shared" si="51"/>
        <v>1.8070000000000002</v>
      </c>
      <c r="AC79" s="16">
        <f t="shared" si="52"/>
        <v>0</v>
      </c>
      <c r="AD79" s="16">
        <f t="shared" si="53"/>
        <v>46.912641258444623</v>
      </c>
      <c r="AF79" s="12">
        <f t="shared" si="54"/>
        <v>695</v>
      </c>
      <c r="AG79" s="16">
        <f t="shared" si="55"/>
        <v>368.00179370777693</v>
      </c>
      <c r="AH79" s="16">
        <f t="shared" si="56"/>
        <v>27.799999999999997</v>
      </c>
      <c r="AI79" s="16">
        <f t="shared" si="57"/>
        <v>20.849999999999998</v>
      </c>
      <c r="AJ79" s="16">
        <f t="shared" si="58"/>
        <v>34.75</v>
      </c>
      <c r="AK79" s="16">
        <f t="shared" si="59"/>
        <v>9.0350000000000001</v>
      </c>
      <c r="AL79" s="16">
        <f t="shared" si="60"/>
        <v>0</v>
      </c>
      <c r="AM79" s="12">
        <f t="shared" si="61"/>
        <v>46.912641258444609</v>
      </c>
      <c r="AN79" s="12">
        <f t="shared" si="62"/>
        <v>93.825282516889231</v>
      </c>
      <c r="AO79" s="12">
        <f t="shared" si="63"/>
        <v>11.250033874926768</v>
      </c>
    </row>
    <row r="80" spans="1:41" x14ac:dyDescent="0.2">
      <c r="A80" s="22">
        <v>29202</v>
      </c>
      <c r="B80" t="s">
        <v>149</v>
      </c>
      <c r="C80" t="s">
        <v>126</v>
      </c>
      <c r="D80" s="14">
        <v>441.6021452954862</v>
      </c>
      <c r="E80">
        <v>834</v>
      </c>
      <c r="F80">
        <v>4</v>
      </c>
      <c r="G80" s="7">
        <f t="shared" si="66"/>
        <v>33.36</v>
      </c>
      <c r="H80" s="7">
        <f t="shared" si="67"/>
        <v>25.02</v>
      </c>
      <c r="I80" s="20">
        <v>20</v>
      </c>
      <c r="J80" s="20">
        <v>60</v>
      </c>
      <c r="K80" s="7">
        <f t="shared" si="68"/>
        <v>25.02</v>
      </c>
      <c r="L80" s="7">
        <f t="shared" si="69"/>
        <v>41.7</v>
      </c>
      <c r="M80" s="20">
        <v>13</v>
      </c>
      <c r="N80" s="20">
        <v>250</v>
      </c>
      <c r="O80" s="7">
        <f t="shared" si="70"/>
        <v>41.7</v>
      </c>
      <c r="P80" s="7">
        <f t="shared" si="71"/>
        <v>10.842000000000001</v>
      </c>
      <c r="Q80">
        <v>0</v>
      </c>
      <c r="R80" s="7">
        <f t="shared" si="72"/>
        <v>0</v>
      </c>
      <c r="S80" s="17">
        <f t="shared" si="73"/>
        <v>93.825284901504602</v>
      </c>
      <c r="T80" s="17">
        <f t="shared" si="64"/>
        <v>187.6505698030092</v>
      </c>
      <c r="U80" s="17">
        <f t="shared" si="65"/>
        <v>42.493129121337915</v>
      </c>
      <c r="W80" s="12">
        <f t="shared" si="46"/>
        <v>139.00000000000003</v>
      </c>
      <c r="X80" s="12">
        <f t="shared" si="47"/>
        <v>73.600357549247718</v>
      </c>
      <c r="Y80" s="16">
        <f t="shared" si="48"/>
        <v>5.5600000000000005</v>
      </c>
      <c r="Z80" s="16">
        <f t="shared" si="49"/>
        <v>4.1700000000000008</v>
      </c>
      <c r="AA80" s="16">
        <f t="shared" si="50"/>
        <v>6.950000000000002</v>
      </c>
      <c r="AB80" s="16">
        <f t="shared" si="51"/>
        <v>1.8070000000000002</v>
      </c>
      <c r="AC80" s="16">
        <f t="shared" si="52"/>
        <v>0</v>
      </c>
      <c r="AD80" s="16">
        <f t="shared" si="53"/>
        <v>46.912642450752301</v>
      </c>
      <c r="AF80" s="12">
        <f t="shared" si="54"/>
        <v>695</v>
      </c>
      <c r="AG80" s="16">
        <f t="shared" si="55"/>
        <v>368.00178774623851</v>
      </c>
      <c r="AH80" s="16">
        <f t="shared" si="56"/>
        <v>27.799999999999997</v>
      </c>
      <c r="AI80" s="16">
        <f t="shared" si="57"/>
        <v>20.849999999999998</v>
      </c>
      <c r="AJ80" s="16">
        <f t="shared" si="58"/>
        <v>34.75</v>
      </c>
      <c r="AK80" s="16">
        <f t="shared" si="59"/>
        <v>9.0350000000000001</v>
      </c>
      <c r="AL80" s="16">
        <f t="shared" si="60"/>
        <v>0</v>
      </c>
      <c r="AM80" s="12">
        <f t="shared" si="61"/>
        <v>46.912642450752294</v>
      </c>
      <c r="AN80" s="12">
        <f t="shared" si="62"/>
        <v>93.825284901504602</v>
      </c>
      <c r="AO80" s="12">
        <f t="shared" si="63"/>
        <v>11.25003416085187</v>
      </c>
    </row>
    <row r="81" spans="1:41" x14ac:dyDescent="0.2">
      <c r="A81" s="21">
        <v>29708</v>
      </c>
      <c r="B81" t="s">
        <v>150</v>
      </c>
      <c r="C81" t="s">
        <v>126</v>
      </c>
      <c r="D81" s="14">
        <v>387.44531859115222</v>
      </c>
      <c r="E81">
        <v>1645</v>
      </c>
      <c r="F81">
        <v>9</v>
      </c>
      <c r="G81" s="7">
        <f t="shared" si="66"/>
        <v>148.04999999999998</v>
      </c>
      <c r="H81" s="7">
        <f t="shared" si="67"/>
        <v>49.35</v>
      </c>
      <c r="I81" s="20">
        <v>20</v>
      </c>
      <c r="J81" s="20">
        <v>60</v>
      </c>
      <c r="K81" s="7">
        <f t="shared" si="68"/>
        <v>49.35</v>
      </c>
      <c r="L81" s="7">
        <f t="shared" si="69"/>
        <v>82.25</v>
      </c>
      <c r="M81" s="20">
        <v>13</v>
      </c>
      <c r="N81" s="20">
        <v>250</v>
      </c>
      <c r="O81" s="7">
        <f t="shared" si="70"/>
        <v>82.25</v>
      </c>
      <c r="P81" s="7">
        <f t="shared" si="71"/>
        <v>21.385000000000002</v>
      </c>
      <c r="Q81">
        <v>2</v>
      </c>
      <c r="R81" s="7">
        <f t="shared" si="72"/>
        <v>32.9</v>
      </c>
      <c r="S81" s="17">
        <f t="shared" si="73"/>
        <v>307.87322713628259</v>
      </c>
      <c r="T81" s="17">
        <f t="shared" si="64"/>
        <v>615.74645427256519</v>
      </c>
      <c r="U81" s="17">
        <f t="shared" si="65"/>
        <v>158.92473717622212</v>
      </c>
      <c r="W81" s="12">
        <f t="shared" si="46"/>
        <v>274.16666666666669</v>
      </c>
      <c r="X81" s="12">
        <f t="shared" si="47"/>
        <v>64.574219765192055</v>
      </c>
      <c r="Y81" s="16">
        <f t="shared" si="48"/>
        <v>24.675000000000001</v>
      </c>
      <c r="Z81" s="16">
        <f t="shared" si="49"/>
        <v>8.2250000000000014</v>
      </c>
      <c r="AA81" s="16">
        <f t="shared" si="50"/>
        <v>13.708333333333334</v>
      </c>
      <c r="AB81" s="16">
        <f t="shared" si="51"/>
        <v>3.5641666666666669</v>
      </c>
      <c r="AC81" s="16">
        <f t="shared" si="52"/>
        <v>5.4833333333333334</v>
      </c>
      <c r="AD81" s="16">
        <f t="shared" si="53"/>
        <v>153.9366135681413</v>
      </c>
      <c r="AF81" s="12">
        <f t="shared" si="54"/>
        <v>1370.8333333333333</v>
      </c>
      <c r="AG81" s="16">
        <f t="shared" si="55"/>
        <v>322.87109882596019</v>
      </c>
      <c r="AH81" s="16">
        <f t="shared" si="56"/>
        <v>123.37499999999999</v>
      </c>
      <c r="AI81" s="16">
        <f t="shared" si="57"/>
        <v>41.125</v>
      </c>
      <c r="AJ81" s="16">
        <f t="shared" si="58"/>
        <v>68.541666666666671</v>
      </c>
      <c r="AK81" s="16">
        <f t="shared" si="59"/>
        <v>17.820833333333333</v>
      </c>
      <c r="AL81" s="16">
        <f t="shared" si="60"/>
        <v>27.416666666666664</v>
      </c>
      <c r="AM81" s="12">
        <f t="shared" si="61"/>
        <v>153.9366135681413</v>
      </c>
      <c r="AN81" s="12">
        <f t="shared" si="62"/>
        <v>307.87322713628259</v>
      </c>
      <c r="AO81" s="12">
        <f t="shared" si="63"/>
        <v>18.71569769825426</v>
      </c>
    </row>
    <row r="82" spans="1:41" ht="17" x14ac:dyDescent="0.2">
      <c r="A82" s="22" t="s">
        <v>112</v>
      </c>
      <c r="B82" t="s">
        <v>151</v>
      </c>
      <c r="C82" t="s">
        <v>126</v>
      </c>
      <c r="D82" s="14">
        <v>621.97129419142129</v>
      </c>
      <c r="E82">
        <v>1301</v>
      </c>
      <c r="F82">
        <v>7</v>
      </c>
      <c r="G82" s="7">
        <f t="shared" si="66"/>
        <v>91.070000000000007</v>
      </c>
      <c r="H82" s="7">
        <f t="shared" si="67"/>
        <v>39.03</v>
      </c>
      <c r="I82" s="20">
        <v>20</v>
      </c>
      <c r="J82" s="20">
        <v>60</v>
      </c>
      <c r="K82" s="7">
        <f t="shared" si="68"/>
        <v>39.03</v>
      </c>
      <c r="L82" s="7">
        <f t="shared" si="69"/>
        <v>65.05</v>
      </c>
      <c r="M82" s="20">
        <v>13</v>
      </c>
      <c r="N82" s="20">
        <v>250</v>
      </c>
      <c r="O82" s="7">
        <f t="shared" si="70"/>
        <v>65.05</v>
      </c>
      <c r="P82" s="7">
        <f t="shared" si="71"/>
        <v>16.913</v>
      </c>
      <c r="Q82">
        <v>3.5</v>
      </c>
      <c r="R82" s="7">
        <f t="shared" si="72"/>
        <v>45.535000000000004</v>
      </c>
      <c r="S82" s="17">
        <f t="shared" si="73"/>
        <v>140.47690193619292</v>
      </c>
      <c r="T82" s="17">
        <f t="shared" si="64"/>
        <v>280.95380387238583</v>
      </c>
      <c r="U82" s="17">
        <f t="shared" si="65"/>
        <v>45.17150654639665</v>
      </c>
      <c r="W82" s="12">
        <f t="shared" si="46"/>
        <v>216.83333333333334</v>
      </c>
      <c r="X82" s="12">
        <f t="shared" si="47"/>
        <v>103.66188236523689</v>
      </c>
      <c r="Y82" s="16">
        <f t="shared" si="48"/>
        <v>15.178333333333336</v>
      </c>
      <c r="Z82" s="16">
        <f t="shared" si="49"/>
        <v>6.5050000000000008</v>
      </c>
      <c r="AA82" s="16">
        <f t="shared" si="50"/>
        <v>10.841666666666667</v>
      </c>
      <c r="AB82" s="16">
        <f t="shared" si="51"/>
        <v>2.8188333333333335</v>
      </c>
      <c r="AC82" s="16">
        <f t="shared" si="52"/>
        <v>7.5891666666666682</v>
      </c>
      <c r="AD82" s="16">
        <f t="shared" si="53"/>
        <v>70.238450968096444</v>
      </c>
      <c r="AF82" s="12">
        <f t="shared" si="54"/>
        <v>1084.1666666666667</v>
      </c>
      <c r="AG82" s="16">
        <f t="shared" si="55"/>
        <v>518.30941182618437</v>
      </c>
      <c r="AH82" s="16">
        <f t="shared" si="56"/>
        <v>75.891666666666666</v>
      </c>
      <c r="AI82" s="16">
        <f t="shared" si="57"/>
        <v>32.524999999999999</v>
      </c>
      <c r="AJ82" s="16">
        <f t="shared" si="58"/>
        <v>54.208333333333329</v>
      </c>
      <c r="AK82" s="16">
        <f t="shared" si="59"/>
        <v>14.094166666666666</v>
      </c>
      <c r="AL82" s="16">
        <f t="shared" si="60"/>
        <v>37.945833333333333</v>
      </c>
      <c r="AM82" s="12">
        <f t="shared" si="61"/>
        <v>70.238450968096487</v>
      </c>
      <c r="AN82" s="12">
        <f t="shared" si="62"/>
        <v>140.47690193619292</v>
      </c>
      <c r="AO82" s="12">
        <f t="shared" si="63"/>
        <v>10.797609679953338</v>
      </c>
    </row>
    <row r="83" spans="1:41" ht="17" x14ac:dyDescent="0.2">
      <c r="A83" s="21" t="s">
        <v>113</v>
      </c>
      <c r="B83" t="s">
        <v>152</v>
      </c>
      <c r="C83" t="s">
        <v>126</v>
      </c>
      <c r="D83" s="14">
        <v>859.75178366219154</v>
      </c>
      <c r="E83">
        <v>2231</v>
      </c>
      <c r="F83">
        <v>7</v>
      </c>
      <c r="G83" s="7">
        <f t="shared" si="66"/>
        <v>156.17000000000002</v>
      </c>
      <c r="H83" s="7">
        <f t="shared" si="67"/>
        <v>66.929999999999993</v>
      </c>
      <c r="I83" s="20">
        <v>20</v>
      </c>
      <c r="J83" s="20">
        <v>60</v>
      </c>
      <c r="K83" s="7">
        <f t="shared" si="68"/>
        <v>60</v>
      </c>
      <c r="L83" s="7">
        <f t="shared" si="69"/>
        <v>111.55000000000001</v>
      </c>
      <c r="M83" s="20">
        <v>13</v>
      </c>
      <c r="N83" s="20">
        <v>250</v>
      </c>
      <c r="O83" s="7">
        <f t="shared" si="70"/>
        <v>111.55000000000001</v>
      </c>
      <c r="P83" s="7">
        <f t="shared" si="71"/>
        <v>29.003000000000004</v>
      </c>
      <c r="Q83">
        <v>3.5</v>
      </c>
      <c r="R83" s="7">
        <f t="shared" si="72"/>
        <v>78.085000000000008</v>
      </c>
      <c r="S83" s="17">
        <f t="shared" si="73"/>
        <v>312.14673877926947</v>
      </c>
      <c r="T83" s="17">
        <f t="shared" si="64"/>
        <v>624.29347755853894</v>
      </c>
      <c r="U83" s="17">
        <f t="shared" si="65"/>
        <v>72.61322272566899</v>
      </c>
      <c r="W83" s="12">
        <f t="shared" si="46"/>
        <v>371.83333333333337</v>
      </c>
      <c r="X83" s="12">
        <f t="shared" si="47"/>
        <v>143.29196394369859</v>
      </c>
      <c r="Y83" s="16">
        <f t="shared" si="48"/>
        <v>26.02833333333334</v>
      </c>
      <c r="Z83" s="16">
        <f t="shared" si="49"/>
        <v>10</v>
      </c>
      <c r="AA83" s="16">
        <f t="shared" si="50"/>
        <v>18.591666666666669</v>
      </c>
      <c r="AB83" s="16">
        <f t="shared" si="51"/>
        <v>4.8338333333333345</v>
      </c>
      <c r="AC83" s="16">
        <f t="shared" si="52"/>
        <v>13.01416666666667</v>
      </c>
      <c r="AD83" s="16">
        <f t="shared" si="53"/>
        <v>156.07336938963476</v>
      </c>
      <c r="AF83" s="12">
        <f t="shared" si="54"/>
        <v>1859.1666666666665</v>
      </c>
      <c r="AG83" s="16">
        <f t="shared" si="55"/>
        <v>716.45981971849301</v>
      </c>
      <c r="AH83" s="16">
        <f t="shared" si="56"/>
        <v>130.14166666666668</v>
      </c>
      <c r="AI83" s="16">
        <f t="shared" si="57"/>
        <v>50</v>
      </c>
      <c r="AJ83" s="16">
        <f t="shared" si="58"/>
        <v>92.958333333333343</v>
      </c>
      <c r="AK83" s="16">
        <f t="shared" si="59"/>
        <v>24.169166666666669</v>
      </c>
      <c r="AL83" s="16">
        <f t="shared" si="60"/>
        <v>65.07083333333334</v>
      </c>
      <c r="AM83" s="12">
        <f t="shared" si="61"/>
        <v>156.07336938963471</v>
      </c>
      <c r="AN83" s="12">
        <f t="shared" si="62"/>
        <v>312.14673877926947</v>
      </c>
      <c r="AO83" s="12">
        <f t="shared" si="63"/>
        <v>13.991337462091863</v>
      </c>
    </row>
    <row r="84" spans="1:41" ht="17" x14ac:dyDescent="0.2">
      <c r="A84" s="21" t="s">
        <v>114</v>
      </c>
      <c r="B84" t="s">
        <v>153</v>
      </c>
      <c r="C84" t="s">
        <v>126</v>
      </c>
      <c r="D84" s="14">
        <v>270.71360503474432</v>
      </c>
      <c r="E84">
        <v>1199</v>
      </c>
      <c r="F84">
        <v>9</v>
      </c>
      <c r="G84" s="7">
        <f t="shared" si="66"/>
        <v>107.91</v>
      </c>
      <c r="H84" s="7">
        <f t="shared" si="67"/>
        <v>35.97</v>
      </c>
      <c r="I84" s="20">
        <v>20</v>
      </c>
      <c r="J84" s="20">
        <v>60</v>
      </c>
      <c r="K84" s="7">
        <f t="shared" si="68"/>
        <v>35.97</v>
      </c>
      <c r="L84" s="7">
        <f t="shared" si="69"/>
        <v>59.95</v>
      </c>
      <c r="M84" s="20">
        <v>13</v>
      </c>
      <c r="N84" s="20">
        <v>250</v>
      </c>
      <c r="O84" s="7">
        <f t="shared" si="70"/>
        <v>59.95</v>
      </c>
      <c r="P84" s="7">
        <f t="shared" si="71"/>
        <v>15.587000000000002</v>
      </c>
      <c r="Q84">
        <v>0</v>
      </c>
      <c r="R84" s="7">
        <f t="shared" si="72"/>
        <v>0</v>
      </c>
      <c r="S84" s="17">
        <f t="shared" si="73"/>
        <v>236.28979832175185</v>
      </c>
      <c r="T84" s="17">
        <f t="shared" si="64"/>
        <v>472.57959664350369</v>
      </c>
      <c r="U84" s="17">
        <f t="shared" si="65"/>
        <v>174.56809996041801</v>
      </c>
      <c r="W84" s="12">
        <f t="shared" si="46"/>
        <v>199.83333333333334</v>
      </c>
      <c r="X84" s="12">
        <f t="shared" si="47"/>
        <v>45.118934172457394</v>
      </c>
      <c r="Y84" s="16">
        <f t="shared" si="48"/>
        <v>17.985000000000003</v>
      </c>
      <c r="Z84" s="16">
        <f t="shared" si="49"/>
        <v>5.9950000000000001</v>
      </c>
      <c r="AA84" s="16">
        <f t="shared" si="50"/>
        <v>9.9916666666666689</v>
      </c>
      <c r="AB84" s="16">
        <f t="shared" si="51"/>
        <v>2.5978333333333339</v>
      </c>
      <c r="AC84" s="16">
        <f t="shared" si="52"/>
        <v>0</v>
      </c>
      <c r="AD84" s="16">
        <f t="shared" si="53"/>
        <v>118.14489916087592</v>
      </c>
      <c r="AF84" s="12">
        <f t="shared" si="54"/>
        <v>999.16666666666663</v>
      </c>
      <c r="AG84" s="16">
        <f t="shared" si="55"/>
        <v>225.59467086228693</v>
      </c>
      <c r="AH84" s="16">
        <f t="shared" si="56"/>
        <v>89.924999999999997</v>
      </c>
      <c r="AI84" s="16">
        <f t="shared" si="57"/>
        <v>29.974999999999998</v>
      </c>
      <c r="AJ84" s="16">
        <f t="shared" si="58"/>
        <v>49.958333333333336</v>
      </c>
      <c r="AK84" s="16">
        <f t="shared" si="59"/>
        <v>12.989166666666668</v>
      </c>
      <c r="AL84" s="16">
        <f t="shared" si="60"/>
        <v>0</v>
      </c>
      <c r="AM84" s="12">
        <f t="shared" si="61"/>
        <v>118.14489916087594</v>
      </c>
      <c r="AN84" s="12">
        <f t="shared" si="62"/>
        <v>236.28979832175185</v>
      </c>
      <c r="AO84" s="12">
        <f t="shared" si="63"/>
        <v>19.707239226167793</v>
      </c>
    </row>
    <row r="85" spans="1:41" ht="17" x14ac:dyDescent="0.2">
      <c r="A85" s="22" t="s">
        <v>115</v>
      </c>
      <c r="B85" t="s">
        <v>154</v>
      </c>
      <c r="C85" t="s">
        <v>126</v>
      </c>
      <c r="D85" s="14">
        <v>513.0687054667726</v>
      </c>
      <c r="E85">
        <v>1599</v>
      </c>
      <c r="F85">
        <v>9</v>
      </c>
      <c r="G85" s="7">
        <f t="shared" si="66"/>
        <v>143.91</v>
      </c>
      <c r="H85" s="7">
        <f t="shared" si="67"/>
        <v>47.97</v>
      </c>
      <c r="I85" s="20">
        <v>20</v>
      </c>
      <c r="J85" s="20">
        <v>60</v>
      </c>
      <c r="K85" s="7">
        <f t="shared" si="68"/>
        <v>47.97</v>
      </c>
      <c r="L85" s="7">
        <f t="shared" si="69"/>
        <v>79.95</v>
      </c>
      <c r="M85" s="20">
        <v>13</v>
      </c>
      <c r="N85" s="20">
        <v>250</v>
      </c>
      <c r="O85" s="7">
        <f t="shared" si="70"/>
        <v>79.95</v>
      </c>
      <c r="P85" s="7">
        <f t="shared" si="71"/>
        <v>20.787000000000003</v>
      </c>
      <c r="Q85">
        <v>0</v>
      </c>
      <c r="R85" s="7">
        <f t="shared" si="72"/>
        <v>0</v>
      </c>
      <c r="S85" s="17">
        <f t="shared" si="73"/>
        <v>264.43809817774252</v>
      </c>
      <c r="T85" s="17">
        <f t="shared" si="64"/>
        <v>528.87619635548458</v>
      </c>
      <c r="U85" s="17">
        <f t="shared" si="65"/>
        <v>103.08096960899825</v>
      </c>
      <c r="W85" s="12">
        <f t="shared" si="46"/>
        <v>266.5</v>
      </c>
      <c r="X85" s="12">
        <f t="shared" si="47"/>
        <v>85.511450911128776</v>
      </c>
      <c r="Y85" s="16">
        <f t="shared" si="48"/>
        <v>23.984999999999999</v>
      </c>
      <c r="Z85" s="16">
        <f t="shared" si="49"/>
        <v>7.9950000000000001</v>
      </c>
      <c r="AA85" s="16">
        <f t="shared" si="50"/>
        <v>13.325000000000003</v>
      </c>
      <c r="AB85" s="16">
        <f t="shared" si="51"/>
        <v>3.464500000000001</v>
      </c>
      <c r="AC85" s="16">
        <f t="shared" si="52"/>
        <v>0</v>
      </c>
      <c r="AD85" s="16">
        <f t="shared" si="53"/>
        <v>132.21904908887126</v>
      </c>
      <c r="AF85" s="12">
        <f t="shared" si="54"/>
        <v>1332.5</v>
      </c>
      <c r="AG85" s="16">
        <f t="shared" si="55"/>
        <v>427.55725455564379</v>
      </c>
      <c r="AH85" s="16">
        <f t="shared" si="56"/>
        <v>119.925</v>
      </c>
      <c r="AI85" s="16">
        <f t="shared" si="57"/>
        <v>39.975000000000001</v>
      </c>
      <c r="AJ85" s="16">
        <f t="shared" si="58"/>
        <v>66.625</v>
      </c>
      <c r="AK85" s="16">
        <f t="shared" si="59"/>
        <v>17.322500000000002</v>
      </c>
      <c r="AL85" s="16">
        <f t="shared" si="60"/>
        <v>0</v>
      </c>
      <c r="AM85" s="12">
        <f t="shared" si="61"/>
        <v>132.21904908887126</v>
      </c>
      <c r="AN85" s="12">
        <f t="shared" si="62"/>
        <v>264.43809817774252</v>
      </c>
      <c r="AO85" s="12">
        <f t="shared" si="63"/>
        <v>16.537717209364761</v>
      </c>
    </row>
    <row r="86" spans="1:41" ht="17" x14ac:dyDescent="0.2">
      <c r="A86" s="21" t="s">
        <v>116</v>
      </c>
      <c r="B86" t="s">
        <v>155</v>
      </c>
      <c r="C86" t="s">
        <v>126</v>
      </c>
      <c r="D86" s="14">
        <v>668.06358716886541</v>
      </c>
      <c r="E86">
        <v>1899</v>
      </c>
      <c r="F86">
        <v>7</v>
      </c>
      <c r="G86" s="7">
        <f t="shared" si="66"/>
        <v>132.93</v>
      </c>
      <c r="H86" s="7">
        <f t="shared" si="67"/>
        <v>56.97</v>
      </c>
      <c r="I86" s="20">
        <v>20</v>
      </c>
      <c r="J86" s="20">
        <v>60</v>
      </c>
      <c r="K86" s="7">
        <f t="shared" si="68"/>
        <v>56.97</v>
      </c>
      <c r="L86" s="7">
        <f t="shared" si="69"/>
        <v>94.95</v>
      </c>
      <c r="M86" s="20">
        <v>13</v>
      </c>
      <c r="N86" s="20">
        <v>250</v>
      </c>
      <c r="O86" s="7">
        <f t="shared" si="70"/>
        <v>94.95</v>
      </c>
      <c r="P86" s="7">
        <f t="shared" si="71"/>
        <v>24.687000000000001</v>
      </c>
      <c r="Q86">
        <v>0</v>
      </c>
      <c r="R86" s="7">
        <f t="shared" si="72"/>
        <v>0</v>
      </c>
      <c r="S86" s="17">
        <f t="shared" si="73"/>
        <v>307.13313761037818</v>
      </c>
      <c r="T86" s="17">
        <f t="shared" si="64"/>
        <v>614.26627522075626</v>
      </c>
      <c r="U86" s="17">
        <f t="shared" si="65"/>
        <v>91.94727672913703</v>
      </c>
      <c r="W86" s="12">
        <f t="shared" si="46"/>
        <v>316.5</v>
      </c>
      <c r="X86" s="12">
        <f t="shared" si="47"/>
        <v>111.34393119481092</v>
      </c>
      <c r="Y86" s="16">
        <f t="shared" si="48"/>
        <v>22.155000000000001</v>
      </c>
      <c r="Z86" s="16">
        <f t="shared" si="49"/>
        <v>9.495000000000001</v>
      </c>
      <c r="AA86" s="16">
        <f t="shared" si="50"/>
        <v>15.825000000000003</v>
      </c>
      <c r="AB86" s="16">
        <f t="shared" si="51"/>
        <v>4.1145000000000005</v>
      </c>
      <c r="AC86" s="16">
        <f t="shared" si="52"/>
        <v>0</v>
      </c>
      <c r="AD86" s="16">
        <f t="shared" si="53"/>
        <v>153.56656880518906</v>
      </c>
      <c r="AF86" s="12">
        <f t="shared" si="54"/>
        <v>1582.5</v>
      </c>
      <c r="AG86" s="16">
        <f t="shared" si="55"/>
        <v>556.71965597405449</v>
      </c>
      <c r="AH86" s="16">
        <f t="shared" si="56"/>
        <v>110.77500000000001</v>
      </c>
      <c r="AI86" s="16">
        <f t="shared" si="57"/>
        <v>47.474999999999994</v>
      </c>
      <c r="AJ86" s="16">
        <f t="shared" si="58"/>
        <v>79.125</v>
      </c>
      <c r="AK86" s="16">
        <f t="shared" si="59"/>
        <v>20.572500000000002</v>
      </c>
      <c r="AL86" s="16">
        <f t="shared" si="60"/>
        <v>0</v>
      </c>
      <c r="AM86" s="12">
        <f t="shared" si="61"/>
        <v>153.56656880518909</v>
      </c>
      <c r="AN86" s="12">
        <f t="shared" si="62"/>
        <v>307.13313761037818</v>
      </c>
      <c r="AO86" s="12">
        <f t="shared" si="63"/>
        <v>16.173414302810858</v>
      </c>
    </row>
    <row r="87" spans="1:41" ht="17" x14ac:dyDescent="0.2">
      <c r="A87" s="22" t="s">
        <v>117</v>
      </c>
      <c r="B87" t="s">
        <v>155</v>
      </c>
      <c r="C87" t="s">
        <v>126</v>
      </c>
      <c r="D87" s="14">
        <v>668.06357811328053</v>
      </c>
      <c r="E87">
        <v>1899</v>
      </c>
      <c r="F87">
        <v>7</v>
      </c>
      <c r="G87" s="7">
        <f t="shared" si="66"/>
        <v>132.93</v>
      </c>
      <c r="H87" s="7">
        <f t="shared" si="67"/>
        <v>56.97</v>
      </c>
      <c r="I87" s="20">
        <v>20</v>
      </c>
      <c r="J87" s="20">
        <v>60</v>
      </c>
      <c r="K87" s="7">
        <f t="shared" si="68"/>
        <v>56.97</v>
      </c>
      <c r="L87" s="7">
        <f t="shared" si="69"/>
        <v>94.95</v>
      </c>
      <c r="M87" s="20">
        <v>13</v>
      </c>
      <c r="N87" s="20">
        <v>250</v>
      </c>
      <c r="O87" s="7">
        <f t="shared" si="70"/>
        <v>94.95</v>
      </c>
      <c r="P87" s="7">
        <f t="shared" si="71"/>
        <v>24.687000000000001</v>
      </c>
      <c r="Q87">
        <v>0</v>
      </c>
      <c r="R87" s="7">
        <f t="shared" si="72"/>
        <v>0</v>
      </c>
      <c r="S87" s="17">
        <f t="shared" si="73"/>
        <v>307.13314062890652</v>
      </c>
      <c r="T87" s="17">
        <f t="shared" si="64"/>
        <v>614.26628125781281</v>
      </c>
      <c r="U87" s="17">
        <f t="shared" si="65"/>
        <v>91.947278879145003</v>
      </c>
      <c r="W87" s="12">
        <f t="shared" si="46"/>
        <v>316.5</v>
      </c>
      <c r="X87" s="12">
        <f t="shared" si="47"/>
        <v>111.34392968554677</v>
      </c>
      <c r="Y87" s="16">
        <f t="shared" si="48"/>
        <v>22.155000000000001</v>
      </c>
      <c r="Z87" s="16">
        <f t="shared" si="49"/>
        <v>9.495000000000001</v>
      </c>
      <c r="AA87" s="16">
        <f t="shared" si="50"/>
        <v>15.825000000000003</v>
      </c>
      <c r="AB87" s="16">
        <f t="shared" si="51"/>
        <v>4.1145000000000005</v>
      </c>
      <c r="AC87" s="16">
        <f t="shared" si="52"/>
        <v>0</v>
      </c>
      <c r="AD87" s="16">
        <f t="shared" si="53"/>
        <v>153.56657031445323</v>
      </c>
      <c r="AF87" s="12">
        <f t="shared" si="54"/>
        <v>1582.5</v>
      </c>
      <c r="AG87" s="16">
        <f t="shared" si="55"/>
        <v>556.71964842773377</v>
      </c>
      <c r="AH87" s="16">
        <f t="shared" si="56"/>
        <v>110.77500000000001</v>
      </c>
      <c r="AI87" s="16">
        <f t="shared" si="57"/>
        <v>47.474999999999994</v>
      </c>
      <c r="AJ87" s="16">
        <f t="shared" si="58"/>
        <v>79.125</v>
      </c>
      <c r="AK87" s="16">
        <f t="shared" si="59"/>
        <v>20.572500000000002</v>
      </c>
      <c r="AL87" s="16">
        <f t="shared" si="60"/>
        <v>0</v>
      </c>
      <c r="AM87" s="12">
        <f t="shared" si="61"/>
        <v>153.56657031445326</v>
      </c>
      <c r="AN87" s="12">
        <f t="shared" si="62"/>
        <v>307.13314062890652</v>
      </c>
      <c r="AO87" s="12">
        <f t="shared" si="63"/>
        <v>16.17341446176443</v>
      </c>
    </row>
    <row r="88" spans="1:41" ht="17" x14ac:dyDescent="0.2">
      <c r="A88" s="21" t="s">
        <v>118</v>
      </c>
      <c r="B88" t="s">
        <v>155</v>
      </c>
      <c r="C88" t="s">
        <v>126</v>
      </c>
      <c r="D88" s="14">
        <v>668.06358508095059</v>
      </c>
      <c r="E88">
        <v>1899</v>
      </c>
      <c r="F88">
        <v>7</v>
      </c>
      <c r="G88" s="7">
        <f t="shared" si="66"/>
        <v>132.93</v>
      </c>
      <c r="H88" s="7">
        <f t="shared" si="67"/>
        <v>56.97</v>
      </c>
      <c r="I88" s="20">
        <v>20</v>
      </c>
      <c r="J88" s="20">
        <v>60</v>
      </c>
      <c r="K88" s="7">
        <f t="shared" si="68"/>
        <v>56.97</v>
      </c>
      <c r="L88" s="7">
        <f t="shared" si="69"/>
        <v>94.95</v>
      </c>
      <c r="M88" s="20">
        <v>13</v>
      </c>
      <c r="N88" s="20">
        <v>250</v>
      </c>
      <c r="O88" s="7">
        <f t="shared" si="70"/>
        <v>94.95</v>
      </c>
      <c r="P88" s="7">
        <f t="shared" si="71"/>
        <v>24.687000000000001</v>
      </c>
      <c r="Q88">
        <v>0</v>
      </c>
      <c r="R88" s="7">
        <f t="shared" si="72"/>
        <v>0</v>
      </c>
      <c r="S88" s="17">
        <f t="shared" si="73"/>
        <v>307.13313830634979</v>
      </c>
      <c r="T88" s="17">
        <f t="shared" si="64"/>
        <v>614.26627661269958</v>
      </c>
      <c r="U88" s="17">
        <f t="shared" si="65"/>
        <v>91.947277224856933</v>
      </c>
      <c r="W88" s="12">
        <f t="shared" si="46"/>
        <v>316.5</v>
      </c>
      <c r="X88" s="12">
        <f t="shared" si="47"/>
        <v>111.3439308468251</v>
      </c>
      <c r="Y88" s="16">
        <f t="shared" si="48"/>
        <v>22.155000000000001</v>
      </c>
      <c r="Z88" s="16">
        <f t="shared" si="49"/>
        <v>9.495000000000001</v>
      </c>
      <c r="AA88" s="16">
        <f t="shared" si="50"/>
        <v>15.825000000000003</v>
      </c>
      <c r="AB88" s="16">
        <f t="shared" si="51"/>
        <v>4.1145000000000005</v>
      </c>
      <c r="AC88" s="16">
        <f t="shared" si="52"/>
        <v>0</v>
      </c>
      <c r="AD88" s="16">
        <f t="shared" si="53"/>
        <v>153.56656915317487</v>
      </c>
      <c r="AF88" s="12">
        <f t="shared" si="54"/>
        <v>1582.5</v>
      </c>
      <c r="AG88" s="16">
        <f t="shared" si="55"/>
        <v>556.71965423412553</v>
      </c>
      <c r="AH88" s="16">
        <f t="shared" si="56"/>
        <v>110.77500000000001</v>
      </c>
      <c r="AI88" s="16">
        <f t="shared" si="57"/>
        <v>47.474999999999994</v>
      </c>
      <c r="AJ88" s="16">
        <f t="shared" si="58"/>
        <v>79.125</v>
      </c>
      <c r="AK88" s="16">
        <f t="shared" si="59"/>
        <v>20.572500000000002</v>
      </c>
      <c r="AL88" s="16">
        <f t="shared" si="60"/>
        <v>0</v>
      </c>
      <c r="AM88" s="12">
        <f t="shared" si="61"/>
        <v>153.5665691531749</v>
      </c>
      <c r="AN88" s="12">
        <f t="shared" si="62"/>
        <v>307.13313830634979</v>
      </c>
      <c r="AO88" s="12">
        <f t="shared" si="63"/>
        <v>16.17341433946023</v>
      </c>
    </row>
    <row r="89" spans="1:41" ht="17" x14ac:dyDescent="0.2">
      <c r="A89" s="22" t="s">
        <v>119</v>
      </c>
      <c r="B89" t="s">
        <v>155</v>
      </c>
      <c r="C89" t="s">
        <v>126</v>
      </c>
      <c r="D89" s="14">
        <v>668.06358562529965</v>
      </c>
      <c r="E89">
        <v>1899</v>
      </c>
      <c r="F89">
        <v>7</v>
      </c>
      <c r="G89" s="7">
        <f t="shared" si="66"/>
        <v>132.93</v>
      </c>
      <c r="H89" s="7">
        <f t="shared" si="67"/>
        <v>56.97</v>
      </c>
      <c r="I89" s="20">
        <v>20</v>
      </c>
      <c r="J89" s="20">
        <v>60</v>
      </c>
      <c r="K89" s="7">
        <f t="shared" si="68"/>
        <v>56.97</v>
      </c>
      <c r="L89" s="7">
        <f t="shared" si="69"/>
        <v>94.95</v>
      </c>
      <c r="M89" s="20">
        <v>13</v>
      </c>
      <c r="N89" s="20">
        <v>250</v>
      </c>
      <c r="O89" s="7">
        <f t="shared" si="70"/>
        <v>94.95</v>
      </c>
      <c r="P89" s="7">
        <f t="shared" si="71"/>
        <v>24.687000000000001</v>
      </c>
      <c r="Q89">
        <v>0</v>
      </c>
      <c r="R89" s="7">
        <f t="shared" si="72"/>
        <v>0</v>
      </c>
      <c r="S89" s="17">
        <f t="shared" si="73"/>
        <v>307.13313812490014</v>
      </c>
      <c r="T89" s="17">
        <f t="shared" si="64"/>
        <v>614.26627624980017</v>
      </c>
      <c r="U89" s="17">
        <f t="shared" si="65"/>
        <v>91.947277095615704</v>
      </c>
      <c r="W89" s="12">
        <f t="shared" si="46"/>
        <v>316.5</v>
      </c>
      <c r="X89" s="12">
        <f t="shared" si="47"/>
        <v>111.34393093754994</v>
      </c>
      <c r="Y89" s="16">
        <f t="shared" si="48"/>
        <v>22.155000000000001</v>
      </c>
      <c r="Z89" s="16">
        <f t="shared" si="49"/>
        <v>9.495000000000001</v>
      </c>
      <c r="AA89" s="16">
        <f t="shared" si="50"/>
        <v>15.825000000000003</v>
      </c>
      <c r="AB89" s="16">
        <f t="shared" si="51"/>
        <v>4.1145000000000005</v>
      </c>
      <c r="AC89" s="16">
        <f t="shared" si="52"/>
        <v>0</v>
      </c>
      <c r="AD89" s="16">
        <f t="shared" si="53"/>
        <v>153.56656906245004</v>
      </c>
      <c r="AF89" s="12">
        <f t="shared" si="54"/>
        <v>1582.5</v>
      </c>
      <c r="AG89" s="16">
        <f t="shared" si="55"/>
        <v>556.71965468774965</v>
      </c>
      <c r="AH89" s="16">
        <f t="shared" si="56"/>
        <v>110.77500000000001</v>
      </c>
      <c r="AI89" s="16">
        <f t="shared" si="57"/>
        <v>47.474999999999994</v>
      </c>
      <c r="AJ89" s="16">
        <f t="shared" si="58"/>
        <v>79.125</v>
      </c>
      <c r="AK89" s="16">
        <f t="shared" si="59"/>
        <v>20.572500000000002</v>
      </c>
      <c r="AL89" s="16">
        <f t="shared" si="60"/>
        <v>0</v>
      </c>
      <c r="AM89" s="12">
        <f t="shared" si="61"/>
        <v>153.56656906245007</v>
      </c>
      <c r="AN89" s="12">
        <f t="shared" si="62"/>
        <v>307.13313812490014</v>
      </c>
      <c r="AO89" s="12">
        <f t="shared" si="63"/>
        <v>16.173414329905221</v>
      </c>
    </row>
    <row r="90" spans="1:41" ht="17" x14ac:dyDescent="0.2">
      <c r="A90" s="21" t="s">
        <v>120</v>
      </c>
      <c r="B90" t="s">
        <v>155</v>
      </c>
      <c r="C90" t="s">
        <v>126</v>
      </c>
      <c r="D90" s="14">
        <v>668.06358283157363</v>
      </c>
      <c r="E90">
        <v>1899</v>
      </c>
      <c r="F90">
        <v>7</v>
      </c>
      <c r="G90" s="7">
        <f t="shared" si="66"/>
        <v>132.93</v>
      </c>
      <c r="H90" s="7">
        <f t="shared" si="67"/>
        <v>56.97</v>
      </c>
      <c r="I90" s="20">
        <v>20</v>
      </c>
      <c r="J90" s="20">
        <v>60</v>
      </c>
      <c r="K90" s="7">
        <f t="shared" si="68"/>
        <v>56.97</v>
      </c>
      <c r="L90" s="7">
        <f t="shared" si="69"/>
        <v>94.95</v>
      </c>
      <c r="M90" s="20">
        <v>13</v>
      </c>
      <c r="N90" s="20">
        <v>250</v>
      </c>
      <c r="O90" s="7">
        <f t="shared" si="70"/>
        <v>94.95</v>
      </c>
      <c r="P90" s="7">
        <f t="shared" si="71"/>
        <v>24.687000000000001</v>
      </c>
      <c r="Q90">
        <v>0</v>
      </c>
      <c r="R90" s="7">
        <f t="shared" si="72"/>
        <v>0</v>
      </c>
      <c r="S90" s="17">
        <f t="shared" si="73"/>
        <v>307.13313905614211</v>
      </c>
      <c r="T90" s="17">
        <f t="shared" si="64"/>
        <v>614.26627811228434</v>
      </c>
      <c r="U90" s="17">
        <f t="shared" si="65"/>
        <v>91.947277758911724</v>
      </c>
      <c r="W90" s="12">
        <f t="shared" si="46"/>
        <v>316.5</v>
      </c>
      <c r="X90" s="12">
        <f t="shared" si="47"/>
        <v>111.34393047192894</v>
      </c>
      <c r="Y90" s="16">
        <f t="shared" si="48"/>
        <v>22.155000000000001</v>
      </c>
      <c r="Z90" s="16">
        <f t="shared" si="49"/>
        <v>9.495000000000001</v>
      </c>
      <c r="AA90" s="16">
        <f t="shared" si="50"/>
        <v>15.825000000000003</v>
      </c>
      <c r="AB90" s="16">
        <f t="shared" si="51"/>
        <v>4.1145000000000005</v>
      </c>
      <c r="AC90" s="16">
        <f t="shared" si="52"/>
        <v>0</v>
      </c>
      <c r="AD90" s="16">
        <f t="shared" si="53"/>
        <v>153.56656952807103</v>
      </c>
      <c r="AF90" s="12">
        <f t="shared" si="54"/>
        <v>1582.5</v>
      </c>
      <c r="AG90" s="16">
        <f t="shared" si="55"/>
        <v>556.71965235964467</v>
      </c>
      <c r="AH90" s="16">
        <f t="shared" si="56"/>
        <v>110.77500000000001</v>
      </c>
      <c r="AI90" s="16">
        <f t="shared" si="57"/>
        <v>47.474999999999994</v>
      </c>
      <c r="AJ90" s="16">
        <f t="shared" si="58"/>
        <v>79.125</v>
      </c>
      <c r="AK90" s="16">
        <f t="shared" si="59"/>
        <v>20.572500000000002</v>
      </c>
      <c r="AL90" s="16">
        <f t="shared" si="60"/>
        <v>0</v>
      </c>
      <c r="AM90" s="12">
        <f t="shared" si="61"/>
        <v>153.56656952807108</v>
      </c>
      <c r="AN90" s="12">
        <f t="shared" si="62"/>
        <v>307.13313905614211</v>
      </c>
      <c r="AO90" s="12">
        <f t="shared" si="63"/>
        <v>16.173414378943765</v>
      </c>
    </row>
    <row r="91" spans="1:41" ht="17" x14ac:dyDescent="0.2">
      <c r="A91" s="22" t="s">
        <v>121</v>
      </c>
      <c r="B91" t="s">
        <v>155</v>
      </c>
      <c r="C91" t="s">
        <v>126</v>
      </c>
      <c r="D91" s="14">
        <v>668.06358716886541</v>
      </c>
      <c r="E91">
        <v>1899</v>
      </c>
      <c r="F91">
        <v>7</v>
      </c>
      <c r="G91" s="7">
        <f t="shared" si="66"/>
        <v>132.93</v>
      </c>
      <c r="H91" s="7">
        <f t="shared" si="67"/>
        <v>56.97</v>
      </c>
      <c r="I91" s="20">
        <v>20</v>
      </c>
      <c r="J91" s="20">
        <v>60</v>
      </c>
      <c r="K91" s="7">
        <f t="shared" si="68"/>
        <v>56.97</v>
      </c>
      <c r="L91" s="7">
        <f t="shared" si="69"/>
        <v>94.95</v>
      </c>
      <c r="M91" s="20">
        <v>13</v>
      </c>
      <c r="N91" s="20">
        <v>250</v>
      </c>
      <c r="O91" s="7">
        <f t="shared" si="70"/>
        <v>94.95</v>
      </c>
      <c r="P91" s="7">
        <f t="shared" si="71"/>
        <v>24.687000000000001</v>
      </c>
      <c r="Q91">
        <v>0</v>
      </c>
      <c r="R91" s="7">
        <f t="shared" si="72"/>
        <v>0</v>
      </c>
      <c r="S91" s="17">
        <f t="shared" si="73"/>
        <v>307.13313761037818</v>
      </c>
      <c r="T91" s="17">
        <f t="shared" si="64"/>
        <v>614.26627522075626</v>
      </c>
      <c r="U91" s="17">
        <f t="shared" si="65"/>
        <v>91.94727672913703</v>
      </c>
      <c r="W91" s="12">
        <f t="shared" si="46"/>
        <v>316.5</v>
      </c>
      <c r="X91" s="12">
        <f t="shared" si="47"/>
        <v>111.34393119481092</v>
      </c>
      <c r="Y91" s="16">
        <f t="shared" si="48"/>
        <v>22.155000000000001</v>
      </c>
      <c r="Z91" s="16">
        <f t="shared" si="49"/>
        <v>9.495000000000001</v>
      </c>
      <c r="AA91" s="16">
        <f t="shared" si="50"/>
        <v>15.825000000000003</v>
      </c>
      <c r="AB91" s="16">
        <f t="shared" si="51"/>
        <v>4.1145000000000005</v>
      </c>
      <c r="AC91" s="16">
        <f t="shared" si="52"/>
        <v>0</v>
      </c>
      <c r="AD91" s="16">
        <f t="shared" si="53"/>
        <v>153.56656880518906</v>
      </c>
      <c r="AF91" s="12">
        <f t="shared" si="54"/>
        <v>1582.5</v>
      </c>
      <c r="AG91" s="16">
        <f t="shared" si="55"/>
        <v>556.71965597405449</v>
      </c>
      <c r="AH91" s="16">
        <f t="shared" si="56"/>
        <v>110.77500000000001</v>
      </c>
      <c r="AI91" s="16">
        <f t="shared" si="57"/>
        <v>47.474999999999994</v>
      </c>
      <c r="AJ91" s="16">
        <f t="shared" si="58"/>
        <v>79.125</v>
      </c>
      <c r="AK91" s="16">
        <f t="shared" si="59"/>
        <v>20.572500000000002</v>
      </c>
      <c r="AL91" s="16">
        <f t="shared" si="60"/>
        <v>0</v>
      </c>
      <c r="AM91" s="12">
        <f t="shared" si="61"/>
        <v>153.56656880518909</v>
      </c>
      <c r="AN91" s="12">
        <f t="shared" si="62"/>
        <v>307.13313761037818</v>
      </c>
      <c r="AO91" s="12">
        <f t="shared" si="63"/>
        <v>16.173414302810858</v>
      </c>
    </row>
    <row r="92" spans="1:41" ht="17" x14ac:dyDescent="0.2">
      <c r="A92" s="21" t="s">
        <v>122</v>
      </c>
      <c r="B92" t="s">
        <v>156</v>
      </c>
      <c r="C92" t="s">
        <v>126</v>
      </c>
      <c r="D92" s="14">
        <v>668.06358433012394</v>
      </c>
      <c r="E92">
        <v>1799</v>
      </c>
      <c r="F92">
        <v>7</v>
      </c>
      <c r="G92" s="7">
        <f t="shared" si="66"/>
        <v>125.93</v>
      </c>
      <c r="H92" s="7">
        <f t="shared" si="67"/>
        <v>53.97</v>
      </c>
      <c r="I92" s="20">
        <v>20</v>
      </c>
      <c r="J92" s="20">
        <v>60</v>
      </c>
      <c r="K92" s="7">
        <f t="shared" si="68"/>
        <v>53.97</v>
      </c>
      <c r="L92" s="7">
        <f t="shared" si="69"/>
        <v>89.95</v>
      </c>
      <c r="M92" s="20">
        <v>13</v>
      </c>
      <c r="N92" s="20">
        <v>250</v>
      </c>
      <c r="O92" s="7">
        <f t="shared" si="70"/>
        <v>89.95</v>
      </c>
      <c r="P92" s="7">
        <f t="shared" si="71"/>
        <v>23.387</v>
      </c>
      <c r="Q92">
        <v>2</v>
      </c>
      <c r="R92" s="7">
        <f t="shared" si="72"/>
        <v>35.980000000000004</v>
      </c>
      <c r="S92" s="17">
        <f t="shared" si="73"/>
        <v>267.23980522329202</v>
      </c>
      <c r="T92" s="17">
        <f t="shared" si="64"/>
        <v>534.47961044658393</v>
      </c>
      <c r="U92" s="17">
        <f t="shared" si="65"/>
        <v>80.004302432157502</v>
      </c>
      <c r="W92" s="12">
        <f t="shared" si="46"/>
        <v>299.83333333333337</v>
      </c>
      <c r="X92" s="12">
        <f t="shared" si="47"/>
        <v>111.34393072168733</v>
      </c>
      <c r="Y92" s="16">
        <f t="shared" si="48"/>
        <v>20.988333333333337</v>
      </c>
      <c r="Z92" s="16">
        <f t="shared" si="49"/>
        <v>8.995000000000001</v>
      </c>
      <c r="AA92" s="16">
        <f t="shared" si="50"/>
        <v>14.991666666666669</v>
      </c>
      <c r="AB92" s="16">
        <f t="shared" si="51"/>
        <v>3.8978333333333337</v>
      </c>
      <c r="AC92" s="16">
        <f t="shared" si="52"/>
        <v>5.9966666666666679</v>
      </c>
      <c r="AD92" s="16">
        <f t="shared" si="53"/>
        <v>133.61990261164601</v>
      </c>
      <c r="AF92" s="12">
        <f t="shared" si="54"/>
        <v>1499.1666666666665</v>
      </c>
      <c r="AG92" s="16">
        <f t="shared" si="55"/>
        <v>556.7196536084366</v>
      </c>
      <c r="AH92" s="16">
        <f t="shared" si="56"/>
        <v>104.94166666666666</v>
      </c>
      <c r="AI92" s="16">
        <f t="shared" si="57"/>
        <v>44.974999999999994</v>
      </c>
      <c r="AJ92" s="16">
        <f t="shared" si="58"/>
        <v>74.958333333333329</v>
      </c>
      <c r="AK92" s="16">
        <f t="shared" si="59"/>
        <v>19.489166666666666</v>
      </c>
      <c r="AL92" s="16">
        <f t="shared" si="60"/>
        <v>29.983333333333334</v>
      </c>
      <c r="AM92" s="12">
        <f t="shared" si="61"/>
        <v>133.61990261164598</v>
      </c>
      <c r="AN92" s="12">
        <f t="shared" si="62"/>
        <v>267.23980522329202</v>
      </c>
      <c r="AO92" s="12">
        <f t="shared" si="63"/>
        <v>14.854908572723293</v>
      </c>
    </row>
    <row r="93" spans="1:41" ht="17" x14ac:dyDescent="0.2">
      <c r="A93" s="22" t="s">
        <v>123</v>
      </c>
      <c r="B93" t="s">
        <v>156</v>
      </c>
      <c r="C93" t="s">
        <v>126</v>
      </c>
      <c r="D93" s="14">
        <v>554.04348812266574</v>
      </c>
      <c r="E93">
        <v>1799</v>
      </c>
      <c r="F93">
        <v>7</v>
      </c>
      <c r="G93" s="7">
        <f t="shared" si="66"/>
        <v>125.93</v>
      </c>
      <c r="H93" s="7">
        <f t="shared" si="67"/>
        <v>53.97</v>
      </c>
      <c r="I93" s="20">
        <v>20</v>
      </c>
      <c r="J93" s="20">
        <v>60</v>
      </c>
      <c r="K93" s="7">
        <f t="shared" si="68"/>
        <v>53.97</v>
      </c>
      <c r="L93" s="7">
        <f t="shared" si="69"/>
        <v>89.95</v>
      </c>
      <c r="M93" s="20">
        <v>13</v>
      </c>
      <c r="N93" s="20">
        <v>250</v>
      </c>
      <c r="O93" s="7">
        <f t="shared" si="70"/>
        <v>89.95</v>
      </c>
      <c r="P93" s="7">
        <f t="shared" si="71"/>
        <v>23.387</v>
      </c>
      <c r="Q93">
        <v>2</v>
      </c>
      <c r="R93" s="7">
        <f t="shared" si="72"/>
        <v>35.980000000000004</v>
      </c>
      <c r="S93" s="17">
        <f t="shared" si="73"/>
        <v>305.24650395911141</v>
      </c>
      <c r="T93" s="17">
        <f t="shared" si="64"/>
        <v>610.49300791822282</v>
      </c>
      <c r="U93" s="17">
        <f t="shared" si="65"/>
        <v>110.18864421398254</v>
      </c>
      <c r="W93" s="12">
        <f t="shared" si="46"/>
        <v>299.83333333333337</v>
      </c>
      <c r="X93" s="12">
        <f t="shared" si="47"/>
        <v>92.340581353777637</v>
      </c>
      <c r="Y93" s="16">
        <f t="shared" si="48"/>
        <v>20.988333333333337</v>
      </c>
      <c r="Z93" s="16">
        <f t="shared" si="49"/>
        <v>8.995000000000001</v>
      </c>
      <c r="AA93" s="16">
        <f t="shared" si="50"/>
        <v>14.991666666666669</v>
      </c>
      <c r="AB93" s="16">
        <f t="shared" si="51"/>
        <v>3.8978333333333337</v>
      </c>
      <c r="AC93" s="16">
        <f t="shared" si="52"/>
        <v>5.9966666666666679</v>
      </c>
      <c r="AD93" s="16">
        <f t="shared" si="53"/>
        <v>152.62325197955573</v>
      </c>
      <c r="AF93" s="12">
        <f t="shared" si="54"/>
        <v>1499.1666666666665</v>
      </c>
      <c r="AG93" s="16">
        <f t="shared" si="55"/>
        <v>461.70290676888811</v>
      </c>
      <c r="AH93" s="16">
        <f t="shared" si="56"/>
        <v>104.94166666666666</v>
      </c>
      <c r="AI93" s="16">
        <f t="shared" si="57"/>
        <v>44.974999999999994</v>
      </c>
      <c r="AJ93" s="16">
        <f t="shared" si="58"/>
        <v>74.958333333333329</v>
      </c>
      <c r="AK93" s="16">
        <f t="shared" si="59"/>
        <v>19.489166666666666</v>
      </c>
      <c r="AL93" s="16">
        <f t="shared" si="60"/>
        <v>29.983333333333334</v>
      </c>
      <c r="AM93" s="12">
        <f t="shared" si="61"/>
        <v>152.62325197955568</v>
      </c>
      <c r="AN93" s="12">
        <f t="shared" si="62"/>
        <v>305.24650395911141</v>
      </c>
      <c r="AO93" s="12">
        <f t="shared" si="63"/>
        <v>16.967565534136263</v>
      </c>
    </row>
    <row r="94" spans="1:41" ht="17" x14ac:dyDescent="0.2">
      <c r="A94" s="21" t="s">
        <v>124</v>
      </c>
      <c r="B94" t="s">
        <v>157</v>
      </c>
      <c r="C94" t="s">
        <v>126</v>
      </c>
      <c r="D94" s="14">
        <v>792.56425866045038</v>
      </c>
      <c r="E94">
        <v>16208</v>
      </c>
      <c r="F94">
        <v>7</v>
      </c>
      <c r="G94" s="7">
        <f t="shared" si="66"/>
        <v>1134.5600000000002</v>
      </c>
      <c r="H94" s="7">
        <f t="shared" si="67"/>
        <v>486.24</v>
      </c>
      <c r="I94" s="20">
        <v>20</v>
      </c>
      <c r="J94" s="20">
        <v>60</v>
      </c>
      <c r="K94" s="7">
        <f t="shared" si="68"/>
        <v>60</v>
      </c>
      <c r="L94" s="7">
        <f t="shared" si="69"/>
        <v>810.40000000000009</v>
      </c>
      <c r="M94" s="20">
        <v>13</v>
      </c>
      <c r="N94" s="20">
        <v>250</v>
      </c>
      <c r="O94" s="7">
        <f t="shared" si="70"/>
        <v>250</v>
      </c>
      <c r="P94" s="7">
        <f t="shared" si="71"/>
        <v>210.70400000000001</v>
      </c>
      <c r="Q94">
        <v>0</v>
      </c>
      <c r="R94" s="7">
        <f t="shared" si="72"/>
        <v>0</v>
      </c>
      <c r="S94" s="17">
        <f t="shared" si="73"/>
        <v>4586.7239137798506</v>
      </c>
      <c r="T94" s="17">
        <f>E94-G94-K94-O94-P94-R94-S94-D94</f>
        <v>9173.4478275597012</v>
      </c>
      <c r="U94" s="17">
        <f>T94*100/D94</f>
        <v>1157.4389997177227</v>
      </c>
      <c r="W94" s="12">
        <f t="shared" si="46"/>
        <v>2701.3333333333339</v>
      </c>
      <c r="X94" s="12">
        <f t="shared" si="47"/>
        <v>132.09404311007509</v>
      </c>
      <c r="Y94" s="16">
        <f t="shared" si="48"/>
        <v>189.09333333333336</v>
      </c>
      <c r="Z94" s="16">
        <f t="shared" si="49"/>
        <v>10</v>
      </c>
      <c r="AA94" s="16">
        <f t="shared" si="50"/>
        <v>41.666666666666671</v>
      </c>
      <c r="AB94" s="16">
        <f t="shared" si="51"/>
        <v>35.117333333333342</v>
      </c>
      <c r="AC94" s="16">
        <f t="shared" si="52"/>
        <v>0</v>
      </c>
      <c r="AD94" s="16">
        <f t="shared" si="53"/>
        <v>2293.3619568899258</v>
      </c>
      <c r="AF94" s="12">
        <f t="shared" si="54"/>
        <v>13506.666666666666</v>
      </c>
      <c r="AG94" s="16">
        <f t="shared" si="55"/>
        <v>660.47021555037531</v>
      </c>
      <c r="AH94" s="16">
        <f t="shared" si="56"/>
        <v>945.46666666666681</v>
      </c>
      <c r="AI94" s="16">
        <f t="shared" si="57"/>
        <v>50</v>
      </c>
      <c r="AJ94" s="16">
        <f t="shared" si="58"/>
        <v>208.33333333333331</v>
      </c>
      <c r="AK94" s="16">
        <f t="shared" si="59"/>
        <v>175.58666666666667</v>
      </c>
      <c r="AL94" s="16">
        <f t="shared" si="60"/>
        <v>0</v>
      </c>
      <c r="AM94" s="12">
        <f t="shared" si="61"/>
        <v>2293.3619568899248</v>
      </c>
      <c r="AN94" s="12">
        <f t="shared" si="62"/>
        <v>4586.7239137798506</v>
      </c>
      <c r="AO94" s="12">
        <f t="shared" si="63"/>
        <v>28.299135697062258</v>
      </c>
    </row>
    <row r="95" spans="1:41" ht="17" x14ac:dyDescent="0.2">
      <c r="A95" s="22" t="s">
        <v>125</v>
      </c>
      <c r="B95" t="s">
        <v>158</v>
      </c>
      <c r="C95" t="s">
        <v>126</v>
      </c>
      <c r="D95" s="14">
        <v>374.71934405523928</v>
      </c>
      <c r="E95">
        <v>1099</v>
      </c>
      <c r="F95">
        <v>9</v>
      </c>
      <c r="G95" s="7">
        <f t="shared" si="66"/>
        <v>98.91</v>
      </c>
      <c r="H95" s="7">
        <f t="shared" si="67"/>
        <v>32.97</v>
      </c>
      <c r="I95" s="20">
        <v>20</v>
      </c>
      <c r="J95" s="20">
        <v>60</v>
      </c>
      <c r="K95" s="7">
        <f t="shared" si="68"/>
        <v>32.97</v>
      </c>
      <c r="L95" s="7">
        <f t="shared" si="69"/>
        <v>54.95</v>
      </c>
      <c r="M95" s="20">
        <v>13</v>
      </c>
      <c r="N95" s="20">
        <v>250</v>
      </c>
      <c r="O95" s="7">
        <f t="shared" si="70"/>
        <v>54.95</v>
      </c>
      <c r="P95" s="7">
        <f t="shared" si="71"/>
        <v>14.287000000000001</v>
      </c>
      <c r="Q95">
        <v>0</v>
      </c>
      <c r="R95" s="7">
        <f t="shared" si="72"/>
        <v>0</v>
      </c>
      <c r="S95" s="17">
        <f t="shared" si="73"/>
        <v>174.38788531492025</v>
      </c>
      <c r="T95" s="17">
        <f t="shared" si="64"/>
        <v>348.77577062984039</v>
      </c>
      <c r="U95" s="17">
        <f t="shared" si="65"/>
        <v>93.076532120110031</v>
      </c>
      <c r="W95" s="12">
        <f t="shared" si="46"/>
        <v>183.16666666666669</v>
      </c>
      <c r="X95" s="12">
        <f t="shared" si="47"/>
        <v>62.453224009206558</v>
      </c>
      <c r="Y95" s="16">
        <f t="shared" si="48"/>
        <v>16.484999999999999</v>
      </c>
      <c r="Z95" s="16">
        <f t="shared" si="49"/>
        <v>5.4950000000000001</v>
      </c>
      <c r="AA95" s="16">
        <f t="shared" si="50"/>
        <v>9.158333333333335</v>
      </c>
      <c r="AB95" s="16">
        <f t="shared" si="51"/>
        <v>2.3811666666666671</v>
      </c>
      <c r="AC95" s="16">
        <f t="shared" si="52"/>
        <v>0</v>
      </c>
      <c r="AD95" s="16">
        <f t="shared" si="53"/>
        <v>87.193942657460113</v>
      </c>
      <c r="AF95" s="12">
        <f t="shared" si="54"/>
        <v>915.83333333333326</v>
      </c>
      <c r="AG95" s="16">
        <f t="shared" si="55"/>
        <v>312.26612004603271</v>
      </c>
      <c r="AH95" s="16">
        <f t="shared" si="56"/>
        <v>82.424999999999997</v>
      </c>
      <c r="AI95" s="16">
        <f t="shared" si="57"/>
        <v>27.474999999999998</v>
      </c>
      <c r="AJ95" s="16">
        <f t="shared" si="58"/>
        <v>45.791666666666671</v>
      </c>
      <c r="AK95" s="16">
        <f t="shared" si="59"/>
        <v>11.905833333333334</v>
      </c>
      <c r="AL95" s="16">
        <f t="shared" si="60"/>
        <v>0</v>
      </c>
      <c r="AM95" s="12">
        <f t="shared" si="61"/>
        <v>87.193942657460127</v>
      </c>
      <c r="AN95" s="12">
        <f t="shared" si="62"/>
        <v>174.38788531492025</v>
      </c>
      <c r="AO95" s="12">
        <f t="shared" si="63"/>
        <v>15.867869455406755</v>
      </c>
    </row>
  </sheetData>
  <conditionalFormatting sqref="U2:U95">
    <cfRule type="cellIs" dxfId="5" priority="6" operator="lessThan">
      <formula>100</formula>
    </cfRule>
  </conditionalFormatting>
  <conditionalFormatting sqref="A96:A1048576 A1:A56">
    <cfRule type="duplicateValues" dxfId="4" priority="5"/>
  </conditionalFormatting>
  <conditionalFormatting sqref="A96:A1048576 A1:A76">
    <cfRule type="duplicateValues" dxfId="3" priority="3"/>
  </conditionalFormatting>
  <conditionalFormatting sqref="A57:A76">
    <cfRule type="duplicateValues" dxfId="2" priority="18"/>
  </conditionalFormatting>
  <conditionalFormatting sqref="A1:A1048576">
    <cfRule type="duplicateValues" dxfId="1" priority="1"/>
  </conditionalFormatting>
  <conditionalFormatting sqref="A77:A95">
    <cfRule type="duplicateValues" dxfId="0" priority="3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2022-09-14T08:51:00Z</dcterms:created>
  <dcterms:modified xsi:type="dcterms:W3CDTF">2022-09-23T08:28:28Z</dcterms:modified>
</cp:coreProperties>
</file>