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ijskackov/Desktop/Lab3/"/>
    </mc:Choice>
  </mc:AlternateContent>
  <xr:revisionPtr revIDLastSave="0" documentId="13_ncr:1_{F8C41F3C-870D-CE4F-8B2F-784B37B5ACD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  <sheet name="задани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7" i="1" l="1"/>
  <c r="N41" i="1"/>
  <c r="S63" i="1"/>
  <c r="S64" i="1"/>
  <c r="S62" i="1"/>
  <c r="N63" i="1"/>
  <c r="N64" i="1"/>
  <c r="N62" i="1"/>
  <c r="I63" i="1"/>
  <c r="I64" i="1"/>
  <c r="I62" i="1"/>
  <c r="D63" i="1"/>
  <c r="D64" i="1"/>
  <c r="D62" i="1"/>
  <c r="S42" i="1"/>
  <c r="S43" i="1"/>
  <c r="S41" i="1"/>
  <c r="S44" i="1" s="1"/>
  <c r="N43" i="1"/>
  <c r="N42" i="1"/>
  <c r="I43" i="1"/>
  <c r="I41" i="1"/>
  <c r="I42" i="1"/>
  <c r="D43" i="1"/>
  <c r="D41" i="1"/>
  <c r="D42" i="1"/>
  <c r="S22" i="1"/>
  <c r="S21" i="1"/>
  <c r="S20" i="1"/>
  <c r="N22" i="1"/>
  <c r="N21" i="1"/>
  <c r="N20" i="1"/>
  <c r="I22" i="1"/>
  <c r="I21" i="1"/>
  <c r="I20" i="1"/>
  <c r="D22" i="1"/>
  <c r="D21" i="1"/>
  <c r="D20" i="1"/>
  <c r="N65" i="1" l="1"/>
  <c r="I65" i="1"/>
  <c r="N44" i="1"/>
  <c r="N48" i="1" s="1"/>
  <c r="N23" i="1"/>
  <c r="S65" i="1"/>
  <c r="S70" i="1" s="1"/>
  <c r="S23" i="1"/>
  <c r="S27" i="1" s="1"/>
  <c r="S48" i="1"/>
  <c r="N69" i="1"/>
  <c r="N27" i="1"/>
  <c r="N70" i="1"/>
  <c r="I70" i="1"/>
  <c r="I69" i="1"/>
  <c r="I68" i="1"/>
  <c r="N47" i="1"/>
  <c r="N28" i="1"/>
  <c r="S49" i="1"/>
  <c r="D23" i="1"/>
  <c r="S47" i="1"/>
  <c r="N68" i="1"/>
  <c r="I23" i="1"/>
  <c r="I26" i="1" s="1"/>
  <c r="D44" i="1"/>
  <c r="D48" i="1" s="1"/>
  <c r="N49" i="1"/>
  <c r="N26" i="1"/>
  <c r="D65" i="1"/>
  <c r="D69" i="1" s="1"/>
  <c r="I44" i="1"/>
  <c r="I47" i="1" s="1"/>
  <c r="D70" i="1" l="1"/>
  <c r="S68" i="1"/>
  <c r="S69" i="1"/>
  <c r="S28" i="1"/>
  <c r="S26" i="1"/>
  <c r="I27" i="1"/>
  <c r="D49" i="1"/>
  <c r="I28" i="1"/>
  <c r="I49" i="1"/>
  <c r="I48" i="1"/>
  <c r="D26" i="1"/>
  <c r="D27" i="1"/>
  <c r="D47" i="1"/>
  <c r="D28" i="1"/>
  <c r="D68" i="1"/>
  <c r="N7" i="1" l="1"/>
  <c r="N6" i="1"/>
  <c r="N5" i="1"/>
  <c r="N4" i="1"/>
  <c r="N8" i="1" l="1"/>
  <c r="Q4" i="1" s="1"/>
  <c r="Q7" i="1" l="1"/>
  <c r="Q6" i="1"/>
  <c r="Q5" i="1"/>
  <c r="V67" i="1" s="1"/>
  <c r="K79" i="1" s="1"/>
  <c r="V23" i="1" l="1"/>
  <c r="E77" i="1" s="1"/>
  <c r="V65" i="1"/>
  <c r="K77" i="1" s="1"/>
  <c r="V24" i="1"/>
  <c r="E78" i="1" s="1"/>
  <c r="V44" i="1"/>
  <c r="V45" i="1"/>
  <c r="H78" i="1" s="1"/>
  <c r="V46" i="1"/>
  <c r="H79" i="1" s="1"/>
  <c r="V25" i="1"/>
  <c r="E79" i="1" s="1"/>
  <c r="V66" i="1"/>
  <c r="K78" i="1" s="1"/>
  <c r="P78" i="1" l="1"/>
  <c r="P77" i="1"/>
  <c r="P76" i="1"/>
</calcChain>
</file>

<file path=xl/sharedStrings.xml><?xml version="1.0" encoding="utf-8"?>
<sst xmlns="http://schemas.openxmlformats.org/spreadsheetml/2006/main" count="244" uniqueCount="47">
  <si>
    <t>стоимость линии</t>
  </si>
  <si>
    <t>производительность</t>
  </si>
  <si>
    <t>время непрерывной работы</t>
  </si>
  <si>
    <t>себестоимость пластмассы</t>
  </si>
  <si>
    <t>матрица парных сравнений критериев</t>
  </si>
  <si>
    <t>K1</t>
  </si>
  <si>
    <t>K2</t>
  </si>
  <si>
    <t>K3</t>
  </si>
  <si>
    <t>K4</t>
  </si>
  <si>
    <t>Сумма:</t>
  </si>
  <si>
    <t>C1</t>
  </si>
  <si>
    <t>C2</t>
  </si>
  <si>
    <t>C3</t>
  </si>
  <si>
    <t>C4</t>
  </si>
  <si>
    <t>Ср. геом. cтрок</t>
  </si>
  <si>
    <t>L1</t>
  </si>
  <si>
    <t>L2</t>
  </si>
  <si>
    <t>L3</t>
  </si>
  <si>
    <t>L4</t>
  </si>
  <si>
    <t>Локал. приоритеты</t>
  </si>
  <si>
    <t>Л1</t>
  </si>
  <si>
    <t>Л2</t>
  </si>
  <si>
    <t>Л3</t>
  </si>
  <si>
    <t>критерий "себестоимость пластмассы"</t>
  </si>
  <si>
    <t>критерий "производительность"</t>
  </si>
  <si>
    <t>критерий "время непрерывной работы"</t>
  </si>
  <si>
    <t>критерий "стоимость линии"</t>
  </si>
  <si>
    <t>Глобал. приоритеты</t>
  </si>
  <si>
    <t>G2</t>
  </si>
  <si>
    <t>G3</t>
  </si>
  <si>
    <t>Наил-й:</t>
  </si>
  <si>
    <t>G1</t>
  </si>
  <si>
    <t>техническая упрочненная</t>
  </si>
  <si>
    <t>общая оценка</t>
  </si>
  <si>
    <t>E1</t>
  </si>
  <si>
    <t>E2</t>
  </si>
  <si>
    <t>E3</t>
  </si>
  <si>
    <t>Сумма</t>
  </si>
  <si>
    <t>Лок. приоритеты</t>
  </si>
  <si>
    <t>Глоб. приоритеты</t>
  </si>
  <si>
    <t>обычная техническая пластмасса</t>
  </si>
  <si>
    <t>бытовые изделия</t>
  </si>
  <si>
    <t>обычная техническая</t>
  </si>
  <si>
    <t>Спрос</t>
  </si>
  <si>
    <t>произв.</t>
  </si>
  <si>
    <t>себест.</t>
  </si>
  <si>
    <t>непрерыв. раб.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</si>
</sst>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/>
    <xf numFmtId="2" fontId="2" fillId="0" borderId="5" xfId="0" applyNumberFormat="1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  <color rgb="FFE5E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251012</xdr:colOff>
      <xdr:row>1</xdr:row>
      <xdr:rowOff>71718</xdr:rowOff>
    </xdr:from>
    <xdr:to>
      <xdr:col>12</xdr:col>
      <xdr:colOff>318717</xdr:colOff>
      <xdr:row>41</xdr:row>
      <xdr:rowOff>38220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012" y="251012"/>
          <a:ext cx="7382905" cy="7138267"/>
        </a:xfrm>
        <a:prstGeom prst="rect">
          <a:avLst/>
        </a:prstGeom>
      </xdr:spPr>
    </xdr:pic>
    <xdr:clientData/>
  </xdr:twoCellAnchor>
  <xdr:twoCellAnchor editAs="oneCell">
    <xdr:from>
      <xdr:col>15</xdr:col>
      <xdr:colOff>17929</xdr:colOff>
      <xdr:row>1</xdr:row>
      <xdr:rowOff>86660</xdr:rowOff>
    </xdr:from>
    <xdr:to>
      <xdr:col>27</xdr:col>
      <xdr:colOff>85635</xdr:colOff>
      <xdr:row>37</xdr:row>
      <xdr:rowOff>148081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3223" y="280895"/>
          <a:ext cx="8135941" cy="7053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5"/>
  <sheetViews>
    <sheetView tabSelected="1" topLeftCell="E52" zoomScaleNormal="55" workbookViewId="0">
      <selection activeCell="K79" sqref="D75:M79"/>
    </sheetView>
  </sheetViews>
  <sheetFormatPr baseColWidth="10" defaultColWidth="8.83203125" defaultRowHeight="15" x14ac:dyDescent="0.2"/>
  <cols>
    <col min="4" max="4" width="9" bestFit="1" customWidth="1"/>
    <col min="5" max="5" width="10.6640625" bestFit="1" customWidth="1"/>
    <col min="6" max="6" width="8.83203125" customWidth="1"/>
    <col min="14" max="14" width="9" bestFit="1" customWidth="1"/>
    <col min="15" max="15" width="10.83203125" bestFit="1" customWidth="1"/>
    <col min="16" max="16" width="9" bestFit="1" customWidth="1"/>
  </cols>
  <sheetData>
    <row r="1" spans="1:24" ht="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8" x14ac:dyDescent="0.2">
      <c r="A2" s="3"/>
      <c r="B2" s="6"/>
      <c r="C2" s="6"/>
      <c r="D2" s="6"/>
      <c r="E2" s="6"/>
      <c r="F2" s="6"/>
      <c r="G2" s="39" t="s">
        <v>4</v>
      </c>
      <c r="H2" s="39"/>
      <c r="I2" s="39"/>
      <c r="J2" s="39"/>
      <c r="K2" s="3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" x14ac:dyDescent="0.2">
      <c r="A3" s="3"/>
      <c r="B3" s="6"/>
      <c r="C3" s="4"/>
      <c r="D3" s="4"/>
      <c r="E3" s="4"/>
      <c r="F3" s="6"/>
      <c r="G3" s="5"/>
      <c r="H3" s="14" t="s">
        <v>5</v>
      </c>
      <c r="I3" s="14" t="s">
        <v>6</v>
      </c>
      <c r="J3" s="14" t="s">
        <v>7</v>
      </c>
      <c r="K3" s="14" t="s">
        <v>8</v>
      </c>
      <c r="L3" s="6"/>
      <c r="M3" s="39" t="s">
        <v>14</v>
      </c>
      <c r="N3" s="39"/>
      <c r="O3" s="6"/>
      <c r="P3" s="39" t="s">
        <v>38</v>
      </c>
      <c r="Q3" s="39"/>
      <c r="R3" s="6"/>
      <c r="S3" s="6"/>
      <c r="T3" s="6"/>
      <c r="U3" s="6"/>
      <c r="V3" s="6"/>
      <c r="W3" s="6"/>
      <c r="X3" s="6"/>
    </row>
    <row r="4" spans="1:24" ht="18" x14ac:dyDescent="0.2">
      <c r="A4" s="3"/>
      <c r="B4" s="6"/>
      <c r="C4" s="4"/>
      <c r="D4" s="4"/>
      <c r="E4" s="4" t="s">
        <v>44</v>
      </c>
      <c r="F4" s="6"/>
      <c r="G4" s="14" t="s">
        <v>5</v>
      </c>
      <c r="H4" s="5">
        <v>1</v>
      </c>
      <c r="I4" s="5">
        <v>3</v>
      </c>
      <c r="J4" s="5">
        <v>5</v>
      </c>
      <c r="K4" s="5">
        <v>5</v>
      </c>
      <c r="L4" s="6"/>
      <c r="M4" s="15" t="s">
        <v>10</v>
      </c>
      <c r="N4" s="11">
        <f>GEOMEAN(H4:K4)</f>
        <v>2.942830956382712</v>
      </c>
      <c r="O4" s="6"/>
      <c r="P4" s="15" t="s">
        <v>15</v>
      </c>
      <c r="Q4" s="11">
        <f>N4/N8</f>
        <v>0.55786461793954656</v>
      </c>
      <c r="R4" s="6"/>
      <c r="S4" s="6"/>
      <c r="T4" s="6"/>
      <c r="U4" s="6"/>
      <c r="V4" s="6"/>
      <c r="W4" s="6"/>
      <c r="X4" s="6"/>
    </row>
    <row r="5" spans="1:24" ht="18" x14ac:dyDescent="0.2">
      <c r="A5" s="3"/>
      <c r="B5" s="6"/>
      <c r="C5" s="4"/>
      <c r="D5" s="4"/>
      <c r="E5" s="4" t="s">
        <v>45</v>
      </c>
      <c r="F5" s="6"/>
      <c r="G5" s="14" t="s">
        <v>6</v>
      </c>
      <c r="H5" s="7">
        <v>0.33333333333333331</v>
      </c>
      <c r="I5" s="5">
        <v>1</v>
      </c>
      <c r="J5" s="5">
        <v>3</v>
      </c>
      <c r="K5" s="5">
        <v>3</v>
      </c>
      <c r="L5" s="6"/>
      <c r="M5" s="14" t="s">
        <v>11</v>
      </c>
      <c r="N5" s="9">
        <f>GEOMEAN(H5:K5)</f>
        <v>1.3160740129524926</v>
      </c>
      <c r="O5" s="6"/>
      <c r="P5" s="14" t="s">
        <v>16</v>
      </c>
      <c r="Q5" s="9">
        <f>N5/N8</f>
        <v>0.24948464159095499</v>
      </c>
      <c r="R5" s="6"/>
      <c r="S5" s="6"/>
      <c r="T5" s="6"/>
      <c r="U5" s="6"/>
      <c r="V5" s="6"/>
      <c r="W5" s="6"/>
      <c r="X5" s="6"/>
    </row>
    <row r="6" spans="1:24" ht="18" x14ac:dyDescent="0.2">
      <c r="A6" s="3"/>
      <c r="B6" s="6"/>
      <c r="C6" s="4"/>
      <c r="D6" s="4"/>
      <c r="E6" s="4" t="s">
        <v>0</v>
      </c>
      <c r="F6" s="6"/>
      <c r="G6" s="14" t="s">
        <v>7</v>
      </c>
      <c r="H6" s="7">
        <v>0.2</v>
      </c>
      <c r="I6" s="7">
        <v>0.33333333333333331</v>
      </c>
      <c r="J6" s="5">
        <v>1</v>
      </c>
      <c r="K6" s="5">
        <v>1</v>
      </c>
      <c r="L6" s="6"/>
      <c r="M6" s="14" t="s">
        <v>12</v>
      </c>
      <c r="N6" s="9">
        <f>GEOMEAN(H6:K6)</f>
        <v>0.50813274815461473</v>
      </c>
      <c r="O6" s="6"/>
      <c r="P6" s="14" t="s">
        <v>17</v>
      </c>
      <c r="Q6" s="9">
        <f>N6/N8</f>
        <v>9.6325370234749269E-2</v>
      </c>
      <c r="R6" s="6"/>
      <c r="S6" s="6"/>
      <c r="T6" s="6"/>
      <c r="U6" s="6"/>
      <c r="V6" s="6"/>
      <c r="W6" s="6"/>
      <c r="X6" s="6"/>
    </row>
    <row r="7" spans="1:24" ht="18" x14ac:dyDescent="0.2">
      <c r="A7" s="3"/>
      <c r="B7" s="6"/>
      <c r="C7" s="6"/>
      <c r="D7" s="6"/>
      <c r="E7" s="4" t="s">
        <v>46</v>
      </c>
      <c r="F7" s="6"/>
      <c r="G7" s="14" t="s">
        <v>8</v>
      </c>
      <c r="H7" s="7">
        <v>0.2</v>
      </c>
      <c r="I7" s="7">
        <v>0.33333333333333331</v>
      </c>
      <c r="J7" s="5">
        <v>1</v>
      </c>
      <c r="K7" s="5">
        <v>1</v>
      </c>
      <c r="L7" s="6"/>
      <c r="M7" s="14" t="s">
        <v>13</v>
      </c>
      <c r="N7" s="9">
        <f>GEOMEAN(H7:K7)</f>
        <v>0.50813274815461473</v>
      </c>
      <c r="O7" s="6"/>
      <c r="P7" s="14" t="s">
        <v>18</v>
      </c>
      <c r="Q7" s="9">
        <f>N7/N8</f>
        <v>9.6325370234749269E-2</v>
      </c>
      <c r="R7" s="6"/>
      <c r="S7" s="6"/>
      <c r="T7" s="6"/>
      <c r="U7" s="6"/>
      <c r="V7" s="6"/>
      <c r="W7" s="6"/>
      <c r="X7" s="6"/>
    </row>
    <row r="8" spans="1:24" ht="18" x14ac:dyDescent="0.2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14" t="s">
        <v>37</v>
      </c>
      <c r="N8" s="9">
        <f>SUM(N4:N7)</f>
        <v>5.2751704656444334</v>
      </c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8" x14ac:dyDescent="0.2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8" x14ac:dyDescent="0.2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8" x14ac:dyDescent="0.2">
      <c r="A11" s="3"/>
      <c r="B11" s="6"/>
      <c r="C11" s="6"/>
      <c r="D11" s="6"/>
      <c r="E11" s="6"/>
      <c r="F11" s="6"/>
      <c r="G11" s="4" t="s">
        <v>41</v>
      </c>
      <c r="H11" s="4"/>
      <c r="I11" s="4"/>
      <c r="J11" s="31"/>
      <c r="K11" s="4"/>
      <c r="L11" s="16">
        <v>0.4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8" x14ac:dyDescent="0.2">
      <c r="A12" s="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8" x14ac:dyDescent="0.2">
      <c r="A13" s="3"/>
      <c r="B13" s="6"/>
      <c r="C13" s="39" t="s">
        <v>1</v>
      </c>
      <c r="D13" s="39"/>
      <c r="E13" s="39"/>
      <c r="F13" s="39"/>
      <c r="G13" s="6"/>
      <c r="H13" s="40" t="s">
        <v>3</v>
      </c>
      <c r="I13" s="39"/>
      <c r="J13" s="39"/>
      <c r="K13" s="39"/>
      <c r="L13" s="6"/>
      <c r="M13" s="39" t="s">
        <v>2</v>
      </c>
      <c r="N13" s="39"/>
      <c r="O13" s="39"/>
      <c r="P13" s="39"/>
      <c r="Q13" s="6"/>
      <c r="R13" s="39" t="s">
        <v>0</v>
      </c>
      <c r="S13" s="39"/>
      <c r="T13" s="39"/>
      <c r="U13" s="39"/>
      <c r="V13" s="6"/>
      <c r="W13" s="6"/>
      <c r="X13" s="6"/>
    </row>
    <row r="14" spans="1:24" ht="18" x14ac:dyDescent="0.2">
      <c r="A14" s="3"/>
      <c r="B14" s="6"/>
      <c r="C14" s="5"/>
      <c r="D14" s="10" t="s">
        <v>20</v>
      </c>
      <c r="E14" s="10" t="s">
        <v>21</v>
      </c>
      <c r="F14" s="10" t="s">
        <v>22</v>
      </c>
      <c r="G14" s="6"/>
      <c r="H14" s="5"/>
      <c r="I14" s="13" t="s">
        <v>20</v>
      </c>
      <c r="J14" s="10" t="s">
        <v>21</v>
      </c>
      <c r="K14" s="10" t="s">
        <v>22</v>
      </c>
      <c r="L14" s="6"/>
      <c r="M14" s="5"/>
      <c r="N14" s="10" t="s">
        <v>20</v>
      </c>
      <c r="O14" s="10" t="s">
        <v>21</v>
      </c>
      <c r="P14" s="10" t="s">
        <v>22</v>
      </c>
      <c r="Q14" s="6"/>
      <c r="R14" s="5"/>
      <c r="S14" s="10" t="s">
        <v>20</v>
      </c>
      <c r="T14" s="10" t="s">
        <v>21</v>
      </c>
      <c r="U14" s="10" t="s">
        <v>22</v>
      </c>
      <c r="V14" s="6"/>
      <c r="W14" s="6"/>
      <c r="X14" s="6"/>
    </row>
    <row r="15" spans="1:24" ht="18" x14ac:dyDescent="0.2">
      <c r="A15" s="3"/>
      <c r="B15" s="6"/>
      <c r="C15" s="10" t="s">
        <v>20</v>
      </c>
      <c r="D15" s="7">
        <v>1</v>
      </c>
      <c r="E15" s="7">
        <v>0.2</v>
      </c>
      <c r="F15" s="7">
        <v>0.14285714285714285</v>
      </c>
      <c r="G15" s="6"/>
      <c r="H15" s="12" t="s">
        <v>20</v>
      </c>
      <c r="I15" s="7">
        <v>1</v>
      </c>
      <c r="J15" s="7">
        <v>5</v>
      </c>
      <c r="K15" s="7">
        <v>0.33333333333333331</v>
      </c>
      <c r="L15" s="6"/>
      <c r="M15" s="10" t="s">
        <v>20</v>
      </c>
      <c r="N15" s="7">
        <v>1</v>
      </c>
      <c r="O15" s="7">
        <v>0.2</v>
      </c>
      <c r="P15" s="7">
        <v>0.33333333333333331</v>
      </c>
      <c r="Q15" s="6"/>
      <c r="R15" s="10" t="s">
        <v>20</v>
      </c>
      <c r="S15" s="7">
        <v>1</v>
      </c>
      <c r="T15" s="7">
        <v>7</v>
      </c>
      <c r="U15" s="7">
        <v>3</v>
      </c>
      <c r="V15" s="6"/>
      <c r="W15" s="6"/>
      <c r="X15" s="6"/>
    </row>
    <row r="16" spans="1:24" ht="18" x14ac:dyDescent="0.2">
      <c r="A16" s="3"/>
      <c r="B16" s="6"/>
      <c r="C16" s="10" t="s">
        <v>21</v>
      </c>
      <c r="D16" s="7">
        <v>5</v>
      </c>
      <c r="E16" s="7">
        <v>1</v>
      </c>
      <c r="F16" s="7">
        <v>0.33333333333333331</v>
      </c>
      <c r="G16" s="6"/>
      <c r="H16" s="10" t="s">
        <v>21</v>
      </c>
      <c r="I16" s="7">
        <v>0.2</v>
      </c>
      <c r="J16" s="7">
        <v>1</v>
      </c>
      <c r="K16" s="7">
        <v>0.14285714285714285</v>
      </c>
      <c r="L16" s="6"/>
      <c r="M16" s="10" t="s">
        <v>21</v>
      </c>
      <c r="N16" s="7">
        <v>5</v>
      </c>
      <c r="O16" s="7">
        <v>1</v>
      </c>
      <c r="P16" s="7">
        <v>3</v>
      </c>
      <c r="Q16" s="6"/>
      <c r="R16" s="10" t="s">
        <v>21</v>
      </c>
      <c r="S16" s="7">
        <v>0.14285714285714285</v>
      </c>
      <c r="T16" s="7">
        <v>1</v>
      </c>
      <c r="U16" s="7">
        <v>5</v>
      </c>
      <c r="V16" s="6"/>
      <c r="W16" s="6"/>
      <c r="X16" s="6"/>
    </row>
    <row r="17" spans="1:24" ht="18" x14ac:dyDescent="0.2">
      <c r="A17" s="3"/>
      <c r="B17" s="6"/>
      <c r="C17" s="10" t="s">
        <v>22</v>
      </c>
      <c r="D17" s="7">
        <v>7</v>
      </c>
      <c r="E17" s="7">
        <v>3</v>
      </c>
      <c r="F17" s="7">
        <v>1</v>
      </c>
      <c r="G17" s="6"/>
      <c r="H17" s="10" t="s">
        <v>22</v>
      </c>
      <c r="I17" s="7">
        <v>0.33333333333333331</v>
      </c>
      <c r="J17" s="7">
        <v>7</v>
      </c>
      <c r="K17" s="7">
        <v>1</v>
      </c>
      <c r="L17" s="6"/>
      <c r="M17" s="10" t="s">
        <v>22</v>
      </c>
      <c r="N17" s="7">
        <v>3</v>
      </c>
      <c r="O17" s="7">
        <v>0.33333333333333331</v>
      </c>
      <c r="P17" s="7">
        <v>1</v>
      </c>
      <c r="Q17" s="6"/>
      <c r="R17" s="10" t="s">
        <v>22</v>
      </c>
      <c r="S17" s="7">
        <v>0.33333333333333331</v>
      </c>
      <c r="T17" s="7">
        <v>0.2</v>
      </c>
      <c r="U17" s="7">
        <v>1</v>
      </c>
      <c r="V17" s="6"/>
      <c r="W17" s="6"/>
      <c r="X17" s="6"/>
    </row>
    <row r="18" spans="1:24" ht="18" x14ac:dyDescent="0.2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8" x14ac:dyDescent="0.2">
      <c r="A19" s="3"/>
      <c r="B19" s="6"/>
      <c r="C19" s="39" t="s">
        <v>14</v>
      </c>
      <c r="D19" s="39"/>
      <c r="E19" s="6"/>
      <c r="F19" s="6"/>
      <c r="G19" s="6"/>
      <c r="H19" s="39" t="s">
        <v>14</v>
      </c>
      <c r="I19" s="39"/>
      <c r="J19" s="6"/>
      <c r="K19" s="6"/>
      <c r="L19" s="6"/>
      <c r="M19" s="39" t="s">
        <v>14</v>
      </c>
      <c r="N19" s="39"/>
      <c r="O19" s="6"/>
      <c r="P19" s="6"/>
      <c r="Q19" s="6"/>
      <c r="R19" s="39" t="s">
        <v>14</v>
      </c>
      <c r="S19" s="39"/>
      <c r="T19" s="6"/>
      <c r="U19" s="6"/>
      <c r="V19" s="6"/>
      <c r="W19" s="6"/>
      <c r="X19" s="6"/>
    </row>
    <row r="20" spans="1:24" ht="18" x14ac:dyDescent="0.2">
      <c r="A20" s="3"/>
      <c r="B20" s="6"/>
      <c r="C20" s="12" t="s">
        <v>10</v>
      </c>
      <c r="D20" s="11">
        <f>GEOMEAN(D15:F15)</f>
        <v>0.30571070873287987</v>
      </c>
      <c r="E20" s="6"/>
      <c r="F20" s="6"/>
      <c r="G20" s="6"/>
      <c r="H20" s="12" t="s">
        <v>10</v>
      </c>
      <c r="I20" s="11">
        <f>GEOMEAN(I15:K15)</f>
        <v>1.1856311014966876</v>
      </c>
      <c r="J20" s="6"/>
      <c r="K20" s="6"/>
      <c r="L20" s="6"/>
      <c r="M20" s="12" t="s">
        <v>10</v>
      </c>
      <c r="N20" s="11">
        <f>GEOMEAN(N15:P15)</f>
        <v>0.40548013303822666</v>
      </c>
      <c r="O20" s="6"/>
      <c r="P20" s="6"/>
      <c r="Q20" s="6"/>
      <c r="R20" s="12" t="s">
        <v>10</v>
      </c>
      <c r="S20" s="11">
        <f>GEOMEAN(S15:U15)</f>
        <v>2.7589241763811208</v>
      </c>
      <c r="T20" s="6"/>
      <c r="U20" s="6"/>
      <c r="V20" s="6"/>
      <c r="W20" s="6"/>
      <c r="X20" s="6"/>
    </row>
    <row r="21" spans="1:24" ht="18" x14ac:dyDescent="0.2">
      <c r="A21" s="3"/>
      <c r="B21" s="6"/>
      <c r="C21" s="10" t="s">
        <v>11</v>
      </c>
      <c r="D21" s="9">
        <f>GEOMEAN(D16:F16)</f>
        <v>1.1856311014966876</v>
      </c>
      <c r="E21" s="6"/>
      <c r="F21" s="6"/>
      <c r="G21" s="6"/>
      <c r="H21" s="10" t="s">
        <v>11</v>
      </c>
      <c r="I21" s="9">
        <f>GEOMEAN(I16:K16)</f>
        <v>0.30571070873287987</v>
      </c>
      <c r="J21" s="6"/>
      <c r="K21" s="6"/>
      <c r="L21" s="6"/>
      <c r="M21" s="10" t="s">
        <v>11</v>
      </c>
      <c r="N21" s="9">
        <f>GEOMEAN(N16:P16)</f>
        <v>2.4662120743304699</v>
      </c>
      <c r="O21" s="6"/>
      <c r="P21" s="6"/>
      <c r="Q21" s="6"/>
      <c r="R21" s="10" t="s">
        <v>11</v>
      </c>
      <c r="S21" s="9">
        <f>GEOMEAN(S16:U16)</f>
        <v>0.89390353509656761</v>
      </c>
      <c r="T21" s="6"/>
      <c r="U21" s="6"/>
      <c r="V21" s="6"/>
      <c r="W21" s="6"/>
      <c r="X21" s="6"/>
    </row>
    <row r="22" spans="1:24" ht="18" x14ac:dyDescent="0.2">
      <c r="A22" s="3"/>
      <c r="B22" s="6"/>
      <c r="C22" s="10" t="s">
        <v>12</v>
      </c>
      <c r="D22" s="9">
        <f>GEOMEAN(D17:F17)</f>
        <v>2.7589241763811208</v>
      </c>
      <c r="E22" s="6"/>
      <c r="F22" s="6"/>
      <c r="G22" s="6"/>
      <c r="H22" s="10" t="s">
        <v>12</v>
      </c>
      <c r="I22" s="9">
        <f>GEOMEAN(I17:K17)</f>
        <v>1.3263524026321305</v>
      </c>
      <c r="J22" s="6"/>
      <c r="K22" s="6"/>
      <c r="L22" s="6"/>
      <c r="M22" s="10" t="s">
        <v>12</v>
      </c>
      <c r="N22" s="9">
        <f>GEOMEAN(N17:P17)</f>
        <v>1</v>
      </c>
      <c r="O22" s="6"/>
      <c r="P22" s="6"/>
      <c r="Q22" s="6"/>
      <c r="R22" s="10" t="s">
        <v>12</v>
      </c>
      <c r="S22" s="9">
        <f>GEOMEAN(S17:U17)</f>
        <v>0.40548013303822666</v>
      </c>
      <c r="T22" s="6"/>
      <c r="U22" s="39" t="s">
        <v>27</v>
      </c>
      <c r="V22" s="39"/>
      <c r="W22" s="6"/>
      <c r="X22" s="6"/>
    </row>
    <row r="23" spans="1:24" ht="18" x14ac:dyDescent="0.2">
      <c r="A23" s="3"/>
      <c r="B23" s="6"/>
      <c r="C23" s="10" t="s">
        <v>37</v>
      </c>
      <c r="D23" s="9">
        <f>SUM(D20:D22)</f>
        <v>4.250265986610688</v>
      </c>
      <c r="E23" s="8"/>
      <c r="F23" s="6"/>
      <c r="G23" s="6"/>
      <c r="H23" s="10" t="s">
        <v>37</v>
      </c>
      <c r="I23" s="9">
        <f>SUM(I20:I22)</f>
        <v>2.817694212861698</v>
      </c>
      <c r="J23" s="6"/>
      <c r="K23" s="6"/>
      <c r="L23" s="6"/>
      <c r="M23" s="10" t="s">
        <v>37</v>
      </c>
      <c r="N23" s="9">
        <f>SUM(N20:N22)</f>
        <v>3.8716922073686963</v>
      </c>
      <c r="O23" s="6"/>
      <c r="P23" s="6"/>
      <c r="Q23" s="6"/>
      <c r="R23" s="10" t="s">
        <v>37</v>
      </c>
      <c r="S23" s="9">
        <f>SUM(S20:S22)</f>
        <v>4.0583078445159151</v>
      </c>
      <c r="T23" s="6"/>
      <c r="U23" s="12" t="s">
        <v>31</v>
      </c>
      <c r="V23" s="11">
        <f>D26*Q4+I26*Q5+N26*Q6+S26*Q7</f>
        <v>0.22067621028506476</v>
      </c>
      <c r="W23" s="6"/>
      <c r="X23" s="6"/>
    </row>
    <row r="24" spans="1:24" ht="18" x14ac:dyDescent="0.2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 t="s">
        <v>28</v>
      </c>
      <c r="V24" s="9">
        <f>D27*Q4+I27*Q5+N27*Q6+S27*Q7</f>
        <v>0.26526214599164882</v>
      </c>
      <c r="W24" s="6"/>
      <c r="X24" s="6"/>
    </row>
    <row r="25" spans="1:24" ht="18" x14ac:dyDescent="0.2">
      <c r="A25" s="3"/>
      <c r="B25" s="6"/>
      <c r="C25" s="39" t="s">
        <v>19</v>
      </c>
      <c r="D25" s="39"/>
      <c r="E25" s="6"/>
      <c r="F25" s="6"/>
      <c r="G25" s="6"/>
      <c r="H25" s="39" t="s">
        <v>19</v>
      </c>
      <c r="I25" s="39"/>
      <c r="J25" s="6"/>
      <c r="K25" s="6"/>
      <c r="L25" s="6"/>
      <c r="M25" s="39" t="s">
        <v>19</v>
      </c>
      <c r="N25" s="39"/>
      <c r="O25" s="6"/>
      <c r="P25" s="6"/>
      <c r="Q25" s="6"/>
      <c r="R25" s="39" t="s">
        <v>19</v>
      </c>
      <c r="S25" s="39"/>
      <c r="T25" s="6"/>
      <c r="U25" s="10" t="s">
        <v>29</v>
      </c>
      <c r="V25" s="9">
        <f>D28*Q4+I28*Q5+N28*Q6+S28*Q7</f>
        <v>0.51406164372328655</v>
      </c>
      <c r="W25" s="6"/>
      <c r="X25" s="6"/>
    </row>
    <row r="26" spans="1:24" ht="18" x14ac:dyDescent="0.2">
      <c r="A26" s="3"/>
      <c r="B26" s="6"/>
      <c r="C26" s="12" t="s">
        <v>15</v>
      </c>
      <c r="D26" s="11">
        <f>D20/D23</f>
        <v>7.1927429882256463E-2</v>
      </c>
      <c r="E26" s="6"/>
      <c r="F26" s="6"/>
      <c r="G26" s="6"/>
      <c r="H26" s="12" t="s">
        <v>15</v>
      </c>
      <c r="I26" s="11">
        <f>I20/I23</f>
        <v>0.42078061419324159</v>
      </c>
      <c r="J26" s="6"/>
      <c r="K26" s="6"/>
      <c r="L26" s="6"/>
      <c r="M26" s="12" t="s">
        <v>15</v>
      </c>
      <c r="N26" s="11">
        <f>N20/N23</f>
        <v>0.10472943388074787</v>
      </c>
      <c r="O26" s="6"/>
      <c r="P26" s="6"/>
      <c r="Q26" s="6"/>
      <c r="R26" s="12" t="s">
        <v>15</v>
      </c>
      <c r="S26" s="11">
        <f>S20/S23</f>
        <v>0.67982131520882982</v>
      </c>
      <c r="T26" s="6"/>
      <c r="U26" s="6"/>
      <c r="V26" s="6"/>
      <c r="W26" s="6"/>
      <c r="X26" s="6"/>
    </row>
    <row r="27" spans="1:24" ht="18" x14ac:dyDescent="0.2">
      <c r="A27" s="3"/>
      <c r="B27" s="6"/>
      <c r="C27" s="10" t="s">
        <v>16</v>
      </c>
      <c r="D27" s="9">
        <f>D21/D23</f>
        <v>0.27895456548641834</v>
      </c>
      <c r="E27" s="6"/>
      <c r="F27" s="6"/>
      <c r="G27" s="6"/>
      <c r="H27" s="10" t="s">
        <v>16</v>
      </c>
      <c r="I27" s="9">
        <f>I21/I23</f>
        <v>0.1084967656665607</v>
      </c>
      <c r="J27" s="6"/>
      <c r="K27" s="6"/>
      <c r="L27" s="6"/>
      <c r="M27" s="10" t="s">
        <v>16</v>
      </c>
      <c r="N27" s="9">
        <f>N21/N23</f>
        <v>0.63698557174475712</v>
      </c>
      <c r="O27" s="6"/>
      <c r="P27" s="6"/>
      <c r="Q27" s="6"/>
      <c r="R27" s="10" t="s">
        <v>16</v>
      </c>
      <c r="S27" s="9">
        <f>S21/S23</f>
        <v>0.22026508814616419</v>
      </c>
      <c r="T27" s="6"/>
      <c r="U27" s="6"/>
      <c r="V27" s="6"/>
      <c r="W27" s="6"/>
      <c r="X27" s="6"/>
    </row>
    <row r="28" spans="1:24" ht="18" x14ac:dyDescent="0.2">
      <c r="A28" s="3"/>
      <c r="B28" s="6"/>
      <c r="C28" s="10" t="s">
        <v>17</v>
      </c>
      <c r="D28" s="9">
        <f>D22/D23</f>
        <v>0.6491180046313253</v>
      </c>
      <c r="E28" s="6"/>
      <c r="F28" s="6"/>
      <c r="G28" s="6"/>
      <c r="H28" s="10" t="s">
        <v>17</v>
      </c>
      <c r="I28" s="9">
        <f>I22/I23</f>
        <v>0.47072262014019772</v>
      </c>
      <c r="J28" s="6"/>
      <c r="K28" s="6"/>
      <c r="L28" s="6"/>
      <c r="M28" s="10" t="s">
        <v>17</v>
      </c>
      <c r="N28" s="9">
        <f>N22/N23</f>
        <v>0.25828499437449504</v>
      </c>
      <c r="O28" s="6"/>
      <c r="P28" s="6"/>
      <c r="Q28" s="6"/>
      <c r="R28" s="10" t="s">
        <v>17</v>
      </c>
      <c r="S28" s="9">
        <f>S22/S23</f>
        <v>9.9913596645005945E-2</v>
      </c>
      <c r="T28" s="6"/>
      <c r="U28" s="6"/>
      <c r="V28" s="6"/>
      <c r="W28" s="6"/>
      <c r="X28" s="6"/>
    </row>
    <row r="29" spans="1:24" ht="18" x14ac:dyDescent="0.2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8" x14ac:dyDescent="0.2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8" x14ac:dyDescent="0.2">
      <c r="A31" s="3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ht="18" x14ac:dyDescent="0.2">
      <c r="A32" s="3"/>
      <c r="B32" s="17"/>
      <c r="C32" s="17"/>
      <c r="D32" s="17"/>
      <c r="E32" s="17"/>
      <c r="F32" s="17"/>
      <c r="G32" s="32" t="s">
        <v>40</v>
      </c>
      <c r="H32" s="32"/>
      <c r="I32" s="32"/>
      <c r="J32" s="32"/>
      <c r="K32" s="32"/>
      <c r="L32" s="18">
        <v>0.4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ht="18" x14ac:dyDescent="0.2">
      <c r="A33" s="3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ht="18" x14ac:dyDescent="0.2">
      <c r="A34" s="3"/>
      <c r="B34" s="17"/>
      <c r="C34" s="35" t="s">
        <v>1</v>
      </c>
      <c r="D34" s="35"/>
      <c r="E34" s="35"/>
      <c r="F34" s="35"/>
      <c r="G34" s="17"/>
      <c r="H34" s="35" t="s">
        <v>3</v>
      </c>
      <c r="I34" s="35"/>
      <c r="J34" s="35"/>
      <c r="K34" s="35"/>
      <c r="L34" s="17"/>
      <c r="M34" s="35" t="s">
        <v>2</v>
      </c>
      <c r="N34" s="35"/>
      <c r="O34" s="35"/>
      <c r="P34" s="35"/>
      <c r="Q34" s="17"/>
      <c r="R34" s="35" t="s">
        <v>0</v>
      </c>
      <c r="S34" s="35"/>
      <c r="T34" s="35"/>
      <c r="U34" s="35"/>
      <c r="V34" s="17"/>
      <c r="W34" s="17"/>
      <c r="X34" s="17"/>
    </row>
    <row r="35" spans="1:24" ht="18" x14ac:dyDescent="0.2">
      <c r="A35" s="3"/>
      <c r="B35" s="17"/>
      <c r="C35" s="19"/>
      <c r="D35" s="28" t="s">
        <v>20</v>
      </c>
      <c r="E35" s="28" t="s">
        <v>21</v>
      </c>
      <c r="F35" s="28" t="s">
        <v>22</v>
      </c>
      <c r="G35" s="17"/>
      <c r="H35" s="19"/>
      <c r="I35" s="28" t="s">
        <v>20</v>
      </c>
      <c r="J35" s="28" t="s">
        <v>21</v>
      </c>
      <c r="K35" s="28" t="s">
        <v>22</v>
      </c>
      <c r="L35" s="17"/>
      <c r="M35" s="19"/>
      <c r="N35" s="28" t="s">
        <v>20</v>
      </c>
      <c r="O35" s="28" t="s">
        <v>21</v>
      </c>
      <c r="P35" s="28" t="s">
        <v>22</v>
      </c>
      <c r="Q35" s="17"/>
      <c r="R35" s="19"/>
      <c r="S35" s="28" t="s">
        <v>20</v>
      </c>
      <c r="T35" s="28" t="s">
        <v>21</v>
      </c>
      <c r="U35" s="28" t="s">
        <v>22</v>
      </c>
      <c r="V35" s="17"/>
      <c r="W35" s="17"/>
      <c r="X35" s="17"/>
    </row>
    <row r="36" spans="1:24" ht="18" x14ac:dyDescent="0.2">
      <c r="A36" s="3"/>
      <c r="B36" s="17"/>
      <c r="C36" s="28" t="s">
        <v>20</v>
      </c>
      <c r="D36" s="20">
        <v>1</v>
      </c>
      <c r="E36" s="20">
        <v>0.14285714285714285</v>
      </c>
      <c r="F36" s="20">
        <v>0.2</v>
      </c>
      <c r="G36" s="17"/>
      <c r="H36" s="28" t="s">
        <v>20</v>
      </c>
      <c r="I36" s="20">
        <v>1</v>
      </c>
      <c r="J36" s="20">
        <v>5</v>
      </c>
      <c r="K36" s="20">
        <v>0.33333333333333331</v>
      </c>
      <c r="L36" s="17"/>
      <c r="M36" s="28" t="s">
        <v>20</v>
      </c>
      <c r="N36" s="20">
        <v>1</v>
      </c>
      <c r="O36" s="20">
        <v>0.14285714285714285</v>
      </c>
      <c r="P36" s="20">
        <v>0.2</v>
      </c>
      <c r="Q36" s="17"/>
      <c r="R36" s="28" t="s">
        <v>20</v>
      </c>
      <c r="S36" s="7">
        <v>1</v>
      </c>
      <c r="T36" s="7">
        <v>7</v>
      </c>
      <c r="U36" s="7">
        <v>3</v>
      </c>
      <c r="V36" s="21"/>
      <c r="W36" s="17"/>
      <c r="X36" s="17"/>
    </row>
    <row r="37" spans="1:24" ht="18" x14ac:dyDescent="0.2">
      <c r="A37" s="3"/>
      <c r="B37" s="17"/>
      <c r="C37" s="28" t="s">
        <v>21</v>
      </c>
      <c r="D37" s="20">
        <v>7</v>
      </c>
      <c r="E37" s="20">
        <v>1</v>
      </c>
      <c r="F37" s="20">
        <v>3</v>
      </c>
      <c r="G37" s="17"/>
      <c r="H37" s="28" t="s">
        <v>21</v>
      </c>
      <c r="I37" s="20">
        <v>0.2</v>
      </c>
      <c r="J37" s="20">
        <v>1</v>
      </c>
      <c r="K37" s="20">
        <v>0.14285714285714285</v>
      </c>
      <c r="L37" s="17"/>
      <c r="M37" s="28" t="s">
        <v>21</v>
      </c>
      <c r="N37" s="20">
        <v>7</v>
      </c>
      <c r="O37" s="20">
        <v>1</v>
      </c>
      <c r="P37" s="20">
        <v>3</v>
      </c>
      <c r="Q37" s="17"/>
      <c r="R37" s="28" t="s">
        <v>21</v>
      </c>
      <c r="S37" s="7">
        <v>0.14285714285714285</v>
      </c>
      <c r="T37" s="7">
        <v>1</v>
      </c>
      <c r="U37" s="7">
        <v>5</v>
      </c>
      <c r="V37" s="17"/>
      <c r="W37" s="17"/>
      <c r="X37" s="17"/>
    </row>
    <row r="38" spans="1:24" ht="18" x14ac:dyDescent="0.2">
      <c r="A38" s="3"/>
      <c r="B38" s="17"/>
      <c r="C38" s="28" t="s">
        <v>22</v>
      </c>
      <c r="D38" s="20">
        <v>5</v>
      </c>
      <c r="E38" s="20">
        <v>0.33333333333333331</v>
      </c>
      <c r="F38" s="20">
        <v>1</v>
      </c>
      <c r="G38" s="17"/>
      <c r="H38" s="28" t="s">
        <v>22</v>
      </c>
      <c r="I38" s="20">
        <v>3</v>
      </c>
      <c r="J38" s="20">
        <v>7</v>
      </c>
      <c r="K38" s="20">
        <v>1</v>
      </c>
      <c r="L38" s="17"/>
      <c r="M38" s="28" t="s">
        <v>22</v>
      </c>
      <c r="N38" s="20">
        <v>5</v>
      </c>
      <c r="O38" s="20">
        <v>0.33333333333333331</v>
      </c>
      <c r="P38" s="20">
        <v>1</v>
      </c>
      <c r="Q38" s="17"/>
      <c r="R38" s="28" t="s">
        <v>22</v>
      </c>
      <c r="S38" s="7">
        <v>0.33333333333333331</v>
      </c>
      <c r="T38" s="7">
        <v>0.2</v>
      </c>
      <c r="U38" s="7">
        <v>1</v>
      </c>
      <c r="V38" s="17"/>
      <c r="W38" s="17"/>
      <c r="X38" s="17"/>
    </row>
    <row r="39" spans="1:24" ht="18" x14ac:dyDescent="0.2">
      <c r="A39" s="3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ht="18" x14ac:dyDescent="0.2">
      <c r="A40" s="3"/>
      <c r="B40" s="17"/>
      <c r="C40" s="35" t="s">
        <v>14</v>
      </c>
      <c r="D40" s="35"/>
      <c r="E40" s="17"/>
      <c r="F40" s="17"/>
      <c r="G40" s="17"/>
      <c r="H40" s="35" t="s">
        <v>14</v>
      </c>
      <c r="I40" s="35"/>
      <c r="J40" s="17"/>
      <c r="K40" s="17"/>
      <c r="L40" s="17"/>
      <c r="M40" s="35" t="s">
        <v>14</v>
      </c>
      <c r="N40" s="35"/>
      <c r="O40" s="17"/>
      <c r="P40" s="17"/>
      <c r="Q40" s="17"/>
      <c r="R40" s="35" t="s">
        <v>14</v>
      </c>
      <c r="S40" s="35"/>
      <c r="T40" s="17"/>
      <c r="U40" s="17"/>
      <c r="V40" s="17"/>
      <c r="W40" s="17"/>
      <c r="X40" s="17"/>
    </row>
    <row r="41" spans="1:24" ht="18" x14ac:dyDescent="0.2">
      <c r="A41" s="3"/>
      <c r="B41" s="17"/>
      <c r="C41" s="27" t="s">
        <v>10</v>
      </c>
      <c r="D41" s="26">
        <f>GEOMEAN(D36:F36)</f>
        <v>0.30571070873287987</v>
      </c>
      <c r="E41" s="17"/>
      <c r="F41" s="17"/>
      <c r="G41" s="17"/>
      <c r="H41" s="27" t="s">
        <v>10</v>
      </c>
      <c r="I41" s="26">
        <f>GEOMEAN(I36:K36)</f>
        <v>1.1856311014966876</v>
      </c>
      <c r="J41" s="17"/>
      <c r="K41" s="17"/>
      <c r="L41" s="17"/>
      <c r="M41" s="27" t="s">
        <v>10</v>
      </c>
      <c r="N41" s="26">
        <f>GEOMEAN(N36:P36)</f>
        <v>0.30571070873287987</v>
      </c>
      <c r="O41" s="17"/>
      <c r="P41" s="17"/>
      <c r="Q41" s="17"/>
      <c r="R41" s="27" t="s">
        <v>10</v>
      </c>
      <c r="S41" s="26">
        <f>GEOMEAN(S36:U36)</f>
        <v>2.7589241763811208</v>
      </c>
      <c r="T41" s="17"/>
      <c r="U41" s="17"/>
      <c r="V41" s="17"/>
      <c r="W41" s="17"/>
      <c r="X41" s="17"/>
    </row>
    <row r="42" spans="1:24" ht="18" x14ac:dyDescent="0.2">
      <c r="A42" s="3"/>
      <c r="B42" s="17"/>
      <c r="C42" s="28" t="s">
        <v>11</v>
      </c>
      <c r="D42" s="22">
        <f>GEOMEAN(D37:F37)</f>
        <v>2.7589241763811208</v>
      </c>
      <c r="E42" s="17"/>
      <c r="F42" s="17"/>
      <c r="G42" s="17"/>
      <c r="H42" s="28" t="s">
        <v>11</v>
      </c>
      <c r="I42" s="22">
        <f>GEOMEAN(I37:K37)</f>
        <v>0.30571070873287987</v>
      </c>
      <c r="J42" s="17"/>
      <c r="K42" s="17"/>
      <c r="L42" s="17"/>
      <c r="M42" s="28" t="s">
        <v>11</v>
      </c>
      <c r="N42" s="22">
        <f>GEOMEAN(N37:P37)</f>
        <v>2.7589241763811208</v>
      </c>
      <c r="O42" s="17"/>
      <c r="P42" s="17"/>
      <c r="Q42" s="17"/>
      <c r="R42" s="28" t="s">
        <v>11</v>
      </c>
      <c r="S42" s="22">
        <f t="shared" ref="S42:S43" si="0">GEOMEAN(S37:U37)</f>
        <v>0.89390353509656761</v>
      </c>
      <c r="T42" s="17"/>
      <c r="U42" s="17"/>
      <c r="V42" s="17"/>
      <c r="W42" s="17"/>
      <c r="X42" s="17"/>
    </row>
    <row r="43" spans="1:24" ht="18" x14ac:dyDescent="0.2">
      <c r="A43" s="3"/>
      <c r="B43" s="17"/>
      <c r="C43" s="28" t="s">
        <v>12</v>
      </c>
      <c r="D43" s="22">
        <f>GEOMEAN(D38:F38)</f>
        <v>1.1856311014966876</v>
      </c>
      <c r="E43" s="17"/>
      <c r="F43" s="17"/>
      <c r="G43" s="17"/>
      <c r="H43" s="28" t="s">
        <v>12</v>
      </c>
      <c r="I43" s="22">
        <f>GEOMEAN(I38:K38)</f>
        <v>2.7589241763811208</v>
      </c>
      <c r="J43" s="17"/>
      <c r="K43" s="17"/>
      <c r="L43" s="17"/>
      <c r="M43" s="28" t="s">
        <v>12</v>
      </c>
      <c r="N43" s="22">
        <f>GEOMEAN(N38:P38)</f>
        <v>1.1856311014966876</v>
      </c>
      <c r="O43" s="17"/>
      <c r="P43" s="17"/>
      <c r="Q43" s="17"/>
      <c r="R43" s="28" t="s">
        <v>12</v>
      </c>
      <c r="S43" s="22">
        <f t="shared" si="0"/>
        <v>0.40548013303822666</v>
      </c>
      <c r="T43" s="17"/>
      <c r="U43" s="35" t="s">
        <v>39</v>
      </c>
      <c r="V43" s="35"/>
      <c r="W43" s="17"/>
      <c r="X43" s="17"/>
    </row>
    <row r="44" spans="1:24" ht="18" x14ac:dyDescent="0.2">
      <c r="A44" s="3"/>
      <c r="B44" s="17"/>
      <c r="C44" s="28" t="s">
        <v>37</v>
      </c>
      <c r="D44" s="22">
        <f>SUM(D41:D43)</f>
        <v>4.250265986610688</v>
      </c>
      <c r="E44" s="17"/>
      <c r="F44" s="17"/>
      <c r="G44" s="17"/>
      <c r="H44" s="28" t="s">
        <v>9</v>
      </c>
      <c r="I44" s="22">
        <f>SUM(I41:I43)</f>
        <v>4.250265986610688</v>
      </c>
      <c r="J44" s="17"/>
      <c r="K44" s="17"/>
      <c r="L44" s="17"/>
      <c r="M44" s="28" t="s">
        <v>37</v>
      </c>
      <c r="N44" s="22">
        <f>SUM(N41:N43)</f>
        <v>4.250265986610688</v>
      </c>
      <c r="O44" s="17"/>
      <c r="P44" s="17"/>
      <c r="Q44" s="17"/>
      <c r="R44" s="28" t="s">
        <v>37</v>
      </c>
      <c r="S44" s="22">
        <f>SUM(S41:S43)</f>
        <v>4.0583078445159151</v>
      </c>
      <c r="T44" s="17"/>
      <c r="U44" s="27" t="s">
        <v>31</v>
      </c>
      <c r="V44" s="26">
        <f>D47*Q4+I47*Q5+N47*Q6+S47*Q7</f>
        <v>0.18213312417558522</v>
      </c>
      <c r="W44" s="17"/>
      <c r="X44" s="17"/>
    </row>
    <row r="45" spans="1:24" ht="18" x14ac:dyDescent="0.2">
      <c r="A45" s="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8" t="s">
        <v>28</v>
      </c>
      <c r="V45" s="22">
        <f>D48*Q4+I48*Q5+N48*Q6+S48*Q7</f>
        <v>0.46380840500369142</v>
      </c>
      <c r="W45" s="17"/>
      <c r="X45" s="17"/>
    </row>
    <row r="46" spans="1:24" ht="18" x14ac:dyDescent="0.2">
      <c r="A46" s="3"/>
      <c r="B46" s="17"/>
      <c r="C46" s="35" t="s">
        <v>38</v>
      </c>
      <c r="D46" s="35"/>
      <c r="E46" s="17"/>
      <c r="F46" s="17"/>
      <c r="G46" s="17"/>
      <c r="H46" s="35" t="s">
        <v>38</v>
      </c>
      <c r="I46" s="35"/>
      <c r="J46" s="17"/>
      <c r="K46" s="17"/>
      <c r="L46" s="17"/>
      <c r="M46" s="35" t="s">
        <v>38</v>
      </c>
      <c r="N46" s="35"/>
      <c r="O46" s="17"/>
      <c r="P46" s="17"/>
      <c r="Q46" s="17"/>
      <c r="R46" s="35" t="s">
        <v>38</v>
      </c>
      <c r="S46" s="35"/>
      <c r="T46" s="17"/>
      <c r="U46" s="28" t="s">
        <v>29</v>
      </c>
      <c r="V46" s="22">
        <f>D49*Q4+I49*Q5+N49*Q6+S49*Q7</f>
        <v>0.3540584708207235</v>
      </c>
      <c r="W46" s="17"/>
      <c r="X46" s="17"/>
    </row>
    <row r="47" spans="1:24" ht="18" x14ac:dyDescent="0.2">
      <c r="A47" s="3"/>
      <c r="B47" s="17"/>
      <c r="C47" s="27" t="s">
        <v>15</v>
      </c>
      <c r="D47" s="26">
        <f>D41/D44</f>
        <v>7.1927429882256463E-2</v>
      </c>
      <c r="E47" s="17"/>
      <c r="F47" s="17"/>
      <c r="G47" s="17"/>
      <c r="H47" s="27" t="s">
        <v>15</v>
      </c>
      <c r="I47" s="26">
        <f>I41/I44</f>
        <v>0.27895456548641834</v>
      </c>
      <c r="J47" s="17"/>
      <c r="K47" s="17"/>
      <c r="L47" s="17"/>
      <c r="M47" s="27" t="s">
        <v>15</v>
      </c>
      <c r="N47" s="26">
        <f>N41/N44</f>
        <v>7.1927429882256463E-2</v>
      </c>
      <c r="O47" s="17"/>
      <c r="P47" s="17"/>
      <c r="Q47" s="17"/>
      <c r="R47" s="27" t="s">
        <v>15</v>
      </c>
      <c r="S47" s="26">
        <f>S41/S44</f>
        <v>0.67982131520882982</v>
      </c>
      <c r="T47" s="17"/>
      <c r="U47" s="17"/>
      <c r="V47" s="17"/>
      <c r="W47" s="17"/>
      <c r="X47" s="17"/>
    </row>
    <row r="48" spans="1:24" ht="18" x14ac:dyDescent="0.2">
      <c r="A48" s="3"/>
      <c r="B48" s="17"/>
      <c r="C48" s="28" t="s">
        <v>16</v>
      </c>
      <c r="D48" s="22">
        <f>D42/D44</f>
        <v>0.6491180046313253</v>
      </c>
      <c r="E48" s="17"/>
      <c r="F48" s="17"/>
      <c r="G48" s="17"/>
      <c r="H48" s="28" t="s">
        <v>16</v>
      </c>
      <c r="I48" s="22">
        <f>I42/I44</f>
        <v>7.1927429882256463E-2</v>
      </c>
      <c r="J48" s="17"/>
      <c r="K48" s="17"/>
      <c r="L48" s="17"/>
      <c r="M48" s="28" t="s">
        <v>16</v>
      </c>
      <c r="N48" s="22">
        <f>N42/N44</f>
        <v>0.6491180046313253</v>
      </c>
      <c r="O48" s="17"/>
      <c r="P48" s="17"/>
      <c r="Q48" s="17"/>
      <c r="R48" s="28" t="s">
        <v>16</v>
      </c>
      <c r="S48" s="22">
        <f>S42/S44</f>
        <v>0.22026508814616419</v>
      </c>
      <c r="T48" s="17"/>
      <c r="U48" s="17"/>
      <c r="V48" s="17"/>
      <c r="W48" s="17"/>
      <c r="X48" s="17"/>
    </row>
    <row r="49" spans="1:24" ht="18" x14ac:dyDescent="0.2">
      <c r="A49" s="3"/>
      <c r="B49" s="17"/>
      <c r="C49" s="28" t="s">
        <v>17</v>
      </c>
      <c r="D49" s="22">
        <f>D43/D44</f>
        <v>0.27895456548641834</v>
      </c>
      <c r="E49" s="17"/>
      <c r="F49" s="17"/>
      <c r="G49" s="17"/>
      <c r="H49" s="28" t="s">
        <v>17</v>
      </c>
      <c r="I49" s="22">
        <f>I43/I44</f>
        <v>0.6491180046313253</v>
      </c>
      <c r="J49" s="17"/>
      <c r="K49" s="17"/>
      <c r="L49" s="17"/>
      <c r="M49" s="28" t="s">
        <v>17</v>
      </c>
      <c r="N49" s="22">
        <f>N43/N44</f>
        <v>0.27895456548641834</v>
      </c>
      <c r="O49" s="17"/>
      <c r="P49" s="17"/>
      <c r="Q49" s="17"/>
      <c r="R49" s="28" t="s">
        <v>17</v>
      </c>
      <c r="S49" s="22">
        <f>S43/S44</f>
        <v>9.9913596645005945E-2</v>
      </c>
      <c r="T49" s="17"/>
      <c r="U49" s="17"/>
      <c r="V49" s="17"/>
      <c r="W49" s="17"/>
      <c r="X49" s="17"/>
    </row>
    <row r="50" spans="1:24" ht="18" x14ac:dyDescent="0.2">
      <c r="A50" s="3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ht="18" x14ac:dyDescent="0.2">
      <c r="A51" s="3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ht="18" x14ac:dyDescent="0.2">
      <c r="A52" s="3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ht="18" x14ac:dyDescent="0.2">
      <c r="A53" s="3"/>
      <c r="B53" s="17"/>
      <c r="C53" s="17"/>
      <c r="D53" s="17"/>
      <c r="E53" s="17"/>
      <c r="F53" s="17"/>
      <c r="G53" s="32" t="s">
        <v>32</v>
      </c>
      <c r="H53" s="32"/>
      <c r="I53" s="32"/>
      <c r="J53" s="32"/>
      <c r="K53" s="33"/>
      <c r="L53" s="18">
        <v>0.2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ht="18" x14ac:dyDescent="0.2">
      <c r="A54" s="3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ht="18" x14ac:dyDescent="0.2">
      <c r="A55" s="3"/>
      <c r="B55" s="17"/>
      <c r="C55" s="35" t="s">
        <v>24</v>
      </c>
      <c r="D55" s="35"/>
      <c r="E55" s="35"/>
      <c r="F55" s="35"/>
      <c r="G55" s="17"/>
      <c r="H55" s="35" t="s">
        <v>23</v>
      </c>
      <c r="I55" s="35"/>
      <c r="J55" s="35"/>
      <c r="K55" s="35"/>
      <c r="L55" s="17"/>
      <c r="M55" s="35" t="s">
        <v>25</v>
      </c>
      <c r="N55" s="35"/>
      <c r="O55" s="35"/>
      <c r="P55" s="35"/>
      <c r="Q55" s="17"/>
      <c r="R55" s="35" t="s">
        <v>26</v>
      </c>
      <c r="S55" s="35"/>
      <c r="T55" s="35"/>
      <c r="U55" s="35"/>
      <c r="V55" s="17"/>
      <c r="W55" s="17"/>
      <c r="X55" s="17"/>
    </row>
    <row r="56" spans="1:24" ht="18" x14ac:dyDescent="0.2">
      <c r="A56" s="3"/>
      <c r="B56" s="17"/>
      <c r="C56" s="19"/>
      <c r="D56" s="23" t="s">
        <v>20</v>
      </c>
      <c r="E56" s="23" t="s">
        <v>21</v>
      </c>
      <c r="F56" s="23" t="s">
        <v>22</v>
      </c>
      <c r="G56" s="17"/>
      <c r="H56" s="19"/>
      <c r="I56" s="23" t="s">
        <v>20</v>
      </c>
      <c r="J56" s="23" t="s">
        <v>21</v>
      </c>
      <c r="K56" s="23" t="s">
        <v>22</v>
      </c>
      <c r="L56" s="17"/>
      <c r="M56" s="19"/>
      <c r="N56" s="23" t="s">
        <v>20</v>
      </c>
      <c r="O56" s="23" t="s">
        <v>21</v>
      </c>
      <c r="P56" s="23" t="s">
        <v>22</v>
      </c>
      <c r="Q56" s="17"/>
      <c r="R56" s="19"/>
      <c r="S56" s="23" t="s">
        <v>20</v>
      </c>
      <c r="T56" s="23" t="s">
        <v>21</v>
      </c>
      <c r="U56" s="23" t="s">
        <v>22</v>
      </c>
      <c r="V56" s="17"/>
      <c r="W56" s="17"/>
      <c r="X56" s="17"/>
    </row>
    <row r="57" spans="1:24" ht="18" x14ac:dyDescent="0.2">
      <c r="A57" s="3"/>
      <c r="B57" s="17"/>
      <c r="C57" s="23" t="s">
        <v>20</v>
      </c>
      <c r="D57" s="20">
        <v>1</v>
      </c>
      <c r="E57" s="20">
        <v>0.14285714285714285</v>
      </c>
      <c r="F57" s="20">
        <v>0.2</v>
      </c>
      <c r="G57" s="17"/>
      <c r="H57" s="23" t="s">
        <v>20</v>
      </c>
      <c r="I57" s="20">
        <v>1</v>
      </c>
      <c r="J57" s="20">
        <v>3</v>
      </c>
      <c r="K57" s="20">
        <v>0.33333333333333331</v>
      </c>
      <c r="L57" s="17"/>
      <c r="M57" s="23" t="s">
        <v>20</v>
      </c>
      <c r="N57" s="20">
        <v>1</v>
      </c>
      <c r="O57" s="20">
        <v>0.33333333333333331</v>
      </c>
      <c r="P57" s="20">
        <v>0.33333333333333331</v>
      </c>
      <c r="Q57" s="17"/>
      <c r="R57" s="23" t="s">
        <v>20</v>
      </c>
      <c r="S57" s="7">
        <v>1</v>
      </c>
      <c r="T57" s="7">
        <v>7</v>
      </c>
      <c r="U57" s="7">
        <v>3</v>
      </c>
      <c r="V57" s="17"/>
      <c r="W57" s="17"/>
      <c r="X57" s="17"/>
    </row>
    <row r="58" spans="1:24" ht="18" x14ac:dyDescent="0.2">
      <c r="A58" s="3"/>
      <c r="B58" s="17"/>
      <c r="C58" s="23" t="s">
        <v>21</v>
      </c>
      <c r="D58" s="20">
        <v>7</v>
      </c>
      <c r="E58" s="20">
        <v>1</v>
      </c>
      <c r="F58" s="20">
        <v>3</v>
      </c>
      <c r="G58" s="17"/>
      <c r="H58" s="23" t="s">
        <v>21</v>
      </c>
      <c r="I58" s="20">
        <v>0.33333333333333331</v>
      </c>
      <c r="J58" s="20">
        <v>1</v>
      </c>
      <c r="K58" s="20">
        <v>0.2</v>
      </c>
      <c r="L58" s="17"/>
      <c r="M58" s="23" t="s">
        <v>21</v>
      </c>
      <c r="N58" s="20">
        <v>3</v>
      </c>
      <c r="O58" s="20">
        <v>1</v>
      </c>
      <c r="P58" s="20">
        <v>1</v>
      </c>
      <c r="Q58" s="17"/>
      <c r="R58" s="23" t="s">
        <v>21</v>
      </c>
      <c r="S58" s="7">
        <v>0.14285714285714285</v>
      </c>
      <c r="T58" s="7">
        <v>1</v>
      </c>
      <c r="U58" s="7">
        <v>5</v>
      </c>
      <c r="V58" s="17"/>
      <c r="W58" s="17"/>
      <c r="X58" s="17"/>
    </row>
    <row r="59" spans="1:24" ht="18" x14ac:dyDescent="0.2">
      <c r="A59" s="3"/>
      <c r="B59" s="17"/>
      <c r="C59" s="23" t="s">
        <v>22</v>
      </c>
      <c r="D59" s="20">
        <v>5</v>
      </c>
      <c r="E59" s="20">
        <v>0.33333333333333331</v>
      </c>
      <c r="F59" s="20">
        <v>1</v>
      </c>
      <c r="G59" s="17"/>
      <c r="H59" s="23" t="s">
        <v>22</v>
      </c>
      <c r="I59" s="20">
        <v>3</v>
      </c>
      <c r="J59" s="20">
        <v>5</v>
      </c>
      <c r="K59" s="20">
        <v>1</v>
      </c>
      <c r="L59" s="17"/>
      <c r="M59" s="23" t="s">
        <v>22</v>
      </c>
      <c r="N59" s="20">
        <v>3</v>
      </c>
      <c r="O59" s="20">
        <v>1</v>
      </c>
      <c r="P59" s="20">
        <v>1</v>
      </c>
      <c r="Q59" s="17"/>
      <c r="R59" s="23" t="s">
        <v>22</v>
      </c>
      <c r="S59" s="7">
        <v>0.33333333333333331</v>
      </c>
      <c r="T59" s="7">
        <v>0.2</v>
      </c>
      <c r="U59" s="7">
        <v>1</v>
      </c>
      <c r="V59" s="17"/>
      <c r="W59" s="17"/>
      <c r="X59" s="17"/>
    </row>
    <row r="60" spans="1:24" ht="18" x14ac:dyDescent="0.2">
      <c r="A60" s="3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8" x14ac:dyDescent="0.2">
      <c r="A61" s="3"/>
      <c r="B61" s="17"/>
      <c r="C61" s="35" t="s">
        <v>14</v>
      </c>
      <c r="D61" s="35"/>
      <c r="E61" s="17"/>
      <c r="F61" s="17"/>
      <c r="G61" s="17"/>
      <c r="H61" s="35" t="s">
        <v>14</v>
      </c>
      <c r="I61" s="35"/>
      <c r="J61" s="17"/>
      <c r="K61" s="17"/>
      <c r="L61" s="17"/>
      <c r="M61" s="35" t="s">
        <v>14</v>
      </c>
      <c r="N61" s="35"/>
      <c r="O61" s="17"/>
      <c r="P61" s="17"/>
      <c r="Q61" s="17"/>
      <c r="R61" s="35" t="s">
        <v>14</v>
      </c>
      <c r="S61" s="35"/>
      <c r="T61" s="17"/>
      <c r="U61" s="17"/>
      <c r="V61" s="17"/>
      <c r="W61" s="17"/>
      <c r="X61" s="17"/>
    </row>
    <row r="62" spans="1:24" ht="18" x14ac:dyDescent="0.2">
      <c r="A62" s="3"/>
      <c r="B62" s="17"/>
      <c r="C62" s="29" t="s">
        <v>10</v>
      </c>
      <c r="D62" s="26">
        <f>GEOMEAN(D57:F57)</f>
        <v>0.30571070873287987</v>
      </c>
      <c r="E62" s="17"/>
      <c r="F62" s="17"/>
      <c r="G62" s="17"/>
      <c r="H62" s="29" t="s">
        <v>10</v>
      </c>
      <c r="I62" s="26">
        <f>GEOMEAN(I57:K57)</f>
        <v>1</v>
      </c>
      <c r="J62" s="17"/>
      <c r="K62" s="17"/>
      <c r="L62" s="17"/>
      <c r="M62" s="29" t="s">
        <v>10</v>
      </c>
      <c r="N62" s="26">
        <f>GEOMEAN(N57:P57)</f>
        <v>0.48074985676913612</v>
      </c>
      <c r="O62" s="17"/>
      <c r="P62" s="17"/>
      <c r="Q62" s="17"/>
      <c r="R62" s="29" t="s">
        <v>10</v>
      </c>
      <c r="S62" s="26">
        <f>GEOMEAN(S57:U57)</f>
        <v>2.7589241763811208</v>
      </c>
      <c r="T62" s="17"/>
      <c r="U62" s="17"/>
      <c r="V62" s="17"/>
      <c r="W62" s="17"/>
      <c r="X62" s="17"/>
    </row>
    <row r="63" spans="1:24" ht="18" x14ac:dyDescent="0.2">
      <c r="A63" s="3"/>
      <c r="B63" s="17"/>
      <c r="C63" s="23" t="s">
        <v>11</v>
      </c>
      <c r="D63" s="22">
        <f>GEOMEAN(D58:F58)</f>
        <v>2.7589241763811208</v>
      </c>
      <c r="E63" s="17"/>
      <c r="F63" s="17"/>
      <c r="G63" s="17"/>
      <c r="H63" s="23" t="s">
        <v>11</v>
      </c>
      <c r="I63" s="22">
        <f t="shared" ref="I63:I64" si="1">GEOMEAN(I58:K58)</f>
        <v>0.40548013303822666</v>
      </c>
      <c r="J63" s="17"/>
      <c r="K63" s="17"/>
      <c r="L63" s="17"/>
      <c r="M63" s="23" t="s">
        <v>11</v>
      </c>
      <c r="N63" s="22">
        <f t="shared" ref="N63:N64" si="2">GEOMEAN(N58:P58)</f>
        <v>1.4422495703074083</v>
      </c>
      <c r="O63" s="17"/>
      <c r="P63" s="17"/>
      <c r="Q63" s="17"/>
      <c r="R63" s="23" t="s">
        <v>11</v>
      </c>
      <c r="S63" s="22">
        <f t="shared" ref="S63:S64" si="3">GEOMEAN(S58:U58)</f>
        <v>0.89390353509656761</v>
      </c>
      <c r="T63" s="17"/>
      <c r="U63" s="17"/>
      <c r="V63" s="17"/>
      <c r="W63" s="17"/>
      <c r="X63" s="17"/>
    </row>
    <row r="64" spans="1:24" ht="18" x14ac:dyDescent="0.2">
      <c r="A64" s="3"/>
      <c r="B64" s="17"/>
      <c r="C64" s="23" t="s">
        <v>12</v>
      </c>
      <c r="D64" s="22">
        <f t="shared" ref="D64" si="4">GEOMEAN(D59:F59)</f>
        <v>1.1856311014966876</v>
      </c>
      <c r="E64" s="17"/>
      <c r="F64" s="17"/>
      <c r="G64" s="17"/>
      <c r="H64" s="23" t="s">
        <v>12</v>
      </c>
      <c r="I64" s="22">
        <f t="shared" si="1"/>
        <v>2.4662120743304699</v>
      </c>
      <c r="J64" s="17"/>
      <c r="K64" s="17"/>
      <c r="L64" s="17"/>
      <c r="M64" s="23" t="s">
        <v>12</v>
      </c>
      <c r="N64" s="22">
        <f t="shared" si="2"/>
        <v>1.4422495703074083</v>
      </c>
      <c r="O64" s="17"/>
      <c r="P64" s="17"/>
      <c r="Q64" s="17"/>
      <c r="R64" s="23" t="s">
        <v>12</v>
      </c>
      <c r="S64" s="22">
        <f t="shared" si="3"/>
        <v>0.40548013303822666</v>
      </c>
      <c r="T64" s="17"/>
      <c r="U64" s="35" t="s">
        <v>39</v>
      </c>
      <c r="V64" s="35"/>
      <c r="W64" s="17"/>
      <c r="X64" s="17"/>
    </row>
    <row r="65" spans="1:24" ht="18" x14ac:dyDescent="0.2">
      <c r="A65" s="3"/>
      <c r="B65" s="17"/>
      <c r="C65" s="23" t="s">
        <v>37</v>
      </c>
      <c r="D65" s="22">
        <f>SUM(D62:D64)</f>
        <v>4.250265986610688</v>
      </c>
      <c r="E65" s="17"/>
      <c r="F65" s="17"/>
      <c r="G65" s="17"/>
      <c r="H65" s="23" t="s">
        <v>37</v>
      </c>
      <c r="I65" s="22">
        <f>SUM(I62:I64)</f>
        <v>3.8716922073686968</v>
      </c>
      <c r="J65" s="17"/>
      <c r="K65" s="17"/>
      <c r="L65" s="17"/>
      <c r="M65" s="23" t="s">
        <v>37</v>
      </c>
      <c r="N65" s="22">
        <f>SUM(N62:N64)</f>
        <v>3.3652489973839526</v>
      </c>
      <c r="O65" s="17"/>
      <c r="P65" s="17"/>
      <c r="Q65" s="17"/>
      <c r="R65" s="23" t="s">
        <v>37</v>
      </c>
      <c r="S65" s="22">
        <f>SUM(S62:S64)</f>
        <v>4.0583078445159151</v>
      </c>
      <c r="T65" s="17"/>
      <c r="U65" s="29" t="s">
        <v>31</v>
      </c>
      <c r="V65" s="26">
        <f>D68*Q4+I68*Q5+N68*Q6+S68*Q7</f>
        <v>0.1838087144978387</v>
      </c>
      <c r="W65" s="17"/>
      <c r="X65" s="17"/>
    </row>
    <row r="66" spans="1:24" ht="18" x14ac:dyDescent="0.2">
      <c r="A66" s="3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23" t="s">
        <v>28</v>
      </c>
      <c r="V66" s="22">
        <f>D69*Q4+I69*Q5+N69*Q6+S69*Q7</f>
        <v>0.45074777062174431</v>
      </c>
      <c r="W66" s="17"/>
      <c r="X66" s="17"/>
    </row>
    <row r="67" spans="1:24" ht="18" x14ac:dyDescent="0.2">
      <c r="A67" s="3"/>
      <c r="B67" s="17"/>
      <c r="C67" s="35" t="s">
        <v>38</v>
      </c>
      <c r="D67" s="35"/>
      <c r="E67" s="17"/>
      <c r="F67" s="17"/>
      <c r="G67" s="17"/>
      <c r="H67" s="35" t="s">
        <v>38</v>
      </c>
      <c r="I67" s="35"/>
      <c r="J67" s="17"/>
      <c r="K67" s="17"/>
      <c r="L67" s="17"/>
      <c r="M67" s="35" t="s">
        <v>38</v>
      </c>
      <c r="N67" s="35"/>
      <c r="O67" s="17"/>
      <c r="P67" s="17"/>
      <c r="Q67" s="17"/>
      <c r="R67" s="35" t="s">
        <v>38</v>
      </c>
      <c r="S67" s="35"/>
      <c r="T67" s="17"/>
      <c r="U67" s="23" t="s">
        <v>29</v>
      </c>
      <c r="V67" s="22">
        <f>D70*Q4+I70*Q5+N70*Q6+S70*Q7</f>
        <v>0.36544351488041715</v>
      </c>
      <c r="W67" s="17"/>
      <c r="X67" s="17"/>
    </row>
    <row r="68" spans="1:24" ht="18" x14ac:dyDescent="0.2">
      <c r="A68" s="3"/>
      <c r="B68" s="17"/>
      <c r="C68" s="29" t="s">
        <v>15</v>
      </c>
      <c r="D68" s="26">
        <f>D62/D65</f>
        <v>7.1927429882256463E-2</v>
      </c>
      <c r="E68" s="17"/>
      <c r="F68" s="17"/>
      <c r="G68" s="17"/>
      <c r="H68" s="29" t="s">
        <v>15</v>
      </c>
      <c r="I68" s="26">
        <f>I62/I65</f>
        <v>0.25828499437449498</v>
      </c>
      <c r="J68" s="17"/>
      <c r="K68" s="17"/>
      <c r="L68" s="17"/>
      <c r="M68" s="29" t="s">
        <v>15</v>
      </c>
      <c r="N68" s="26">
        <f>N62/N65</f>
        <v>0.14285714285714288</v>
      </c>
      <c r="O68" s="17"/>
      <c r="P68" s="17"/>
      <c r="Q68" s="17"/>
      <c r="R68" s="29" t="s">
        <v>15</v>
      </c>
      <c r="S68" s="26">
        <f>S62/S65</f>
        <v>0.67982131520882982</v>
      </c>
      <c r="T68" s="17"/>
      <c r="U68" s="17"/>
      <c r="V68" s="17"/>
      <c r="W68" s="17"/>
      <c r="X68" s="17"/>
    </row>
    <row r="69" spans="1:24" ht="18" x14ac:dyDescent="0.2">
      <c r="A69" s="3"/>
      <c r="B69" s="17"/>
      <c r="C69" s="23" t="s">
        <v>16</v>
      </c>
      <c r="D69" s="22">
        <f>D63/D65</f>
        <v>0.6491180046313253</v>
      </c>
      <c r="E69" s="17"/>
      <c r="F69" s="17"/>
      <c r="G69" s="17"/>
      <c r="H69" s="23" t="s">
        <v>16</v>
      </c>
      <c r="I69" s="22">
        <f>I63/I65</f>
        <v>0.10472943388074786</v>
      </c>
      <c r="J69" s="17"/>
      <c r="K69" s="17"/>
      <c r="L69" s="17"/>
      <c r="M69" s="23" t="s">
        <v>16</v>
      </c>
      <c r="N69" s="22">
        <f>N63/N65</f>
        <v>0.4285714285714286</v>
      </c>
      <c r="O69" s="17"/>
      <c r="P69" s="17"/>
      <c r="Q69" s="17"/>
      <c r="R69" s="23" t="s">
        <v>16</v>
      </c>
      <c r="S69" s="22">
        <f>S63/S65</f>
        <v>0.22026508814616419</v>
      </c>
      <c r="T69" s="17"/>
      <c r="U69" s="17"/>
      <c r="V69" s="17"/>
      <c r="W69" s="17"/>
      <c r="X69" s="17"/>
    </row>
    <row r="70" spans="1:24" ht="18" x14ac:dyDescent="0.2">
      <c r="A70" s="3"/>
      <c r="B70" s="17"/>
      <c r="C70" s="23" t="s">
        <v>17</v>
      </c>
      <c r="D70" s="22">
        <f>D64/D65</f>
        <v>0.27895456548641834</v>
      </c>
      <c r="E70" s="17"/>
      <c r="F70" s="17"/>
      <c r="G70" s="17"/>
      <c r="H70" s="23" t="s">
        <v>17</v>
      </c>
      <c r="I70" s="22">
        <f>I64/I65</f>
        <v>0.63698557174475712</v>
      </c>
      <c r="J70" s="17"/>
      <c r="K70" s="17"/>
      <c r="L70" s="17"/>
      <c r="M70" s="23" t="s">
        <v>17</v>
      </c>
      <c r="N70" s="22">
        <f>N64/N65</f>
        <v>0.4285714285714286</v>
      </c>
      <c r="O70" s="17"/>
      <c r="P70" s="17"/>
      <c r="Q70" s="17"/>
      <c r="R70" s="23" t="s">
        <v>17</v>
      </c>
      <c r="S70" s="22">
        <f>S64/S65</f>
        <v>9.9913596645005945E-2</v>
      </c>
      <c r="T70" s="17"/>
      <c r="U70" s="17"/>
      <c r="V70" s="17"/>
      <c r="W70" s="17"/>
      <c r="X70" s="17"/>
    </row>
    <row r="71" spans="1:24" ht="18" x14ac:dyDescent="0.2">
      <c r="A71" s="3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ht="18" x14ac:dyDescent="0.2">
      <c r="A72" s="3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ht="18" x14ac:dyDescent="0.2">
      <c r="A73" s="3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ht="18" x14ac:dyDescent="0.2">
      <c r="A74" s="3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ht="18" x14ac:dyDescent="0.2">
      <c r="A75" s="3"/>
      <c r="B75" s="17"/>
      <c r="C75" s="17"/>
      <c r="D75" s="36"/>
      <c r="E75" s="38" t="s">
        <v>43</v>
      </c>
      <c r="F75" s="38"/>
      <c r="G75" s="38"/>
      <c r="H75" s="38"/>
      <c r="I75" s="38"/>
      <c r="J75" s="38"/>
      <c r="K75" s="38"/>
      <c r="L75" s="38"/>
      <c r="M75" s="38"/>
      <c r="N75" s="17"/>
      <c r="O75" s="35" t="s">
        <v>33</v>
      </c>
      <c r="P75" s="35"/>
      <c r="Q75" s="17"/>
      <c r="R75" s="17"/>
      <c r="S75" s="17"/>
      <c r="T75" s="17"/>
      <c r="U75" s="17"/>
      <c r="V75" s="17"/>
      <c r="W75" s="17"/>
      <c r="X75" s="17"/>
    </row>
    <row r="76" spans="1:24" ht="18" x14ac:dyDescent="0.2">
      <c r="A76" s="3"/>
      <c r="B76" s="17"/>
      <c r="C76" s="17"/>
      <c r="D76" s="37"/>
      <c r="E76" s="38" t="s">
        <v>41</v>
      </c>
      <c r="F76" s="38"/>
      <c r="G76" s="38"/>
      <c r="H76" s="38" t="s">
        <v>42</v>
      </c>
      <c r="I76" s="38"/>
      <c r="J76" s="38"/>
      <c r="K76" s="38" t="s">
        <v>32</v>
      </c>
      <c r="L76" s="38"/>
      <c r="M76" s="38"/>
      <c r="N76" s="17"/>
      <c r="O76" s="30" t="s">
        <v>34</v>
      </c>
      <c r="P76" s="26">
        <f>E77*L11+H77*L32+K77*L53</f>
        <v>0.19788547668382772</v>
      </c>
      <c r="Q76" s="17"/>
      <c r="R76" s="17"/>
      <c r="S76" s="17"/>
      <c r="T76" s="17"/>
      <c r="U76" s="17"/>
      <c r="V76" s="17"/>
      <c r="W76" s="17"/>
      <c r="X76" s="17"/>
    </row>
    <row r="77" spans="1:24" ht="18" x14ac:dyDescent="0.2">
      <c r="A77" s="3"/>
      <c r="B77" s="17"/>
      <c r="C77" s="17"/>
      <c r="D77" s="24" t="s">
        <v>20</v>
      </c>
      <c r="E77" s="34">
        <f>V23</f>
        <v>0.22067621028506476</v>
      </c>
      <c r="F77" s="34"/>
      <c r="G77" s="34"/>
      <c r="H77" s="34">
        <f>V44</f>
        <v>0.18213312417558522</v>
      </c>
      <c r="I77" s="34"/>
      <c r="J77" s="34"/>
      <c r="K77" s="34">
        <f>V65</f>
        <v>0.1838087144978387</v>
      </c>
      <c r="L77" s="34"/>
      <c r="M77" s="34"/>
      <c r="N77" s="17"/>
      <c r="O77" s="24" t="s">
        <v>35</v>
      </c>
      <c r="P77" s="22">
        <f>E78*L11+H78*L32+K78*L53</f>
        <v>0.38177777452248496</v>
      </c>
      <c r="Q77" s="17"/>
      <c r="R77" s="17"/>
      <c r="S77" s="17"/>
      <c r="T77" s="17"/>
      <c r="U77" s="17"/>
      <c r="V77" s="17"/>
      <c r="W77" s="17"/>
      <c r="X77" s="17"/>
    </row>
    <row r="78" spans="1:24" ht="18" x14ac:dyDescent="0.2">
      <c r="A78" s="3"/>
      <c r="B78" s="17"/>
      <c r="C78" s="17"/>
      <c r="D78" s="24" t="s">
        <v>21</v>
      </c>
      <c r="E78" s="34">
        <f>V24</f>
        <v>0.26526214599164882</v>
      </c>
      <c r="F78" s="34"/>
      <c r="G78" s="34"/>
      <c r="H78" s="34">
        <f>V45</f>
        <v>0.46380840500369142</v>
      </c>
      <c r="I78" s="34"/>
      <c r="J78" s="34"/>
      <c r="K78" s="34">
        <f>V66</f>
        <v>0.45074777062174431</v>
      </c>
      <c r="L78" s="34"/>
      <c r="M78" s="34"/>
      <c r="N78" s="17"/>
      <c r="O78" s="24" t="s">
        <v>36</v>
      </c>
      <c r="P78" s="22">
        <f>E79*L11+H79*L32+K79*L53</f>
        <v>0.42033674879368749</v>
      </c>
      <c r="Q78" s="17"/>
      <c r="R78" s="17"/>
      <c r="S78" s="17"/>
      <c r="T78" s="17"/>
      <c r="U78" s="17"/>
      <c r="V78" s="17"/>
      <c r="W78" s="17"/>
      <c r="X78" s="17"/>
    </row>
    <row r="79" spans="1:24" ht="18" x14ac:dyDescent="0.2">
      <c r="A79" s="3"/>
      <c r="B79" s="17"/>
      <c r="C79" s="17"/>
      <c r="D79" s="24" t="s">
        <v>22</v>
      </c>
      <c r="E79" s="34">
        <f>V25</f>
        <v>0.51406164372328655</v>
      </c>
      <c r="F79" s="34"/>
      <c r="G79" s="34"/>
      <c r="H79" s="34">
        <f>V46</f>
        <v>0.3540584708207235</v>
      </c>
      <c r="I79" s="34"/>
      <c r="J79" s="34"/>
      <c r="K79" s="34">
        <f>V67</f>
        <v>0.36544351488041715</v>
      </c>
      <c r="L79" s="34"/>
      <c r="M79" s="34"/>
      <c r="N79" s="17"/>
      <c r="O79" s="24" t="s">
        <v>30</v>
      </c>
      <c r="P79" s="19" t="s">
        <v>22</v>
      </c>
      <c r="Q79" s="17"/>
      <c r="R79" s="17"/>
      <c r="S79" s="17"/>
      <c r="T79" s="17"/>
      <c r="U79" s="17"/>
      <c r="V79" s="17"/>
      <c r="W79" s="17"/>
      <c r="X79" s="17"/>
    </row>
    <row r="80" spans="1:24" ht="18" x14ac:dyDescent="0.2">
      <c r="A80" s="3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ht="18" x14ac:dyDescent="0.2">
      <c r="A81" s="3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ht="18" x14ac:dyDescent="0.2">
      <c r="A82" s="3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ht="18" x14ac:dyDescent="0.2">
      <c r="A83" s="3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91" spans="1:24" x14ac:dyDescent="0.2"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24" x14ac:dyDescent="0.2"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24" x14ac:dyDescent="0.2">
      <c r="I93" s="1"/>
      <c r="J93" s="2"/>
      <c r="K93" s="2"/>
      <c r="L93" s="2"/>
      <c r="M93" s="2"/>
      <c r="N93" s="2"/>
      <c r="O93" s="2"/>
      <c r="P93" s="2"/>
      <c r="Q93" s="2"/>
      <c r="R93" s="2"/>
    </row>
    <row r="94" spans="1:24" x14ac:dyDescent="0.2">
      <c r="I94" s="1"/>
      <c r="J94" s="2"/>
      <c r="K94" s="2"/>
      <c r="L94" s="2"/>
      <c r="M94" s="2"/>
      <c r="N94" s="2"/>
      <c r="O94" s="2"/>
      <c r="P94" s="2"/>
      <c r="Q94" s="2"/>
      <c r="R94" s="2"/>
    </row>
    <row r="95" spans="1:24" x14ac:dyDescent="0.2">
      <c r="I95" s="1"/>
      <c r="J95" s="2"/>
      <c r="K95" s="2"/>
      <c r="L95" s="2"/>
      <c r="M95" s="2"/>
      <c r="N95" s="2"/>
      <c r="O95" s="2"/>
      <c r="P95" s="2"/>
      <c r="Q95" s="2"/>
      <c r="R95" s="2"/>
    </row>
  </sheetData>
  <mergeCells count="57">
    <mergeCell ref="G2:K2"/>
    <mergeCell ref="M3:N3"/>
    <mergeCell ref="P3:Q3"/>
    <mergeCell ref="C13:F13"/>
    <mergeCell ref="H13:K13"/>
    <mergeCell ref="M13:P13"/>
    <mergeCell ref="R19:S19"/>
    <mergeCell ref="R25:S25"/>
    <mergeCell ref="R13:U13"/>
    <mergeCell ref="C19:D19"/>
    <mergeCell ref="C25:D25"/>
    <mergeCell ref="H19:I19"/>
    <mergeCell ref="H25:I25"/>
    <mergeCell ref="M19:N19"/>
    <mergeCell ref="M25:N25"/>
    <mergeCell ref="H46:I46"/>
    <mergeCell ref="M46:N46"/>
    <mergeCell ref="R46:S46"/>
    <mergeCell ref="C40:D40"/>
    <mergeCell ref="C34:F34"/>
    <mergeCell ref="H34:K34"/>
    <mergeCell ref="M34:P34"/>
    <mergeCell ref="R34:U34"/>
    <mergeCell ref="H40:I40"/>
    <mergeCell ref="M40:N40"/>
    <mergeCell ref="R40:S40"/>
    <mergeCell ref="C67:D67"/>
    <mergeCell ref="H67:I67"/>
    <mergeCell ref="M67:N67"/>
    <mergeCell ref="R67:S67"/>
    <mergeCell ref="U22:V22"/>
    <mergeCell ref="U43:V43"/>
    <mergeCell ref="U64:V64"/>
    <mergeCell ref="C55:F55"/>
    <mergeCell ref="H55:K55"/>
    <mergeCell ref="M55:P55"/>
    <mergeCell ref="R55:U55"/>
    <mergeCell ref="C61:D61"/>
    <mergeCell ref="H61:I61"/>
    <mergeCell ref="M61:N61"/>
    <mergeCell ref="R61:S61"/>
    <mergeCell ref="C46:D46"/>
    <mergeCell ref="D75:D76"/>
    <mergeCell ref="E75:M75"/>
    <mergeCell ref="E76:G76"/>
    <mergeCell ref="H76:J76"/>
    <mergeCell ref="E77:G77"/>
    <mergeCell ref="H77:J77"/>
    <mergeCell ref="K77:M77"/>
    <mergeCell ref="K76:M76"/>
    <mergeCell ref="E78:G78"/>
    <mergeCell ref="H78:J78"/>
    <mergeCell ref="E79:G79"/>
    <mergeCell ref="H79:J79"/>
    <mergeCell ref="O75:P75"/>
    <mergeCell ref="K78:M78"/>
    <mergeCell ref="K79:M7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5" zoomScaleNormal="85" workbookViewId="0">
      <selection activeCell="O25" sqref="O2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 Деркач</dc:creator>
  <cp:lastModifiedBy>Microsoft Office User</cp:lastModifiedBy>
  <dcterms:created xsi:type="dcterms:W3CDTF">2022-01-31T20:15:55Z</dcterms:created>
  <dcterms:modified xsi:type="dcterms:W3CDTF">2024-02-14T11:38:59Z</dcterms:modified>
</cp:coreProperties>
</file>