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itryvasilkov/Desktop/"/>
    </mc:Choice>
  </mc:AlternateContent>
  <xr:revisionPtr revIDLastSave="0" documentId="8_{A0952159-0E1C-A942-98C3-93CE25CDD3CC}" xr6:coauthVersionLast="47" xr6:coauthVersionMax="47" xr10:uidLastSave="{00000000-0000-0000-0000-000000000000}"/>
  <bookViews>
    <workbookView xWindow="6380" yWindow="1520" windowWidth="29460" windowHeight="13840" xr2:uid="{CCB983C7-4481-514B-AAE9-D2CE92A517FA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C27" i="1"/>
  <c r="F19" i="1"/>
  <c r="F27" i="1" s="1"/>
  <c r="I23" i="1"/>
  <c r="B19" i="1"/>
  <c r="F2" i="1"/>
  <c r="K19" i="1"/>
  <c r="H19" i="1"/>
  <c r="D3" i="1"/>
  <c r="D4" i="1"/>
  <c r="D5" i="1"/>
  <c r="F5" i="1" s="1"/>
  <c r="D6" i="1"/>
  <c r="D7" i="1"/>
  <c r="D8" i="1"/>
  <c r="D9" i="1"/>
  <c r="D10" i="1"/>
  <c r="D11" i="1"/>
  <c r="D12" i="1"/>
  <c r="D13" i="1"/>
  <c r="D14" i="1"/>
  <c r="F14" i="1" s="1"/>
  <c r="D15" i="1"/>
  <c r="D16" i="1"/>
  <c r="D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E2" i="1"/>
  <c r="G2" i="1"/>
  <c r="H3" i="1" s="1"/>
  <c r="F23" i="1"/>
  <c r="C19" i="1"/>
  <c r="B20" i="1" s="1"/>
  <c r="E8" i="1"/>
  <c r="D1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E3" i="1"/>
  <c r="E4" i="1"/>
  <c r="E5" i="1"/>
  <c r="E15" i="1"/>
  <c r="E16" i="1"/>
  <c r="F6" i="1"/>
  <c r="F15" i="1"/>
  <c r="F16" i="1"/>
  <c r="F13" i="1" l="1"/>
  <c r="E7" i="1"/>
  <c r="E10" i="1"/>
  <c r="E14" i="1"/>
  <c r="E12" i="1"/>
  <c r="E6" i="1"/>
  <c r="E9" i="1"/>
  <c r="E11" i="1"/>
  <c r="E13" i="1"/>
  <c r="F4" i="1"/>
  <c r="F3" i="1"/>
  <c r="F12" i="1"/>
  <c r="F11" i="1"/>
  <c r="F10" i="1"/>
  <c r="F9" i="1"/>
  <c r="F8" i="1"/>
  <c r="F7" i="1"/>
  <c r="H14" i="1"/>
  <c r="H13" i="1"/>
  <c r="H12" i="1"/>
  <c r="H10" i="1"/>
  <c r="H11" i="1"/>
  <c r="H8" i="1"/>
  <c r="H7" i="1"/>
  <c r="H6" i="1"/>
  <c r="H9" i="1"/>
  <c r="H2" i="1"/>
  <c r="H5" i="1"/>
  <c r="H16" i="1"/>
  <c r="H4" i="1"/>
  <c r="H15" i="1"/>
</calcChain>
</file>

<file path=xl/sharedStrings.xml><?xml version="1.0" encoding="utf-8"?>
<sst xmlns="http://schemas.openxmlformats.org/spreadsheetml/2006/main" count="25" uniqueCount="25">
  <si>
    <t>№</t>
  </si>
  <si>
    <t>U, B</t>
  </si>
  <si>
    <t>I, мA</t>
  </si>
  <si>
    <t>P_R, мBm</t>
  </si>
  <si>
    <t>P_S, мBm</t>
  </si>
  <si>
    <t>кпд</t>
  </si>
  <si>
    <t>I, A</t>
  </si>
  <si>
    <t>P_R, Bm</t>
  </si>
  <si>
    <t>P_S, Bm</t>
  </si>
  <si>
    <t>P, мBm</t>
  </si>
  <si>
    <t xml:space="preserve"> </t>
  </si>
  <si>
    <t>r = ЭДС / I_k</t>
  </si>
  <si>
    <t>I_K</t>
  </si>
  <si>
    <t>ЭДС</t>
  </si>
  <si>
    <t>I* = ЭДС / 2r</t>
  </si>
  <si>
    <t>r если считать по tg</t>
  </si>
  <si>
    <t>ЭДС если по формуле</t>
  </si>
  <si>
    <t>погрешность для r</t>
  </si>
  <si>
    <t>погрешность для ЭДС</t>
  </si>
  <si>
    <t>при n = 0,5 I*</t>
  </si>
  <si>
    <t>I = U/R</t>
  </si>
  <si>
    <t>R = U/I</t>
  </si>
  <si>
    <t>P = I^2*U/I</t>
  </si>
  <si>
    <t>P = U*I</t>
  </si>
  <si>
    <t>I* при n и по формуле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</si>
</sst>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2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2" xfId="0" applyBorder="1"/>
    <xf numFmtId="165" fontId="1" fillId="0" borderId="3" xfId="0" applyNumberFormat="1" applyFont="1" applyBorder="1"/>
    <xf numFmtId="165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56F3-96C5-8E43-A618-80301A078658}">
  <dimension ref="A1:L32"/>
  <sheetViews>
    <sheetView tabSelected="1" zoomScale="114" workbookViewId="0">
      <selection activeCell="G10" sqref="G10"/>
    </sheetView>
  </sheetViews>
  <sheetFormatPr baseColWidth="10" defaultColWidth="11" defaultRowHeight="16" x14ac:dyDescent="0.2"/>
  <cols>
    <col min="1" max="1" width="4" customWidth="1"/>
    <col min="5" max="5" width="13.1640625" customWidth="1"/>
    <col min="6" max="6" width="11.1640625" customWidth="1"/>
    <col min="8" max="8" width="11.6640625" bestFit="1" customWidth="1"/>
    <col min="12" max="12" width="8.16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t="s">
        <v>6</v>
      </c>
      <c r="I1" s="1" t="s">
        <v>7</v>
      </c>
      <c r="J1" s="1" t="s">
        <v>8</v>
      </c>
      <c r="L1" t="s">
        <v>9</v>
      </c>
    </row>
    <row r="2" spans="1:12" x14ac:dyDescent="0.2">
      <c r="A2" s="1">
        <v>1</v>
      </c>
      <c r="B2" s="1">
        <v>0.52</v>
      </c>
      <c r="C2" s="1">
        <v>16.04</v>
      </c>
      <c r="D2" s="8">
        <f t="shared" ref="D2:D16" si="0">I2 * 1000</f>
        <v>8.3407999999999998</v>
      </c>
      <c r="E2" s="8">
        <f>C2^2 * $B$19</f>
        <v>175109.92807465966</v>
      </c>
      <c r="F2" s="8">
        <f>D2/L2</f>
        <v>4.5414847161572056E-2</v>
      </c>
      <c r="G2">
        <f>10^-3</f>
        <v>1E-3</v>
      </c>
      <c r="H2" s="3">
        <f>C2*$G$2</f>
        <v>1.6039999999999999E-2</v>
      </c>
      <c r="I2">
        <f t="shared" ref="I2:I16" si="1">H2^2*(B2/H2)</f>
        <v>8.3408000000000006E-3</v>
      </c>
      <c r="L2" s="4">
        <f>$D$19*C2</f>
        <v>183.65799999999999</v>
      </c>
    </row>
    <row r="3" spans="1:12" x14ac:dyDescent="0.2">
      <c r="A3" s="1">
        <v>2</v>
      </c>
      <c r="B3" s="1">
        <v>2.15</v>
      </c>
      <c r="C3" s="1">
        <v>13.62</v>
      </c>
      <c r="D3" s="8">
        <f t="shared" si="0"/>
        <v>29.282999999999998</v>
      </c>
      <c r="E3" s="8">
        <f t="shared" ref="E3:E16" si="2">C3^2 * $B$19</f>
        <v>126257.22998276167</v>
      </c>
      <c r="F3" s="8">
        <f t="shared" ref="F3:F16" si="3">D3/L3</f>
        <v>0.18777292576419213</v>
      </c>
      <c r="H3" s="3">
        <f t="shared" ref="H3:H16" si="4">C3*$G$2</f>
        <v>1.362E-2</v>
      </c>
      <c r="I3">
        <f t="shared" si="1"/>
        <v>2.9282999999999997E-2</v>
      </c>
      <c r="L3" s="4">
        <f t="shared" ref="L3:L16" si="5">$D$19*C3</f>
        <v>155.94899999999998</v>
      </c>
    </row>
    <row r="4" spans="1:12" x14ac:dyDescent="0.2">
      <c r="A4" s="1">
        <v>3</v>
      </c>
      <c r="B4" s="1">
        <v>3.21</v>
      </c>
      <c r="C4" s="1">
        <v>12.06</v>
      </c>
      <c r="D4" s="8">
        <f t="shared" si="0"/>
        <v>38.712600000000002</v>
      </c>
      <c r="E4" s="8">
        <f t="shared" si="2"/>
        <v>98991.215597693634</v>
      </c>
      <c r="F4" s="8">
        <f t="shared" si="3"/>
        <v>0.28034934497816599</v>
      </c>
      <c r="H4" s="3">
        <f t="shared" si="4"/>
        <v>1.2060000000000001E-2</v>
      </c>
      <c r="I4">
        <f t="shared" si="1"/>
        <v>3.87126E-2</v>
      </c>
      <c r="L4" s="4">
        <f t="shared" si="5"/>
        <v>138.08699999999999</v>
      </c>
    </row>
    <row r="5" spans="1:12" x14ac:dyDescent="0.2">
      <c r="A5" s="1">
        <v>4</v>
      </c>
      <c r="B5" s="1">
        <v>3.98</v>
      </c>
      <c r="C5" s="1">
        <v>10.94</v>
      </c>
      <c r="D5" s="8">
        <f t="shared" si="0"/>
        <v>43.541200000000003</v>
      </c>
      <c r="E5" s="8">
        <f t="shared" si="2"/>
        <v>81458.551982405028</v>
      </c>
      <c r="F5" s="8">
        <f t="shared" si="3"/>
        <v>0.34759825327510924</v>
      </c>
      <c r="H5" s="3">
        <f t="shared" si="4"/>
        <v>1.094E-2</v>
      </c>
      <c r="I5">
        <f t="shared" si="1"/>
        <v>4.3541200000000002E-2</v>
      </c>
      <c r="L5" s="4">
        <f t="shared" si="5"/>
        <v>125.26299999999999</v>
      </c>
    </row>
    <row r="6" spans="1:12" x14ac:dyDescent="0.2">
      <c r="A6" s="1">
        <v>5</v>
      </c>
      <c r="B6" s="1">
        <v>4.62</v>
      </c>
      <c r="C6" s="1">
        <v>9.99</v>
      </c>
      <c r="D6" s="8">
        <f t="shared" si="0"/>
        <v>46.153800000000004</v>
      </c>
      <c r="E6" s="8">
        <f t="shared" si="2"/>
        <v>67925.527254354151</v>
      </c>
      <c r="F6" s="8">
        <f t="shared" si="3"/>
        <v>0.40349344978165946</v>
      </c>
      <c r="H6" s="3">
        <f t="shared" si="4"/>
        <v>9.9900000000000006E-3</v>
      </c>
      <c r="I6">
        <f t="shared" si="1"/>
        <v>4.6153800000000002E-2</v>
      </c>
      <c r="L6" s="4">
        <f t="shared" si="5"/>
        <v>114.38549999999999</v>
      </c>
    </row>
    <row r="7" spans="1:12" x14ac:dyDescent="0.2">
      <c r="A7" s="1">
        <v>6</v>
      </c>
      <c r="B7" s="1">
        <v>5.28</v>
      </c>
      <c r="C7" s="1">
        <v>9.01</v>
      </c>
      <c r="D7" s="8">
        <f t="shared" si="0"/>
        <v>47.572800000000008</v>
      </c>
      <c r="E7" s="8">
        <f t="shared" si="2"/>
        <v>55252.460619390113</v>
      </c>
      <c r="F7" s="8">
        <f t="shared" si="3"/>
        <v>0.46113537117903941</v>
      </c>
      <c r="H7" s="3">
        <f t="shared" si="4"/>
        <v>9.0100000000000006E-3</v>
      </c>
      <c r="I7">
        <f t="shared" si="1"/>
        <v>4.7572800000000005E-2</v>
      </c>
      <c r="L7" s="4">
        <f t="shared" si="5"/>
        <v>103.16449999999999</v>
      </c>
    </row>
    <row r="8" spans="1:12" x14ac:dyDescent="0.2">
      <c r="A8" s="1">
        <v>7</v>
      </c>
      <c r="B8" s="1">
        <v>5.76</v>
      </c>
      <c r="C8" s="1">
        <v>8.31</v>
      </c>
      <c r="D8" s="8">
        <f t="shared" si="0"/>
        <v>47.865600000000001</v>
      </c>
      <c r="E8" s="8">
        <f t="shared" si="2"/>
        <v>47000.674374368435</v>
      </c>
      <c r="F8" s="8">
        <f t="shared" si="3"/>
        <v>0.50305676855895198</v>
      </c>
      <c r="H8" s="3">
        <f t="shared" si="4"/>
        <v>8.3100000000000014E-3</v>
      </c>
      <c r="I8">
        <f t="shared" si="1"/>
        <v>4.7865600000000001E-2</v>
      </c>
      <c r="L8" s="4">
        <f t="shared" si="5"/>
        <v>95.149500000000003</v>
      </c>
    </row>
    <row r="9" spans="1:12" x14ac:dyDescent="0.2">
      <c r="A9" s="1">
        <v>8</v>
      </c>
      <c r="B9" s="1">
        <v>6.15</v>
      </c>
      <c r="C9" s="1">
        <v>7.78</v>
      </c>
      <c r="D9" s="8">
        <f t="shared" si="0"/>
        <v>47.847000000000008</v>
      </c>
      <c r="E9" s="8">
        <f t="shared" si="2"/>
        <v>41196.586815669027</v>
      </c>
      <c r="F9" s="8">
        <f t="shared" si="3"/>
        <v>0.53711790393013104</v>
      </c>
      <c r="H9" s="3">
        <f t="shared" si="4"/>
        <v>7.7800000000000005E-3</v>
      </c>
      <c r="I9">
        <f t="shared" si="1"/>
        <v>4.7847000000000008E-2</v>
      </c>
      <c r="L9" s="4">
        <f t="shared" si="5"/>
        <v>89.081000000000003</v>
      </c>
    </row>
    <row r="10" spans="1:12" x14ac:dyDescent="0.2">
      <c r="A10" s="1">
        <v>9</v>
      </c>
      <c r="B10" s="1">
        <v>6.59</v>
      </c>
      <c r="C10" s="1">
        <v>7.09</v>
      </c>
      <c r="D10" s="8">
        <f t="shared" si="0"/>
        <v>46.723100000000002</v>
      </c>
      <c r="E10" s="8">
        <f t="shared" si="2"/>
        <v>34213.264281043805</v>
      </c>
      <c r="F10" s="8">
        <f t="shared" si="3"/>
        <v>0.57554585152838433</v>
      </c>
      <c r="H10" s="3">
        <f t="shared" si="4"/>
        <v>7.0899999999999999E-3</v>
      </c>
      <c r="I10">
        <f t="shared" si="1"/>
        <v>4.6723100000000004E-2</v>
      </c>
      <c r="L10" s="4">
        <f t="shared" si="5"/>
        <v>81.180499999999995</v>
      </c>
    </row>
    <row r="11" spans="1:12" x14ac:dyDescent="0.2">
      <c r="A11" s="1">
        <v>10</v>
      </c>
      <c r="B11" s="1">
        <v>6.81</v>
      </c>
      <c r="C11" s="1">
        <v>6.76</v>
      </c>
      <c r="D11" s="8">
        <f t="shared" si="0"/>
        <v>46.035599999999995</v>
      </c>
      <c r="E11" s="8">
        <f t="shared" si="2"/>
        <v>31102.509659394869</v>
      </c>
      <c r="F11" s="8">
        <f t="shared" si="3"/>
        <v>0.59475982532751093</v>
      </c>
      <c r="H11" s="3">
        <f t="shared" si="4"/>
        <v>6.7599999999999995E-3</v>
      </c>
      <c r="I11">
        <f t="shared" si="1"/>
        <v>4.6035599999999996E-2</v>
      </c>
      <c r="L11" s="4">
        <f t="shared" si="5"/>
        <v>77.401999999999987</v>
      </c>
    </row>
    <row r="12" spans="1:12" x14ac:dyDescent="0.2">
      <c r="A12" s="1">
        <v>11</v>
      </c>
      <c r="B12" s="1">
        <v>7.09</v>
      </c>
      <c r="C12" s="1">
        <v>6.34</v>
      </c>
      <c r="D12" s="8">
        <f t="shared" si="0"/>
        <v>44.950600000000009</v>
      </c>
      <c r="E12" s="8">
        <f t="shared" si="2"/>
        <v>27357.761398085953</v>
      </c>
      <c r="F12" s="8">
        <f t="shared" si="3"/>
        <v>0.61921397379912679</v>
      </c>
      <c r="H12" s="3">
        <f t="shared" si="4"/>
        <v>6.3400000000000001E-3</v>
      </c>
      <c r="I12">
        <f t="shared" si="1"/>
        <v>4.4950600000000007E-2</v>
      </c>
      <c r="L12" s="4">
        <f t="shared" si="5"/>
        <v>72.592999999999989</v>
      </c>
    </row>
    <row r="13" spans="1:12" x14ac:dyDescent="0.2">
      <c r="A13" s="1">
        <v>12</v>
      </c>
      <c r="B13" s="1">
        <v>7.38</v>
      </c>
      <c r="C13" s="1">
        <v>5.94</v>
      </c>
      <c r="D13" s="8">
        <f t="shared" si="0"/>
        <v>43.83720000000001</v>
      </c>
      <c r="E13" s="8">
        <f t="shared" si="2"/>
        <v>24014.576472686207</v>
      </c>
      <c r="F13" s="8">
        <f t="shared" si="3"/>
        <v>0.64454148471615735</v>
      </c>
      <c r="H13" s="3">
        <f t="shared" si="4"/>
        <v>5.9400000000000008E-3</v>
      </c>
      <c r="I13">
        <f t="shared" si="1"/>
        <v>4.3837200000000007E-2</v>
      </c>
      <c r="L13" s="4">
        <f t="shared" si="5"/>
        <v>68.013000000000005</v>
      </c>
    </row>
    <row r="14" spans="1:12" x14ac:dyDescent="0.2">
      <c r="A14" s="1">
        <v>13</v>
      </c>
      <c r="B14" s="1">
        <v>7.62</v>
      </c>
      <c r="C14" s="2">
        <v>5.6</v>
      </c>
      <c r="D14" s="8">
        <f t="shared" si="0"/>
        <v>42.672000000000004</v>
      </c>
      <c r="E14" s="8">
        <f t="shared" si="2"/>
        <v>21344.112227307847</v>
      </c>
      <c r="F14" s="8">
        <f t="shared" si="3"/>
        <v>0.66550218340611367</v>
      </c>
      <c r="H14" s="3">
        <f t="shared" si="4"/>
        <v>5.5999999999999999E-3</v>
      </c>
      <c r="I14">
        <f t="shared" si="1"/>
        <v>4.2672000000000002E-2</v>
      </c>
      <c r="L14" s="4">
        <f t="shared" si="5"/>
        <v>64.11999999999999</v>
      </c>
    </row>
    <row r="15" spans="1:12" x14ac:dyDescent="0.2">
      <c r="A15" s="1">
        <v>14</v>
      </c>
      <c r="B15" s="1">
        <v>7.78</v>
      </c>
      <c r="C15" s="1">
        <v>5.35</v>
      </c>
      <c r="D15" s="8">
        <f t="shared" si="0"/>
        <v>41.62299999999999</v>
      </c>
      <c r="E15" s="8">
        <f t="shared" si="2"/>
        <v>19480.926410271648</v>
      </c>
      <c r="F15" s="8">
        <f t="shared" si="3"/>
        <v>0.67947598253275099</v>
      </c>
      <c r="H15" s="3">
        <f t="shared" si="4"/>
        <v>5.3499999999999997E-3</v>
      </c>
      <c r="I15">
        <f t="shared" si="1"/>
        <v>4.1622999999999993E-2</v>
      </c>
      <c r="L15" s="4">
        <f t="shared" si="5"/>
        <v>61.257499999999993</v>
      </c>
    </row>
    <row r="16" spans="1:12" x14ac:dyDescent="0.2">
      <c r="A16" s="1">
        <v>15</v>
      </c>
      <c r="B16" s="1">
        <v>7.89</v>
      </c>
      <c r="C16" s="1">
        <v>5.19</v>
      </c>
      <c r="D16" s="8">
        <f t="shared" si="0"/>
        <v>40.949100000000001</v>
      </c>
      <c r="E16" s="8">
        <f t="shared" si="2"/>
        <v>18333.135885394997</v>
      </c>
      <c r="F16" s="8">
        <f t="shared" si="3"/>
        <v>0.6890829694323144</v>
      </c>
      <c r="H16" s="3">
        <f t="shared" si="4"/>
        <v>5.1900000000000002E-3</v>
      </c>
      <c r="I16">
        <f t="shared" si="1"/>
        <v>4.0949100000000002E-2</v>
      </c>
      <c r="L16" s="4">
        <f t="shared" si="5"/>
        <v>59.4255</v>
      </c>
    </row>
    <row r="17" spans="1:11" ht="17" thickBot="1" x14ac:dyDescent="0.25"/>
    <row r="18" spans="1:11" x14ac:dyDescent="0.2">
      <c r="A18" t="s">
        <v>10</v>
      </c>
      <c r="B18" s="6" t="s">
        <v>11</v>
      </c>
      <c r="C18" t="s">
        <v>12</v>
      </c>
      <c r="D18" s="6" t="s">
        <v>13</v>
      </c>
      <c r="F18" t="s">
        <v>14</v>
      </c>
      <c r="H18" t="s">
        <v>15</v>
      </c>
      <c r="K18" t="s">
        <v>16</v>
      </c>
    </row>
    <row r="19" spans="1:11" ht="17" thickBot="1" x14ac:dyDescent="0.25">
      <c r="B19" s="7">
        <f>D19/C19</f>
        <v>680.6158235748677</v>
      </c>
      <c r="C19">
        <f>16.823 * 10^-3</f>
        <v>1.6823000000000001E-2</v>
      </c>
      <c r="D19" s="5">
        <f>11.45</f>
        <v>11.45</v>
      </c>
      <c r="F19">
        <f>D19/ (2*B19)</f>
        <v>8.4115000000000006E-3</v>
      </c>
      <c r="H19">
        <f>7.75/11 * 10^3</f>
        <v>704.54545454545462</v>
      </c>
      <c r="K19">
        <f xml:space="preserve"> (7.75 + (11 * H19)) * 10^-3</f>
        <v>7.7577500000000015</v>
      </c>
    </row>
    <row r="20" spans="1:11" x14ac:dyDescent="0.2">
      <c r="B20">
        <f>D19/C19</f>
        <v>680.6158235748677</v>
      </c>
    </row>
    <row r="22" spans="1:11" x14ac:dyDescent="0.2">
      <c r="D22" t="s">
        <v>24</v>
      </c>
      <c r="F22" t="s">
        <v>17</v>
      </c>
      <c r="I22" t="s">
        <v>18</v>
      </c>
    </row>
    <row r="23" spans="1:11" x14ac:dyDescent="0.2">
      <c r="D23">
        <f>ABS(C27-F19)</f>
        <v>6.3150000000000012E-4</v>
      </c>
      <c r="F23" s="4">
        <f>(H19-B19 )</f>
        <v>23.929630970586913</v>
      </c>
      <c r="I23">
        <f>D19-K19</f>
        <v>3.6922499999999978</v>
      </c>
    </row>
    <row r="26" spans="1:11" x14ac:dyDescent="0.2">
      <c r="C26" t="s">
        <v>19</v>
      </c>
    </row>
    <row r="27" spans="1:11" x14ac:dyDescent="0.2">
      <c r="C27">
        <f>7.78 * 10^(-3)</f>
        <v>7.7800000000000005E-3</v>
      </c>
      <c r="F27">
        <f xml:space="preserve"> C27 - F19</f>
        <v>-6.3150000000000012E-4</v>
      </c>
    </row>
    <row r="30" spans="1:11" x14ac:dyDescent="0.2">
      <c r="E30" t="s">
        <v>20</v>
      </c>
      <c r="F30" t="s">
        <v>21</v>
      </c>
    </row>
    <row r="32" spans="1:11" x14ac:dyDescent="0.2">
      <c r="E32" t="s">
        <v>22</v>
      </c>
      <c r="F3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Васильков Дмитрий</dc:creator>
  <cp:keywords/>
  <dc:description/>
  <cp:lastModifiedBy>Васильков Дмитрий Алексеевич</cp:lastModifiedBy>
  <cp:revision/>
  <dcterms:created xsi:type="dcterms:W3CDTF">2023-11-10T06:40:44Z</dcterms:created>
  <dcterms:modified xsi:type="dcterms:W3CDTF">2023-12-03T01:53:41Z</dcterms:modified>
  <cp:category/>
  <cp:contentStatus/>
</cp:coreProperties>
</file>