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y Medov\Documents\ITMO\Informatics\Lab5\"/>
    </mc:Choice>
  </mc:AlternateContent>
  <xr:revisionPtr revIDLastSave="0" documentId="13_ncr:1_{A6D7ACCD-B6A6-45C8-9351-FEF6236AC5E5}" xr6:coauthVersionLast="47" xr6:coauthVersionMax="47" xr10:uidLastSave="{00000000-0000-0000-0000-000000000000}"/>
  <bookViews>
    <workbookView xWindow="-120" yWindow="-120" windowWidth="29040" windowHeight="15720" tabRatio="607" xr2:uid="{D4958DA9-67E7-4D2C-8171-4CE9721B5EAC}"/>
  </bookViews>
  <sheets>
    <sheet name="Лист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69" i="1" l="1"/>
  <c r="X68" i="1"/>
  <c r="X61" i="1"/>
  <c r="X60" i="1"/>
  <c r="X53" i="1"/>
  <c r="X52" i="1"/>
  <c r="X45" i="1"/>
  <c r="X44" i="1"/>
  <c r="X37" i="1"/>
  <c r="X36" i="1"/>
  <c r="X29" i="1"/>
  <c r="X21" i="1"/>
  <c r="X28" i="1"/>
  <c r="X20" i="1"/>
  <c r="M41" i="1" l="1"/>
  <c r="M49" i="1"/>
  <c r="M57" i="1"/>
  <c r="O57" i="1"/>
  <c r="M65" i="1"/>
  <c r="M73" i="1"/>
  <c r="G69" i="1"/>
  <c r="H69" i="1"/>
  <c r="I69" i="1"/>
  <c r="J69" i="1"/>
  <c r="K69" i="1"/>
  <c r="L69" i="1"/>
  <c r="M69" i="1"/>
  <c r="N69" i="1"/>
  <c r="O69" i="1"/>
  <c r="P69" i="1"/>
  <c r="Q69" i="1"/>
  <c r="R69" i="1"/>
  <c r="S69" i="1"/>
  <c r="T69" i="1"/>
  <c r="U69" i="1"/>
  <c r="V69" i="1"/>
  <c r="G68" i="1"/>
  <c r="H68" i="1"/>
  <c r="I68" i="1"/>
  <c r="J68" i="1"/>
  <c r="K68" i="1"/>
  <c r="L68" i="1"/>
  <c r="M68" i="1"/>
  <c r="N68" i="1"/>
  <c r="O68" i="1"/>
  <c r="P68" i="1"/>
  <c r="Q68" i="1"/>
  <c r="R68" i="1"/>
  <c r="S68" i="1"/>
  <c r="T68" i="1"/>
  <c r="U68" i="1"/>
  <c r="V68" i="1"/>
  <c r="V70" i="1" s="1"/>
  <c r="V71" i="1" s="1"/>
  <c r="C69" i="1"/>
  <c r="C71" i="1" s="1"/>
  <c r="S73" i="1" s="1"/>
  <c r="C68" i="1"/>
  <c r="E63" i="1"/>
  <c r="E55" i="1"/>
  <c r="E47" i="1"/>
  <c r="E39" i="1"/>
  <c r="I60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G60" i="1"/>
  <c r="C61" i="1"/>
  <c r="C60" i="1"/>
  <c r="S65" i="1"/>
  <c r="S57" i="1"/>
  <c r="Q57" i="1"/>
  <c r="K57" i="1"/>
  <c r="I57" i="1"/>
  <c r="S49" i="1"/>
  <c r="Q49" i="1"/>
  <c r="O49" i="1"/>
  <c r="K49" i="1"/>
  <c r="I49" i="1"/>
  <c r="S41" i="1"/>
  <c r="Q41" i="1"/>
  <c r="O41" i="1"/>
  <c r="K41" i="1"/>
  <c r="I41" i="1"/>
  <c r="S33" i="1"/>
  <c r="Q33" i="1"/>
  <c r="O33" i="1"/>
  <c r="M33" i="1"/>
  <c r="K33" i="1"/>
  <c r="I33" i="1"/>
  <c r="S25" i="1"/>
  <c r="G53" i="1"/>
  <c r="G52" i="1"/>
  <c r="G45" i="1"/>
  <c r="G44" i="1"/>
  <c r="V14" i="1"/>
  <c r="G37" i="1"/>
  <c r="C36" i="1"/>
  <c r="C29" i="1"/>
  <c r="C28" i="1"/>
  <c r="C31" i="1" s="1"/>
  <c r="C8" i="1"/>
  <c r="Q8" i="1" s="1"/>
  <c r="I8" i="1"/>
  <c r="J8" i="1"/>
  <c r="K8" i="1"/>
  <c r="L8" i="1"/>
  <c r="M8" i="1"/>
  <c r="N8" i="1"/>
  <c r="P8" i="1"/>
  <c r="C14" i="1"/>
  <c r="C7" i="1"/>
  <c r="C6" i="1"/>
  <c r="C5" i="1"/>
  <c r="C4" i="1"/>
  <c r="U70" i="1" l="1"/>
  <c r="U71" i="1" s="1"/>
  <c r="C11" i="1"/>
  <c r="C21" i="1"/>
  <c r="P5" i="1"/>
  <c r="N5" i="1"/>
  <c r="O5" i="1"/>
  <c r="Q5" i="1"/>
  <c r="R5" i="1"/>
  <c r="V6" i="1"/>
  <c r="V29" i="1" s="1"/>
  <c r="C12" i="1"/>
  <c r="H4" i="1"/>
  <c r="M4" i="1"/>
  <c r="L4" i="1"/>
  <c r="J4" i="1"/>
  <c r="I4" i="1"/>
  <c r="C20" i="1"/>
  <c r="O4" i="1"/>
  <c r="N4" i="1"/>
  <c r="K4" i="1"/>
  <c r="C13" i="1"/>
  <c r="V13" i="1" s="1"/>
  <c r="O7" i="1"/>
  <c r="O8" i="1"/>
  <c r="N7" i="1"/>
  <c r="V8" i="1"/>
  <c r="U8" i="1"/>
  <c r="U14" i="1" s="1"/>
  <c r="M7" i="1"/>
  <c r="T6" i="1"/>
  <c r="T29" i="1" s="1"/>
  <c r="R6" i="1"/>
  <c r="R29" i="1" s="1"/>
  <c r="H8" i="1"/>
  <c r="O6" i="1"/>
  <c r="O29" i="1" s="1"/>
  <c r="T7" i="1"/>
  <c r="N6" i="1"/>
  <c r="N29" i="1" s="1"/>
  <c r="T8" i="1"/>
  <c r="S7" i="1"/>
  <c r="M6" i="1"/>
  <c r="M29" i="1" s="1"/>
  <c r="Q6" i="1"/>
  <c r="Q29" i="1" s="1"/>
  <c r="G8" i="1"/>
  <c r="P6" i="1"/>
  <c r="P29" i="1" s="1"/>
  <c r="U7" i="1"/>
  <c r="S8" i="1"/>
  <c r="R7" i="1"/>
  <c r="U5" i="1"/>
  <c r="L7" i="1"/>
  <c r="R8" i="1"/>
  <c r="Q7" i="1"/>
  <c r="T5" i="1"/>
  <c r="U6" i="1"/>
  <c r="S6" i="1"/>
  <c r="S29" i="1" s="1"/>
  <c r="P7" i="1"/>
  <c r="S5" i="1"/>
  <c r="R4" i="1"/>
  <c r="J7" i="1"/>
  <c r="J6" i="1"/>
  <c r="J29" i="1" s="1"/>
  <c r="J5" i="1"/>
  <c r="L5" i="1"/>
  <c r="I7" i="1"/>
  <c r="I6" i="1"/>
  <c r="I29" i="1" s="1"/>
  <c r="I5" i="1"/>
  <c r="P4" i="1"/>
  <c r="M5" i="1"/>
  <c r="L6" i="1"/>
  <c r="L29" i="1" s="1"/>
  <c r="S4" i="1"/>
  <c r="H7" i="1"/>
  <c r="H6" i="1"/>
  <c r="H29" i="1" s="1"/>
  <c r="H5" i="1"/>
  <c r="K7" i="1"/>
  <c r="K6" i="1"/>
  <c r="K29" i="1" s="1"/>
  <c r="K5" i="1"/>
  <c r="T4" i="1"/>
  <c r="U4" i="1"/>
  <c r="C9" i="1"/>
  <c r="C15" i="1" s="1"/>
  <c r="V15" i="1" s="1"/>
  <c r="V4" i="1"/>
  <c r="C10" i="1"/>
  <c r="G4" i="1"/>
  <c r="G7" i="1"/>
  <c r="G6" i="1"/>
  <c r="G29" i="1" s="1"/>
  <c r="G5" i="1"/>
  <c r="Q4" i="1"/>
  <c r="V7" i="1"/>
  <c r="V5" i="1"/>
  <c r="T70" i="1" l="1"/>
  <c r="R20" i="1"/>
  <c r="R60" i="1"/>
  <c r="L20" i="1"/>
  <c r="L60" i="1"/>
  <c r="M20" i="1"/>
  <c r="M60" i="1"/>
  <c r="U12" i="1"/>
  <c r="U29" i="1"/>
  <c r="H20" i="1"/>
  <c r="H60" i="1"/>
  <c r="S20" i="1"/>
  <c r="S60" i="1"/>
  <c r="P20" i="1"/>
  <c r="P60" i="1"/>
  <c r="Q21" i="1"/>
  <c r="Q36" i="1"/>
  <c r="Q28" i="1"/>
  <c r="I21" i="1"/>
  <c r="I36" i="1"/>
  <c r="I28" i="1"/>
  <c r="V20" i="1"/>
  <c r="V60" i="1"/>
  <c r="V62" i="1" s="1"/>
  <c r="V63" i="1" s="1"/>
  <c r="P21" i="1"/>
  <c r="P36" i="1"/>
  <c r="P28" i="1"/>
  <c r="L21" i="1"/>
  <c r="L28" i="1"/>
  <c r="L36" i="1"/>
  <c r="U13" i="1"/>
  <c r="T13" i="1" s="1"/>
  <c r="S13" i="1" s="1"/>
  <c r="R13" i="1" s="1"/>
  <c r="Q13" i="1" s="1"/>
  <c r="P13" i="1" s="1"/>
  <c r="O13" i="1" s="1"/>
  <c r="N13" i="1" s="1"/>
  <c r="M13" i="1" s="1"/>
  <c r="L13" i="1" s="1"/>
  <c r="K13" i="1" s="1"/>
  <c r="J13" i="1" s="1"/>
  <c r="I13" i="1" s="1"/>
  <c r="H13" i="1" s="1"/>
  <c r="C23" i="1"/>
  <c r="S21" i="1"/>
  <c r="S28" i="1"/>
  <c r="S36" i="1"/>
  <c r="J20" i="1"/>
  <c r="J60" i="1"/>
  <c r="V21" i="1"/>
  <c r="V22" i="1" s="1"/>
  <c r="V23" i="1" s="1"/>
  <c r="V36" i="1"/>
  <c r="V28" i="1"/>
  <c r="V30" i="1" s="1"/>
  <c r="Q20" i="1"/>
  <c r="Q60" i="1"/>
  <c r="T21" i="1"/>
  <c r="T36" i="1"/>
  <c r="T28" i="1"/>
  <c r="T14" i="1"/>
  <c r="S14" i="1" s="1"/>
  <c r="R14" i="1" s="1"/>
  <c r="Q14" i="1" s="1"/>
  <c r="P14" i="1" s="1"/>
  <c r="O14" i="1" s="1"/>
  <c r="N14" i="1" s="1"/>
  <c r="M14" i="1" s="1"/>
  <c r="L14" i="1" s="1"/>
  <c r="K14" i="1" s="1"/>
  <c r="J14" i="1" s="1"/>
  <c r="I14" i="1" s="1"/>
  <c r="H14" i="1" s="1"/>
  <c r="J21" i="1"/>
  <c r="J36" i="1"/>
  <c r="J28" i="1"/>
  <c r="K21" i="1"/>
  <c r="K28" i="1"/>
  <c r="K36" i="1"/>
  <c r="I20" i="1"/>
  <c r="H21" i="1"/>
  <c r="H36" i="1"/>
  <c r="H28" i="1"/>
  <c r="V12" i="1"/>
  <c r="V53" i="1" s="1"/>
  <c r="C17" i="1"/>
  <c r="C53" i="1"/>
  <c r="G21" i="1"/>
  <c r="G36" i="1"/>
  <c r="G28" i="1"/>
  <c r="M21" i="1"/>
  <c r="M28" i="1"/>
  <c r="M36" i="1"/>
  <c r="R21" i="1"/>
  <c r="R28" i="1"/>
  <c r="R36" i="1"/>
  <c r="G20" i="1"/>
  <c r="U21" i="1"/>
  <c r="U36" i="1"/>
  <c r="U11" i="1"/>
  <c r="U28" i="1"/>
  <c r="O21" i="1"/>
  <c r="O28" i="1"/>
  <c r="O36" i="1"/>
  <c r="V10" i="1"/>
  <c r="C37" i="1"/>
  <c r="C39" i="1" s="1"/>
  <c r="C44" i="1"/>
  <c r="N21" i="1"/>
  <c r="N28" i="1"/>
  <c r="N36" i="1"/>
  <c r="K20" i="1"/>
  <c r="K60" i="1"/>
  <c r="U20" i="1"/>
  <c r="U60" i="1"/>
  <c r="U10" i="1"/>
  <c r="T10" i="1" s="1"/>
  <c r="N20" i="1"/>
  <c r="N60" i="1"/>
  <c r="C45" i="1"/>
  <c r="C63" i="1"/>
  <c r="V11" i="1"/>
  <c r="C52" i="1"/>
  <c r="T20" i="1"/>
  <c r="T60" i="1"/>
  <c r="O20" i="1"/>
  <c r="O60" i="1"/>
  <c r="V9" i="1"/>
  <c r="O9" i="1"/>
  <c r="G9" i="1"/>
  <c r="H9" i="1"/>
  <c r="I9" i="1"/>
  <c r="J9" i="1"/>
  <c r="P9" i="1"/>
  <c r="S9" i="1"/>
  <c r="U9" i="1"/>
  <c r="U15" i="1" s="1"/>
  <c r="T15" i="1" s="1"/>
  <c r="S15" i="1" s="1"/>
  <c r="R15" i="1" s="1"/>
  <c r="Q15" i="1" s="1"/>
  <c r="P15" i="1" s="1"/>
  <c r="O15" i="1" s="1"/>
  <c r="N15" i="1" s="1"/>
  <c r="M15" i="1" s="1"/>
  <c r="L15" i="1" s="1"/>
  <c r="K15" i="1" s="1"/>
  <c r="J15" i="1" s="1"/>
  <c r="I15" i="1" s="1"/>
  <c r="H15" i="1" s="1"/>
  <c r="K9" i="1"/>
  <c r="L9" i="1"/>
  <c r="N9" i="1"/>
  <c r="Q9" i="1"/>
  <c r="T9" i="1"/>
  <c r="M9" i="1"/>
  <c r="R9" i="1"/>
  <c r="T71" i="1" l="1"/>
  <c r="S70" i="1"/>
  <c r="T37" i="1"/>
  <c r="T44" i="1"/>
  <c r="S10" i="1"/>
  <c r="T11" i="1"/>
  <c r="U45" i="1"/>
  <c r="U52" i="1"/>
  <c r="T22" i="1"/>
  <c r="U62" i="1"/>
  <c r="U30" i="1"/>
  <c r="U31" i="1" s="1"/>
  <c r="V31" i="1"/>
  <c r="C47" i="1"/>
  <c r="V54" i="1"/>
  <c r="V55" i="1" s="1"/>
  <c r="U37" i="1"/>
  <c r="U44" i="1"/>
  <c r="U22" i="1"/>
  <c r="U23" i="1" s="1"/>
  <c r="T12" i="1"/>
  <c r="U53" i="1"/>
  <c r="C55" i="1"/>
  <c r="V44" i="1"/>
  <c r="V37" i="1"/>
  <c r="V38" i="1" s="1"/>
  <c r="V39" i="1" s="1"/>
  <c r="V45" i="1"/>
  <c r="V52" i="1"/>
  <c r="S71" i="1" l="1"/>
  <c r="R70" i="1"/>
  <c r="U38" i="1"/>
  <c r="U39" i="1" s="1"/>
  <c r="S11" i="1"/>
  <c r="T45" i="1"/>
  <c r="T52" i="1"/>
  <c r="U54" i="1"/>
  <c r="T30" i="1"/>
  <c r="S12" i="1"/>
  <c r="T53" i="1"/>
  <c r="S37" i="1"/>
  <c r="S38" i="1" s="1"/>
  <c r="S44" i="1"/>
  <c r="R10" i="1"/>
  <c r="U63" i="1"/>
  <c r="T62" i="1"/>
  <c r="S22" i="1"/>
  <c r="T23" i="1"/>
  <c r="V46" i="1"/>
  <c r="V47" i="1" s="1"/>
  <c r="T38" i="1"/>
  <c r="T39" i="1" s="1"/>
  <c r="S39" i="1"/>
  <c r="R71" i="1" l="1"/>
  <c r="Q70" i="1"/>
  <c r="R22" i="1"/>
  <c r="S23" i="1"/>
  <c r="R12" i="1"/>
  <c r="S53" i="1"/>
  <c r="U46" i="1"/>
  <c r="U47" i="1" s="1"/>
  <c r="S62" i="1"/>
  <c r="T63" i="1"/>
  <c r="R44" i="1"/>
  <c r="R37" i="1"/>
  <c r="R38" i="1" s="1"/>
  <c r="Q10" i="1"/>
  <c r="T31" i="1"/>
  <c r="S30" i="1"/>
  <c r="T54" i="1"/>
  <c r="T55" i="1" s="1"/>
  <c r="U55" i="1"/>
  <c r="T46" i="1"/>
  <c r="T47" i="1" s="1"/>
  <c r="R11" i="1"/>
  <c r="S52" i="1"/>
  <c r="S45" i="1"/>
  <c r="R39" i="1"/>
  <c r="Q71" i="1" l="1"/>
  <c r="P70" i="1"/>
  <c r="Q11" i="1"/>
  <c r="R52" i="1"/>
  <c r="R45" i="1"/>
  <c r="S31" i="1"/>
  <c r="R30" i="1"/>
  <c r="S63" i="1"/>
  <c r="R62" i="1"/>
  <c r="S54" i="1"/>
  <c r="S55" i="1" s="1"/>
  <c r="Q12" i="1"/>
  <c r="R53" i="1"/>
  <c r="R54" i="1" s="1"/>
  <c r="Q44" i="1"/>
  <c r="P10" i="1"/>
  <c r="Q37" i="1"/>
  <c r="Q38" i="1" s="1"/>
  <c r="Q39" i="1" s="1"/>
  <c r="S46" i="1"/>
  <c r="S47" i="1" s="1"/>
  <c r="M25" i="1"/>
  <c r="Q22" i="1"/>
  <c r="R23" i="1"/>
  <c r="P71" i="1" l="1"/>
  <c r="O70" i="1"/>
  <c r="P22" i="1"/>
  <c r="Q23" i="1"/>
  <c r="R31" i="1"/>
  <c r="Q30" i="1"/>
  <c r="R46" i="1"/>
  <c r="P44" i="1"/>
  <c r="P37" i="1"/>
  <c r="P38" i="1" s="1"/>
  <c r="O10" i="1"/>
  <c r="R55" i="1"/>
  <c r="P12" i="1"/>
  <c r="Q53" i="1"/>
  <c r="Q54" i="1" s="1"/>
  <c r="Q55" i="1" s="1"/>
  <c r="Q62" i="1"/>
  <c r="R63" i="1"/>
  <c r="P11" i="1"/>
  <c r="Q52" i="1"/>
  <c r="Q45" i="1"/>
  <c r="P39" i="1"/>
  <c r="O71" i="1" l="1"/>
  <c r="K73" i="1" s="1"/>
  <c r="N70" i="1"/>
  <c r="Q46" i="1"/>
  <c r="Q47" i="1" s="1"/>
  <c r="Q63" i="1"/>
  <c r="P62" i="1"/>
  <c r="O12" i="1"/>
  <c r="P53" i="1"/>
  <c r="O44" i="1"/>
  <c r="O37" i="1"/>
  <c r="O38" i="1" s="1"/>
  <c r="N10" i="1"/>
  <c r="R47" i="1"/>
  <c r="Q31" i="1"/>
  <c r="P30" i="1"/>
  <c r="O11" i="1"/>
  <c r="P52" i="1"/>
  <c r="P45" i="1"/>
  <c r="P46" i="1" s="1"/>
  <c r="P47" i="1" s="1"/>
  <c r="O22" i="1"/>
  <c r="P23" i="1"/>
  <c r="O39" i="1"/>
  <c r="N71" i="1" l="1"/>
  <c r="M70" i="1"/>
  <c r="N11" i="1"/>
  <c r="O45" i="1"/>
  <c r="O46" i="1" s="1"/>
  <c r="O47" i="1" s="1"/>
  <c r="O52" i="1"/>
  <c r="O30" i="1"/>
  <c r="P31" i="1"/>
  <c r="P63" i="1"/>
  <c r="O62" i="1"/>
  <c r="N22" i="1"/>
  <c r="O23" i="1"/>
  <c r="K25" i="1" s="1"/>
  <c r="N44" i="1"/>
  <c r="N37" i="1"/>
  <c r="N38" i="1" s="1"/>
  <c r="N39" i="1" s="1"/>
  <c r="M10" i="1"/>
  <c r="P54" i="1"/>
  <c r="P55" i="1" s="1"/>
  <c r="N12" i="1"/>
  <c r="O53" i="1"/>
  <c r="O54" i="1" s="1"/>
  <c r="O55" i="1" s="1"/>
  <c r="M71" i="1" l="1"/>
  <c r="L70" i="1"/>
  <c r="M12" i="1"/>
  <c r="N53" i="1"/>
  <c r="M44" i="1"/>
  <c r="L10" i="1"/>
  <c r="M37" i="1"/>
  <c r="M38" i="1" s="1"/>
  <c r="M22" i="1"/>
  <c r="N23" i="1"/>
  <c r="O63" i="1"/>
  <c r="K65" i="1" s="1"/>
  <c r="N62" i="1"/>
  <c r="O31" i="1"/>
  <c r="N30" i="1"/>
  <c r="M11" i="1"/>
  <c r="N45" i="1"/>
  <c r="N46" i="1" s="1"/>
  <c r="N47" i="1" s="1"/>
  <c r="N52" i="1"/>
  <c r="M39" i="1"/>
  <c r="L71" i="1" l="1"/>
  <c r="K70" i="1"/>
  <c r="L11" i="1"/>
  <c r="M52" i="1"/>
  <c r="M45" i="1"/>
  <c r="M46" i="1" s="1"/>
  <c r="M47" i="1" s="1"/>
  <c r="M30" i="1"/>
  <c r="N31" i="1"/>
  <c r="M62" i="1"/>
  <c r="N63" i="1"/>
  <c r="L22" i="1"/>
  <c r="M23" i="1"/>
  <c r="L44" i="1"/>
  <c r="L37" i="1"/>
  <c r="L38" i="1" s="1"/>
  <c r="L39" i="1" s="1"/>
  <c r="K10" i="1"/>
  <c r="N54" i="1"/>
  <c r="N55" i="1" s="1"/>
  <c r="L12" i="1"/>
  <c r="M53" i="1"/>
  <c r="M54" i="1" s="1"/>
  <c r="M55" i="1" s="1"/>
  <c r="K71" i="1" l="1"/>
  <c r="J70" i="1"/>
  <c r="K12" i="1"/>
  <c r="L53" i="1"/>
  <c r="K44" i="1"/>
  <c r="K37" i="1"/>
  <c r="K38" i="1" s="1"/>
  <c r="J10" i="1"/>
  <c r="K22" i="1"/>
  <c r="L23" i="1"/>
  <c r="L62" i="1"/>
  <c r="M63" i="1"/>
  <c r="M31" i="1"/>
  <c r="L30" i="1"/>
  <c r="K11" i="1"/>
  <c r="L52" i="1"/>
  <c r="L45" i="1"/>
  <c r="L46" i="1" s="1"/>
  <c r="L47" i="1" s="1"/>
  <c r="K39" i="1"/>
  <c r="J71" i="1" l="1"/>
  <c r="I70" i="1"/>
  <c r="J11" i="1"/>
  <c r="K52" i="1"/>
  <c r="K45" i="1"/>
  <c r="K46" i="1" s="1"/>
  <c r="K47" i="1" s="1"/>
  <c r="K30" i="1"/>
  <c r="L31" i="1"/>
  <c r="K62" i="1"/>
  <c r="L63" i="1"/>
  <c r="J22" i="1"/>
  <c r="K23" i="1"/>
  <c r="J44" i="1"/>
  <c r="I10" i="1"/>
  <c r="J37" i="1"/>
  <c r="J38" i="1" s="1"/>
  <c r="J39" i="1" s="1"/>
  <c r="L54" i="1"/>
  <c r="L55" i="1" s="1"/>
  <c r="J12" i="1"/>
  <c r="K53" i="1"/>
  <c r="K54" i="1" s="1"/>
  <c r="K55" i="1" s="1"/>
  <c r="I71" i="1" l="1"/>
  <c r="H70" i="1"/>
  <c r="I12" i="1"/>
  <c r="J53" i="1"/>
  <c r="I44" i="1"/>
  <c r="H10" i="1"/>
  <c r="I37" i="1"/>
  <c r="I38" i="1" s="1"/>
  <c r="I39" i="1" s="1"/>
  <c r="I22" i="1"/>
  <c r="J23" i="1"/>
  <c r="K63" i="1"/>
  <c r="J62" i="1"/>
  <c r="K31" i="1"/>
  <c r="J30" i="1"/>
  <c r="I11" i="1"/>
  <c r="J52" i="1"/>
  <c r="J45" i="1"/>
  <c r="J46" i="1" s="1"/>
  <c r="J47" i="1" s="1"/>
  <c r="H71" i="1" l="1"/>
  <c r="G70" i="1"/>
  <c r="J31" i="1"/>
  <c r="I30" i="1"/>
  <c r="I62" i="1"/>
  <c r="J63" i="1"/>
  <c r="H22" i="1"/>
  <c r="I23" i="1"/>
  <c r="H37" i="1"/>
  <c r="H38" i="1" s="1"/>
  <c r="H44" i="1"/>
  <c r="H11" i="1"/>
  <c r="I45" i="1"/>
  <c r="I46" i="1" s="1"/>
  <c r="I47" i="1" s="1"/>
  <c r="I52" i="1"/>
  <c r="J54" i="1"/>
  <c r="J55" i="1" s="1"/>
  <c r="H12" i="1"/>
  <c r="H53" i="1" s="1"/>
  <c r="I53" i="1"/>
  <c r="I54" i="1" s="1"/>
  <c r="I55" i="1" s="1"/>
  <c r="H39" i="1"/>
  <c r="G38" i="1"/>
  <c r="I73" i="1" l="1"/>
  <c r="G71" i="1"/>
  <c r="G39" i="1"/>
  <c r="H45" i="1"/>
  <c r="H46" i="1" s="1"/>
  <c r="H52" i="1"/>
  <c r="I31" i="1"/>
  <c r="H30" i="1"/>
  <c r="H54" i="1"/>
  <c r="G22" i="1"/>
  <c r="H23" i="1"/>
  <c r="I63" i="1"/>
  <c r="H62" i="1"/>
  <c r="Q73" i="1" l="1"/>
  <c r="O73" i="1"/>
  <c r="E71" i="1"/>
  <c r="H63" i="1"/>
  <c r="G62" i="1"/>
  <c r="I65" i="1" s="1"/>
  <c r="I25" i="1"/>
  <c r="G23" i="1"/>
  <c r="G54" i="1"/>
  <c r="H55" i="1"/>
  <c r="G30" i="1"/>
  <c r="H31" i="1"/>
  <c r="H47" i="1"/>
  <c r="G46" i="1"/>
  <c r="G47" i="1" l="1"/>
  <c r="G31" i="1"/>
  <c r="G55" i="1"/>
  <c r="Q25" i="1"/>
  <c r="E23" i="1"/>
  <c r="O25" i="1"/>
  <c r="G63" i="1"/>
  <c r="Q65" i="1" l="1"/>
  <c r="O65" i="1"/>
  <c r="E31" i="1"/>
</calcChain>
</file>

<file path=xl/sharedStrings.xml><?xml version="1.0" encoding="utf-8"?>
<sst xmlns="http://schemas.openxmlformats.org/spreadsheetml/2006/main" count="150" uniqueCount="78">
  <si>
    <t>Вариант 13</t>
  </si>
  <si>
    <t>A=</t>
  </si>
  <si>
    <t>C=</t>
  </si>
  <si>
    <t>X1 =</t>
  </si>
  <si>
    <t>X2 =</t>
  </si>
  <si>
    <t>X3 =</t>
  </si>
  <si>
    <t>X4 =</t>
  </si>
  <si>
    <t>X5 =</t>
  </si>
  <si>
    <t>X6 =</t>
  </si>
  <si>
    <t>X7 =</t>
  </si>
  <si>
    <t>X8 =</t>
  </si>
  <si>
    <t>X9 =</t>
  </si>
  <si>
    <t>X10 =</t>
  </si>
  <si>
    <t>X11 =</t>
  </si>
  <si>
    <t>X12 =</t>
  </si>
  <si>
    <t>A+C=</t>
  </si>
  <si>
    <t>A+C+C=</t>
  </si>
  <si>
    <t>C-A=</t>
  </si>
  <si>
    <t>65536-X4=</t>
  </si>
  <si>
    <t>-X1=</t>
  </si>
  <si>
    <t>-X2=</t>
  </si>
  <si>
    <t>-X3=</t>
  </si>
  <si>
    <t>-X4=</t>
  </si>
  <si>
    <t>-X5=</t>
  </si>
  <si>
    <t>-X6=</t>
  </si>
  <si>
    <t>B1=</t>
  </si>
  <si>
    <t>B2=</t>
  </si>
  <si>
    <t>B3=</t>
  </si>
  <si>
    <t>B4=</t>
  </si>
  <si>
    <t>B5=</t>
  </si>
  <si>
    <t>B6=</t>
  </si>
  <si>
    <t>B7=</t>
  </si>
  <si>
    <t>B8=</t>
  </si>
  <si>
    <t>B9=</t>
  </si>
  <si>
    <t>B10=</t>
  </si>
  <si>
    <t>B11=</t>
  </si>
  <si>
    <t>B12=</t>
  </si>
  <si>
    <t>-B1=</t>
  </si>
  <si>
    <t>-B2=</t>
  </si>
  <si>
    <t>-B3=</t>
  </si>
  <si>
    <t>-B4=</t>
  </si>
  <si>
    <t>-B5=</t>
  </si>
  <si>
    <t>-B6=</t>
  </si>
  <si>
    <t>мин</t>
  </si>
  <si>
    <t>макс</t>
  </si>
  <si>
    <t>ОДЗ</t>
  </si>
  <si>
    <t>B1</t>
  </si>
  <si>
    <t>B2</t>
  </si>
  <si>
    <t>+</t>
  </si>
  <si>
    <t>X1</t>
  </si>
  <si>
    <t>X2</t>
  </si>
  <si>
    <t>№1</t>
  </si>
  <si>
    <t>№2</t>
  </si>
  <si>
    <t>X3</t>
  </si>
  <si>
    <t>B3</t>
  </si>
  <si>
    <t>CF=</t>
  </si>
  <si>
    <t>PF=</t>
  </si>
  <si>
    <t>AF=</t>
  </si>
  <si>
    <t>ZF=</t>
  </si>
  <si>
    <t>SF=</t>
  </si>
  <si>
    <t>OF=</t>
  </si>
  <si>
    <t>№3</t>
  </si>
  <si>
    <t>X7</t>
  </si>
  <si>
    <t>№4</t>
  </si>
  <si>
    <t>X8</t>
  </si>
  <si>
    <t>B7</t>
  </si>
  <si>
    <t>B8</t>
  </si>
  <si>
    <t>№5</t>
  </si>
  <si>
    <t>X9</t>
  </si>
  <si>
    <t>B9</t>
  </si>
  <si>
    <t>№6</t>
  </si>
  <si>
    <t>№7</t>
  </si>
  <si>
    <t>X11</t>
  </si>
  <si>
    <t>B11</t>
  </si>
  <si>
    <t>Результат выполнения операции верный и корректный, совпадает с суммой десятичных эквивалентов.</t>
  </si>
  <si>
    <t>В результате сложения получено положительное число.</t>
  </si>
  <si>
    <t>В результате сложения получено отрицательное число.</t>
  </si>
  <si>
    <t>Результат выполнения операции неверный и некорректный, не совпадает с суммой десятичных эквивалентов.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</si>
</sst>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thin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quotePrefix="1" applyAlignment="1">
      <alignment horizontal="left" indent="4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left" indent="6"/>
    </xf>
    <xf numFmtId="0" fontId="1" fillId="2" borderId="4" xfId="0" applyFont="1" applyFill="1" applyBorder="1" applyAlignment="1">
      <alignment horizontal="center" vertical="top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Alignment="1">
      <alignment horizontal="left" indent="2"/>
    </xf>
    <xf numFmtId="0" fontId="0" fillId="0" borderId="6" xfId="0" quotePrefix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quotePrefix="1"/>
    <xf numFmtId="0" fontId="0" fillId="0" borderId="12" xfId="0" applyBorder="1"/>
    <xf numFmtId="0" fontId="0" fillId="0" borderId="7" xfId="0" quotePrefix="1" applyBorder="1"/>
    <xf numFmtId="0" fontId="0" fillId="0" borderId="13" xfId="0" applyBorder="1"/>
    <xf numFmtId="0" fontId="0" fillId="0" borderId="13" xfId="0" quotePrefix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</cellXfs>
  <cellStyles count="1">
    <cellStyle name="Обычный" xfId="0" builtinId="0"/>
  </cellStyles>
  <dxfs count="1">
    <dxf>
      <font>
        <b val="0"/>
        <i/>
        <strike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3A3F3-28B3-4AC9-BB6D-4EF6934BC2B4}">
  <dimension ref="A1:AA73"/>
  <sheetViews>
    <sheetView tabSelected="1" showWhiteSpace="0" view="pageLayout" topLeftCell="B1" zoomScale="115" zoomScaleNormal="130" zoomScalePageLayoutView="115" workbookViewId="0">
      <selection activeCell="X38" sqref="X38"/>
    </sheetView>
  </sheetViews>
  <sheetFormatPr defaultRowHeight="15" x14ac:dyDescent="0.25"/>
  <cols>
    <col min="2" max="2" width="9.85546875" bestFit="1" customWidth="1"/>
    <col min="6" max="6" width="7.28515625" bestFit="1" customWidth="1"/>
    <col min="7" max="7" width="3.42578125" customWidth="1"/>
    <col min="8" max="10" width="3.42578125" bestFit="1" customWidth="1"/>
    <col min="11" max="11" width="3.140625" customWidth="1"/>
    <col min="12" max="12" width="3.42578125" bestFit="1" customWidth="1"/>
    <col min="13" max="13" width="3" customWidth="1"/>
    <col min="14" max="15" width="3.140625" customWidth="1"/>
    <col min="16" max="17" width="3" customWidth="1"/>
    <col min="18" max="18" width="2.85546875" customWidth="1"/>
    <col min="19" max="19" width="3.140625" customWidth="1"/>
    <col min="20" max="22" width="3" customWidth="1"/>
    <col min="24" max="24" width="103.7109375" bestFit="1" customWidth="1"/>
    <col min="27" max="27" width="103.7109375" bestFit="1" customWidth="1"/>
  </cols>
  <sheetData>
    <row r="1" spans="1:27" x14ac:dyDescent="0.25">
      <c r="A1" t="s">
        <v>0</v>
      </c>
      <c r="F1" t="s">
        <v>45</v>
      </c>
      <c r="G1">
        <v>15</v>
      </c>
      <c r="H1">
        <v>14</v>
      </c>
      <c r="I1">
        <v>13</v>
      </c>
      <c r="J1">
        <v>12</v>
      </c>
      <c r="K1">
        <v>11</v>
      </c>
      <c r="L1">
        <v>10</v>
      </c>
      <c r="M1">
        <v>9</v>
      </c>
      <c r="N1">
        <v>8</v>
      </c>
      <c r="O1">
        <v>7</v>
      </c>
      <c r="P1">
        <v>6</v>
      </c>
      <c r="Q1">
        <v>5</v>
      </c>
      <c r="R1">
        <v>4</v>
      </c>
      <c r="S1">
        <v>3</v>
      </c>
      <c r="T1">
        <v>2</v>
      </c>
      <c r="U1">
        <v>1</v>
      </c>
      <c r="V1">
        <v>0</v>
      </c>
    </row>
    <row r="2" spans="1:27" x14ac:dyDescent="0.25">
      <c r="B2" t="s">
        <v>1</v>
      </c>
      <c r="C2">
        <v>15114</v>
      </c>
      <c r="E2" t="s">
        <v>43</v>
      </c>
      <c r="F2">
        <v>32767</v>
      </c>
      <c r="AA2" t="s">
        <v>77</v>
      </c>
    </row>
    <row r="3" spans="1:27" ht="15.75" thickBot="1" x14ac:dyDescent="0.3">
      <c r="B3" t="s">
        <v>2</v>
      </c>
      <c r="C3">
        <v>15638</v>
      </c>
      <c r="E3" t="s">
        <v>44</v>
      </c>
      <c r="F3">
        <v>-32768</v>
      </c>
      <c r="AA3" t="s">
        <v>74</v>
      </c>
    </row>
    <row r="4" spans="1:27" ht="15.75" thickTop="1" x14ac:dyDescent="0.25">
      <c r="A4" s="12" t="s">
        <v>3</v>
      </c>
      <c r="B4" s="13" t="s">
        <v>1</v>
      </c>
      <c r="C4" s="14">
        <f>C2</f>
        <v>15114</v>
      </c>
      <c r="E4" s="12" t="s">
        <v>25</v>
      </c>
      <c r="F4" s="14"/>
      <c r="G4" s="13">
        <f>IF($C4&lt;0, 1, 0)</f>
        <v>0</v>
      </c>
      <c r="H4" s="13">
        <f>MOD(INT(ABS($C4)/2^14),2)</f>
        <v>0</v>
      </c>
      <c r="I4" s="13">
        <f>MOD(INT(ABS($C4)/2^13),2)</f>
        <v>1</v>
      </c>
      <c r="J4" s="14">
        <f>MOD(INT(ABS($C4)/2^12),2)</f>
        <v>1</v>
      </c>
      <c r="K4" s="13">
        <f>MOD(INT(ABS($C4)/2^11),2)</f>
        <v>1</v>
      </c>
      <c r="L4" s="13">
        <f>MOD(INT(ABS($C4)/2^10),2)</f>
        <v>0</v>
      </c>
      <c r="M4" s="13">
        <f>MOD(INT(ABS($C4)/2^9),2)</f>
        <v>1</v>
      </c>
      <c r="N4" s="14">
        <f>MOD(INT(ABS($C4)/2^8),2)</f>
        <v>1</v>
      </c>
      <c r="O4" s="13">
        <f>MOD(INT(ABS($C4)/2^7),2)</f>
        <v>0</v>
      </c>
      <c r="P4" s="13">
        <f>MOD(INT(ABS($C4)/2^6),2)</f>
        <v>0</v>
      </c>
      <c r="Q4" s="13">
        <f>MOD(INT(ABS($C4)/2^5),2)</f>
        <v>0</v>
      </c>
      <c r="R4" s="14">
        <f>MOD(INT(ABS($C4)/2^4),2)</f>
        <v>0</v>
      </c>
      <c r="S4" s="13">
        <f>MOD(INT(ABS($C4)/2^3),2)</f>
        <v>1</v>
      </c>
      <c r="T4" s="13">
        <f>MOD(INT(ABS($C4)/2^2),2)</f>
        <v>0</v>
      </c>
      <c r="U4" s="13">
        <f>MOD(INT(ABS($C4)/2^1),2)</f>
        <v>1</v>
      </c>
      <c r="V4" s="14">
        <f>MOD(INT(ABS($C4)/2^0),2)</f>
        <v>0</v>
      </c>
      <c r="AA4" t="s">
        <v>75</v>
      </c>
    </row>
    <row r="5" spans="1:27" x14ac:dyDescent="0.25">
      <c r="A5" s="15" t="s">
        <v>4</v>
      </c>
      <c r="B5" t="s">
        <v>2</v>
      </c>
      <c r="C5" s="8">
        <f>C3</f>
        <v>15638</v>
      </c>
      <c r="E5" s="15" t="s">
        <v>26</v>
      </c>
      <c r="F5" s="8"/>
      <c r="G5">
        <f t="shared" ref="G5:G9" si="0">IF($C5&lt;0, 1, 0)</f>
        <v>0</v>
      </c>
      <c r="H5">
        <f t="shared" ref="H5:H9" si="1">MOD(INT(ABS($C5)/2^14),2)</f>
        <v>0</v>
      </c>
      <c r="I5">
        <f t="shared" ref="I5:I9" si="2">MOD(INT(ABS($C5)/2^13),2)</f>
        <v>1</v>
      </c>
      <c r="J5" s="8">
        <f t="shared" ref="J5:J9" si="3">MOD(INT(ABS($C5)/2^12),2)</f>
        <v>1</v>
      </c>
      <c r="K5">
        <f t="shared" ref="K5:K9" si="4">MOD(INT(ABS($C5)/2^11),2)</f>
        <v>1</v>
      </c>
      <c r="L5">
        <f t="shared" ref="L5:L9" si="5">MOD(INT(ABS($C5)/2^10),2)</f>
        <v>1</v>
      </c>
      <c r="M5">
        <f t="shared" ref="M5:M9" si="6">MOD(INT(ABS($C5)/2^9),2)</f>
        <v>0</v>
      </c>
      <c r="N5" s="8">
        <f t="shared" ref="N5:N9" si="7">MOD(INT(ABS($C5)/2^8),2)</f>
        <v>1</v>
      </c>
      <c r="O5">
        <f t="shared" ref="O5:O9" si="8">MOD(INT(ABS($C5)/2^7),2)</f>
        <v>0</v>
      </c>
      <c r="P5">
        <f t="shared" ref="P5:P9" si="9">MOD(INT(ABS($C5)/2^6),2)</f>
        <v>0</v>
      </c>
      <c r="Q5">
        <f t="shared" ref="Q5:Q9" si="10">MOD(INT(ABS($C5)/2^5),2)</f>
        <v>0</v>
      </c>
      <c r="R5" s="8">
        <f t="shared" ref="R5:R9" si="11">MOD(INT(ABS($C5)/2^4),2)</f>
        <v>1</v>
      </c>
      <c r="S5">
        <f t="shared" ref="S5:S9" si="12">MOD(INT(ABS($C5)/2^3),2)</f>
        <v>0</v>
      </c>
      <c r="T5">
        <f t="shared" ref="T5:T9" si="13">MOD(INT(ABS($C5)/2^2),2)</f>
        <v>1</v>
      </c>
      <c r="U5">
        <f t="shared" ref="U5:U9" si="14">MOD(INT(ABS($C5)/2^1),2)</f>
        <v>1</v>
      </c>
      <c r="V5" s="8">
        <f t="shared" ref="V5:V9" si="15">MOD(INT(ABS($C5)/2^0),2)</f>
        <v>0</v>
      </c>
      <c r="AA5" t="s">
        <v>76</v>
      </c>
    </row>
    <row r="6" spans="1:27" x14ac:dyDescent="0.25">
      <c r="A6" s="15" t="s">
        <v>5</v>
      </c>
      <c r="B6" t="s">
        <v>15</v>
      </c>
      <c r="C6" s="8">
        <f>C2+C3</f>
        <v>30752</v>
      </c>
      <c r="E6" s="15" t="s">
        <v>27</v>
      </c>
      <c r="F6" s="8"/>
      <c r="G6">
        <f t="shared" si="0"/>
        <v>0</v>
      </c>
      <c r="H6">
        <f t="shared" si="1"/>
        <v>1</v>
      </c>
      <c r="I6">
        <f t="shared" si="2"/>
        <v>1</v>
      </c>
      <c r="J6" s="8">
        <f t="shared" si="3"/>
        <v>1</v>
      </c>
      <c r="K6">
        <f t="shared" si="4"/>
        <v>1</v>
      </c>
      <c r="L6">
        <f t="shared" si="5"/>
        <v>0</v>
      </c>
      <c r="M6">
        <f t="shared" si="6"/>
        <v>0</v>
      </c>
      <c r="N6" s="8">
        <f t="shared" si="7"/>
        <v>0</v>
      </c>
      <c r="O6">
        <f t="shared" si="8"/>
        <v>0</v>
      </c>
      <c r="P6">
        <f t="shared" si="9"/>
        <v>0</v>
      </c>
      <c r="Q6">
        <f t="shared" si="10"/>
        <v>1</v>
      </c>
      <c r="R6" s="8">
        <f t="shared" si="11"/>
        <v>0</v>
      </c>
      <c r="S6">
        <f t="shared" si="12"/>
        <v>0</v>
      </c>
      <c r="T6">
        <f t="shared" si="13"/>
        <v>0</v>
      </c>
      <c r="U6">
        <f t="shared" si="14"/>
        <v>0</v>
      </c>
      <c r="V6" s="8">
        <f t="shared" si="15"/>
        <v>0</v>
      </c>
    </row>
    <row r="7" spans="1:27" x14ac:dyDescent="0.25">
      <c r="A7" s="15" t="s">
        <v>6</v>
      </c>
      <c r="B7" t="s">
        <v>16</v>
      </c>
      <c r="C7" s="8">
        <f>C2+C3+C3</f>
        <v>46390</v>
      </c>
      <c r="E7" s="15" t="s">
        <v>28</v>
      </c>
      <c r="F7" s="8"/>
      <c r="G7">
        <f t="shared" si="0"/>
        <v>0</v>
      </c>
      <c r="H7">
        <f t="shared" si="1"/>
        <v>0</v>
      </c>
      <c r="I7">
        <f t="shared" si="2"/>
        <v>1</v>
      </c>
      <c r="J7" s="8">
        <f t="shared" si="3"/>
        <v>1</v>
      </c>
      <c r="K7">
        <f t="shared" si="4"/>
        <v>0</v>
      </c>
      <c r="L7">
        <f t="shared" si="5"/>
        <v>1</v>
      </c>
      <c r="M7">
        <f t="shared" si="6"/>
        <v>0</v>
      </c>
      <c r="N7" s="8">
        <f t="shared" si="7"/>
        <v>1</v>
      </c>
      <c r="O7">
        <f t="shared" si="8"/>
        <v>0</v>
      </c>
      <c r="P7">
        <f t="shared" si="9"/>
        <v>0</v>
      </c>
      <c r="Q7">
        <f t="shared" si="10"/>
        <v>1</v>
      </c>
      <c r="R7" s="8">
        <f t="shared" si="11"/>
        <v>1</v>
      </c>
      <c r="S7">
        <f t="shared" si="12"/>
        <v>0</v>
      </c>
      <c r="T7">
        <f t="shared" si="13"/>
        <v>1</v>
      </c>
      <c r="U7">
        <f t="shared" si="14"/>
        <v>1</v>
      </c>
      <c r="V7" s="8">
        <f t="shared" si="15"/>
        <v>0</v>
      </c>
    </row>
    <row r="8" spans="1:27" x14ac:dyDescent="0.25">
      <c r="A8" s="15" t="s">
        <v>7</v>
      </c>
      <c r="B8" t="s">
        <v>17</v>
      </c>
      <c r="C8" s="8">
        <f>C3-C2</f>
        <v>524</v>
      </c>
      <c r="E8" s="15" t="s">
        <v>29</v>
      </c>
      <c r="F8" s="8"/>
      <c r="G8">
        <f t="shared" si="0"/>
        <v>0</v>
      </c>
      <c r="H8">
        <f t="shared" si="1"/>
        <v>0</v>
      </c>
      <c r="I8">
        <f t="shared" si="2"/>
        <v>0</v>
      </c>
      <c r="J8" s="8">
        <f t="shared" si="3"/>
        <v>0</v>
      </c>
      <c r="K8">
        <f t="shared" si="4"/>
        <v>0</v>
      </c>
      <c r="L8">
        <f t="shared" si="5"/>
        <v>0</v>
      </c>
      <c r="M8">
        <f t="shared" si="6"/>
        <v>1</v>
      </c>
      <c r="N8" s="8">
        <f t="shared" si="7"/>
        <v>0</v>
      </c>
      <c r="O8">
        <f t="shared" si="8"/>
        <v>0</v>
      </c>
      <c r="P8">
        <f t="shared" si="9"/>
        <v>0</v>
      </c>
      <c r="Q8">
        <f t="shared" si="10"/>
        <v>0</v>
      </c>
      <c r="R8" s="8">
        <f t="shared" si="11"/>
        <v>0</v>
      </c>
      <c r="S8">
        <f t="shared" si="12"/>
        <v>1</v>
      </c>
      <c r="T8">
        <f t="shared" si="13"/>
        <v>1</v>
      </c>
      <c r="U8">
        <f t="shared" si="14"/>
        <v>0</v>
      </c>
      <c r="V8" s="8">
        <f t="shared" si="15"/>
        <v>0</v>
      </c>
    </row>
    <row r="9" spans="1:27" x14ac:dyDescent="0.25">
      <c r="A9" s="15" t="s">
        <v>8</v>
      </c>
      <c r="B9" t="s">
        <v>18</v>
      </c>
      <c r="C9" s="8">
        <f>65536-C7</f>
        <v>19146</v>
      </c>
      <c r="E9" s="15" t="s">
        <v>30</v>
      </c>
      <c r="F9" s="8"/>
      <c r="G9">
        <f t="shared" si="0"/>
        <v>0</v>
      </c>
      <c r="H9">
        <f t="shared" si="1"/>
        <v>1</v>
      </c>
      <c r="I9">
        <f t="shared" si="2"/>
        <v>0</v>
      </c>
      <c r="J9" s="8">
        <f t="shared" si="3"/>
        <v>0</v>
      </c>
      <c r="K9">
        <f t="shared" si="4"/>
        <v>1</v>
      </c>
      <c r="L9">
        <f t="shared" si="5"/>
        <v>0</v>
      </c>
      <c r="M9">
        <f t="shared" si="6"/>
        <v>1</v>
      </c>
      <c r="N9" s="8">
        <f t="shared" si="7"/>
        <v>0</v>
      </c>
      <c r="O9">
        <f t="shared" si="8"/>
        <v>1</v>
      </c>
      <c r="P9">
        <f t="shared" si="9"/>
        <v>1</v>
      </c>
      <c r="Q9">
        <f t="shared" si="10"/>
        <v>0</v>
      </c>
      <c r="R9" s="8">
        <f t="shared" si="11"/>
        <v>0</v>
      </c>
      <c r="S9">
        <f t="shared" si="12"/>
        <v>1</v>
      </c>
      <c r="T9">
        <f t="shared" si="13"/>
        <v>0</v>
      </c>
      <c r="U9">
        <f t="shared" si="14"/>
        <v>1</v>
      </c>
      <c r="V9" s="8">
        <f t="shared" si="15"/>
        <v>0</v>
      </c>
    </row>
    <row r="10" spans="1:27" x14ac:dyDescent="0.25">
      <c r="A10" s="15" t="s">
        <v>9</v>
      </c>
      <c r="B10" s="16" t="s">
        <v>19</v>
      </c>
      <c r="C10" s="8">
        <f t="shared" ref="C10:C15" si="16">-C4</f>
        <v>-15114</v>
      </c>
      <c r="E10" s="15" t="s">
        <v>31</v>
      </c>
      <c r="F10" s="11" t="s">
        <v>37</v>
      </c>
      <c r="G10">
        <v>1</v>
      </c>
      <c r="H10">
        <f t="shared" ref="H10:S10" si="17">MOD(IF(H4=1,0,1)+IF(AND(I10=0,I4=0),1,0),2)</f>
        <v>1</v>
      </c>
      <c r="I10">
        <f t="shared" si="17"/>
        <v>0</v>
      </c>
      <c r="J10" s="8">
        <f t="shared" si="17"/>
        <v>0</v>
      </c>
      <c r="K10">
        <f t="shared" si="17"/>
        <v>0</v>
      </c>
      <c r="L10">
        <f t="shared" si="17"/>
        <v>1</v>
      </c>
      <c r="M10">
        <f t="shared" si="17"/>
        <v>0</v>
      </c>
      <c r="N10" s="8">
        <f t="shared" si="17"/>
        <v>0</v>
      </c>
      <c r="O10">
        <f t="shared" si="17"/>
        <v>1</v>
      </c>
      <c r="P10">
        <f t="shared" si="17"/>
        <v>1</v>
      </c>
      <c r="Q10">
        <f t="shared" si="17"/>
        <v>1</v>
      </c>
      <c r="R10" s="8">
        <f t="shared" si="17"/>
        <v>1</v>
      </c>
      <c r="S10">
        <f t="shared" si="17"/>
        <v>0</v>
      </c>
      <c r="T10">
        <f>MOD(IF(T4=1,0,1)+IF(AND(U10=0,U4=0),1,0),2)</f>
        <v>1</v>
      </c>
      <c r="U10">
        <f>MOD(IF(U4=1,0,1)+IF(V4=0,1,0),2)</f>
        <v>1</v>
      </c>
      <c r="V10" s="8">
        <f>MOD(INT(ABS($C10)/2^0),2)</f>
        <v>0</v>
      </c>
    </row>
    <row r="11" spans="1:27" x14ac:dyDescent="0.25">
      <c r="A11" s="15" t="s">
        <v>10</v>
      </c>
      <c r="B11" s="16" t="s">
        <v>20</v>
      </c>
      <c r="C11" s="8">
        <f t="shared" si="16"/>
        <v>-15638</v>
      </c>
      <c r="E11" s="15" t="s">
        <v>32</v>
      </c>
      <c r="F11" s="11" t="s">
        <v>38</v>
      </c>
      <c r="G11">
        <v>1</v>
      </c>
      <c r="H11">
        <f t="shared" ref="H11:T11" si="18">MOD(IF(H5=1,0,1)+IF(AND(I11=0,I5=0),1,0),2)</f>
        <v>1</v>
      </c>
      <c r="I11">
        <f t="shared" si="18"/>
        <v>0</v>
      </c>
      <c r="J11" s="8">
        <f t="shared" si="18"/>
        <v>0</v>
      </c>
      <c r="K11">
        <f t="shared" si="18"/>
        <v>0</v>
      </c>
      <c r="L11">
        <f t="shared" si="18"/>
        <v>0</v>
      </c>
      <c r="M11">
        <f t="shared" si="18"/>
        <v>1</v>
      </c>
      <c r="N11" s="8">
        <f t="shared" si="18"/>
        <v>0</v>
      </c>
      <c r="O11">
        <f t="shared" si="18"/>
        <v>1</v>
      </c>
      <c r="P11">
        <f t="shared" si="18"/>
        <v>1</v>
      </c>
      <c r="Q11">
        <f t="shared" si="18"/>
        <v>1</v>
      </c>
      <c r="R11" s="8">
        <f t="shared" si="18"/>
        <v>0</v>
      </c>
      <c r="S11">
        <f t="shared" si="18"/>
        <v>1</v>
      </c>
      <c r="T11">
        <f t="shared" si="18"/>
        <v>0</v>
      </c>
      <c r="U11">
        <f t="shared" ref="U11:U15" si="19">MOD(IF(U5=1,0,1)+IF(V5=0,1,0),2)</f>
        <v>1</v>
      </c>
      <c r="V11" s="8">
        <f t="shared" ref="V11:V15" si="20">MOD(INT(ABS($C11)/2^0),2)</f>
        <v>0</v>
      </c>
    </row>
    <row r="12" spans="1:27" x14ac:dyDescent="0.25">
      <c r="A12" s="15" t="s">
        <v>11</v>
      </c>
      <c r="B12" s="16" t="s">
        <v>21</v>
      </c>
      <c r="C12" s="8">
        <f>-C6</f>
        <v>-30752</v>
      </c>
      <c r="E12" s="15" t="s">
        <v>33</v>
      </c>
      <c r="F12" s="11" t="s">
        <v>39</v>
      </c>
      <c r="G12">
        <v>1</v>
      </c>
      <c r="H12">
        <f t="shared" ref="H12:T12" si="21">MOD(IF(H6=1,0,1)+IF(AND(I12=0,I6=0),1,0),2)</f>
        <v>0</v>
      </c>
      <c r="I12">
        <f t="shared" si="21"/>
        <v>0</v>
      </c>
      <c r="J12" s="8">
        <f t="shared" si="21"/>
        <v>0</v>
      </c>
      <c r="K12">
        <f t="shared" si="21"/>
        <v>0</v>
      </c>
      <c r="L12">
        <f t="shared" si="21"/>
        <v>1</v>
      </c>
      <c r="M12">
        <f t="shared" si="21"/>
        <v>1</v>
      </c>
      <c r="N12" s="8">
        <f t="shared" si="21"/>
        <v>1</v>
      </c>
      <c r="O12">
        <f t="shared" si="21"/>
        <v>1</v>
      </c>
      <c r="P12">
        <f t="shared" si="21"/>
        <v>1</v>
      </c>
      <c r="Q12">
        <f t="shared" si="21"/>
        <v>1</v>
      </c>
      <c r="R12" s="8">
        <f t="shared" si="21"/>
        <v>0</v>
      </c>
      <c r="S12">
        <f t="shared" si="21"/>
        <v>0</v>
      </c>
      <c r="T12">
        <f t="shared" si="21"/>
        <v>0</v>
      </c>
      <c r="U12">
        <f t="shared" si="19"/>
        <v>0</v>
      </c>
      <c r="V12" s="8">
        <f t="shared" si="20"/>
        <v>0</v>
      </c>
    </row>
    <row r="13" spans="1:27" x14ac:dyDescent="0.25">
      <c r="A13" s="15" t="s">
        <v>12</v>
      </c>
      <c r="B13" s="16" t="s">
        <v>22</v>
      </c>
      <c r="C13" s="8">
        <f t="shared" si="16"/>
        <v>-46390</v>
      </c>
      <c r="E13" s="15" t="s">
        <v>34</v>
      </c>
      <c r="F13" s="11" t="s">
        <v>40</v>
      </c>
      <c r="G13">
        <v>1</v>
      </c>
      <c r="H13">
        <f t="shared" ref="H13:T13" si="22">MOD(IF(H7=1,0,1)+IF(AND(I13=0,I7=0),1,0),2)</f>
        <v>1</v>
      </c>
      <c r="I13">
        <f t="shared" si="22"/>
        <v>0</v>
      </c>
      <c r="J13" s="8">
        <f t="shared" si="22"/>
        <v>0</v>
      </c>
      <c r="K13">
        <f t="shared" si="22"/>
        <v>1</v>
      </c>
      <c r="L13">
        <f t="shared" si="22"/>
        <v>0</v>
      </c>
      <c r="M13">
        <f t="shared" si="22"/>
        <v>1</v>
      </c>
      <c r="N13" s="8">
        <f t="shared" si="22"/>
        <v>0</v>
      </c>
      <c r="O13">
        <f t="shared" si="22"/>
        <v>1</v>
      </c>
      <c r="P13">
        <f t="shared" si="22"/>
        <v>1</v>
      </c>
      <c r="Q13">
        <f t="shared" si="22"/>
        <v>0</v>
      </c>
      <c r="R13" s="8">
        <f t="shared" si="22"/>
        <v>0</v>
      </c>
      <c r="S13">
        <f t="shared" si="22"/>
        <v>1</v>
      </c>
      <c r="T13">
        <f t="shared" si="22"/>
        <v>0</v>
      </c>
      <c r="U13">
        <f t="shared" si="19"/>
        <v>1</v>
      </c>
      <c r="V13" s="8">
        <f t="shared" si="20"/>
        <v>0</v>
      </c>
    </row>
    <row r="14" spans="1:27" x14ac:dyDescent="0.25">
      <c r="A14" s="15" t="s">
        <v>13</v>
      </c>
      <c r="B14" s="16" t="s">
        <v>23</v>
      </c>
      <c r="C14" s="8">
        <f t="shared" si="16"/>
        <v>-524</v>
      </c>
      <c r="E14" s="15" t="s">
        <v>35</v>
      </c>
      <c r="F14" s="11" t="s">
        <v>41</v>
      </c>
      <c r="G14">
        <v>1</v>
      </c>
      <c r="H14">
        <f t="shared" ref="H14:T14" si="23">MOD(IF(H8=1,0,1)+IF(AND(I14=0,I8=0),1,0),2)</f>
        <v>1</v>
      </c>
      <c r="I14">
        <f t="shared" si="23"/>
        <v>1</v>
      </c>
      <c r="J14" s="8">
        <f t="shared" si="23"/>
        <v>1</v>
      </c>
      <c r="K14">
        <f t="shared" si="23"/>
        <v>1</v>
      </c>
      <c r="L14">
        <f t="shared" si="23"/>
        <v>1</v>
      </c>
      <c r="M14">
        <f t="shared" si="23"/>
        <v>0</v>
      </c>
      <c r="N14" s="8">
        <f t="shared" si="23"/>
        <v>1</v>
      </c>
      <c r="O14">
        <f t="shared" si="23"/>
        <v>1</v>
      </c>
      <c r="P14">
        <f t="shared" si="23"/>
        <v>1</v>
      </c>
      <c r="Q14">
        <f t="shared" si="23"/>
        <v>1</v>
      </c>
      <c r="R14" s="8">
        <f t="shared" si="23"/>
        <v>1</v>
      </c>
      <c r="S14">
        <f t="shared" si="23"/>
        <v>0</v>
      </c>
      <c r="T14">
        <f t="shared" si="23"/>
        <v>1</v>
      </c>
      <c r="U14">
        <f t="shared" si="19"/>
        <v>0</v>
      </c>
      <c r="V14" s="8">
        <f t="shared" si="20"/>
        <v>0</v>
      </c>
    </row>
    <row r="15" spans="1:27" ht="15.75" thickBot="1" x14ac:dyDescent="0.3">
      <c r="A15" s="17" t="s">
        <v>14</v>
      </c>
      <c r="B15" s="18" t="s">
        <v>24</v>
      </c>
      <c r="C15" s="19">
        <f t="shared" si="16"/>
        <v>-19146</v>
      </c>
      <c r="E15" s="17" t="s">
        <v>36</v>
      </c>
      <c r="F15" s="20" t="s">
        <v>42</v>
      </c>
      <c r="G15" s="9">
        <v>1</v>
      </c>
      <c r="H15" s="9">
        <f t="shared" ref="H15:T15" si="24">MOD(IF(H9=1,0,1)+IF(AND(I15=0,I9=0),1,0),2)</f>
        <v>0</v>
      </c>
      <c r="I15" s="9">
        <f t="shared" si="24"/>
        <v>1</v>
      </c>
      <c r="J15" s="19">
        <f t="shared" si="24"/>
        <v>1</v>
      </c>
      <c r="K15" s="9">
        <f t="shared" si="24"/>
        <v>0</v>
      </c>
      <c r="L15" s="9">
        <f t="shared" si="24"/>
        <v>1</v>
      </c>
      <c r="M15" s="9">
        <f t="shared" si="24"/>
        <v>0</v>
      </c>
      <c r="N15" s="19">
        <f t="shared" si="24"/>
        <v>1</v>
      </c>
      <c r="O15" s="9">
        <f t="shared" si="24"/>
        <v>0</v>
      </c>
      <c r="P15" s="9">
        <f t="shared" si="24"/>
        <v>0</v>
      </c>
      <c r="Q15" s="9">
        <f t="shared" si="24"/>
        <v>1</v>
      </c>
      <c r="R15" s="19">
        <f t="shared" si="24"/>
        <v>1</v>
      </c>
      <c r="S15" s="9">
        <f t="shared" si="24"/>
        <v>0</v>
      </c>
      <c r="T15" s="9">
        <f t="shared" si="24"/>
        <v>1</v>
      </c>
      <c r="U15" s="9">
        <f t="shared" si="19"/>
        <v>1</v>
      </c>
      <c r="V15" s="19">
        <f t="shared" si="20"/>
        <v>0</v>
      </c>
    </row>
    <row r="16" spans="1:27" ht="16.5" thickTop="1" thickBot="1" x14ac:dyDescent="0.3"/>
    <row r="17" spans="1:24" ht="15.75" thickBot="1" x14ac:dyDescent="0.3">
      <c r="C17">
        <f>C12</f>
        <v>-30752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</row>
    <row r="19" spans="1:24" ht="15.75" thickBot="1" x14ac:dyDescent="0.3">
      <c r="A19" t="s">
        <v>51</v>
      </c>
    </row>
    <row r="20" spans="1:24" x14ac:dyDescent="0.25">
      <c r="B20" t="s">
        <v>49</v>
      </c>
      <c r="C20">
        <f>C4</f>
        <v>15114</v>
      </c>
      <c r="E20" t="s">
        <v>46</v>
      </c>
      <c r="G20">
        <f>G4</f>
        <v>0</v>
      </c>
      <c r="H20">
        <f t="shared" ref="H20:V20" si="25">H4</f>
        <v>0</v>
      </c>
      <c r="I20">
        <f t="shared" si="25"/>
        <v>1</v>
      </c>
      <c r="J20" s="7">
        <f t="shared" si="25"/>
        <v>1</v>
      </c>
      <c r="K20">
        <f t="shared" si="25"/>
        <v>1</v>
      </c>
      <c r="L20">
        <f t="shared" si="25"/>
        <v>0</v>
      </c>
      <c r="M20">
        <f t="shared" si="25"/>
        <v>1</v>
      </c>
      <c r="N20" s="7">
        <f t="shared" si="25"/>
        <v>1</v>
      </c>
      <c r="O20">
        <f t="shared" si="25"/>
        <v>0</v>
      </c>
      <c r="P20">
        <f t="shared" si="25"/>
        <v>0</v>
      </c>
      <c r="Q20">
        <f t="shared" si="25"/>
        <v>0</v>
      </c>
      <c r="R20" s="7">
        <f t="shared" si="25"/>
        <v>0</v>
      </c>
      <c r="S20">
        <f t="shared" si="25"/>
        <v>1</v>
      </c>
      <c r="T20">
        <f t="shared" si="25"/>
        <v>0</v>
      </c>
      <c r="U20">
        <f t="shared" si="25"/>
        <v>1</v>
      </c>
      <c r="V20">
        <f t="shared" si="25"/>
        <v>0</v>
      </c>
      <c r="X20" s="28" t="str">
        <f>IF(E23&gt;=0,$AA$4,$AA$5)</f>
        <v>В результате сложения получено положительное число.</v>
      </c>
    </row>
    <row r="21" spans="1:24" ht="15.75" thickBot="1" x14ac:dyDescent="0.3">
      <c r="A21" s="5" t="s">
        <v>48</v>
      </c>
      <c r="B21" t="s">
        <v>50</v>
      </c>
      <c r="C21">
        <f>C5</f>
        <v>15638</v>
      </c>
      <c r="D21" s="5" t="s">
        <v>48</v>
      </c>
      <c r="E21" t="s">
        <v>47</v>
      </c>
      <c r="F21" s="1" t="s">
        <v>48</v>
      </c>
      <c r="G21" s="4">
        <f>G5</f>
        <v>0</v>
      </c>
      <c r="H21" s="4">
        <f t="shared" ref="H21:V21" si="26">H5</f>
        <v>0</v>
      </c>
      <c r="I21" s="4">
        <f t="shared" si="26"/>
        <v>1</v>
      </c>
      <c r="J21" s="21">
        <f t="shared" si="26"/>
        <v>1</v>
      </c>
      <c r="K21" s="4">
        <f t="shared" si="26"/>
        <v>1</v>
      </c>
      <c r="L21" s="4">
        <f t="shared" si="26"/>
        <v>1</v>
      </c>
      <c r="M21" s="4">
        <f t="shared" si="26"/>
        <v>0</v>
      </c>
      <c r="N21" s="21">
        <f t="shared" si="26"/>
        <v>1</v>
      </c>
      <c r="O21" s="4">
        <f t="shared" si="26"/>
        <v>0</v>
      </c>
      <c r="P21" s="4">
        <f t="shared" si="26"/>
        <v>0</v>
      </c>
      <c r="Q21" s="4">
        <f t="shared" si="26"/>
        <v>0</v>
      </c>
      <c r="R21" s="21">
        <f t="shared" si="26"/>
        <v>1</v>
      </c>
      <c r="S21" s="4">
        <f t="shared" si="26"/>
        <v>0</v>
      </c>
      <c r="T21" s="4">
        <f t="shared" si="26"/>
        <v>1</v>
      </c>
      <c r="U21" s="4">
        <f t="shared" si="26"/>
        <v>1</v>
      </c>
      <c r="V21" s="4">
        <f t="shared" si="26"/>
        <v>0</v>
      </c>
      <c r="X21" s="29" t="str">
        <f>IF(C23=E23,$AA$3,$AA$2)</f>
        <v>Результат выполнения операции верный и корректный, совпадает с суммой десятичных эквивалентов.</v>
      </c>
    </row>
    <row r="22" spans="1:24" ht="15.75" thickBot="1" x14ac:dyDescent="0.3">
      <c r="B22" s="3"/>
      <c r="C22" s="3"/>
      <c r="E22" s="3"/>
      <c r="F22" s="3"/>
      <c r="G22" s="2">
        <f t="shared" ref="G22" si="27">G21+G20+IF(H22&gt;1,1,0)</f>
        <v>0</v>
      </c>
      <c r="H22" s="2">
        <f t="shared" ref="H22" si="28">H21+H20+IF(I22&gt;1,1,0)</f>
        <v>1</v>
      </c>
      <c r="I22" s="2">
        <f t="shared" ref="I22" si="29">I21+I20+IF(J22&gt;1,1,0)</f>
        <v>3</v>
      </c>
      <c r="J22" s="22">
        <f t="shared" ref="J22" si="30">J21+J20+IF(K22&gt;1,1,0)</f>
        <v>3</v>
      </c>
      <c r="K22" s="2">
        <f t="shared" ref="K22" si="31">K21+K20+IF(L22&gt;1,1,0)</f>
        <v>3</v>
      </c>
      <c r="L22" s="2">
        <f t="shared" ref="L22" si="32">L21+L20+IF(M22&gt;1,1,0)</f>
        <v>2</v>
      </c>
      <c r="M22" s="2">
        <f t="shared" ref="M22" si="33">M21+M20+IF(N22&gt;1,1,0)</f>
        <v>2</v>
      </c>
      <c r="N22" s="22">
        <f t="shared" ref="N22" si="34">N21+N20+IF(O22&gt;1,1,0)</f>
        <v>2</v>
      </c>
      <c r="O22" s="2">
        <f t="shared" ref="O22" si="35">O21+O20+IF(P22&gt;1,1,0)</f>
        <v>0</v>
      </c>
      <c r="P22" s="2">
        <f t="shared" ref="P22" si="36">P21+P20+IF(Q22&gt;1,1,0)</f>
        <v>0</v>
      </c>
      <c r="Q22" s="2">
        <f t="shared" ref="Q22" si="37">Q21+Q20+IF(R22&gt;1,1,0)</f>
        <v>1</v>
      </c>
      <c r="R22" s="22">
        <f t="shared" ref="R22" si="38">R21+R20+IF(S22&gt;1,1,0)</f>
        <v>2</v>
      </c>
      <c r="S22" s="2">
        <f t="shared" ref="S22" si="39">S21+S20+IF(T22&gt;1,1,0)</f>
        <v>2</v>
      </c>
      <c r="T22" s="2">
        <f t="shared" ref="T22" si="40">T21+T20+IF(U22&gt;1,1,0)</f>
        <v>2</v>
      </c>
      <c r="U22" s="2">
        <f>U21+U20+IF(V22&gt;1,1,0)</f>
        <v>2</v>
      </c>
      <c r="V22" s="2">
        <f>V21+V20</f>
        <v>0</v>
      </c>
    </row>
    <row r="23" spans="1:24" x14ac:dyDescent="0.25">
      <c r="C23">
        <f>C21+C20</f>
        <v>30752</v>
      </c>
      <c r="E23">
        <f>IF(G23=0,0,-32768)+(H23*2^14+I23*2^13++J23*2^12+K23*2^11+L23*2^10+M23*2^9+N23*2^8+O23*2^7+P23*2^6+Q23*2^5+R23*2^4+S23*2^3+T23*2^2+U23*2^1+V23*2^0)</f>
        <v>30752</v>
      </c>
      <c r="G23">
        <f t="shared" ref="G23:V23" si="41">MOD(G22,2)</f>
        <v>0</v>
      </c>
      <c r="H23">
        <f t="shared" si="41"/>
        <v>1</v>
      </c>
      <c r="I23">
        <f t="shared" si="41"/>
        <v>1</v>
      </c>
      <c r="J23" s="7">
        <f t="shared" si="41"/>
        <v>1</v>
      </c>
      <c r="K23">
        <f t="shared" si="41"/>
        <v>1</v>
      </c>
      <c r="L23">
        <f t="shared" si="41"/>
        <v>0</v>
      </c>
      <c r="M23">
        <f t="shared" si="41"/>
        <v>0</v>
      </c>
      <c r="N23" s="7">
        <f t="shared" si="41"/>
        <v>0</v>
      </c>
      <c r="O23">
        <f t="shared" si="41"/>
        <v>0</v>
      </c>
      <c r="P23">
        <f t="shared" si="41"/>
        <v>0</v>
      </c>
      <c r="Q23">
        <f t="shared" si="41"/>
        <v>1</v>
      </c>
      <c r="R23" s="7">
        <f t="shared" si="41"/>
        <v>0</v>
      </c>
      <c r="S23">
        <f t="shared" si="41"/>
        <v>0</v>
      </c>
      <c r="T23">
        <f t="shared" si="41"/>
        <v>0</v>
      </c>
      <c r="U23">
        <f t="shared" si="41"/>
        <v>0</v>
      </c>
      <c r="V23">
        <f t="shared" si="41"/>
        <v>0</v>
      </c>
    </row>
    <row r="25" spans="1:24" x14ac:dyDescent="0.25">
      <c r="H25" s="24" t="s">
        <v>55</v>
      </c>
      <c r="I25" s="25">
        <f>IF(G22&gt;1,1,0)</f>
        <v>0</v>
      </c>
      <c r="J25" s="26" t="s">
        <v>56</v>
      </c>
      <c r="K25" s="25">
        <f>MOD(SUM(O23:V23),2)</f>
        <v>1</v>
      </c>
      <c r="L25" s="26" t="s">
        <v>57</v>
      </c>
      <c r="M25" s="25">
        <f>IF(R22&gt;1,1,0)</f>
        <v>1</v>
      </c>
      <c r="N25" s="26" t="s">
        <v>58</v>
      </c>
      <c r="O25" s="25">
        <f>IF(SUM(G23:V23)=0,1,0)</f>
        <v>0</v>
      </c>
      <c r="P25" s="26" t="s">
        <v>59</v>
      </c>
      <c r="Q25" s="25">
        <f>G23</f>
        <v>0</v>
      </c>
      <c r="R25" s="26" t="s">
        <v>60</v>
      </c>
      <c r="S25" s="27">
        <f>IF(OR(C23&gt;32767,C23&lt;-32768),1,0)</f>
        <v>0</v>
      </c>
    </row>
    <row r="27" spans="1:24" ht="15.75" thickBot="1" x14ac:dyDescent="0.3">
      <c r="A27" t="s">
        <v>52</v>
      </c>
    </row>
    <row r="28" spans="1:24" x14ac:dyDescent="0.25">
      <c r="B28" t="s">
        <v>50</v>
      </c>
      <c r="C28">
        <f>C5</f>
        <v>15638</v>
      </c>
      <c r="E28" t="s">
        <v>47</v>
      </c>
      <c r="G28">
        <f t="shared" ref="G28:V28" si="42">G5</f>
        <v>0</v>
      </c>
      <c r="H28">
        <f t="shared" si="42"/>
        <v>0</v>
      </c>
      <c r="I28">
        <f t="shared" si="42"/>
        <v>1</v>
      </c>
      <c r="J28" s="7">
        <f t="shared" si="42"/>
        <v>1</v>
      </c>
      <c r="K28">
        <f t="shared" si="42"/>
        <v>1</v>
      </c>
      <c r="L28">
        <f t="shared" si="42"/>
        <v>1</v>
      </c>
      <c r="M28">
        <f t="shared" si="42"/>
        <v>0</v>
      </c>
      <c r="N28" s="7">
        <f t="shared" si="42"/>
        <v>1</v>
      </c>
      <c r="O28">
        <f t="shared" si="42"/>
        <v>0</v>
      </c>
      <c r="P28">
        <f t="shared" si="42"/>
        <v>0</v>
      </c>
      <c r="Q28">
        <f t="shared" si="42"/>
        <v>0</v>
      </c>
      <c r="R28" s="7">
        <f t="shared" si="42"/>
        <v>1</v>
      </c>
      <c r="S28">
        <f t="shared" si="42"/>
        <v>0</v>
      </c>
      <c r="T28">
        <f t="shared" si="42"/>
        <v>1</v>
      </c>
      <c r="U28">
        <f t="shared" si="42"/>
        <v>1</v>
      </c>
      <c r="V28">
        <f t="shared" si="42"/>
        <v>0</v>
      </c>
      <c r="X28" s="28" t="str">
        <f>IF(E31&gt;=0,$AA$4,$AA$5)</f>
        <v>В результате сложения получено отрицательное число.</v>
      </c>
    </row>
    <row r="29" spans="1:24" ht="15.75" thickBot="1" x14ac:dyDescent="0.3">
      <c r="A29" s="5" t="s">
        <v>48</v>
      </c>
      <c r="B29" t="s">
        <v>53</v>
      </c>
      <c r="C29">
        <f>C6</f>
        <v>30752</v>
      </c>
      <c r="D29" s="5" t="s">
        <v>48</v>
      </c>
      <c r="E29" t="s">
        <v>54</v>
      </c>
      <c r="F29" s="1" t="s">
        <v>48</v>
      </c>
      <c r="G29" s="4">
        <f t="shared" ref="G29:V29" si="43">G6</f>
        <v>0</v>
      </c>
      <c r="H29" s="4">
        <f t="shared" si="43"/>
        <v>1</v>
      </c>
      <c r="I29" s="4">
        <f t="shared" si="43"/>
        <v>1</v>
      </c>
      <c r="J29" s="21">
        <f t="shared" si="43"/>
        <v>1</v>
      </c>
      <c r="K29" s="4">
        <f t="shared" si="43"/>
        <v>1</v>
      </c>
      <c r="L29" s="4">
        <f t="shared" si="43"/>
        <v>0</v>
      </c>
      <c r="M29" s="4">
        <f t="shared" si="43"/>
        <v>0</v>
      </c>
      <c r="N29" s="21">
        <f t="shared" si="43"/>
        <v>0</v>
      </c>
      <c r="O29" s="4">
        <f t="shared" si="43"/>
        <v>0</v>
      </c>
      <c r="P29" s="4">
        <f t="shared" si="43"/>
        <v>0</v>
      </c>
      <c r="Q29" s="4">
        <f t="shared" si="43"/>
        <v>1</v>
      </c>
      <c r="R29" s="21">
        <f t="shared" si="43"/>
        <v>0</v>
      </c>
      <c r="S29" s="4">
        <f t="shared" si="43"/>
        <v>0</v>
      </c>
      <c r="T29" s="4">
        <f t="shared" si="43"/>
        <v>0</v>
      </c>
      <c r="U29" s="4">
        <f t="shared" si="43"/>
        <v>0</v>
      </c>
      <c r="V29" s="4">
        <f t="shared" si="43"/>
        <v>0</v>
      </c>
      <c r="X29" s="29" t="str">
        <f>IF(C31=E31,$AA$3,$AA$2)</f>
        <v>Результат выполнения операции неверный и некорректный, не совпадает с суммой десятичных эквивалентов.</v>
      </c>
    </row>
    <row r="30" spans="1:24" ht="15.75" thickBot="1" x14ac:dyDescent="0.3">
      <c r="B30" s="3"/>
      <c r="C30" s="3"/>
      <c r="E30" s="3"/>
      <c r="F30" s="3"/>
      <c r="G30" s="3">
        <f t="shared" ref="G30:T30" si="44">G29+G28+IF(H30&gt;1,1,0)</f>
        <v>1</v>
      </c>
      <c r="H30" s="3">
        <f t="shared" si="44"/>
        <v>2</v>
      </c>
      <c r="I30" s="3">
        <f t="shared" si="44"/>
        <v>3</v>
      </c>
      <c r="J30" s="23">
        <f t="shared" si="44"/>
        <v>3</v>
      </c>
      <c r="K30" s="3">
        <f t="shared" si="44"/>
        <v>2</v>
      </c>
      <c r="L30" s="3">
        <f t="shared" si="44"/>
        <v>1</v>
      </c>
      <c r="M30" s="3">
        <f t="shared" si="44"/>
        <v>0</v>
      </c>
      <c r="N30" s="23">
        <f t="shared" si="44"/>
        <v>1</v>
      </c>
      <c r="O30" s="3">
        <f t="shared" si="44"/>
        <v>0</v>
      </c>
      <c r="P30" s="3">
        <f t="shared" si="44"/>
        <v>0</v>
      </c>
      <c r="Q30" s="3">
        <f t="shared" si="44"/>
        <v>1</v>
      </c>
      <c r="R30" s="23">
        <f t="shared" si="44"/>
        <v>1</v>
      </c>
      <c r="S30" s="3">
        <f>S29+S28+IF(T30&gt;1,1,0)</f>
        <v>0</v>
      </c>
      <c r="T30" s="3">
        <f t="shared" si="44"/>
        <v>1</v>
      </c>
      <c r="U30" s="3">
        <f>U29+U28+IF(V30&gt;1,1,0)</f>
        <v>1</v>
      </c>
      <c r="V30" s="3">
        <f>V28+V29</f>
        <v>0</v>
      </c>
    </row>
    <row r="31" spans="1:24" x14ac:dyDescent="0.25">
      <c r="C31">
        <f>C28+C29</f>
        <v>46390</v>
      </c>
      <c r="E31">
        <f>IF(G31=0,0,-32768)+(H31*2^14+I31*2^13++J31*2^12+K31*2^11+L31*2^10+M31*2^9+N31*2^8+O31*2^7+P31*2^6+Q31*2^5+R31*2^4+S31*2^3+T31*2^2+U31*2^1+V31*2^0)</f>
        <v>-19146</v>
      </c>
      <c r="G31">
        <f t="shared" ref="G31:U31" si="45">MOD(G30,2)</f>
        <v>1</v>
      </c>
      <c r="H31">
        <f t="shared" si="45"/>
        <v>0</v>
      </c>
      <c r="I31">
        <f t="shared" si="45"/>
        <v>1</v>
      </c>
      <c r="J31" s="7">
        <f t="shared" si="45"/>
        <v>1</v>
      </c>
      <c r="K31">
        <f t="shared" si="45"/>
        <v>0</v>
      </c>
      <c r="L31">
        <f t="shared" si="45"/>
        <v>1</v>
      </c>
      <c r="M31">
        <f t="shared" si="45"/>
        <v>0</v>
      </c>
      <c r="N31" s="7">
        <f t="shared" si="45"/>
        <v>1</v>
      </c>
      <c r="O31">
        <f t="shared" si="45"/>
        <v>0</v>
      </c>
      <c r="P31">
        <f t="shared" si="45"/>
        <v>0</v>
      </c>
      <c r="Q31">
        <f t="shared" si="45"/>
        <v>1</v>
      </c>
      <c r="R31" s="7">
        <f t="shared" si="45"/>
        <v>1</v>
      </c>
      <c r="S31">
        <f t="shared" si="45"/>
        <v>0</v>
      </c>
      <c r="T31">
        <f t="shared" si="45"/>
        <v>1</v>
      </c>
      <c r="U31">
        <f t="shared" si="45"/>
        <v>1</v>
      </c>
      <c r="V31">
        <f>MOD(V30,2)</f>
        <v>0</v>
      </c>
    </row>
    <row r="33" spans="1:24" x14ac:dyDescent="0.25">
      <c r="H33" s="24" t="s">
        <v>55</v>
      </c>
      <c r="I33" s="25">
        <f>IF(G30&gt;1,1,0)</f>
        <v>0</v>
      </c>
      <c r="J33" s="26" t="s">
        <v>56</v>
      </c>
      <c r="K33" s="25">
        <f>MOD(SUM(O31:V31),2)</f>
        <v>0</v>
      </c>
      <c r="L33" s="26" t="s">
        <v>57</v>
      </c>
      <c r="M33" s="25">
        <f>IF(R30&gt;1,1,0)</f>
        <v>0</v>
      </c>
      <c r="N33" s="26" t="s">
        <v>58</v>
      </c>
      <c r="O33" s="25">
        <f>IF(SUM(G31:V31)=0,1,0)</f>
        <v>0</v>
      </c>
      <c r="P33" s="26" t="s">
        <v>59</v>
      </c>
      <c r="Q33" s="25">
        <f>G31</f>
        <v>1</v>
      </c>
      <c r="R33" s="26" t="s">
        <v>60</v>
      </c>
      <c r="S33" s="27">
        <f>IF(OR(C31&gt;32767,C31&lt;-32768),1,0)</f>
        <v>1</v>
      </c>
    </row>
    <row r="35" spans="1:24" ht="15.75" thickBot="1" x14ac:dyDescent="0.3">
      <c r="A35" t="s">
        <v>61</v>
      </c>
    </row>
    <row r="36" spans="1:24" x14ac:dyDescent="0.25">
      <c r="B36" t="s">
        <v>50</v>
      </c>
      <c r="C36">
        <f>C5</f>
        <v>15638</v>
      </c>
      <c r="E36" t="s">
        <v>47</v>
      </c>
      <c r="G36">
        <f>G5</f>
        <v>0</v>
      </c>
      <c r="H36">
        <f t="shared" ref="H36:V36" si="46">H5</f>
        <v>0</v>
      </c>
      <c r="I36">
        <f t="shared" si="46"/>
        <v>1</v>
      </c>
      <c r="J36" s="7">
        <f t="shared" si="46"/>
        <v>1</v>
      </c>
      <c r="K36">
        <f t="shared" si="46"/>
        <v>1</v>
      </c>
      <c r="L36">
        <f t="shared" si="46"/>
        <v>1</v>
      </c>
      <c r="M36">
        <f t="shared" si="46"/>
        <v>0</v>
      </c>
      <c r="N36" s="7">
        <f t="shared" si="46"/>
        <v>1</v>
      </c>
      <c r="O36">
        <f t="shared" si="46"/>
        <v>0</v>
      </c>
      <c r="P36">
        <f t="shared" si="46"/>
        <v>0</v>
      </c>
      <c r="Q36">
        <f t="shared" si="46"/>
        <v>0</v>
      </c>
      <c r="R36" s="7">
        <f t="shared" si="46"/>
        <v>1</v>
      </c>
      <c r="S36">
        <f t="shared" si="46"/>
        <v>0</v>
      </c>
      <c r="T36">
        <f t="shared" si="46"/>
        <v>1</v>
      </c>
      <c r="U36">
        <f t="shared" si="46"/>
        <v>1</v>
      </c>
      <c r="V36">
        <f t="shared" si="46"/>
        <v>0</v>
      </c>
      <c r="X36" s="28" t="str">
        <f>IF(E39&gt;=0,$AA$4,$AA$5)</f>
        <v>В результате сложения получено положительное число.</v>
      </c>
    </row>
    <row r="37" spans="1:24" ht="15.75" thickBot="1" x14ac:dyDescent="0.3">
      <c r="A37" s="5" t="s">
        <v>48</v>
      </c>
      <c r="B37" t="s">
        <v>62</v>
      </c>
      <c r="C37">
        <f>C10</f>
        <v>-15114</v>
      </c>
      <c r="D37" s="5" t="s">
        <v>48</v>
      </c>
      <c r="E37" t="s">
        <v>54</v>
      </c>
      <c r="F37" s="1" t="s">
        <v>48</v>
      </c>
      <c r="G37" s="4">
        <f>G10</f>
        <v>1</v>
      </c>
      <c r="H37" s="4">
        <f t="shared" ref="H37:V37" si="47">H10</f>
        <v>1</v>
      </c>
      <c r="I37" s="4">
        <f t="shared" si="47"/>
        <v>0</v>
      </c>
      <c r="J37" s="21">
        <f t="shared" si="47"/>
        <v>0</v>
      </c>
      <c r="K37" s="4">
        <f t="shared" si="47"/>
        <v>0</v>
      </c>
      <c r="L37" s="4">
        <f t="shared" si="47"/>
        <v>1</v>
      </c>
      <c r="M37" s="4">
        <f t="shared" si="47"/>
        <v>0</v>
      </c>
      <c r="N37" s="21">
        <f t="shared" si="47"/>
        <v>0</v>
      </c>
      <c r="O37" s="4">
        <f t="shared" si="47"/>
        <v>1</v>
      </c>
      <c r="P37" s="4">
        <f t="shared" si="47"/>
        <v>1</v>
      </c>
      <c r="Q37" s="4">
        <f t="shared" si="47"/>
        <v>1</v>
      </c>
      <c r="R37" s="21">
        <f t="shared" si="47"/>
        <v>1</v>
      </c>
      <c r="S37" s="4">
        <f t="shared" si="47"/>
        <v>0</v>
      </c>
      <c r="T37" s="4">
        <f t="shared" si="47"/>
        <v>1</v>
      </c>
      <c r="U37" s="4">
        <f t="shared" si="47"/>
        <v>1</v>
      </c>
      <c r="V37" s="4">
        <f t="shared" si="47"/>
        <v>0</v>
      </c>
      <c r="X37" s="29" t="str">
        <f>IF(C39=E39,$AA$3,$AA$2)</f>
        <v>Результат выполнения операции верный и корректный, совпадает с суммой десятичных эквивалентов.</v>
      </c>
    </row>
    <row r="38" spans="1:24" ht="15.75" thickBot="1" x14ac:dyDescent="0.3">
      <c r="B38" s="3"/>
      <c r="C38" s="3"/>
      <c r="E38" s="3"/>
      <c r="F38" s="3"/>
      <c r="G38" s="3">
        <f t="shared" ref="G38" si="48">G37+G36+IF(H38&gt;1,1,0)</f>
        <v>2</v>
      </c>
      <c r="H38" s="3">
        <f t="shared" ref="H38" si="49">H37+H36+IF(I38&gt;1,1,0)</f>
        <v>2</v>
      </c>
      <c r="I38" s="3">
        <f t="shared" ref="I38" si="50">I37+I36+IF(J38&gt;1,1,0)</f>
        <v>2</v>
      </c>
      <c r="J38" s="23">
        <f t="shared" ref="J38" si="51">J37+J36+IF(K38&gt;1,1,0)</f>
        <v>2</v>
      </c>
      <c r="K38" s="3">
        <f t="shared" ref="K38" si="52">K37+K36+IF(L38&gt;1,1,0)</f>
        <v>2</v>
      </c>
      <c r="L38" s="3">
        <f t="shared" ref="L38" si="53">L37+L36+IF(M38&gt;1,1,0)</f>
        <v>2</v>
      </c>
      <c r="M38" s="3">
        <f t="shared" ref="M38" si="54">M37+M36+IF(N38&gt;1,1,0)</f>
        <v>1</v>
      </c>
      <c r="N38" s="23">
        <f t="shared" ref="N38" si="55">N37+N36+IF(O38&gt;1,1,0)</f>
        <v>2</v>
      </c>
      <c r="O38" s="3">
        <f t="shared" ref="O38" si="56">O37+O36+IF(P38&gt;1,1,0)</f>
        <v>2</v>
      </c>
      <c r="P38" s="3">
        <f t="shared" ref="P38" si="57">P37+P36+IF(Q38&gt;1,1,0)</f>
        <v>2</v>
      </c>
      <c r="Q38" s="3">
        <f t="shared" ref="Q38" si="58">Q37+Q36+IF(R38&gt;1,1,0)</f>
        <v>2</v>
      </c>
      <c r="R38" s="23">
        <f t="shared" ref="R38" si="59">R37+R36+IF(S38&gt;1,1,0)</f>
        <v>2</v>
      </c>
      <c r="S38" s="3">
        <f t="shared" ref="S38" si="60">S37+S36+IF(T38&gt;1,1,0)</f>
        <v>1</v>
      </c>
      <c r="T38" s="3">
        <f t="shared" ref="T38" si="61">T37+T36+IF(U38&gt;1,1,0)</f>
        <v>3</v>
      </c>
      <c r="U38" s="3">
        <f>U37+U36+IF(V38&gt;1,1,0)</f>
        <v>2</v>
      </c>
      <c r="V38" s="3">
        <f>V36+V37</f>
        <v>0</v>
      </c>
    </row>
    <row r="39" spans="1:24" x14ac:dyDescent="0.25">
      <c r="C39">
        <f>C36+C37</f>
        <v>524</v>
      </c>
      <c r="E39">
        <f>IF(G39=0,0,-32768)+(H39*2^14+I39*2^13++J39*2^12+K39*2^11+L39*2^10+M39*2^9+N39*2^8+O39*2^7+P39*2^6+Q39*2^5+R39*2^4+S39*2^3+T39*2^2+U39*2^1+V39*2^0)</f>
        <v>524</v>
      </c>
      <c r="G39">
        <f t="shared" ref="G39" si="62">MOD(G38,2)</f>
        <v>0</v>
      </c>
      <c r="H39">
        <f t="shared" ref="H39" si="63">MOD(H38,2)</f>
        <v>0</v>
      </c>
      <c r="I39">
        <f t="shared" ref="I39" si="64">MOD(I38,2)</f>
        <v>0</v>
      </c>
      <c r="J39" s="7">
        <f t="shared" ref="J39" si="65">MOD(J38,2)</f>
        <v>0</v>
      </c>
      <c r="K39">
        <f t="shared" ref="K39" si="66">MOD(K38,2)</f>
        <v>0</v>
      </c>
      <c r="L39">
        <f t="shared" ref="L39" si="67">MOD(L38,2)</f>
        <v>0</v>
      </c>
      <c r="M39">
        <f t="shared" ref="M39" si="68">MOD(M38,2)</f>
        <v>1</v>
      </c>
      <c r="N39" s="7">
        <f t="shared" ref="N39" si="69">MOD(N38,2)</f>
        <v>0</v>
      </c>
      <c r="O39">
        <f t="shared" ref="O39" si="70">MOD(O38,2)</f>
        <v>0</v>
      </c>
      <c r="P39">
        <f t="shared" ref="P39" si="71">MOD(P38,2)</f>
        <v>0</v>
      </c>
      <c r="Q39">
        <f t="shared" ref="Q39" si="72">MOD(Q38,2)</f>
        <v>0</v>
      </c>
      <c r="R39" s="7">
        <f t="shared" ref="R39" si="73">MOD(R38,2)</f>
        <v>0</v>
      </c>
      <c r="S39">
        <f t="shared" ref="S39" si="74">MOD(S38,2)</f>
        <v>1</v>
      </c>
      <c r="T39">
        <f t="shared" ref="T39" si="75">MOD(T38,2)</f>
        <v>1</v>
      </c>
      <c r="U39">
        <f t="shared" ref="U39" si="76">MOD(U38,2)</f>
        <v>0</v>
      </c>
      <c r="V39">
        <f>MOD(V38,2)</f>
        <v>0</v>
      </c>
    </row>
    <row r="41" spans="1:24" x14ac:dyDescent="0.25">
      <c r="H41" s="24" t="s">
        <v>55</v>
      </c>
      <c r="I41" s="25">
        <f>IF(G38&gt;1,1,0)</f>
        <v>1</v>
      </c>
      <c r="J41" s="26" t="s">
        <v>56</v>
      </c>
      <c r="K41" s="25">
        <f>MOD(SUM(O39:V39),2)</f>
        <v>0</v>
      </c>
      <c r="L41" s="26" t="s">
        <v>57</v>
      </c>
      <c r="M41" s="25">
        <f>IF(S38&gt;1,1,0)</f>
        <v>0</v>
      </c>
      <c r="N41" s="26" t="s">
        <v>58</v>
      </c>
      <c r="O41" s="25">
        <f>IF(SUM(G39:V39)=0,1,0)</f>
        <v>0</v>
      </c>
      <c r="P41" s="26" t="s">
        <v>59</v>
      </c>
      <c r="Q41" s="25">
        <f>G39</f>
        <v>0</v>
      </c>
      <c r="R41" s="26" t="s">
        <v>60</v>
      </c>
      <c r="S41" s="27">
        <f>IF(OR(C39&gt;32767,C39&lt;-32768),1,0)</f>
        <v>0</v>
      </c>
    </row>
    <row r="43" spans="1:24" ht="15.75" thickBot="1" x14ac:dyDescent="0.3">
      <c r="A43" t="s">
        <v>63</v>
      </c>
    </row>
    <row r="44" spans="1:24" x14ac:dyDescent="0.25">
      <c r="B44" t="s">
        <v>62</v>
      </c>
      <c r="C44">
        <f>C10</f>
        <v>-15114</v>
      </c>
      <c r="E44" t="s">
        <v>65</v>
      </c>
      <c r="G44">
        <f t="shared" ref="G44:U44" si="77">G10</f>
        <v>1</v>
      </c>
      <c r="H44">
        <f t="shared" si="77"/>
        <v>1</v>
      </c>
      <c r="I44">
        <f t="shared" si="77"/>
        <v>0</v>
      </c>
      <c r="J44" s="7">
        <f t="shared" si="77"/>
        <v>0</v>
      </c>
      <c r="K44">
        <f t="shared" si="77"/>
        <v>0</v>
      </c>
      <c r="L44">
        <f t="shared" si="77"/>
        <v>1</v>
      </c>
      <c r="M44">
        <f t="shared" si="77"/>
        <v>0</v>
      </c>
      <c r="N44" s="7">
        <f t="shared" si="77"/>
        <v>0</v>
      </c>
      <c r="O44">
        <f t="shared" si="77"/>
        <v>1</v>
      </c>
      <c r="P44">
        <f t="shared" si="77"/>
        <v>1</v>
      </c>
      <c r="Q44">
        <f t="shared" si="77"/>
        <v>1</v>
      </c>
      <c r="R44" s="7">
        <f t="shared" si="77"/>
        <v>1</v>
      </c>
      <c r="S44">
        <f>S10</f>
        <v>0</v>
      </c>
      <c r="T44">
        <f t="shared" si="77"/>
        <v>1</v>
      </c>
      <c r="U44">
        <f t="shared" si="77"/>
        <v>1</v>
      </c>
      <c r="V44">
        <f>V10</f>
        <v>0</v>
      </c>
      <c r="X44" s="28" t="str">
        <f>IF(E47&gt;=0,$AA$4,$AA$5)</f>
        <v>В результате сложения получено отрицательное число.</v>
      </c>
    </row>
    <row r="45" spans="1:24" ht="15.75" thickBot="1" x14ac:dyDescent="0.3">
      <c r="A45" s="5" t="s">
        <v>48</v>
      </c>
      <c r="B45" t="s">
        <v>64</v>
      </c>
      <c r="C45">
        <f>C11</f>
        <v>-15638</v>
      </c>
      <c r="D45" s="5" t="s">
        <v>48</v>
      </c>
      <c r="E45" t="s">
        <v>66</v>
      </c>
      <c r="F45" s="1" t="s">
        <v>48</v>
      </c>
      <c r="G45">
        <f t="shared" ref="G45:U45" si="78">G11</f>
        <v>1</v>
      </c>
      <c r="H45">
        <f t="shared" si="78"/>
        <v>1</v>
      </c>
      <c r="I45">
        <f t="shared" si="78"/>
        <v>0</v>
      </c>
      <c r="J45" s="7">
        <f t="shared" si="78"/>
        <v>0</v>
      </c>
      <c r="K45">
        <f t="shared" si="78"/>
        <v>0</v>
      </c>
      <c r="L45">
        <f t="shared" si="78"/>
        <v>0</v>
      </c>
      <c r="M45">
        <f t="shared" si="78"/>
        <v>1</v>
      </c>
      <c r="N45" s="7">
        <f t="shared" si="78"/>
        <v>0</v>
      </c>
      <c r="O45">
        <f t="shared" si="78"/>
        <v>1</v>
      </c>
      <c r="P45">
        <f t="shared" si="78"/>
        <v>1</v>
      </c>
      <c r="Q45">
        <f t="shared" si="78"/>
        <v>1</v>
      </c>
      <c r="R45" s="7">
        <f t="shared" si="78"/>
        <v>0</v>
      </c>
      <c r="S45">
        <f t="shared" si="78"/>
        <v>1</v>
      </c>
      <c r="T45">
        <f t="shared" si="78"/>
        <v>0</v>
      </c>
      <c r="U45">
        <f t="shared" si="78"/>
        <v>1</v>
      </c>
      <c r="V45">
        <f>V11</f>
        <v>0</v>
      </c>
      <c r="X45" s="29" t="str">
        <f>IF(C47=E47,$AA$3,$AA$2)</f>
        <v>Результат выполнения операции верный и корректный, совпадает с суммой десятичных эквивалентов.</v>
      </c>
    </row>
    <row r="46" spans="1:24" ht="15.75" thickBot="1" x14ac:dyDescent="0.3">
      <c r="B46" s="3"/>
      <c r="C46" s="3"/>
      <c r="E46" s="3"/>
      <c r="F46" s="3"/>
      <c r="G46" s="2">
        <f t="shared" ref="G46" si="79">G45+G44+IF(H46&gt;1,1,0)</f>
        <v>3</v>
      </c>
      <c r="H46" s="2">
        <f t="shared" ref="H46" si="80">H45+H44+IF(I46&gt;1,1,0)</f>
        <v>2</v>
      </c>
      <c r="I46" s="2">
        <f t="shared" ref="I46" si="81">I45+I44+IF(J46&gt;1,1,0)</f>
        <v>0</v>
      </c>
      <c r="J46" s="22">
        <f t="shared" ref="J46" si="82">J45+J44+IF(K46&gt;1,1,0)</f>
        <v>0</v>
      </c>
      <c r="K46" s="2">
        <f t="shared" ref="K46" si="83">K45+K44+IF(L46&gt;1,1,0)</f>
        <v>0</v>
      </c>
      <c r="L46" s="2">
        <f t="shared" ref="L46" si="84">L45+L44+IF(M46&gt;1,1,0)</f>
        <v>1</v>
      </c>
      <c r="M46" s="2">
        <f t="shared" ref="M46" si="85">M45+M44+IF(N46&gt;1,1,0)</f>
        <v>1</v>
      </c>
      <c r="N46" s="22">
        <f t="shared" ref="N46" si="86">N45+N44+IF(O46&gt;1,1,0)</f>
        <v>1</v>
      </c>
      <c r="O46" s="2">
        <f t="shared" ref="O46" si="87">O45+O44+IF(P46&gt;1,1,0)</f>
        <v>3</v>
      </c>
      <c r="P46" s="2">
        <f t="shared" ref="P46" si="88">P45+P44+IF(Q46&gt;1,1,0)</f>
        <v>3</v>
      </c>
      <c r="Q46" s="2">
        <f t="shared" ref="Q46" si="89">Q45+Q44+IF(R46&gt;1,1,0)</f>
        <v>3</v>
      </c>
      <c r="R46" s="22">
        <f t="shared" ref="R46" si="90">R45+R44+IF(S46&gt;1,1,0)</f>
        <v>2</v>
      </c>
      <c r="S46" s="2">
        <f>S45+S44+IF(T46&gt;1,1,0)</f>
        <v>2</v>
      </c>
      <c r="T46" s="2">
        <f t="shared" ref="T46" si="91">T45+T44+IF(U46&gt;1,1,0)</f>
        <v>2</v>
      </c>
      <c r="U46" s="2">
        <f>U45+U44+IF(V46&gt;1,1,0)</f>
        <v>2</v>
      </c>
      <c r="V46" s="2">
        <f>V44+V45</f>
        <v>0</v>
      </c>
    </row>
    <row r="47" spans="1:24" x14ac:dyDescent="0.25">
      <c r="C47">
        <f>C44+C45</f>
        <v>-30752</v>
      </c>
      <c r="E47">
        <f>IF(G47=0,0,-32768)+(H47*2^14+I47*2^13++J47*2^12+K47*2^11+L47*2^10+M47*2^9+N47*2^8+O47*2^7+P47*2^6+Q47*2^5+R47*2^4+S47*2^3+T47*2^2+U47*2^1+V47*2^0)</f>
        <v>-30752</v>
      </c>
      <c r="G47">
        <f t="shared" ref="G47:U47" si="92">MOD(G46,2)</f>
        <v>1</v>
      </c>
      <c r="H47">
        <f t="shared" si="92"/>
        <v>0</v>
      </c>
      <c r="I47">
        <f t="shared" si="92"/>
        <v>0</v>
      </c>
      <c r="J47" s="7">
        <f t="shared" si="92"/>
        <v>0</v>
      </c>
      <c r="K47">
        <f t="shared" si="92"/>
        <v>0</v>
      </c>
      <c r="L47">
        <f t="shared" si="92"/>
        <v>1</v>
      </c>
      <c r="M47">
        <f t="shared" si="92"/>
        <v>1</v>
      </c>
      <c r="N47" s="7">
        <f t="shared" si="92"/>
        <v>1</v>
      </c>
      <c r="O47">
        <f t="shared" si="92"/>
        <v>1</v>
      </c>
      <c r="P47">
        <f t="shared" si="92"/>
        <v>1</v>
      </c>
      <c r="Q47">
        <f t="shared" si="92"/>
        <v>1</v>
      </c>
      <c r="R47" s="7">
        <f t="shared" si="92"/>
        <v>0</v>
      </c>
      <c r="S47">
        <f>MOD(S46,2)</f>
        <v>0</v>
      </c>
      <c r="T47">
        <f t="shared" si="92"/>
        <v>0</v>
      </c>
      <c r="U47">
        <f t="shared" si="92"/>
        <v>0</v>
      </c>
      <c r="V47">
        <f>MOD(V46,2)</f>
        <v>0</v>
      </c>
    </row>
    <row r="49" spans="1:24" x14ac:dyDescent="0.25">
      <c r="H49" s="24" t="s">
        <v>55</v>
      </c>
      <c r="I49" s="25">
        <f>IF(G46&gt;1,1,0)</f>
        <v>1</v>
      </c>
      <c r="J49" s="26" t="s">
        <v>56</v>
      </c>
      <c r="K49" s="25">
        <f>MOD(SUM(O47:V47),2)</f>
        <v>1</v>
      </c>
      <c r="L49" s="26" t="s">
        <v>57</v>
      </c>
      <c r="M49" s="25">
        <f>IF(S46&gt;1,1,0)</f>
        <v>1</v>
      </c>
      <c r="N49" s="26" t="s">
        <v>58</v>
      </c>
      <c r="O49" s="25">
        <f>IF(SUM(G47:V47)=0,1,0)</f>
        <v>0</v>
      </c>
      <c r="P49" s="26" t="s">
        <v>59</v>
      </c>
      <c r="Q49" s="25">
        <f>G47</f>
        <v>1</v>
      </c>
      <c r="R49" s="26" t="s">
        <v>60</v>
      </c>
      <c r="S49" s="27">
        <f>IF(OR(C47&gt;32767,C47&lt;-32768),1,0)</f>
        <v>0</v>
      </c>
    </row>
    <row r="51" spans="1:24" ht="15.75" thickBot="1" x14ac:dyDescent="0.3">
      <c r="A51" t="s">
        <v>67</v>
      </c>
    </row>
    <row r="52" spans="1:24" x14ac:dyDescent="0.25">
      <c r="B52" t="s">
        <v>64</v>
      </c>
      <c r="C52">
        <f>C11</f>
        <v>-15638</v>
      </c>
      <c r="E52" t="s">
        <v>66</v>
      </c>
      <c r="G52">
        <f t="shared" ref="G52:U53" si="93">G11</f>
        <v>1</v>
      </c>
      <c r="H52">
        <f t="shared" si="93"/>
        <v>1</v>
      </c>
      <c r="I52">
        <f t="shared" si="93"/>
        <v>0</v>
      </c>
      <c r="J52" s="7">
        <f t="shared" si="93"/>
        <v>0</v>
      </c>
      <c r="K52">
        <f t="shared" si="93"/>
        <v>0</v>
      </c>
      <c r="L52">
        <f t="shared" si="93"/>
        <v>0</v>
      </c>
      <c r="M52">
        <f t="shared" si="93"/>
        <v>1</v>
      </c>
      <c r="N52" s="7">
        <f t="shared" si="93"/>
        <v>0</v>
      </c>
      <c r="O52">
        <f t="shared" si="93"/>
        <v>1</v>
      </c>
      <c r="P52">
        <f t="shared" si="93"/>
        <v>1</v>
      </c>
      <c r="Q52">
        <f t="shared" si="93"/>
        <v>1</v>
      </c>
      <c r="R52" s="7">
        <f t="shared" si="93"/>
        <v>0</v>
      </c>
      <c r="S52">
        <f t="shared" si="93"/>
        <v>1</v>
      </c>
      <c r="T52">
        <f t="shared" si="93"/>
        <v>0</v>
      </c>
      <c r="U52">
        <f t="shared" si="93"/>
        <v>1</v>
      </c>
      <c r="V52">
        <f>V11</f>
        <v>0</v>
      </c>
      <c r="X52" s="28" t="str">
        <f>IF(E55&gt;=0,$AA$4,$AA$5)</f>
        <v>В результате сложения получено положительное число.</v>
      </c>
    </row>
    <row r="53" spans="1:24" ht="15.75" thickBot="1" x14ac:dyDescent="0.3">
      <c r="A53" s="5" t="s">
        <v>48</v>
      </c>
      <c r="B53" t="s">
        <v>68</v>
      </c>
      <c r="C53">
        <f>C12</f>
        <v>-30752</v>
      </c>
      <c r="D53" s="5" t="s">
        <v>48</v>
      </c>
      <c r="E53" t="s">
        <v>69</v>
      </c>
      <c r="F53" s="1" t="s">
        <v>48</v>
      </c>
      <c r="G53">
        <f t="shared" si="93"/>
        <v>1</v>
      </c>
      <c r="H53">
        <f t="shared" si="93"/>
        <v>0</v>
      </c>
      <c r="I53">
        <f t="shared" si="93"/>
        <v>0</v>
      </c>
      <c r="J53" s="7">
        <f t="shared" si="93"/>
        <v>0</v>
      </c>
      <c r="K53">
        <f t="shared" si="93"/>
        <v>0</v>
      </c>
      <c r="L53">
        <f t="shared" si="93"/>
        <v>1</v>
      </c>
      <c r="M53">
        <f t="shared" si="93"/>
        <v>1</v>
      </c>
      <c r="N53" s="7">
        <f t="shared" si="93"/>
        <v>1</v>
      </c>
      <c r="O53">
        <f t="shared" si="93"/>
        <v>1</v>
      </c>
      <c r="P53">
        <f t="shared" si="93"/>
        <v>1</v>
      </c>
      <c r="Q53">
        <f t="shared" si="93"/>
        <v>1</v>
      </c>
      <c r="R53" s="7">
        <f t="shared" si="93"/>
        <v>0</v>
      </c>
      <c r="S53">
        <f t="shared" si="93"/>
        <v>0</v>
      </c>
      <c r="T53">
        <f t="shared" si="93"/>
        <v>0</v>
      </c>
      <c r="U53">
        <f t="shared" si="93"/>
        <v>0</v>
      </c>
      <c r="V53">
        <f>V12</f>
        <v>0</v>
      </c>
      <c r="X53" s="29" t="str">
        <f>IF(C55=E55,$AA$3,$AA$2)</f>
        <v>Результат выполнения операции неверный и некорректный, не совпадает с суммой десятичных эквивалентов.</v>
      </c>
    </row>
    <row r="54" spans="1:24" ht="15.75" thickBot="1" x14ac:dyDescent="0.3">
      <c r="B54" s="3"/>
      <c r="C54" s="3"/>
      <c r="E54" s="3"/>
      <c r="F54" s="3"/>
      <c r="G54" s="2">
        <f t="shared" ref="G54" si="94">G53+G52+IF(H54&gt;1,1,0)</f>
        <v>2</v>
      </c>
      <c r="H54" s="2">
        <f t="shared" ref="H54" si="95">H53+H52+IF(I54&gt;1,1,0)</f>
        <v>1</v>
      </c>
      <c r="I54" s="2">
        <f t="shared" ref="I54" si="96">I53+I52+IF(J54&gt;1,1,0)</f>
        <v>0</v>
      </c>
      <c r="J54" s="22">
        <f t="shared" ref="J54" si="97">J53+J52+IF(K54&gt;1,1,0)</f>
        <v>0</v>
      </c>
      <c r="K54" s="2">
        <f t="shared" ref="K54" si="98">K53+K52+IF(L54&gt;1,1,0)</f>
        <v>1</v>
      </c>
      <c r="L54" s="2">
        <f t="shared" ref="L54" si="99">L53+L52+IF(M54&gt;1,1,0)</f>
        <v>2</v>
      </c>
      <c r="M54" s="2">
        <f t="shared" ref="M54" si="100">M53+M52+IF(N54&gt;1,1,0)</f>
        <v>3</v>
      </c>
      <c r="N54" s="22">
        <f t="shared" ref="N54" si="101">N53+N52+IF(O54&gt;1,1,0)</f>
        <v>2</v>
      </c>
      <c r="O54" s="2">
        <f t="shared" ref="O54" si="102">O53+O52+IF(P54&gt;1,1,0)</f>
        <v>3</v>
      </c>
      <c r="P54" s="2">
        <f t="shared" ref="P54" si="103">P53+P52+IF(Q54&gt;1,1,0)</f>
        <v>3</v>
      </c>
      <c r="Q54" s="2">
        <f t="shared" ref="Q54" si="104">Q53+Q52+IF(R54&gt;1,1,0)</f>
        <v>2</v>
      </c>
      <c r="R54" s="22">
        <f t="shared" ref="R54" si="105">R53+R52+IF(S54&gt;1,1,0)</f>
        <v>0</v>
      </c>
      <c r="S54" s="2">
        <f>S53+S52+IF(T54&gt;1,1,0)</f>
        <v>1</v>
      </c>
      <c r="T54" s="2">
        <f t="shared" ref="T54" si="106">T53+T52+IF(U54&gt;1,1,0)</f>
        <v>0</v>
      </c>
      <c r="U54" s="2">
        <f>U53+U52+IF(V54&gt;1,1,0)</f>
        <v>1</v>
      </c>
      <c r="V54" s="2">
        <f>V52+V53</f>
        <v>0</v>
      </c>
    </row>
    <row r="55" spans="1:24" x14ac:dyDescent="0.25">
      <c r="C55">
        <f>C52+C53</f>
        <v>-46390</v>
      </c>
      <c r="E55">
        <f>IF(G55=0,0,-32768)+(H55*2^14+I55*2^13++J55*2^12+K55*2^11+L55*2^10+M55*2^9+N55*2^8+O55*2^7+P55*2^6+Q55*2^5+R55*2^4+S55*2^3+T55*2^2+U55*2^1+V55*2^0)</f>
        <v>19146</v>
      </c>
      <c r="G55">
        <f t="shared" ref="G55:R55" si="107">MOD(G54,2)</f>
        <v>0</v>
      </c>
      <c r="H55">
        <f t="shared" si="107"/>
        <v>1</v>
      </c>
      <c r="I55">
        <f t="shared" si="107"/>
        <v>0</v>
      </c>
      <c r="J55" s="7">
        <f t="shared" si="107"/>
        <v>0</v>
      </c>
      <c r="K55">
        <f t="shared" si="107"/>
        <v>1</v>
      </c>
      <c r="L55">
        <f t="shared" si="107"/>
        <v>0</v>
      </c>
      <c r="M55">
        <f t="shared" si="107"/>
        <v>1</v>
      </c>
      <c r="N55" s="7">
        <f t="shared" si="107"/>
        <v>0</v>
      </c>
      <c r="O55">
        <f t="shared" si="107"/>
        <v>1</v>
      </c>
      <c r="P55">
        <f t="shared" si="107"/>
        <v>1</v>
      </c>
      <c r="Q55">
        <f t="shared" si="107"/>
        <v>0</v>
      </c>
      <c r="R55" s="7">
        <f t="shared" si="107"/>
        <v>0</v>
      </c>
      <c r="S55">
        <f>MOD(S54,2)</f>
        <v>1</v>
      </c>
      <c r="T55">
        <f t="shared" ref="T55:U55" si="108">MOD(T54,2)</f>
        <v>0</v>
      </c>
      <c r="U55">
        <f t="shared" si="108"/>
        <v>1</v>
      </c>
      <c r="V55">
        <f>MOD(V54,2)</f>
        <v>0</v>
      </c>
    </row>
    <row r="57" spans="1:24" x14ac:dyDescent="0.25">
      <c r="H57" s="24" t="s">
        <v>55</v>
      </c>
      <c r="I57" s="25">
        <f>IF(G54&gt;1,1,0)</f>
        <v>1</v>
      </c>
      <c r="J57" s="26" t="s">
        <v>56</v>
      </c>
      <c r="K57" s="25">
        <f>MOD(SUM(O55:V55),2)</f>
        <v>0</v>
      </c>
      <c r="L57" s="26" t="s">
        <v>57</v>
      </c>
      <c r="M57" s="25">
        <f>IF(S54&gt;1,1,0)</f>
        <v>0</v>
      </c>
      <c r="N57" s="26" t="s">
        <v>58</v>
      </c>
      <c r="O57" s="25">
        <f>IF(SUM(G55:V55)=0,1,0)</f>
        <v>0</v>
      </c>
      <c r="P57" s="26" t="s">
        <v>59</v>
      </c>
      <c r="Q57" s="25">
        <f>G55</f>
        <v>0</v>
      </c>
      <c r="R57" s="26" t="s">
        <v>60</v>
      </c>
      <c r="S57" s="27">
        <f>IF(OR(C55&gt;32767,C55&lt;-32768),1,0)</f>
        <v>1</v>
      </c>
    </row>
    <row r="59" spans="1:24" ht="15.75" thickBot="1" x14ac:dyDescent="0.3">
      <c r="A59" t="s">
        <v>70</v>
      </c>
    </row>
    <row r="60" spans="1:24" x14ac:dyDescent="0.25">
      <c r="B60" t="s">
        <v>49</v>
      </c>
      <c r="C60">
        <f>C4</f>
        <v>15114</v>
      </c>
      <c r="E60" t="s">
        <v>46</v>
      </c>
      <c r="G60">
        <f>G4</f>
        <v>0</v>
      </c>
      <c r="H60">
        <f t="shared" ref="H60:U60" si="109">H4</f>
        <v>0</v>
      </c>
      <c r="I60">
        <f>I4</f>
        <v>1</v>
      </c>
      <c r="J60" s="7">
        <f t="shared" si="109"/>
        <v>1</v>
      </c>
      <c r="K60">
        <f t="shared" si="109"/>
        <v>1</v>
      </c>
      <c r="L60">
        <f t="shared" si="109"/>
        <v>0</v>
      </c>
      <c r="M60">
        <f t="shared" si="109"/>
        <v>1</v>
      </c>
      <c r="N60" s="7">
        <f t="shared" si="109"/>
        <v>1</v>
      </c>
      <c r="O60">
        <f t="shared" si="109"/>
        <v>0</v>
      </c>
      <c r="P60">
        <f t="shared" si="109"/>
        <v>0</v>
      </c>
      <c r="Q60">
        <f t="shared" si="109"/>
        <v>0</v>
      </c>
      <c r="R60" s="7">
        <f t="shared" si="109"/>
        <v>0</v>
      </c>
      <c r="S60">
        <f t="shared" si="109"/>
        <v>1</v>
      </c>
      <c r="T60">
        <f t="shared" si="109"/>
        <v>0</v>
      </c>
      <c r="U60">
        <f t="shared" si="109"/>
        <v>1</v>
      </c>
      <c r="V60">
        <f>V4</f>
        <v>0</v>
      </c>
      <c r="X60" s="28" t="str">
        <f>IF(E63&gt;=0,$AA$4,$AA$5)</f>
        <v>В результате сложения получено отрицательное число.</v>
      </c>
    </row>
    <row r="61" spans="1:24" ht="15.75" thickBot="1" x14ac:dyDescent="0.3">
      <c r="A61" s="5" t="s">
        <v>48</v>
      </c>
      <c r="B61" t="s">
        <v>64</v>
      </c>
      <c r="C61">
        <f>C11</f>
        <v>-15638</v>
      </c>
      <c r="D61" s="5" t="s">
        <v>48</v>
      </c>
      <c r="E61" t="s">
        <v>66</v>
      </c>
      <c r="F61" s="1" t="s">
        <v>48</v>
      </c>
      <c r="G61">
        <f t="shared" ref="G61:U61" si="110">G11</f>
        <v>1</v>
      </c>
      <c r="H61">
        <f t="shared" si="110"/>
        <v>1</v>
      </c>
      <c r="I61">
        <f t="shared" si="110"/>
        <v>0</v>
      </c>
      <c r="J61" s="7">
        <f t="shared" si="110"/>
        <v>0</v>
      </c>
      <c r="K61">
        <f t="shared" si="110"/>
        <v>0</v>
      </c>
      <c r="L61">
        <f t="shared" si="110"/>
        <v>0</v>
      </c>
      <c r="M61">
        <f t="shared" si="110"/>
        <v>1</v>
      </c>
      <c r="N61" s="7">
        <f t="shared" si="110"/>
        <v>0</v>
      </c>
      <c r="O61">
        <f t="shared" si="110"/>
        <v>1</v>
      </c>
      <c r="P61">
        <f t="shared" si="110"/>
        <v>1</v>
      </c>
      <c r="Q61">
        <f t="shared" si="110"/>
        <v>1</v>
      </c>
      <c r="R61" s="7">
        <f t="shared" si="110"/>
        <v>0</v>
      </c>
      <c r="S61">
        <f t="shared" si="110"/>
        <v>1</v>
      </c>
      <c r="T61">
        <f t="shared" si="110"/>
        <v>0</v>
      </c>
      <c r="U61">
        <f t="shared" si="110"/>
        <v>1</v>
      </c>
      <c r="V61">
        <f>V11</f>
        <v>0</v>
      </c>
      <c r="X61" s="29" t="str">
        <f>IF(C63=E63,$AA$3,$AA$2)</f>
        <v>Результат выполнения операции верный и корректный, совпадает с суммой десятичных эквивалентов.</v>
      </c>
    </row>
    <row r="62" spans="1:24" ht="15.75" thickBot="1" x14ac:dyDescent="0.3">
      <c r="B62" s="3"/>
      <c r="C62" s="3"/>
      <c r="E62" s="3"/>
      <c r="F62" s="3"/>
      <c r="G62" s="2">
        <f t="shared" ref="G62" si="111">G61+G60+IF(H62&gt;1,1,0)</f>
        <v>1</v>
      </c>
      <c r="H62" s="2">
        <f t="shared" ref="H62" si="112">H61+H60+IF(I62&gt;1,1,0)</f>
        <v>1</v>
      </c>
      <c r="I62" s="2">
        <f t="shared" ref="I62" si="113">I61+I60+IF(J62&gt;1,1,0)</f>
        <v>1</v>
      </c>
      <c r="J62" s="22">
        <f t="shared" ref="J62" si="114">J61+J60+IF(K62&gt;1,1,0)</f>
        <v>1</v>
      </c>
      <c r="K62" s="2">
        <f t="shared" ref="K62" si="115">K61+K60+IF(L62&gt;1,1,0)</f>
        <v>1</v>
      </c>
      <c r="L62" s="2">
        <f t="shared" ref="L62" si="116">L61+L60+IF(M62&gt;1,1,0)</f>
        <v>1</v>
      </c>
      <c r="M62" s="2">
        <f t="shared" ref="M62" si="117">M61+M60+IF(N62&gt;1,1,0)</f>
        <v>2</v>
      </c>
      <c r="N62" s="22">
        <f t="shared" ref="N62" si="118">N61+N60+IF(O62&gt;1,1,0)</f>
        <v>1</v>
      </c>
      <c r="O62" s="2">
        <f t="shared" ref="O62" si="119">O61+O60+IF(P62&gt;1,1,0)</f>
        <v>1</v>
      </c>
      <c r="P62" s="2">
        <f t="shared" ref="P62" si="120">P61+P60+IF(Q62&gt;1,1,0)</f>
        <v>1</v>
      </c>
      <c r="Q62" s="2">
        <f t="shared" ref="Q62" si="121">Q61+Q60+IF(R62&gt;1,1,0)</f>
        <v>1</v>
      </c>
      <c r="R62" s="22">
        <f t="shared" ref="R62" si="122">R61+R60+IF(S62&gt;1,1,0)</f>
        <v>1</v>
      </c>
      <c r="S62" s="2">
        <f>S61+S60+IF(T62&gt;1,1,0)</f>
        <v>2</v>
      </c>
      <c r="T62" s="2">
        <f t="shared" ref="T62" si="123">T61+T60+IF(U62&gt;1,1,0)</f>
        <v>1</v>
      </c>
      <c r="U62" s="2">
        <f>U61+U60+IF(V62&gt;1,1,0)</f>
        <v>2</v>
      </c>
      <c r="V62" s="2">
        <f>V60+V61</f>
        <v>0</v>
      </c>
    </row>
    <row r="63" spans="1:24" x14ac:dyDescent="0.25">
      <c r="C63">
        <f>C60+C61</f>
        <v>-524</v>
      </c>
      <c r="D63" s="10"/>
      <c r="E63">
        <f>IF(G63=0,0,-32768)+(H63*2^14+I63*2^13++J63*2^12+K63*2^11+L63*2^10+M63*2^9+N63*2^8+O63*2^7+P63*2^6+Q63*2^5+R63*2^4+S63*2^3+T63*2^2+U63*2^1+V63*2^0)</f>
        <v>-524</v>
      </c>
      <c r="G63">
        <f t="shared" ref="G63:R63" si="124">MOD(G62,2)</f>
        <v>1</v>
      </c>
      <c r="H63">
        <f t="shared" si="124"/>
        <v>1</v>
      </c>
      <c r="I63">
        <f t="shared" si="124"/>
        <v>1</v>
      </c>
      <c r="J63" s="7">
        <f t="shared" si="124"/>
        <v>1</v>
      </c>
      <c r="K63">
        <f t="shared" si="124"/>
        <v>1</v>
      </c>
      <c r="L63">
        <f t="shared" si="124"/>
        <v>1</v>
      </c>
      <c r="M63">
        <f t="shared" si="124"/>
        <v>0</v>
      </c>
      <c r="N63" s="7">
        <f t="shared" si="124"/>
        <v>1</v>
      </c>
      <c r="O63">
        <f t="shared" si="124"/>
        <v>1</v>
      </c>
      <c r="P63">
        <f t="shared" si="124"/>
        <v>1</v>
      </c>
      <c r="Q63">
        <f t="shared" si="124"/>
        <v>1</v>
      </c>
      <c r="R63" s="7">
        <f t="shared" si="124"/>
        <v>1</v>
      </c>
      <c r="S63">
        <f>MOD(S62,2)</f>
        <v>0</v>
      </c>
      <c r="T63">
        <f t="shared" ref="T63:U63" si="125">MOD(T62,2)</f>
        <v>1</v>
      </c>
      <c r="U63">
        <f t="shared" si="125"/>
        <v>0</v>
      </c>
      <c r="V63">
        <f>MOD(V62,2)</f>
        <v>0</v>
      </c>
    </row>
    <row r="65" spans="1:24" x14ac:dyDescent="0.25">
      <c r="H65" s="24" t="s">
        <v>55</v>
      </c>
      <c r="I65" s="25">
        <f>IF(G62&gt;1,1,0)</f>
        <v>0</v>
      </c>
      <c r="J65" s="26" t="s">
        <v>56</v>
      </c>
      <c r="K65" s="25">
        <f>MOD(SUM(O63:V63),2)</f>
        <v>1</v>
      </c>
      <c r="L65" s="26" t="s">
        <v>57</v>
      </c>
      <c r="M65" s="25">
        <f>IF(S62&gt;1,1,0)</f>
        <v>1</v>
      </c>
      <c r="N65" s="26" t="s">
        <v>58</v>
      </c>
      <c r="O65" s="25">
        <f>IF(SUM(G63:V63)=0,1,0)</f>
        <v>0</v>
      </c>
      <c r="P65" s="26" t="s">
        <v>59</v>
      </c>
      <c r="Q65" s="25">
        <f>G63</f>
        <v>1</v>
      </c>
      <c r="R65" s="26" t="s">
        <v>60</v>
      </c>
      <c r="S65" s="27">
        <f>IF(OR(C63&gt;32767,C63&lt;-32768),1,0)</f>
        <v>0</v>
      </c>
    </row>
    <row r="67" spans="1:24" ht="15.75" thickBot="1" x14ac:dyDescent="0.3">
      <c r="A67" t="s">
        <v>71</v>
      </c>
    </row>
    <row r="68" spans="1:24" x14ac:dyDescent="0.25">
      <c r="B68" t="s">
        <v>72</v>
      </c>
      <c r="C68">
        <f>C14</f>
        <v>-524</v>
      </c>
      <c r="E68" t="s">
        <v>73</v>
      </c>
      <c r="G68">
        <f>G14</f>
        <v>1</v>
      </c>
      <c r="H68">
        <f t="shared" ref="H68:U68" si="126">H14</f>
        <v>1</v>
      </c>
      <c r="I68">
        <f t="shared" si="126"/>
        <v>1</v>
      </c>
      <c r="J68" s="7">
        <f t="shared" si="126"/>
        <v>1</v>
      </c>
      <c r="K68">
        <f t="shared" si="126"/>
        <v>1</v>
      </c>
      <c r="L68">
        <f t="shared" si="126"/>
        <v>1</v>
      </c>
      <c r="M68">
        <f t="shared" si="126"/>
        <v>0</v>
      </c>
      <c r="N68" s="7">
        <f t="shared" si="126"/>
        <v>1</v>
      </c>
      <c r="O68">
        <f t="shared" si="126"/>
        <v>1</v>
      </c>
      <c r="P68">
        <f t="shared" si="126"/>
        <v>1</v>
      </c>
      <c r="Q68">
        <f t="shared" si="126"/>
        <v>1</v>
      </c>
      <c r="R68" s="7">
        <f t="shared" si="126"/>
        <v>1</v>
      </c>
      <c r="S68">
        <f t="shared" si="126"/>
        <v>0</v>
      </c>
      <c r="T68">
        <f t="shared" si="126"/>
        <v>1</v>
      </c>
      <c r="U68">
        <f t="shared" si="126"/>
        <v>0</v>
      </c>
      <c r="V68">
        <f>V14</f>
        <v>0</v>
      </c>
      <c r="X68" s="28" t="str">
        <f>IF(E71&gt;=0,$AA$4,$AA$5)</f>
        <v>В результате сложения получено положительное число.</v>
      </c>
    </row>
    <row r="69" spans="1:24" ht="15.75" thickBot="1" x14ac:dyDescent="0.3">
      <c r="A69" s="5" t="s">
        <v>48</v>
      </c>
      <c r="B69" t="s">
        <v>53</v>
      </c>
      <c r="C69">
        <f>C6</f>
        <v>30752</v>
      </c>
      <c r="D69" s="5" t="s">
        <v>48</v>
      </c>
      <c r="E69" t="s">
        <v>54</v>
      </c>
      <c r="F69" s="1" t="s">
        <v>48</v>
      </c>
      <c r="G69">
        <f t="shared" ref="G69:U69" si="127">G6</f>
        <v>0</v>
      </c>
      <c r="H69">
        <f t="shared" si="127"/>
        <v>1</v>
      </c>
      <c r="I69">
        <f t="shared" si="127"/>
        <v>1</v>
      </c>
      <c r="J69" s="7">
        <f t="shared" si="127"/>
        <v>1</v>
      </c>
      <c r="K69">
        <f t="shared" si="127"/>
        <v>1</v>
      </c>
      <c r="L69">
        <f t="shared" si="127"/>
        <v>0</v>
      </c>
      <c r="M69">
        <f t="shared" si="127"/>
        <v>0</v>
      </c>
      <c r="N69" s="7">
        <f t="shared" si="127"/>
        <v>0</v>
      </c>
      <c r="O69">
        <f t="shared" si="127"/>
        <v>0</v>
      </c>
      <c r="P69">
        <f t="shared" si="127"/>
        <v>0</v>
      </c>
      <c r="Q69">
        <f t="shared" si="127"/>
        <v>1</v>
      </c>
      <c r="R69" s="7">
        <f t="shared" si="127"/>
        <v>0</v>
      </c>
      <c r="S69">
        <f t="shared" si="127"/>
        <v>0</v>
      </c>
      <c r="T69">
        <f t="shared" si="127"/>
        <v>0</v>
      </c>
      <c r="U69">
        <f t="shared" si="127"/>
        <v>0</v>
      </c>
      <c r="V69">
        <f>V6</f>
        <v>0</v>
      </c>
      <c r="X69" s="29" t="str">
        <f>IF(C71=E71,$AA$3,$AA$2)</f>
        <v>Результат выполнения операции верный и корректный, совпадает с суммой десятичных эквивалентов.</v>
      </c>
    </row>
    <row r="70" spans="1:24" ht="15.75" thickBot="1" x14ac:dyDescent="0.3">
      <c r="B70" s="3"/>
      <c r="C70" s="3"/>
      <c r="E70" s="3"/>
      <c r="F70" s="3"/>
      <c r="G70" s="2">
        <f t="shared" ref="G70" si="128">G69+G68+IF(H70&gt;1,1,0)</f>
        <v>2</v>
      </c>
      <c r="H70" s="2">
        <f t="shared" ref="H70" si="129">H69+H68+IF(I70&gt;1,1,0)</f>
        <v>3</v>
      </c>
      <c r="I70" s="2">
        <f t="shared" ref="I70" si="130">I69+I68+IF(J70&gt;1,1,0)</f>
        <v>3</v>
      </c>
      <c r="J70" s="22">
        <f t="shared" ref="J70" si="131">J69+J68+IF(K70&gt;1,1,0)</f>
        <v>3</v>
      </c>
      <c r="K70" s="2">
        <f t="shared" ref="K70" si="132">K69+K68+IF(L70&gt;1,1,0)</f>
        <v>2</v>
      </c>
      <c r="L70" s="2">
        <f t="shared" ref="L70" si="133">L69+L68+IF(M70&gt;1,1,0)</f>
        <v>1</v>
      </c>
      <c r="M70" s="2">
        <f t="shared" ref="M70" si="134">M69+M68+IF(N70&gt;1,1,0)</f>
        <v>1</v>
      </c>
      <c r="N70" s="22">
        <f t="shared" ref="N70" si="135">N69+N68+IF(O70&gt;1,1,0)</f>
        <v>2</v>
      </c>
      <c r="O70" s="2">
        <f t="shared" ref="O70" si="136">O69+O68+IF(P70&gt;1,1,0)</f>
        <v>2</v>
      </c>
      <c r="P70" s="2">
        <f t="shared" ref="P70" si="137">P69+P68+IF(Q70&gt;1,1,0)</f>
        <v>2</v>
      </c>
      <c r="Q70" s="2">
        <f t="shared" ref="Q70" si="138">Q69+Q68+IF(R70&gt;1,1,0)</f>
        <v>2</v>
      </c>
      <c r="R70" s="22">
        <f t="shared" ref="R70" si="139">R69+R68+IF(S70&gt;1,1,0)</f>
        <v>1</v>
      </c>
      <c r="S70" s="2">
        <f>S69+S68+IF(T70&gt;1,1,0)</f>
        <v>0</v>
      </c>
      <c r="T70" s="2">
        <f t="shared" ref="T70" si="140">T69+T68+IF(U70&gt;1,1,0)</f>
        <v>1</v>
      </c>
      <c r="U70" s="2">
        <f>U69+U68+IF(V70&gt;1,1,0)</f>
        <v>0</v>
      </c>
      <c r="V70" s="2">
        <f>V68+V69</f>
        <v>0</v>
      </c>
    </row>
    <row r="71" spans="1:24" x14ac:dyDescent="0.25">
      <c r="C71">
        <f>C68+C69</f>
        <v>30228</v>
      </c>
      <c r="D71" s="10"/>
      <c r="E71">
        <f>IF(G71=0,0,-32768)+(H71*2^14+I71*2^13++J71*2^12+K71*2^11+L71*2^10+M71*2^9+N71*2^8+O71*2^7+P71*2^6+Q71*2^5+R71*2^4+S71*2^3+T71*2^2+U71*2^1+V71*2^0)</f>
        <v>30228</v>
      </c>
      <c r="G71">
        <f t="shared" ref="G71:R71" si="141">MOD(G70,2)</f>
        <v>0</v>
      </c>
      <c r="H71">
        <f t="shared" si="141"/>
        <v>1</v>
      </c>
      <c r="I71">
        <f t="shared" si="141"/>
        <v>1</v>
      </c>
      <c r="J71" s="7">
        <f t="shared" si="141"/>
        <v>1</v>
      </c>
      <c r="K71">
        <f t="shared" si="141"/>
        <v>0</v>
      </c>
      <c r="L71">
        <f t="shared" si="141"/>
        <v>1</v>
      </c>
      <c r="M71">
        <f t="shared" si="141"/>
        <v>1</v>
      </c>
      <c r="N71" s="7">
        <f t="shared" si="141"/>
        <v>0</v>
      </c>
      <c r="O71">
        <f t="shared" si="141"/>
        <v>0</v>
      </c>
      <c r="P71">
        <f t="shared" si="141"/>
        <v>0</v>
      </c>
      <c r="Q71">
        <f t="shared" si="141"/>
        <v>0</v>
      </c>
      <c r="R71" s="7">
        <f t="shared" si="141"/>
        <v>1</v>
      </c>
      <c r="S71">
        <f>MOD(S70,2)</f>
        <v>0</v>
      </c>
      <c r="T71">
        <f t="shared" ref="T71:U71" si="142">MOD(T70,2)</f>
        <v>1</v>
      </c>
      <c r="U71">
        <f t="shared" si="142"/>
        <v>0</v>
      </c>
      <c r="V71">
        <f>MOD(V70,2)</f>
        <v>0</v>
      </c>
    </row>
    <row r="73" spans="1:24" x14ac:dyDescent="0.25">
      <c r="H73" s="24" t="s">
        <v>55</v>
      </c>
      <c r="I73" s="25">
        <f>IF(G70&gt;1,1,0)</f>
        <v>1</v>
      </c>
      <c r="J73" s="26" t="s">
        <v>56</v>
      </c>
      <c r="K73" s="25">
        <f>MOD(SUM(O71:V71),2)</f>
        <v>0</v>
      </c>
      <c r="L73" s="26" t="s">
        <v>57</v>
      </c>
      <c r="M73" s="25">
        <f>IF(S70&gt;1,1,0)</f>
        <v>0</v>
      </c>
      <c r="N73" s="26" t="s">
        <v>58</v>
      </c>
      <c r="O73" s="25">
        <f>IF(SUM(G71:V71)=0,1,0)</f>
        <v>0</v>
      </c>
      <c r="P73" s="26" t="s">
        <v>59</v>
      </c>
      <c r="Q73" s="25">
        <f>G71</f>
        <v>0</v>
      </c>
      <c r="R73" s="26" t="s">
        <v>60</v>
      </c>
      <c r="S73" s="27">
        <f>IF(OR(C71&gt;32767,C71&lt;-32768),1,0)</f>
        <v>0</v>
      </c>
    </row>
  </sheetData>
  <conditionalFormatting sqref="G4:V7">
    <cfRule type="cellIs" dxfId="0" priority="1" operator="equal">
      <formula>1</formula>
    </cfRule>
  </conditionalFormatting>
  <pageMargins left="0.35433070866141736" right="0.23622047244094491" top="0.59375" bottom="0.60416666666666663" header="0.31496062992125984" footer="0.31496062992125984"/>
  <pageSetup orientation="landscape" r:id="rId1"/>
  <headerFooter>
    <oddHeader xml:space="preserve">&amp;CЛинейский Аким Евгеньевич Вариант-13 ЛР 5
</oddHeader>
    <oddFooter>&amp;C17.11.2024, 12:00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Vasy Medov</dc:creator>
  <cp:lastModifiedBy>Vasy Medov</cp:lastModifiedBy>
  <dcterms:created xsi:type="dcterms:W3CDTF">2024-11-17T13:28:41Z</dcterms:created>
  <dcterms:modified xsi:type="dcterms:W3CDTF">2024-11-18T08:45:04Z</dcterms:modified>
</cp:coreProperties>
</file>