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ora Henzler\Documents\GitHub\msna18\"/>
    </mc:Choice>
  </mc:AlternateContent>
  <bookViews>
    <workbookView xWindow="0" yWindow="0" windowWidth="28800" windowHeight="12030" activeTab="3"/>
  </bookViews>
  <sheets>
    <sheet name="shelter_needs_base_for_idps" sheetId="1" r:id="rId1"/>
    <sheet name="change - idps current area" sheetId="2" r:id="rId2"/>
    <sheet name="change returnees" sheetId="3" r:id="rId3"/>
    <sheet name="net change gvte" sheetId="4" r:id="rId4"/>
  </sheets>
  <calcPr calcId="0"/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4" i="4"/>
  <c r="Q15" i="4"/>
  <c r="Q16" i="4"/>
  <c r="Q17" i="4"/>
  <c r="Q2" i="4"/>
  <c r="O11" i="4"/>
  <c r="O7" i="4"/>
  <c r="O6" i="4"/>
  <c r="O3" i="4"/>
  <c r="O2" i="4"/>
  <c r="J20" i="2"/>
  <c r="J2" i="2" s="1"/>
  <c r="O4" i="4"/>
  <c r="O5" i="4"/>
  <c r="O8" i="4"/>
  <c r="O9" i="4"/>
  <c r="O10" i="4"/>
  <c r="O12" i="4"/>
  <c r="O13" i="4"/>
  <c r="O14" i="4"/>
  <c r="O15" i="4"/>
  <c r="O16" i="4"/>
  <c r="O17" i="4"/>
  <c r="J8" i="3"/>
  <c r="J6" i="3"/>
  <c r="J9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J15" i="2" l="1"/>
  <c r="J14" i="2"/>
  <c r="J12" i="2"/>
  <c r="J11" i="2"/>
  <c r="J9" i="2"/>
  <c r="J8" i="2"/>
  <c r="J7" i="2"/>
  <c r="J6" i="2"/>
  <c r="J5" i="2"/>
  <c r="J4" i="2"/>
  <c r="J3" i="2"/>
  <c r="J3" i="3"/>
  <c r="J4" i="3"/>
  <c r="J5" i="3"/>
  <c r="J7" i="3"/>
  <c r="J2" i="3"/>
</calcChain>
</file>

<file path=xl/sharedStrings.xml><?xml version="1.0" encoding="utf-8"?>
<sst xmlns="http://schemas.openxmlformats.org/spreadsheetml/2006/main" count="324" uniqueCount="46">
  <si>
    <t>dependent.var</t>
  </si>
  <si>
    <t>independent.var</t>
  </si>
  <si>
    <t>dependent.var.value</t>
  </si>
  <si>
    <t>independent.var.value</t>
  </si>
  <si>
    <t>numbers</t>
  </si>
  <si>
    <t>se</t>
  </si>
  <si>
    <t>min</t>
  </si>
  <si>
    <t>max</t>
  </si>
  <si>
    <t>Anbar</t>
  </si>
  <si>
    <t>mcna_shelter_imm</t>
  </si>
  <si>
    <t>governorate</t>
  </si>
  <si>
    <t>NA</t>
  </si>
  <si>
    <t>Babylon</t>
  </si>
  <si>
    <t>Baghdad</t>
  </si>
  <si>
    <t>Dahuk</t>
  </si>
  <si>
    <t>Diyala</t>
  </si>
  <si>
    <t>Erbil</t>
  </si>
  <si>
    <t>Kerbala</t>
  </si>
  <si>
    <t>Kirkuk</t>
  </si>
  <si>
    <t>Missan</t>
  </si>
  <si>
    <t>Najaf</t>
  </si>
  <si>
    <t>Ninewa</t>
  </si>
  <si>
    <t>Qadissiya</t>
  </si>
  <si>
    <t>Salah al-Din</t>
  </si>
  <si>
    <t>Sulaymaniyah</t>
  </si>
  <si>
    <t>Thi-Qar</t>
  </si>
  <si>
    <t>Wassit</t>
  </si>
  <si>
    <t>RATIO</t>
  </si>
  <si>
    <t>Salah_al_Din</t>
  </si>
  <si>
    <t>% in need of shelter - current IDPS</t>
  </si>
  <si>
    <t>Percentage of IDPs coming in three months - to gvte of origin</t>
  </si>
  <si>
    <t xml:space="preserve">percentage of returnees in need of shelter - current </t>
  </si>
  <si>
    <t>percentage in need of shelter - future RETURNEES</t>
  </si>
  <si>
    <t>percentage in need of shelter - future IDPS</t>
  </si>
  <si>
    <t>Percent in need of shelter - overall</t>
  </si>
  <si>
    <t>percent in need of shelter - future returnees</t>
  </si>
  <si>
    <t>Percentage of IDPS - current</t>
  </si>
  <si>
    <t>OVERALL - future</t>
  </si>
  <si>
    <t>Percentage of IDPs intending to move in the next three months</t>
  </si>
  <si>
    <t>NO NEED</t>
  </si>
  <si>
    <t>NEED</t>
  </si>
  <si>
    <t xml:space="preserve">Overall - NET </t>
  </si>
  <si>
    <t>Assumptions</t>
  </si>
  <si>
    <t>1. Everyone who is levaing is returning home</t>
  </si>
  <si>
    <t>2. Among returnees, everyone who returns in the next 3 months will be in need</t>
  </si>
  <si>
    <t>3. Everyone who expressed an intention to leave ends up leaving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</si>
</sst>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32" sqref="D32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2"/>
      <c r="L1" s="2"/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 t="s">
        <v>8</v>
      </c>
      <c r="F2">
        <v>0.79985025536807797</v>
      </c>
      <c r="G2" t="s">
        <v>11</v>
      </c>
      <c r="H2">
        <v>0.75903815981672795</v>
      </c>
      <c r="I2">
        <v>0.84066235091942698</v>
      </c>
      <c r="K2" t="s">
        <v>8</v>
      </c>
      <c r="L2">
        <v>9.1985988180870101E-2</v>
      </c>
    </row>
    <row r="3" spans="1:12" x14ac:dyDescent="0.25">
      <c r="A3" t="s">
        <v>12</v>
      </c>
      <c r="B3" t="s">
        <v>9</v>
      </c>
      <c r="C3" t="s">
        <v>10</v>
      </c>
      <c r="D3" t="s">
        <v>11</v>
      </c>
      <c r="E3" t="s">
        <v>12</v>
      </c>
      <c r="F3">
        <v>0.40545004128819201</v>
      </c>
      <c r="G3" t="s">
        <v>11</v>
      </c>
      <c r="H3">
        <v>0.34744109361847503</v>
      </c>
      <c r="I3">
        <v>0.46345898895790799</v>
      </c>
      <c r="K3" t="s">
        <v>12</v>
      </c>
      <c r="L3">
        <v>7.6319634123102303E-2</v>
      </c>
    </row>
    <row r="4" spans="1:12" x14ac:dyDescent="0.25">
      <c r="A4" t="s">
        <v>13</v>
      </c>
      <c r="B4" t="s">
        <v>9</v>
      </c>
      <c r="C4" t="s">
        <v>10</v>
      </c>
      <c r="D4" t="s">
        <v>11</v>
      </c>
      <c r="E4" t="s">
        <v>13</v>
      </c>
      <c r="F4">
        <v>0.42540155081694803</v>
      </c>
      <c r="G4" t="s">
        <v>11</v>
      </c>
      <c r="H4">
        <v>0.372720819508222</v>
      </c>
      <c r="I4">
        <v>0.478082282125674</v>
      </c>
      <c r="K4" t="s">
        <v>13</v>
      </c>
      <c r="L4">
        <v>2.9614372749930801E-2</v>
      </c>
    </row>
    <row r="5" spans="1:12" x14ac:dyDescent="0.25">
      <c r="A5" t="s">
        <v>14</v>
      </c>
      <c r="B5" t="s">
        <v>9</v>
      </c>
      <c r="C5" t="s">
        <v>10</v>
      </c>
      <c r="D5" t="s">
        <v>11</v>
      </c>
      <c r="E5" t="s">
        <v>14</v>
      </c>
      <c r="F5">
        <v>0.20913694644973599</v>
      </c>
      <c r="G5" t="s">
        <v>11</v>
      </c>
      <c r="H5">
        <v>0.159111044685602</v>
      </c>
      <c r="I5">
        <v>0.25916284821386998</v>
      </c>
      <c r="K5" t="s">
        <v>14</v>
      </c>
      <c r="L5">
        <v>1.9232841288654198E-2</v>
      </c>
    </row>
    <row r="6" spans="1:12" x14ac:dyDescent="0.25">
      <c r="A6" t="s">
        <v>15</v>
      </c>
      <c r="B6" t="s">
        <v>9</v>
      </c>
      <c r="C6" t="s">
        <v>10</v>
      </c>
      <c r="D6" t="s">
        <v>11</v>
      </c>
      <c r="E6" t="s">
        <v>15</v>
      </c>
      <c r="F6">
        <v>0.174122095054143</v>
      </c>
      <c r="G6" t="s">
        <v>11</v>
      </c>
      <c r="H6">
        <v>0.13324843071864101</v>
      </c>
      <c r="I6">
        <v>0.21499575938964599</v>
      </c>
      <c r="K6" t="s">
        <v>15</v>
      </c>
      <c r="L6">
        <v>4.8266792693200701E-2</v>
      </c>
    </row>
    <row r="7" spans="1:12" x14ac:dyDescent="0.25">
      <c r="A7" t="s">
        <v>16</v>
      </c>
      <c r="B7" t="s">
        <v>9</v>
      </c>
      <c r="C7" t="s">
        <v>10</v>
      </c>
      <c r="D7" t="s">
        <v>11</v>
      </c>
      <c r="E7" t="s">
        <v>16</v>
      </c>
      <c r="F7">
        <v>2.13632859817201E-2</v>
      </c>
      <c r="G7" t="s">
        <v>11</v>
      </c>
      <c r="H7">
        <v>2.0030934217105298E-3</v>
      </c>
      <c r="I7">
        <v>4.0723478541729599E-2</v>
      </c>
      <c r="K7" t="s">
        <v>16</v>
      </c>
      <c r="L7">
        <v>7.7084021583526097E-4</v>
      </c>
    </row>
    <row r="8" spans="1:12" x14ac:dyDescent="0.25">
      <c r="A8" t="s">
        <v>17</v>
      </c>
      <c r="B8" t="s">
        <v>9</v>
      </c>
      <c r="C8" t="s">
        <v>10</v>
      </c>
      <c r="D8" t="s">
        <v>11</v>
      </c>
      <c r="E8" t="s">
        <v>17</v>
      </c>
      <c r="F8">
        <v>0.422222222222222</v>
      </c>
      <c r="G8" t="s">
        <v>11</v>
      </c>
      <c r="H8">
        <v>0.33889740830645998</v>
      </c>
      <c r="I8">
        <v>0.50554703613798402</v>
      </c>
      <c r="K8" t="s">
        <v>17</v>
      </c>
      <c r="L8">
        <v>1.48148148148148E-2</v>
      </c>
    </row>
    <row r="9" spans="1:12" x14ac:dyDescent="0.25">
      <c r="A9" t="s">
        <v>18</v>
      </c>
      <c r="B9" t="s">
        <v>9</v>
      </c>
      <c r="C9" t="s">
        <v>10</v>
      </c>
      <c r="D9" t="s">
        <v>11</v>
      </c>
      <c r="E9" t="s">
        <v>18</v>
      </c>
      <c r="F9">
        <v>0.40939859411611601</v>
      </c>
      <c r="G9" t="s">
        <v>11</v>
      </c>
      <c r="H9">
        <v>0.31934712291434397</v>
      </c>
      <c r="I9">
        <v>0.49945006531788699</v>
      </c>
      <c r="K9" t="s">
        <v>18</v>
      </c>
      <c r="L9">
        <v>0.19192050681246201</v>
      </c>
    </row>
    <row r="10" spans="1:12" x14ac:dyDescent="0.25">
      <c r="A10" t="s">
        <v>19</v>
      </c>
      <c r="B10" t="s">
        <v>9</v>
      </c>
      <c r="C10" t="s">
        <v>10</v>
      </c>
      <c r="D10" t="s">
        <v>11</v>
      </c>
      <c r="E10" t="s">
        <v>19</v>
      </c>
      <c r="F10">
        <v>2.4691358024691398E-2</v>
      </c>
      <c r="G10" t="s">
        <v>11</v>
      </c>
      <c r="H10">
        <v>-9.1066645090137795E-3</v>
      </c>
      <c r="I10">
        <v>5.8489380558396503E-2</v>
      </c>
      <c r="K10" t="s">
        <v>19</v>
      </c>
      <c r="L10">
        <v>0.12345679012345701</v>
      </c>
    </row>
    <row r="11" spans="1:12" x14ac:dyDescent="0.25">
      <c r="A11" t="s">
        <v>20</v>
      </c>
      <c r="B11" t="s">
        <v>9</v>
      </c>
      <c r="C11" t="s">
        <v>10</v>
      </c>
      <c r="D11" t="s">
        <v>11</v>
      </c>
      <c r="E11" t="s">
        <v>20</v>
      </c>
      <c r="F11">
        <v>0.71317829457364301</v>
      </c>
      <c r="G11" t="s">
        <v>11</v>
      </c>
      <c r="H11">
        <v>0.63512333803089305</v>
      </c>
      <c r="I11">
        <v>0.79123325111639298</v>
      </c>
      <c r="K11" t="s">
        <v>20</v>
      </c>
      <c r="L11">
        <v>0.30232558139534899</v>
      </c>
    </row>
    <row r="12" spans="1:12" x14ac:dyDescent="0.25">
      <c r="A12" t="s">
        <v>21</v>
      </c>
      <c r="B12" t="s">
        <v>9</v>
      </c>
      <c r="C12" t="s">
        <v>10</v>
      </c>
      <c r="D12" t="s">
        <v>11</v>
      </c>
      <c r="E12" t="s">
        <v>21</v>
      </c>
      <c r="F12">
        <v>0.33765287232336799</v>
      </c>
      <c r="G12" t="s">
        <v>11</v>
      </c>
      <c r="H12">
        <v>0.29049015899260799</v>
      </c>
      <c r="I12">
        <v>0.38481558565412699</v>
      </c>
      <c r="K12" t="s">
        <v>21</v>
      </c>
      <c r="L12">
        <v>9.1803565441744506E-2</v>
      </c>
    </row>
    <row r="13" spans="1:12" x14ac:dyDescent="0.25">
      <c r="A13" t="s">
        <v>22</v>
      </c>
      <c r="B13" t="s">
        <v>9</v>
      </c>
      <c r="C13" t="s">
        <v>10</v>
      </c>
      <c r="D13" t="s">
        <v>11</v>
      </c>
      <c r="E13" t="s">
        <v>22</v>
      </c>
      <c r="F13">
        <v>0</v>
      </c>
      <c r="G13" t="s">
        <v>11</v>
      </c>
      <c r="H13">
        <v>0</v>
      </c>
      <c r="I13">
        <v>0</v>
      </c>
      <c r="K13" t="s">
        <v>22</v>
      </c>
      <c r="L13">
        <v>0.11224489795918401</v>
      </c>
    </row>
    <row r="14" spans="1:12" x14ac:dyDescent="0.25">
      <c r="A14" t="s">
        <v>23</v>
      </c>
      <c r="B14" t="s">
        <v>9</v>
      </c>
      <c r="C14" t="s">
        <v>10</v>
      </c>
      <c r="D14" t="s">
        <v>11</v>
      </c>
      <c r="E14" t="s">
        <v>23</v>
      </c>
      <c r="F14">
        <v>0.44996549344375403</v>
      </c>
      <c r="G14" t="s">
        <v>11</v>
      </c>
      <c r="H14">
        <v>0.39670620173156601</v>
      </c>
      <c r="I14">
        <v>0.50322478515594204</v>
      </c>
      <c r="K14" t="s">
        <v>23</v>
      </c>
      <c r="L14">
        <v>0.199300009859016</v>
      </c>
    </row>
    <row r="15" spans="1:12" x14ac:dyDescent="0.25">
      <c r="A15" t="s">
        <v>24</v>
      </c>
      <c r="B15" t="s">
        <v>9</v>
      </c>
      <c r="C15" t="s">
        <v>10</v>
      </c>
      <c r="D15" t="s">
        <v>11</v>
      </c>
      <c r="E15" t="s">
        <v>24</v>
      </c>
      <c r="F15">
        <v>9.4056292660480101E-2</v>
      </c>
      <c r="G15" t="s">
        <v>11</v>
      </c>
      <c r="H15">
        <v>5.7001927068709698E-2</v>
      </c>
      <c r="I15">
        <v>0.13111065825224999</v>
      </c>
      <c r="K15" t="s">
        <v>24</v>
      </c>
      <c r="L15">
        <v>8.9577421581409598E-3</v>
      </c>
    </row>
    <row r="16" spans="1:12" x14ac:dyDescent="0.25">
      <c r="A16" t="s">
        <v>25</v>
      </c>
      <c r="B16" t="s">
        <v>9</v>
      </c>
      <c r="C16" t="s">
        <v>10</v>
      </c>
      <c r="D16" t="s">
        <v>11</v>
      </c>
      <c r="E16" t="s">
        <v>25</v>
      </c>
      <c r="F16">
        <v>0.234567901234568</v>
      </c>
      <c r="G16" t="s">
        <v>11</v>
      </c>
      <c r="H16">
        <v>0.14228199252825599</v>
      </c>
      <c r="I16">
        <v>0.32685380994087998</v>
      </c>
      <c r="K16" t="s">
        <v>25</v>
      </c>
      <c r="L16">
        <v>0.67901234567901203</v>
      </c>
    </row>
    <row r="17" spans="1:12" x14ac:dyDescent="0.25">
      <c r="A17" t="s">
        <v>26</v>
      </c>
      <c r="B17" t="s">
        <v>9</v>
      </c>
      <c r="C17" t="s">
        <v>10</v>
      </c>
      <c r="D17" t="s">
        <v>11</v>
      </c>
      <c r="E17" t="s">
        <v>26</v>
      </c>
      <c r="F17">
        <v>1.34228187919463E-2</v>
      </c>
      <c r="G17" t="s">
        <v>11</v>
      </c>
      <c r="H17">
        <v>-5.0564396185068198E-3</v>
      </c>
      <c r="I17">
        <v>3.1902077202399397E-2</v>
      </c>
      <c r="K17" t="s">
        <v>26</v>
      </c>
      <c r="L17">
        <v>0.16778523489932901</v>
      </c>
    </row>
  </sheetData>
  <mergeCells count="1"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16" sqref="H16"/>
    </sheetView>
  </sheetViews>
  <sheetFormatPr defaultRowHeight="15" x14ac:dyDescent="0.25"/>
  <cols>
    <col min="4" max="4" width="13.85546875" customWidth="1"/>
  </cols>
  <sheetData>
    <row r="1" spans="1:11" ht="72" customHeight="1" x14ac:dyDescent="0.25">
      <c r="B1" t="s">
        <v>0</v>
      </c>
      <c r="C1" t="s">
        <v>1</v>
      </c>
      <c r="D1" s="3" t="s">
        <v>29</v>
      </c>
      <c r="E1" s="3"/>
      <c r="G1" s="3" t="s">
        <v>38</v>
      </c>
      <c r="H1" s="3"/>
      <c r="J1" s="3" t="s">
        <v>33</v>
      </c>
      <c r="K1" s="3"/>
    </row>
    <row r="2" spans="1:11" x14ac:dyDescent="0.25">
      <c r="A2" t="s">
        <v>8</v>
      </c>
      <c r="B2" t="s">
        <v>9</v>
      </c>
      <c r="C2" t="s">
        <v>10</v>
      </c>
      <c r="D2" t="s">
        <v>8</v>
      </c>
      <c r="E2">
        <v>0.79985025536807797</v>
      </c>
      <c r="G2" t="s">
        <v>8</v>
      </c>
      <c r="H2">
        <v>9.1985988180870101E-2</v>
      </c>
      <c r="J2">
        <f>E2-H2*$J$20</f>
        <v>0.7630558600957299</v>
      </c>
    </row>
    <row r="3" spans="1:11" x14ac:dyDescent="0.25">
      <c r="A3" t="s">
        <v>12</v>
      </c>
      <c r="B3" t="s">
        <v>9</v>
      </c>
      <c r="C3" t="s">
        <v>10</v>
      </c>
      <c r="D3" t="s">
        <v>12</v>
      </c>
      <c r="E3">
        <v>0.40545004128819201</v>
      </c>
      <c r="G3" t="s">
        <v>12</v>
      </c>
      <c r="H3">
        <v>7.6319634123102303E-2</v>
      </c>
      <c r="J3">
        <f t="shared" ref="J3:J15" si="0">E3-H3*$J$20</f>
        <v>0.37492218763895108</v>
      </c>
    </row>
    <row r="4" spans="1:11" x14ac:dyDescent="0.25">
      <c r="A4" t="s">
        <v>13</v>
      </c>
      <c r="B4" t="s">
        <v>9</v>
      </c>
      <c r="C4" t="s">
        <v>10</v>
      </c>
      <c r="D4" t="s">
        <v>13</v>
      </c>
      <c r="E4">
        <v>0.42540155081694803</v>
      </c>
      <c r="G4" t="s">
        <v>13</v>
      </c>
      <c r="H4">
        <v>2.9614372749930801E-2</v>
      </c>
      <c r="J4">
        <f t="shared" si="0"/>
        <v>0.4135558017169757</v>
      </c>
    </row>
    <row r="5" spans="1:11" x14ac:dyDescent="0.25">
      <c r="A5" t="s">
        <v>14</v>
      </c>
      <c r="B5" t="s">
        <v>9</v>
      </c>
      <c r="C5" t="s">
        <v>10</v>
      </c>
      <c r="D5" t="s">
        <v>14</v>
      </c>
      <c r="E5">
        <v>0.20913694644973599</v>
      </c>
      <c r="G5" t="s">
        <v>14</v>
      </c>
      <c r="H5">
        <v>1.9232841288654198E-2</v>
      </c>
      <c r="J5">
        <f t="shared" si="0"/>
        <v>0.2014438099342743</v>
      </c>
    </row>
    <row r="6" spans="1:11" x14ac:dyDescent="0.25">
      <c r="A6" t="s">
        <v>15</v>
      </c>
      <c r="B6" t="s">
        <v>9</v>
      </c>
      <c r="C6" t="s">
        <v>10</v>
      </c>
      <c r="D6" t="s">
        <v>15</v>
      </c>
      <c r="E6">
        <v>0.174122095054143</v>
      </c>
      <c r="G6" t="s">
        <v>15</v>
      </c>
      <c r="H6">
        <v>4.8266792693200701E-2</v>
      </c>
      <c r="J6">
        <f>E6-H6*$J$20</f>
        <v>0.15481537797686273</v>
      </c>
    </row>
    <row r="7" spans="1:11" x14ac:dyDescent="0.25">
      <c r="A7" t="s">
        <v>16</v>
      </c>
      <c r="B7" t="s">
        <v>9</v>
      </c>
      <c r="C7" t="s">
        <v>10</v>
      </c>
      <c r="D7" t="s">
        <v>16</v>
      </c>
      <c r="E7">
        <v>2.13632859817201E-2</v>
      </c>
      <c r="G7" t="s">
        <v>16</v>
      </c>
      <c r="H7">
        <v>7.7084021583526097E-4</v>
      </c>
      <c r="J7">
        <f t="shared" si="0"/>
        <v>2.1054949895385994E-2</v>
      </c>
    </row>
    <row r="8" spans="1:11" x14ac:dyDescent="0.25">
      <c r="A8" t="s">
        <v>17</v>
      </c>
      <c r="B8" t="s">
        <v>9</v>
      </c>
      <c r="C8" t="s">
        <v>10</v>
      </c>
      <c r="D8" t="s">
        <v>17</v>
      </c>
      <c r="E8">
        <v>0.422222222222222</v>
      </c>
      <c r="G8" t="s">
        <v>17</v>
      </c>
      <c r="H8">
        <v>1.48148148148148E-2</v>
      </c>
      <c r="J8">
        <f t="shared" si="0"/>
        <v>0.41629629629629605</v>
      </c>
    </row>
    <row r="9" spans="1:11" x14ac:dyDescent="0.25">
      <c r="A9" t="s">
        <v>18</v>
      </c>
      <c r="B9" t="s">
        <v>9</v>
      </c>
      <c r="C9" t="s">
        <v>10</v>
      </c>
      <c r="D9" t="s">
        <v>18</v>
      </c>
      <c r="E9">
        <v>0.40939859411611601</v>
      </c>
      <c r="G9" t="s">
        <v>18</v>
      </c>
      <c r="H9">
        <v>0.19192050681246201</v>
      </c>
      <c r="J9">
        <f t="shared" si="0"/>
        <v>0.33263039139113121</v>
      </c>
    </row>
    <row r="10" spans="1:11" x14ac:dyDescent="0.25">
      <c r="A10" t="s">
        <v>19</v>
      </c>
      <c r="B10" t="s">
        <v>9</v>
      </c>
      <c r="C10" t="s">
        <v>10</v>
      </c>
      <c r="D10" t="s">
        <v>19</v>
      </c>
      <c r="E10">
        <v>2.4691358024691398E-2</v>
      </c>
      <c r="G10" t="s">
        <v>19</v>
      </c>
      <c r="H10">
        <v>0.12345679012345701</v>
      </c>
      <c r="J10">
        <v>0</v>
      </c>
    </row>
    <row r="11" spans="1:11" x14ac:dyDescent="0.25">
      <c r="A11" t="s">
        <v>20</v>
      </c>
      <c r="B11" t="s">
        <v>9</v>
      </c>
      <c r="C11" t="s">
        <v>10</v>
      </c>
      <c r="D11" t="s">
        <v>20</v>
      </c>
      <c r="E11">
        <v>0.71317829457364301</v>
      </c>
      <c r="G11" t="s">
        <v>20</v>
      </c>
      <c r="H11">
        <v>0.30232558139534899</v>
      </c>
      <c r="J11">
        <f t="shared" si="0"/>
        <v>0.5922480620155034</v>
      </c>
    </row>
    <row r="12" spans="1:11" x14ac:dyDescent="0.25">
      <c r="A12" t="s">
        <v>21</v>
      </c>
      <c r="B12" t="s">
        <v>9</v>
      </c>
      <c r="C12" t="s">
        <v>10</v>
      </c>
      <c r="D12" t="s">
        <v>21</v>
      </c>
      <c r="E12">
        <v>0.33765287232336799</v>
      </c>
      <c r="G12" t="s">
        <v>21</v>
      </c>
      <c r="H12">
        <v>9.1803565441744506E-2</v>
      </c>
      <c r="J12">
        <f t="shared" si="0"/>
        <v>0.30093144614667022</v>
      </c>
    </row>
    <row r="13" spans="1:11" x14ac:dyDescent="0.25">
      <c r="A13" t="s">
        <v>22</v>
      </c>
      <c r="B13" t="s">
        <v>9</v>
      </c>
      <c r="C13" t="s">
        <v>10</v>
      </c>
      <c r="D13" t="s">
        <v>22</v>
      </c>
      <c r="E13">
        <v>0</v>
      </c>
      <c r="G13" t="s">
        <v>22</v>
      </c>
      <c r="H13">
        <v>0.11224489795918401</v>
      </c>
      <c r="J13">
        <v>0</v>
      </c>
    </row>
    <row r="14" spans="1:11" x14ac:dyDescent="0.25">
      <c r="A14" t="s">
        <v>23</v>
      </c>
      <c r="B14" t="s">
        <v>9</v>
      </c>
      <c r="C14" t="s">
        <v>10</v>
      </c>
      <c r="D14" t="s">
        <v>23</v>
      </c>
      <c r="E14">
        <v>0.44996549344375403</v>
      </c>
      <c r="G14" t="s">
        <v>23</v>
      </c>
      <c r="H14">
        <v>0.199300009859016</v>
      </c>
      <c r="J14">
        <f t="shared" si="0"/>
        <v>0.37024548950014763</v>
      </c>
    </row>
    <row r="15" spans="1:11" x14ac:dyDescent="0.25">
      <c r="A15" t="s">
        <v>24</v>
      </c>
      <c r="B15" t="s">
        <v>9</v>
      </c>
      <c r="C15" t="s">
        <v>10</v>
      </c>
      <c r="D15" t="s">
        <v>24</v>
      </c>
      <c r="E15">
        <v>9.4056292660480101E-2</v>
      </c>
      <c r="G15" t="s">
        <v>24</v>
      </c>
      <c r="H15">
        <v>8.9577421581409598E-3</v>
      </c>
      <c r="J15">
        <f t="shared" si="0"/>
        <v>9.0473195797223724E-2</v>
      </c>
    </row>
    <row r="16" spans="1:11" x14ac:dyDescent="0.25">
      <c r="A16" t="s">
        <v>25</v>
      </c>
      <c r="B16" t="s">
        <v>9</v>
      </c>
      <c r="C16" t="s">
        <v>10</v>
      </c>
      <c r="D16" t="s">
        <v>25</v>
      </c>
      <c r="E16">
        <v>0.234567901234568</v>
      </c>
      <c r="G16" t="s">
        <v>25</v>
      </c>
      <c r="H16">
        <v>0.67901234567901203</v>
      </c>
      <c r="J16">
        <v>0</v>
      </c>
    </row>
    <row r="17" spans="1:10" x14ac:dyDescent="0.25">
      <c r="A17" t="s">
        <v>26</v>
      </c>
      <c r="B17" t="s">
        <v>9</v>
      </c>
      <c r="C17" t="s">
        <v>10</v>
      </c>
      <c r="D17" t="s">
        <v>26</v>
      </c>
      <c r="E17">
        <v>1.34228187919463E-2</v>
      </c>
      <c r="G17" t="s">
        <v>26</v>
      </c>
      <c r="H17">
        <v>0.16778523489932901</v>
      </c>
      <c r="J17">
        <v>0</v>
      </c>
    </row>
    <row r="20" spans="1:10" x14ac:dyDescent="0.25">
      <c r="C20" t="s">
        <v>39</v>
      </c>
      <c r="G20">
        <v>7.3999999999999996E-2</v>
      </c>
      <c r="I20" t="s">
        <v>27</v>
      </c>
      <c r="J20">
        <f>G20/(G20+G21)</f>
        <v>0.39999999999999997</v>
      </c>
    </row>
    <row r="21" spans="1:10" x14ac:dyDescent="0.25">
      <c r="C21" t="s">
        <v>40</v>
      </c>
      <c r="G21">
        <v>0.111</v>
      </c>
    </row>
  </sheetData>
  <mergeCells count="3">
    <mergeCell ref="G1:H1"/>
    <mergeCell ref="D1:E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J8" sqref="J8"/>
    </sheetView>
  </sheetViews>
  <sheetFormatPr defaultRowHeight="15" x14ac:dyDescent="0.25"/>
  <sheetData>
    <row r="1" spans="2:10" ht="105" customHeight="1" x14ac:dyDescent="0.25">
      <c r="B1" s="3" t="s">
        <v>30</v>
      </c>
      <c r="C1" s="3"/>
      <c r="F1" s="3" t="s">
        <v>31</v>
      </c>
      <c r="G1" s="3"/>
      <c r="H1" s="1"/>
      <c r="I1" s="3" t="s">
        <v>32</v>
      </c>
      <c r="J1" s="3"/>
    </row>
    <row r="2" spans="2:10" x14ac:dyDescent="0.25">
      <c r="B2" t="s">
        <v>8</v>
      </c>
      <c r="C2">
        <v>3.8157438810546299E-2</v>
      </c>
      <c r="F2" t="s">
        <v>8</v>
      </c>
      <c r="G2">
        <v>0.70387677397023196</v>
      </c>
      <c r="I2" t="s">
        <v>8</v>
      </c>
      <c r="J2">
        <f>SUM(G2+C2)</f>
        <v>0.7420342127807783</v>
      </c>
    </row>
    <row r="3" spans="2:10" x14ac:dyDescent="0.25">
      <c r="B3" t="s">
        <v>12</v>
      </c>
      <c r="C3">
        <v>7.6897085738420398E-2</v>
      </c>
      <c r="F3" t="s">
        <v>13</v>
      </c>
      <c r="G3">
        <v>0.840425531914894</v>
      </c>
      <c r="I3" t="s">
        <v>12</v>
      </c>
      <c r="J3">
        <f t="shared" ref="J3:J7" si="0">SUM(G3+C3)</f>
        <v>0.91732261765331435</v>
      </c>
    </row>
    <row r="4" spans="2:10" x14ac:dyDescent="0.25">
      <c r="B4" t="s">
        <v>13</v>
      </c>
      <c r="C4">
        <v>1.34246088193457E-2</v>
      </c>
      <c r="F4" t="s">
        <v>15</v>
      </c>
      <c r="G4">
        <v>0.29373126192422999</v>
      </c>
      <c r="I4" t="s">
        <v>13</v>
      </c>
      <c r="J4">
        <f t="shared" si="0"/>
        <v>0.3071558707435757</v>
      </c>
    </row>
    <row r="5" spans="2:10" x14ac:dyDescent="0.25">
      <c r="B5" t="s">
        <v>15</v>
      </c>
      <c r="C5">
        <v>3.9076750385856597E-2</v>
      </c>
      <c r="F5" t="s">
        <v>16</v>
      </c>
      <c r="G5">
        <v>7.3684210526315796E-2</v>
      </c>
      <c r="I5" t="s">
        <v>15</v>
      </c>
      <c r="J5">
        <f t="shared" si="0"/>
        <v>0.11276096091217239</v>
      </c>
    </row>
    <row r="6" spans="2:10" x14ac:dyDescent="0.25">
      <c r="B6" t="s">
        <v>20</v>
      </c>
      <c r="C6">
        <v>0.352112676056338</v>
      </c>
      <c r="G6">
        <v>0</v>
      </c>
      <c r="I6" t="s">
        <v>20</v>
      </c>
      <c r="J6">
        <f>SUM(G6+C6)</f>
        <v>0.352112676056338</v>
      </c>
    </row>
    <row r="7" spans="2:10" x14ac:dyDescent="0.25">
      <c r="B7" t="s">
        <v>21</v>
      </c>
      <c r="C7">
        <v>0.10524114991684499</v>
      </c>
      <c r="F7" t="s">
        <v>21</v>
      </c>
      <c r="G7">
        <v>0.23367898349642199</v>
      </c>
      <c r="I7" t="s">
        <v>21</v>
      </c>
      <c r="J7">
        <f t="shared" si="0"/>
        <v>0.33892013341326699</v>
      </c>
    </row>
    <row r="8" spans="2:10" x14ac:dyDescent="0.25">
      <c r="B8" t="s">
        <v>18</v>
      </c>
      <c r="C8">
        <v>0.13434601552148401</v>
      </c>
      <c r="F8" t="s">
        <v>18</v>
      </c>
      <c r="G8">
        <v>0.57816579176374805</v>
      </c>
      <c r="I8" t="s">
        <v>18</v>
      </c>
      <c r="J8">
        <f>SUM(C8+G8)</f>
        <v>0.71251180728523211</v>
      </c>
    </row>
    <row r="9" spans="2:10" x14ac:dyDescent="0.25">
      <c r="B9" t="s">
        <v>28</v>
      </c>
      <c r="C9">
        <v>0.12852501945477199</v>
      </c>
      <c r="F9" t="s">
        <v>23</v>
      </c>
      <c r="G9">
        <v>0.60456773690874299</v>
      </c>
      <c r="I9" t="s">
        <v>28</v>
      </c>
      <c r="J9">
        <f>SUM(C9+G9)</f>
        <v>0.73309275636351501</v>
      </c>
    </row>
  </sheetData>
  <mergeCells count="3">
    <mergeCell ref="B1:C1"/>
    <mergeCell ref="F1:G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J21" sqref="J21"/>
    </sheetView>
  </sheetViews>
  <sheetFormatPr defaultRowHeight="15" x14ac:dyDescent="0.25"/>
  <sheetData>
    <row r="1" spans="1:17" ht="63.75" customHeight="1" x14ac:dyDescent="0.25">
      <c r="A1" s="3" t="s">
        <v>34</v>
      </c>
      <c r="B1" s="3"/>
      <c r="C1" s="4"/>
      <c r="D1" s="3" t="s">
        <v>36</v>
      </c>
      <c r="E1" s="3"/>
      <c r="F1" s="3"/>
      <c r="H1" s="3" t="s">
        <v>33</v>
      </c>
      <c r="I1" s="3"/>
      <c r="J1" s="4"/>
      <c r="K1" s="3" t="s">
        <v>35</v>
      </c>
      <c r="L1" s="3"/>
      <c r="N1" t="s">
        <v>37</v>
      </c>
      <c r="Q1" t="s">
        <v>41</v>
      </c>
    </row>
    <row r="2" spans="1:17" x14ac:dyDescent="0.25">
      <c r="A2" t="s">
        <v>8</v>
      </c>
      <c r="B2">
        <v>0.73577694625414403</v>
      </c>
      <c r="D2" t="s">
        <v>8</v>
      </c>
      <c r="E2">
        <v>0.33238527788394001</v>
      </c>
      <c r="F2">
        <f>1-E2</f>
        <v>0.66761472211605999</v>
      </c>
      <c r="H2" t="s">
        <v>8</v>
      </c>
      <c r="I2">
        <v>0.7630558600957299</v>
      </c>
      <c r="K2" t="s">
        <v>8</v>
      </c>
      <c r="L2">
        <v>0.7420342127807783</v>
      </c>
      <c r="N2" t="s">
        <v>8</v>
      </c>
      <c r="O2">
        <f>(I2*E2)+(L2*F2)</f>
        <v>0.74902149886513669</v>
      </c>
      <c r="Q2">
        <f>(O2-B2)/B2</f>
        <v>1.8000771400111085E-2</v>
      </c>
    </row>
    <row r="3" spans="1:17" x14ac:dyDescent="0.25">
      <c r="A3" t="s">
        <v>12</v>
      </c>
      <c r="B3">
        <v>0.40545004128819201</v>
      </c>
      <c r="D3" t="s">
        <v>12</v>
      </c>
      <c r="E3">
        <v>1</v>
      </c>
      <c r="F3">
        <f t="shared" ref="F3:F17" si="0">1-E3</f>
        <v>0</v>
      </c>
      <c r="H3" t="s">
        <v>12</v>
      </c>
      <c r="I3">
        <v>0.37492218763895108</v>
      </c>
      <c r="K3" t="s">
        <v>12</v>
      </c>
      <c r="L3">
        <v>0.91732261765331435</v>
      </c>
      <c r="N3" t="s">
        <v>12</v>
      </c>
      <c r="O3">
        <f t="shared" ref="O3:O17" si="1">(I3*E3)+(L3*F3)</f>
        <v>0.37492218763895108</v>
      </c>
      <c r="Q3">
        <f t="shared" ref="Q3:Q17" si="2">(O3-B3)/B3</f>
        <v>-7.529374902083652E-2</v>
      </c>
    </row>
    <row r="4" spans="1:17" x14ac:dyDescent="0.25">
      <c r="A4" t="s">
        <v>13</v>
      </c>
      <c r="B4">
        <v>0.48347624151482699</v>
      </c>
      <c r="D4" t="s">
        <v>13</v>
      </c>
      <c r="E4">
        <v>0.860069072287722</v>
      </c>
      <c r="F4">
        <f t="shared" si="0"/>
        <v>0.139930927712278</v>
      </c>
      <c r="H4" t="s">
        <v>13</v>
      </c>
      <c r="I4">
        <v>0.4135558017169757</v>
      </c>
      <c r="K4" t="s">
        <v>13</v>
      </c>
      <c r="L4">
        <v>0.3071558707435757</v>
      </c>
      <c r="N4" t="s">
        <v>13</v>
      </c>
      <c r="O4">
        <f t="shared" si="1"/>
        <v>0.39866716066734548</v>
      </c>
      <c r="Q4">
        <f t="shared" si="2"/>
        <v>-0.17541519844234296</v>
      </c>
    </row>
    <row r="5" spans="1:17" x14ac:dyDescent="0.25">
      <c r="A5" t="s">
        <v>14</v>
      </c>
      <c r="B5">
        <v>0.20913694644973599</v>
      </c>
      <c r="D5" t="s">
        <v>14</v>
      </c>
      <c r="E5">
        <v>1</v>
      </c>
      <c r="F5">
        <f t="shared" si="0"/>
        <v>0</v>
      </c>
      <c r="H5" t="s">
        <v>14</v>
      </c>
      <c r="I5">
        <v>0.2014438099342743</v>
      </c>
      <c r="K5" t="s">
        <v>14</v>
      </c>
      <c r="L5">
        <v>0</v>
      </c>
      <c r="N5" t="s">
        <v>14</v>
      </c>
      <c r="O5">
        <f t="shared" si="1"/>
        <v>0.2014438099342743</v>
      </c>
      <c r="Q5">
        <f t="shared" si="2"/>
        <v>-3.6785162287480661E-2</v>
      </c>
    </row>
    <row r="6" spans="1:17" x14ac:dyDescent="0.25">
      <c r="A6" t="s">
        <v>15</v>
      </c>
      <c r="B6">
        <v>0.225535105498085</v>
      </c>
      <c r="D6" t="s">
        <v>15</v>
      </c>
      <c r="E6">
        <v>0.57015827641552497</v>
      </c>
      <c r="F6">
        <f t="shared" si="0"/>
        <v>0.42984172358447503</v>
      </c>
      <c r="H6" t="s">
        <v>15</v>
      </c>
      <c r="I6">
        <v>0.15481537797686273</v>
      </c>
      <c r="K6" t="s">
        <v>15</v>
      </c>
      <c r="L6">
        <v>0.11276096091217239</v>
      </c>
      <c r="N6" t="s">
        <v>15</v>
      </c>
      <c r="O6">
        <f t="shared" si="1"/>
        <v>0.13673863486143586</v>
      </c>
      <c r="Q6">
        <f t="shared" si="2"/>
        <v>-0.39371463010401769</v>
      </c>
    </row>
    <row r="7" spans="1:17" x14ac:dyDescent="0.25">
      <c r="A7" t="s">
        <v>16</v>
      </c>
      <c r="B7">
        <v>3.22101955307263E-2</v>
      </c>
      <c r="D7" t="s">
        <v>16</v>
      </c>
      <c r="E7">
        <v>0.79268505586592197</v>
      </c>
      <c r="F7">
        <f t="shared" si="0"/>
        <v>0.20731494413407803</v>
      </c>
      <c r="H7" t="s">
        <v>16</v>
      </c>
      <c r="I7">
        <v>2.1054949895385994E-2</v>
      </c>
      <c r="K7" t="s">
        <v>16</v>
      </c>
      <c r="L7">
        <v>0</v>
      </c>
      <c r="N7" t="s">
        <v>16</v>
      </c>
      <c r="O7">
        <f t="shared" si="1"/>
        <v>1.6689944134078236E-2</v>
      </c>
      <c r="Q7">
        <f t="shared" si="2"/>
        <v>-0.48184281842818422</v>
      </c>
    </row>
    <row r="8" spans="1:17" x14ac:dyDescent="0.25">
      <c r="A8" t="s">
        <v>17</v>
      </c>
      <c r="B8">
        <v>0.422222222222222</v>
      </c>
      <c r="D8" t="s">
        <v>17</v>
      </c>
      <c r="E8">
        <v>1</v>
      </c>
      <c r="F8">
        <f t="shared" si="0"/>
        <v>0</v>
      </c>
      <c r="H8" t="s">
        <v>17</v>
      </c>
      <c r="I8">
        <v>0.41629629629629605</v>
      </c>
      <c r="K8" t="s">
        <v>17</v>
      </c>
      <c r="L8">
        <v>0</v>
      </c>
      <c r="N8" t="s">
        <v>17</v>
      </c>
      <c r="O8">
        <f t="shared" si="1"/>
        <v>0.41629629629629605</v>
      </c>
      <c r="Q8">
        <f t="shared" si="2"/>
        <v>-1.40350877192983E-2</v>
      </c>
    </row>
    <row r="9" spans="1:17" x14ac:dyDescent="0.25">
      <c r="A9" t="s">
        <v>18</v>
      </c>
      <c r="B9">
        <v>0.51187168692154295</v>
      </c>
      <c r="D9" t="s">
        <v>18</v>
      </c>
      <c r="E9">
        <v>0.39281392217354999</v>
      </c>
      <c r="F9">
        <f t="shared" si="0"/>
        <v>0.60718607782644995</v>
      </c>
      <c r="H9" t="s">
        <v>18</v>
      </c>
      <c r="I9">
        <v>0.33263039139113121</v>
      </c>
      <c r="K9" t="s">
        <v>18</v>
      </c>
      <c r="L9">
        <v>0.71251180728523211</v>
      </c>
      <c r="N9" t="s">
        <v>18</v>
      </c>
      <c r="O9">
        <f t="shared" si="1"/>
        <v>0.56328909834702867</v>
      </c>
      <c r="Q9">
        <f t="shared" si="2"/>
        <v>0.10044980556497692</v>
      </c>
    </row>
    <row r="10" spans="1:17" x14ac:dyDescent="0.25">
      <c r="A10" t="s">
        <v>19</v>
      </c>
      <c r="B10">
        <v>2.4691358024691398E-2</v>
      </c>
      <c r="D10" t="s">
        <v>19</v>
      </c>
      <c r="E10">
        <v>1</v>
      </c>
      <c r="F10">
        <f t="shared" si="0"/>
        <v>0</v>
      </c>
      <c r="H10" t="s">
        <v>19</v>
      </c>
      <c r="I10">
        <v>0</v>
      </c>
      <c r="K10" t="s">
        <v>19</v>
      </c>
      <c r="L10">
        <v>0</v>
      </c>
      <c r="N10" t="s">
        <v>19</v>
      </c>
      <c r="O10">
        <f t="shared" si="1"/>
        <v>0</v>
      </c>
      <c r="Q10" s="5">
        <f t="shared" si="2"/>
        <v>-1</v>
      </c>
    </row>
    <row r="11" spans="1:17" x14ac:dyDescent="0.25">
      <c r="A11" t="s">
        <v>20</v>
      </c>
      <c r="B11">
        <v>0.71317829457364301</v>
      </c>
      <c r="D11" t="s">
        <v>20</v>
      </c>
      <c r="E11">
        <v>1</v>
      </c>
      <c r="F11">
        <f t="shared" si="0"/>
        <v>0</v>
      </c>
      <c r="H11" t="s">
        <v>20</v>
      </c>
      <c r="I11">
        <v>0.5922480620155034</v>
      </c>
      <c r="K11" t="s">
        <v>20</v>
      </c>
      <c r="L11">
        <v>0.93027846782008605</v>
      </c>
      <c r="N11" t="s">
        <v>20</v>
      </c>
      <c r="O11">
        <f t="shared" si="1"/>
        <v>0.5922480620155034</v>
      </c>
      <c r="Q11">
        <f t="shared" si="2"/>
        <v>-0.16956521739130456</v>
      </c>
    </row>
    <row r="12" spans="1:17" x14ac:dyDescent="0.25">
      <c r="A12" t="s">
        <v>21</v>
      </c>
      <c r="B12">
        <v>0.29149206915277298</v>
      </c>
      <c r="D12" t="s">
        <v>21</v>
      </c>
      <c r="E12">
        <v>0.55603465743765101</v>
      </c>
      <c r="F12">
        <f t="shared" si="0"/>
        <v>0.44396534256234899</v>
      </c>
      <c r="H12" t="s">
        <v>21</v>
      </c>
      <c r="I12">
        <v>0.30093144614667022</v>
      </c>
      <c r="K12" t="s">
        <v>21</v>
      </c>
      <c r="L12">
        <v>0.33892013341326699</v>
      </c>
      <c r="N12" t="s">
        <v>21</v>
      </c>
      <c r="O12">
        <f t="shared" si="1"/>
        <v>0.31779710670247879</v>
      </c>
      <c r="Q12">
        <f t="shared" si="2"/>
        <v>9.0242721272526846E-2</v>
      </c>
    </row>
    <row r="13" spans="1:17" x14ac:dyDescent="0.25">
      <c r="A13" t="s">
        <v>22</v>
      </c>
      <c r="B13">
        <v>0</v>
      </c>
      <c r="D13" t="s">
        <v>22</v>
      </c>
      <c r="E13">
        <v>1</v>
      </c>
      <c r="F13">
        <f t="shared" si="0"/>
        <v>0</v>
      </c>
      <c r="H13" t="s">
        <v>22</v>
      </c>
      <c r="I13">
        <v>0</v>
      </c>
      <c r="K13" t="s">
        <v>22</v>
      </c>
      <c r="L13">
        <v>0</v>
      </c>
      <c r="N13" t="s">
        <v>22</v>
      </c>
      <c r="O13">
        <f t="shared" si="1"/>
        <v>0</v>
      </c>
      <c r="Q13" s="5">
        <v>0</v>
      </c>
    </row>
    <row r="14" spans="1:17" x14ac:dyDescent="0.25">
      <c r="A14" t="s">
        <v>23</v>
      </c>
      <c r="B14">
        <v>0.543179549413768</v>
      </c>
      <c r="D14" t="s">
        <v>23</v>
      </c>
      <c r="E14">
        <v>0.39707177670339999</v>
      </c>
      <c r="F14">
        <f t="shared" si="0"/>
        <v>0.60292822329660001</v>
      </c>
      <c r="H14" t="s">
        <v>23</v>
      </c>
      <c r="I14">
        <v>0.37024548950014763</v>
      </c>
      <c r="K14" t="s">
        <v>23</v>
      </c>
      <c r="L14">
        <v>0.73309275636351501</v>
      </c>
      <c r="N14" t="s">
        <v>23</v>
      </c>
      <c r="O14">
        <f t="shared" si="1"/>
        <v>0.58901634743810494</v>
      </c>
      <c r="Q14">
        <f t="shared" si="2"/>
        <v>8.4386089413356527E-2</v>
      </c>
    </row>
    <row r="15" spans="1:17" x14ac:dyDescent="0.25">
      <c r="A15" t="s">
        <v>24</v>
      </c>
      <c r="B15">
        <v>9.4056292660480101E-2</v>
      </c>
      <c r="D15" t="s">
        <v>24</v>
      </c>
      <c r="E15">
        <v>1</v>
      </c>
      <c r="F15">
        <f t="shared" si="0"/>
        <v>0</v>
      </c>
      <c r="H15" t="s">
        <v>24</v>
      </c>
      <c r="I15">
        <v>9.0473195797223724E-2</v>
      </c>
      <c r="K15" t="s">
        <v>24</v>
      </c>
      <c r="L15">
        <v>0</v>
      </c>
      <c r="N15" t="s">
        <v>24</v>
      </c>
      <c r="O15">
        <f t="shared" si="1"/>
        <v>9.0473195797223724E-2</v>
      </c>
      <c r="Q15">
        <f t="shared" si="2"/>
        <v>-3.8095238095238015E-2</v>
      </c>
    </row>
    <row r="16" spans="1:17" x14ac:dyDescent="0.25">
      <c r="A16" t="s">
        <v>25</v>
      </c>
      <c r="B16">
        <v>0.234567901234568</v>
      </c>
      <c r="D16" t="s">
        <v>25</v>
      </c>
      <c r="E16">
        <v>1</v>
      </c>
      <c r="F16">
        <f t="shared" si="0"/>
        <v>0</v>
      </c>
      <c r="H16" t="s">
        <v>25</v>
      </c>
      <c r="I16">
        <v>0</v>
      </c>
      <c r="K16" t="s">
        <v>25</v>
      </c>
      <c r="L16">
        <v>0</v>
      </c>
      <c r="N16" t="s">
        <v>25</v>
      </c>
      <c r="O16">
        <f t="shared" si="1"/>
        <v>0</v>
      </c>
      <c r="Q16" s="5">
        <f t="shared" si="2"/>
        <v>-1</v>
      </c>
    </row>
    <row r="17" spans="1:17" x14ac:dyDescent="0.25">
      <c r="A17" t="s">
        <v>26</v>
      </c>
      <c r="B17">
        <v>1.34228187919463E-2</v>
      </c>
      <c r="D17" t="s">
        <v>26</v>
      </c>
      <c r="E17">
        <v>1</v>
      </c>
      <c r="F17">
        <f t="shared" si="0"/>
        <v>0</v>
      </c>
      <c r="H17" t="s">
        <v>26</v>
      </c>
      <c r="I17">
        <v>0</v>
      </c>
      <c r="K17" t="s">
        <v>26</v>
      </c>
      <c r="L17">
        <v>0</v>
      </c>
      <c r="N17" t="s">
        <v>26</v>
      </c>
      <c r="O17">
        <f t="shared" si="1"/>
        <v>0</v>
      </c>
      <c r="Q17" s="5">
        <f t="shared" si="2"/>
        <v>-1</v>
      </c>
    </row>
    <row r="20" spans="1:17" x14ac:dyDescent="0.25">
      <c r="B20" s="6" t="s">
        <v>42</v>
      </c>
    </row>
    <row r="21" spans="1:17" x14ac:dyDescent="0.25">
      <c r="B21" t="s">
        <v>43</v>
      </c>
    </row>
    <row r="22" spans="1:17" x14ac:dyDescent="0.25">
      <c r="B22" t="s">
        <v>44</v>
      </c>
    </row>
    <row r="23" spans="1:17" x14ac:dyDescent="0.25">
      <c r="B23" t="s">
        <v>45</v>
      </c>
    </row>
  </sheetData>
  <mergeCells count="4">
    <mergeCell ref="A1:B1"/>
    <mergeCell ref="H1:I1"/>
    <mergeCell ref="K1:L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shelter_needs_base_for_idps</vt:lpstr>
      <vt:lpstr>change - idps current area</vt:lpstr>
      <vt:lpstr>change returnees</vt:lpstr>
      <vt:lpstr>net change gvte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Eliora Henzler</dc:creator>
  <cp:lastModifiedBy>Eliora Henzler</cp:lastModifiedBy>
  <dcterms:created xsi:type="dcterms:W3CDTF">2018-12-14T15:12:44Z</dcterms:created>
  <dcterms:modified xsi:type="dcterms:W3CDTF">2018-12-14T15:41:43Z</dcterms:modified>
</cp:coreProperties>
</file>