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ocuments\2 курс\Системи інтелектуального аналізу та візуалізації даних\Лабораторні (звіти)\Звіт до лаб2 із ІАД\"/>
    </mc:Choice>
  </mc:AlternateContent>
  <xr:revisionPtr revIDLastSave="0" documentId="13_ncr:1_{60FA9B52-FF71-45B4-BE85-77F0203C9594}" xr6:coauthVersionLast="45" xr6:coauthVersionMax="45" xr10:uidLastSave="{00000000-0000-0000-0000-000000000000}"/>
  <bookViews>
    <workbookView xWindow="-103" yWindow="-103" windowWidth="22149" windowHeight="13920" activeTab="1" xr2:uid="{00000000-000D-0000-FFFF-FFFF00000000}"/>
  </bookViews>
  <sheets>
    <sheet name="Завдання2" sheetId="1" r:id="rId1"/>
    <sheet name="Завдання3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2" l="1"/>
  <c r="J3" i="2"/>
  <c r="J6" i="2"/>
  <c r="J4" i="2"/>
  <c r="J2" i="2"/>
  <c r="C3" i="2"/>
  <c r="C4" i="2"/>
  <c r="C5" i="2"/>
  <c r="C6" i="2"/>
  <c r="C7" i="2"/>
  <c r="C8" i="2"/>
  <c r="C9" i="2"/>
  <c r="C10" i="2"/>
  <c r="C11" i="2"/>
  <c r="C12" i="2"/>
  <c r="C2" i="2"/>
  <c r="D3" i="2"/>
  <c r="D4" i="2"/>
  <c r="D5" i="2"/>
  <c r="D6" i="2"/>
  <c r="D7" i="2"/>
  <c r="D8" i="2"/>
  <c r="D9" i="2"/>
  <c r="D10" i="2"/>
  <c r="D11" i="2"/>
  <c r="D12" i="2"/>
  <c r="D2" i="2"/>
  <c r="E3" i="2"/>
  <c r="E4" i="2"/>
  <c r="E5" i="2"/>
  <c r="E6" i="2"/>
  <c r="E7" i="2"/>
  <c r="E8" i="2"/>
  <c r="E9" i="2"/>
  <c r="E10" i="2"/>
  <c r="E11" i="2"/>
  <c r="E12" i="2"/>
  <c r="E2" i="2"/>
  <c r="L4" i="1"/>
  <c r="L5" i="1"/>
  <c r="L3" i="1"/>
  <c r="E4" i="1"/>
  <c r="E5" i="1"/>
  <c r="E3" i="1"/>
</calcChain>
</file>

<file path=xl/sharedStrings.xml><?xml version="1.0" encoding="utf-8"?>
<sst xmlns="http://schemas.openxmlformats.org/spreadsheetml/2006/main" count="44" uniqueCount="33">
  <si>
    <t>Табельний номер</t>
  </si>
  <si>
    <t>Прізвище на ініціали</t>
  </si>
  <si>
    <t>Тарифна ставка, грн.</t>
  </si>
  <si>
    <t>Доплата за роботу, грн.</t>
  </si>
  <si>
    <t>Відпрацьовано годин</t>
  </si>
  <si>
    <t>t</t>
  </si>
  <si>
    <t>tn</t>
  </si>
  <si>
    <t>S</t>
  </si>
  <si>
    <t>Карпо В.О.</t>
  </si>
  <si>
    <t>Гасай Р. Л.</t>
  </si>
  <si>
    <t>Жовтень В. О.</t>
  </si>
  <si>
    <t>NAME</t>
  </si>
  <si>
    <t>DATE OF BIRTH</t>
  </si>
  <si>
    <t>DAY</t>
  </si>
  <si>
    <t>MONTH</t>
  </si>
  <si>
    <t>YEAR</t>
  </si>
  <si>
    <t>Скільки студентів</t>
  </si>
  <si>
    <t>ВІДПОВІДІ НА ПИТАННЯ</t>
  </si>
  <si>
    <t>Скільки років студенту ASHOK</t>
  </si>
  <si>
    <t>Скільки студентів старше 20 років</t>
  </si>
  <si>
    <t>Скільки студентів віком &gt;= 25 РОКІВ</t>
  </si>
  <si>
    <t>ASHOK</t>
  </si>
  <si>
    <t>RAMESH</t>
  </si>
  <si>
    <t>RAKESH</t>
  </si>
  <si>
    <t>RAHUL</t>
  </si>
  <si>
    <t>POOJA</t>
  </si>
  <si>
    <t>MANOJ</t>
  </si>
  <si>
    <t>AJEET</t>
  </si>
  <si>
    <t>ALOK</t>
  </si>
  <si>
    <t>AMRIT</t>
  </si>
  <si>
    <t>SURENDRA</t>
  </si>
  <si>
    <t>SHASHI</t>
  </si>
  <si>
    <t>Студент дорослий або підліток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</si>
</sst>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zoomScale="115" zoomScaleNormal="115" workbookViewId="0">
      <selection activeCell="M8" sqref="M8"/>
    </sheetView>
  </sheetViews>
  <sheetFormatPr defaultRowHeight="14.6" x14ac:dyDescent="0.4"/>
  <cols>
    <col min="1" max="1" width="12.07421875" customWidth="1"/>
    <col min="2" max="2" width="13.69140625" customWidth="1"/>
    <col min="3" max="3" width="11.53515625" customWidth="1"/>
    <col min="4" max="4" width="13.61328125" customWidth="1"/>
    <col min="5" max="5" width="11.4609375" customWidth="1"/>
    <col min="8" max="8" width="11" customWidth="1"/>
    <col min="9" max="9" width="13.3046875" customWidth="1"/>
    <col min="10" max="10" width="11.4609375" customWidth="1"/>
    <col min="11" max="11" width="13.84375" customWidth="1"/>
    <col min="12" max="12" width="12.53515625" customWidth="1"/>
  </cols>
  <sheetData>
    <row r="1" spans="1:12" ht="28.75" customHeight="1" x14ac:dyDescent="0.4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1"/>
      <c r="H1" s="2" t="s">
        <v>0</v>
      </c>
      <c r="I1" s="2" t="s">
        <v>1</v>
      </c>
      <c r="J1" s="2" t="s">
        <v>2</v>
      </c>
      <c r="K1" s="2" t="s">
        <v>4</v>
      </c>
      <c r="L1" s="2" t="s">
        <v>3</v>
      </c>
    </row>
    <row r="2" spans="1:12" x14ac:dyDescent="0.4">
      <c r="A2" s="3"/>
      <c r="B2" s="3"/>
      <c r="C2" s="3" t="s">
        <v>5</v>
      </c>
      <c r="D2" s="3" t="s">
        <v>6</v>
      </c>
      <c r="E2" s="3" t="s">
        <v>7</v>
      </c>
      <c r="H2" s="3"/>
      <c r="I2" s="3"/>
      <c r="J2" s="3" t="s">
        <v>5</v>
      </c>
      <c r="K2" s="3" t="s">
        <v>6</v>
      </c>
      <c r="L2" s="3" t="s">
        <v>7</v>
      </c>
    </row>
    <row r="3" spans="1:12" x14ac:dyDescent="0.4">
      <c r="A3" s="4">
        <v>1011</v>
      </c>
      <c r="B3" s="7" t="s">
        <v>8</v>
      </c>
      <c r="C3" s="19">
        <v>10.5</v>
      </c>
      <c r="D3" s="9">
        <v>4</v>
      </c>
      <c r="E3" s="4">
        <f>IF(D3&lt;=2, 0.5*C3*D3, IF(D3&gt;1, C3 + C3*(D3-2)))</f>
        <v>31.5</v>
      </c>
      <c r="H3" s="7">
        <v>1011</v>
      </c>
      <c r="I3" s="4" t="s">
        <v>8</v>
      </c>
      <c r="J3" s="8">
        <v>10.5</v>
      </c>
      <c r="K3" s="4">
        <v>4</v>
      </c>
      <c r="L3" s="10">
        <f>IF(K3&lt;=2, 0.5*J3*K3, IF(AND(K3&gt;2, K3&lt;=4), J3*K3, J3 + J3*(K3-2)))</f>
        <v>42</v>
      </c>
    </row>
    <row r="4" spans="1:12" x14ac:dyDescent="0.4">
      <c r="A4" s="5">
        <v>1012</v>
      </c>
      <c r="B4" s="11" t="s">
        <v>9</v>
      </c>
      <c r="C4" s="20">
        <v>15.2</v>
      </c>
      <c r="D4" s="13">
        <v>2</v>
      </c>
      <c r="E4" s="5">
        <f t="shared" ref="E4:E5" si="0">IF(D4&lt;=2, 0.5*C4*D4, IF(D4&gt;1, C4 + C4*(D4-2)))</f>
        <v>15.2</v>
      </c>
      <c r="H4" s="11">
        <v>1012</v>
      </c>
      <c r="I4" s="5" t="s">
        <v>9</v>
      </c>
      <c r="J4" s="12">
        <v>15.2</v>
      </c>
      <c r="K4" s="5">
        <v>2</v>
      </c>
      <c r="L4" s="14">
        <f t="shared" ref="L4:L5" si="1">IF(K4&lt;=2, 0.5*J4*K4, IF(AND(K4&gt;2, K4&lt;=4), J4*K4, J4 + J4*(K4-2)))</f>
        <v>15.2</v>
      </c>
    </row>
    <row r="5" spans="1:12" x14ac:dyDescent="0.4">
      <c r="A5" s="6">
        <v>1015</v>
      </c>
      <c r="B5" s="15" t="s">
        <v>10</v>
      </c>
      <c r="C5" s="21">
        <v>28.5</v>
      </c>
      <c r="D5" s="17">
        <v>6</v>
      </c>
      <c r="E5" s="6">
        <f t="shared" si="0"/>
        <v>142.5</v>
      </c>
      <c r="H5" s="15">
        <v>1015</v>
      </c>
      <c r="I5" s="6" t="s">
        <v>10</v>
      </c>
      <c r="J5" s="16">
        <v>28.5</v>
      </c>
      <c r="K5" s="6">
        <v>6</v>
      </c>
      <c r="L5" s="18">
        <f t="shared" si="1"/>
        <v>142.5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AA3D-B0AB-4866-97AD-FE78F9D8C9B3}">
  <dimension ref="A1:J12"/>
  <sheetViews>
    <sheetView tabSelected="1" workbookViewId="0">
      <selection activeCell="J12" sqref="J12"/>
    </sheetView>
  </sheetViews>
  <sheetFormatPr defaultRowHeight="14.6" x14ac:dyDescent="0.4"/>
  <cols>
    <col min="1" max="1" width="12" customWidth="1"/>
    <col min="2" max="2" width="16.921875" customWidth="1"/>
    <col min="4" max="4" width="13.765625" customWidth="1"/>
    <col min="6" max="6" width="9.921875" bestFit="1" customWidth="1"/>
    <col min="9" max="9" width="32.53515625" customWidth="1"/>
    <col min="10" max="10" width="25.53515625" customWidth="1"/>
  </cols>
  <sheetData>
    <row r="1" spans="1:10" x14ac:dyDescent="0.4">
      <c r="A1" s="23" t="s">
        <v>11</v>
      </c>
      <c r="B1" s="23" t="s">
        <v>12</v>
      </c>
      <c r="C1" s="23" t="s">
        <v>13</v>
      </c>
      <c r="D1" s="23" t="s">
        <v>14</v>
      </c>
      <c r="E1" s="23" t="s">
        <v>15</v>
      </c>
      <c r="F1" s="22"/>
      <c r="I1" s="31"/>
      <c r="J1" s="25" t="s">
        <v>17</v>
      </c>
    </row>
    <row r="2" spans="1:10" x14ac:dyDescent="0.4">
      <c r="A2" s="27" t="s">
        <v>22</v>
      </c>
      <c r="B2" s="24">
        <v>29356</v>
      </c>
      <c r="C2" s="26">
        <f>DAY(DATE(2025, 2, 28)-B2)</f>
        <v>15</v>
      </c>
      <c r="D2" s="26">
        <f>MONTH(DATE(2025, 2, 28)-B2)</f>
        <v>10</v>
      </c>
      <c r="E2" s="26">
        <f>INT((DATE(2025, 2, 28)-B2)/365)</f>
        <v>44</v>
      </c>
      <c r="I2" s="30" t="s">
        <v>16</v>
      </c>
      <c r="J2" s="28">
        <f>COUNTA(A2:A12)</f>
        <v>11</v>
      </c>
    </row>
    <row r="3" spans="1:10" x14ac:dyDescent="0.4">
      <c r="A3" s="27" t="s">
        <v>23</v>
      </c>
      <c r="B3" s="24">
        <v>29818</v>
      </c>
      <c r="C3" s="26">
        <f t="shared" ref="C3:C12" si="0">DAY(DATE(2025, 2, 28)-B3)</f>
        <v>11</v>
      </c>
      <c r="D3" s="26">
        <f t="shared" ref="D3:D12" si="1">MONTH(DATE(2025, 2, 28)-B3)</f>
        <v>7</v>
      </c>
      <c r="E3" s="26">
        <f t="shared" ref="E3:E12" si="2">INT((DATE(2025, 2, 28)-B3)/365)</f>
        <v>43</v>
      </c>
      <c r="I3" s="32" t="s">
        <v>18</v>
      </c>
      <c r="J3" s="28">
        <f>SUMIF(A2:A12, "ASHOK", E2:E12)</f>
        <v>26</v>
      </c>
    </row>
    <row r="4" spans="1:10" x14ac:dyDescent="0.4">
      <c r="A4" s="27" t="s">
        <v>24</v>
      </c>
      <c r="B4" s="24">
        <v>37909</v>
      </c>
      <c r="C4" s="26">
        <f t="shared" si="0"/>
        <v>16</v>
      </c>
      <c r="D4" s="26">
        <f t="shared" si="1"/>
        <v>5</v>
      </c>
      <c r="E4" s="26">
        <f t="shared" si="2"/>
        <v>21</v>
      </c>
      <c r="I4" s="32" t="s">
        <v>19</v>
      </c>
      <c r="J4" s="28">
        <f>COUNTIF(E2:E12, "&gt;20")</f>
        <v>8</v>
      </c>
    </row>
    <row r="5" spans="1:10" x14ac:dyDescent="0.4">
      <c r="A5" s="27" t="s">
        <v>25</v>
      </c>
      <c r="B5" s="24">
        <v>33018</v>
      </c>
      <c r="C5" s="26">
        <f t="shared" si="0"/>
        <v>6</v>
      </c>
      <c r="D5" s="26">
        <f t="shared" si="1"/>
        <v>10</v>
      </c>
      <c r="E5" s="26">
        <f t="shared" si="2"/>
        <v>34</v>
      </c>
      <c r="I5" s="32" t="s">
        <v>32</v>
      </c>
      <c r="J5" s="28" t="str">
        <f>IF(A2 &gt; 20, "Дорослий", "Підліток")</f>
        <v>Дорослий</v>
      </c>
    </row>
    <row r="6" spans="1:10" x14ac:dyDescent="0.4">
      <c r="A6" s="27" t="s">
        <v>26</v>
      </c>
      <c r="B6" s="24">
        <v>33840</v>
      </c>
      <c r="C6" s="26">
        <f t="shared" si="0"/>
        <v>6</v>
      </c>
      <c r="D6" s="26">
        <f t="shared" si="1"/>
        <v>7</v>
      </c>
      <c r="E6" s="26">
        <f t="shared" si="2"/>
        <v>32</v>
      </c>
      <c r="I6" s="33" t="s">
        <v>20</v>
      </c>
      <c r="J6" s="29">
        <f>COUNTIF(E2:E12, "&gt;=25")</f>
        <v>7</v>
      </c>
    </row>
    <row r="7" spans="1:10" x14ac:dyDescent="0.4">
      <c r="A7" s="27" t="s">
        <v>21</v>
      </c>
      <c r="B7" s="24">
        <v>36030</v>
      </c>
      <c r="C7" s="26">
        <f t="shared" si="0"/>
        <v>8</v>
      </c>
      <c r="D7" s="26">
        <f t="shared" si="1"/>
        <v>7</v>
      </c>
      <c r="E7" s="26">
        <f t="shared" si="2"/>
        <v>26</v>
      </c>
    </row>
    <row r="8" spans="1:10" x14ac:dyDescent="0.4">
      <c r="A8" s="27" t="s">
        <v>27</v>
      </c>
      <c r="B8" s="24">
        <v>29353</v>
      </c>
      <c r="C8" s="26">
        <f t="shared" si="0"/>
        <v>18</v>
      </c>
      <c r="D8" s="26">
        <f t="shared" si="1"/>
        <v>10</v>
      </c>
      <c r="E8" s="26">
        <f t="shared" si="2"/>
        <v>44</v>
      </c>
    </row>
    <row r="9" spans="1:10" x14ac:dyDescent="0.4">
      <c r="A9" s="27" t="s">
        <v>28</v>
      </c>
      <c r="B9" s="24">
        <v>38429</v>
      </c>
      <c r="C9" s="26">
        <f t="shared" si="0"/>
        <v>13</v>
      </c>
      <c r="D9" s="26">
        <f t="shared" si="1"/>
        <v>12</v>
      </c>
      <c r="E9" s="26">
        <f t="shared" si="2"/>
        <v>19</v>
      </c>
    </row>
    <row r="10" spans="1:10" x14ac:dyDescent="0.4">
      <c r="A10" s="27" t="s">
        <v>29</v>
      </c>
      <c r="B10" s="24">
        <v>39309</v>
      </c>
      <c r="C10" s="26">
        <f t="shared" si="0"/>
        <v>16</v>
      </c>
      <c r="D10" s="26">
        <f t="shared" si="1"/>
        <v>7</v>
      </c>
      <c r="E10" s="26">
        <f t="shared" si="2"/>
        <v>17</v>
      </c>
    </row>
    <row r="11" spans="1:10" x14ac:dyDescent="0.4">
      <c r="A11" s="27" t="s">
        <v>30</v>
      </c>
      <c r="B11" s="24">
        <v>40323</v>
      </c>
      <c r="C11" s="26">
        <f t="shared" si="0"/>
        <v>6</v>
      </c>
      <c r="D11" s="26">
        <f t="shared" si="1"/>
        <v>10</v>
      </c>
      <c r="E11" s="26">
        <f t="shared" si="2"/>
        <v>14</v>
      </c>
    </row>
    <row r="12" spans="1:10" x14ac:dyDescent="0.4">
      <c r="A12" s="27" t="s">
        <v>31</v>
      </c>
      <c r="B12" s="24">
        <v>34206</v>
      </c>
      <c r="C12" s="26">
        <f t="shared" si="0"/>
        <v>6</v>
      </c>
      <c r="D12" s="26">
        <f t="shared" si="1"/>
        <v>7</v>
      </c>
      <c r="E12" s="26">
        <f t="shared" si="2"/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Завдання2</vt:lpstr>
      <vt:lpstr>Завдання3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2025-03-03T22:14:31Z</dcterms:modified>
</cp:coreProperties>
</file>