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2 курс\Системи інтелектуального аналізу та візуалізації даних\Лабораторні (звіти)\Звіт до лаб8 із ІАД\"/>
    </mc:Choice>
  </mc:AlternateContent>
  <xr:revisionPtr revIDLastSave="0" documentId="13_ncr:1_{B6882ED1-378F-49B8-BDC6-92E37CB5CB07}" xr6:coauthVersionLast="45" xr6:coauthVersionMax="45" xr10:uidLastSave="{00000000-0000-0000-0000-000000000000}"/>
  <bookViews>
    <workbookView xWindow="-103" yWindow="-103" windowWidth="22149" windowHeight="13920" xr2:uid="{00000000-000D-0000-FFFF-FFFF00000000}"/>
  </bookViews>
  <sheets>
    <sheet name="табл8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" l="1"/>
  <c r="Q9" i="1"/>
  <c r="R5" i="1" l="1"/>
  <c r="R4" i="1"/>
  <c r="R3" i="1"/>
  <c r="R2" i="1"/>
  <c r="Q5" i="1"/>
  <c r="Q4" i="1"/>
  <c r="Q3" i="1"/>
  <c r="Q2" i="1"/>
  <c r="M3" i="1" l="1"/>
  <c r="M2" i="1"/>
  <c r="L3" i="1"/>
  <c r="L2" i="1"/>
  <c r="K3" i="1"/>
  <c r="K2" i="1"/>
</calcChain>
</file>

<file path=xl/sharedStrings.xml><?xml version="1.0" encoding="utf-8"?>
<sst xmlns="http://schemas.openxmlformats.org/spreadsheetml/2006/main" count="22" uniqueCount="15">
  <si>
    <t>№</t>
  </si>
  <si>
    <t>y</t>
  </si>
  <si>
    <t>x1</t>
  </si>
  <si>
    <t>x2</t>
  </si>
  <si>
    <t>Y на X1</t>
  </si>
  <si>
    <t>Y на X2</t>
  </si>
  <si>
    <t>Кореляція</t>
  </si>
  <si>
    <t>t-критерій</t>
  </si>
  <si>
    <t>Коеф. детермінації</t>
  </si>
  <si>
    <t xml:space="preserve">Форма взаємодії </t>
  </si>
  <si>
    <t>Параметри прямого прогнозу</t>
  </si>
  <si>
    <t>Параметри оберненого прогнозу</t>
  </si>
  <si>
    <t>Кут між графіками прогнозів</t>
  </si>
  <si>
    <t>Y і X1</t>
  </si>
  <si>
    <t>Y і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</si>
</sst>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</a:t>
            </a:r>
            <a:r>
              <a:rPr lang="uk-UA" baseline="0"/>
              <a:t>на </a:t>
            </a:r>
            <a:r>
              <a:rPr lang="en-US" baseline="0"/>
              <a:t>X1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табл8!$D$17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989282589676292E-2"/>
                  <c:y val="-0.24911490230387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табл8!$B$18:$B$29</c:f>
              <c:numCache>
                <c:formatCode>General</c:formatCode>
                <c:ptCount val="12"/>
                <c:pt idx="0">
                  <c:v>21.4</c:v>
                </c:pt>
                <c:pt idx="1">
                  <c:v>20.6</c:v>
                </c:pt>
                <c:pt idx="2">
                  <c:v>29.8</c:v>
                </c:pt>
                <c:pt idx="3">
                  <c:v>35</c:v>
                </c:pt>
                <c:pt idx="4">
                  <c:v>38.200000000000003</c:v>
                </c:pt>
                <c:pt idx="5">
                  <c:v>32.6</c:v>
                </c:pt>
                <c:pt idx="6">
                  <c:v>46.6</c:v>
                </c:pt>
                <c:pt idx="7">
                  <c:v>50.2</c:v>
                </c:pt>
                <c:pt idx="8">
                  <c:v>55</c:v>
                </c:pt>
                <c:pt idx="9">
                  <c:v>47.6</c:v>
                </c:pt>
                <c:pt idx="10">
                  <c:v>61</c:v>
                </c:pt>
                <c:pt idx="11">
                  <c:v>63</c:v>
                </c:pt>
              </c:numCache>
            </c:numRef>
          </c:xVal>
          <c:yVal>
            <c:numRef>
              <c:f>табл8!$D$18:$D$29</c:f>
              <c:numCache>
                <c:formatCode>General</c:formatCode>
                <c:ptCount val="12"/>
                <c:pt idx="0">
                  <c:v>34</c:v>
                </c:pt>
                <c:pt idx="1">
                  <c:v>36.4</c:v>
                </c:pt>
                <c:pt idx="2">
                  <c:v>46.8</c:v>
                </c:pt>
                <c:pt idx="3">
                  <c:v>49.2</c:v>
                </c:pt>
                <c:pt idx="4">
                  <c:v>59.6</c:v>
                </c:pt>
                <c:pt idx="5">
                  <c:v>63</c:v>
                </c:pt>
                <c:pt idx="6">
                  <c:v>72.400000000000006</c:v>
                </c:pt>
                <c:pt idx="7">
                  <c:v>74.8</c:v>
                </c:pt>
                <c:pt idx="8">
                  <c:v>85.2</c:v>
                </c:pt>
                <c:pt idx="9">
                  <c:v>87.6</c:v>
                </c:pt>
                <c:pt idx="10">
                  <c:v>90</c:v>
                </c:pt>
                <c:pt idx="1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0-4898-9651-6D7ADC07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0159"/>
        <c:axId val="124385135"/>
      </c:scatterChart>
      <c:valAx>
        <c:axId val="1322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4385135"/>
        <c:crosses val="autoZero"/>
        <c:crossBetween val="midCat"/>
      </c:valAx>
      <c:valAx>
        <c:axId val="1243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225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</a:t>
            </a:r>
            <a:r>
              <a:rPr lang="uk-UA" baseline="0"/>
              <a:t>на </a:t>
            </a:r>
            <a:r>
              <a:rPr lang="en-US" baseline="0"/>
              <a:t>X2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табл8!$D$17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161333646358912E-2"/>
                  <c:y val="-0.14891353914240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табл8!$C$18:$C$29</c:f>
              <c:numCache>
                <c:formatCode>General</c:formatCode>
                <c:ptCount val="12"/>
                <c:pt idx="0">
                  <c:v>25.5</c:v>
                </c:pt>
                <c:pt idx="1">
                  <c:v>17.2</c:v>
                </c:pt>
                <c:pt idx="2">
                  <c:v>29.6</c:v>
                </c:pt>
                <c:pt idx="3">
                  <c:v>37.6</c:v>
                </c:pt>
                <c:pt idx="4">
                  <c:v>54.2</c:v>
                </c:pt>
                <c:pt idx="5">
                  <c:v>56</c:v>
                </c:pt>
                <c:pt idx="6">
                  <c:v>56.8</c:v>
                </c:pt>
                <c:pt idx="7">
                  <c:v>56.4</c:v>
                </c:pt>
                <c:pt idx="8">
                  <c:v>67.400000000000006</c:v>
                </c:pt>
                <c:pt idx="9">
                  <c:v>80.8</c:v>
                </c:pt>
                <c:pt idx="10">
                  <c:v>73.8</c:v>
                </c:pt>
                <c:pt idx="11">
                  <c:v>68.099999999999994</c:v>
                </c:pt>
              </c:numCache>
            </c:numRef>
          </c:xVal>
          <c:yVal>
            <c:numRef>
              <c:f>табл8!$D$18:$D$29</c:f>
              <c:numCache>
                <c:formatCode>General</c:formatCode>
                <c:ptCount val="12"/>
                <c:pt idx="0">
                  <c:v>34</c:v>
                </c:pt>
                <c:pt idx="1">
                  <c:v>36.4</c:v>
                </c:pt>
                <c:pt idx="2">
                  <c:v>46.8</c:v>
                </c:pt>
                <c:pt idx="3">
                  <c:v>49.2</c:v>
                </c:pt>
                <c:pt idx="4">
                  <c:v>59.6</c:v>
                </c:pt>
                <c:pt idx="5">
                  <c:v>63</c:v>
                </c:pt>
                <c:pt idx="6">
                  <c:v>72.400000000000006</c:v>
                </c:pt>
                <c:pt idx="7">
                  <c:v>74.8</c:v>
                </c:pt>
                <c:pt idx="8">
                  <c:v>85.2</c:v>
                </c:pt>
                <c:pt idx="9">
                  <c:v>87.6</c:v>
                </c:pt>
                <c:pt idx="10">
                  <c:v>90</c:v>
                </c:pt>
                <c:pt idx="1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F-4DE4-95BB-6D069455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6959"/>
        <c:axId val="130515391"/>
      </c:scatterChart>
      <c:valAx>
        <c:axId val="1322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0515391"/>
        <c:crosses val="autoZero"/>
        <c:crossBetween val="midCat"/>
      </c:valAx>
      <c:valAx>
        <c:axId val="1305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225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</a:t>
            </a:r>
            <a:r>
              <a:rPr lang="uk-UA"/>
              <a:t>на </a:t>
            </a: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табл8!$C$1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931321084864393E-2"/>
                  <c:y val="-0.2021347331583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табл8!$B$2:$B$13</c:f>
              <c:numCache>
                <c:formatCode>General</c:formatCode>
                <c:ptCount val="12"/>
                <c:pt idx="0">
                  <c:v>34</c:v>
                </c:pt>
                <c:pt idx="1">
                  <c:v>36.4</c:v>
                </c:pt>
                <c:pt idx="2">
                  <c:v>46.8</c:v>
                </c:pt>
                <c:pt idx="3">
                  <c:v>49.2</c:v>
                </c:pt>
                <c:pt idx="4">
                  <c:v>59.6</c:v>
                </c:pt>
                <c:pt idx="5">
                  <c:v>63</c:v>
                </c:pt>
                <c:pt idx="6">
                  <c:v>72.400000000000006</c:v>
                </c:pt>
                <c:pt idx="7">
                  <c:v>74.8</c:v>
                </c:pt>
                <c:pt idx="8">
                  <c:v>85.2</c:v>
                </c:pt>
                <c:pt idx="9">
                  <c:v>87.6</c:v>
                </c:pt>
                <c:pt idx="10">
                  <c:v>90</c:v>
                </c:pt>
                <c:pt idx="11">
                  <c:v>92</c:v>
                </c:pt>
              </c:numCache>
            </c:numRef>
          </c:xVal>
          <c:yVal>
            <c:numRef>
              <c:f>табл8!$C$2:$C$13</c:f>
              <c:numCache>
                <c:formatCode>General</c:formatCode>
                <c:ptCount val="12"/>
                <c:pt idx="0">
                  <c:v>21.4</c:v>
                </c:pt>
                <c:pt idx="1">
                  <c:v>20.6</c:v>
                </c:pt>
                <c:pt idx="2">
                  <c:v>29.8</c:v>
                </c:pt>
                <c:pt idx="3">
                  <c:v>35</c:v>
                </c:pt>
                <c:pt idx="4">
                  <c:v>38.200000000000003</c:v>
                </c:pt>
                <c:pt idx="5">
                  <c:v>32.6</c:v>
                </c:pt>
                <c:pt idx="6">
                  <c:v>46.6</c:v>
                </c:pt>
                <c:pt idx="7">
                  <c:v>50.2</c:v>
                </c:pt>
                <c:pt idx="8">
                  <c:v>55</c:v>
                </c:pt>
                <c:pt idx="9">
                  <c:v>47.6</c:v>
                </c:pt>
                <c:pt idx="10">
                  <c:v>61</c:v>
                </c:pt>
                <c:pt idx="1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7-4AE5-9F22-E5A66385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50527"/>
        <c:axId val="129004927"/>
      </c:scatterChart>
      <c:valAx>
        <c:axId val="30005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9004927"/>
        <c:crosses val="autoZero"/>
        <c:crossBetween val="midCat"/>
      </c:valAx>
      <c:valAx>
        <c:axId val="1290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0005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</a:t>
            </a:r>
            <a:r>
              <a:rPr lang="uk-UA"/>
              <a:t> на </a:t>
            </a: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табл8!$D$1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82020997375328E-2"/>
                  <c:y val="-0.2042636337124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табл8!$B$2:$B$13</c:f>
              <c:numCache>
                <c:formatCode>General</c:formatCode>
                <c:ptCount val="12"/>
                <c:pt idx="0">
                  <c:v>34</c:v>
                </c:pt>
                <c:pt idx="1">
                  <c:v>36.4</c:v>
                </c:pt>
                <c:pt idx="2">
                  <c:v>46.8</c:v>
                </c:pt>
                <c:pt idx="3">
                  <c:v>49.2</c:v>
                </c:pt>
                <c:pt idx="4">
                  <c:v>59.6</c:v>
                </c:pt>
                <c:pt idx="5">
                  <c:v>63</c:v>
                </c:pt>
                <c:pt idx="6">
                  <c:v>72.400000000000006</c:v>
                </c:pt>
                <c:pt idx="7">
                  <c:v>74.8</c:v>
                </c:pt>
                <c:pt idx="8">
                  <c:v>85.2</c:v>
                </c:pt>
                <c:pt idx="9">
                  <c:v>87.6</c:v>
                </c:pt>
                <c:pt idx="10">
                  <c:v>90</c:v>
                </c:pt>
                <c:pt idx="11">
                  <c:v>92</c:v>
                </c:pt>
              </c:numCache>
            </c:numRef>
          </c:xVal>
          <c:yVal>
            <c:numRef>
              <c:f>табл8!$D$2:$D$13</c:f>
              <c:numCache>
                <c:formatCode>General</c:formatCode>
                <c:ptCount val="12"/>
                <c:pt idx="0">
                  <c:v>25.5</c:v>
                </c:pt>
                <c:pt idx="1">
                  <c:v>17.2</c:v>
                </c:pt>
                <c:pt idx="2">
                  <c:v>29.6</c:v>
                </c:pt>
                <c:pt idx="3">
                  <c:v>37.6</c:v>
                </c:pt>
                <c:pt idx="4">
                  <c:v>54.2</c:v>
                </c:pt>
                <c:pt idx="5">
                  <c:v>56</c:v>
                </c:pt>
                <c:pt idx="6">
                  <c:v>56.8</c:v>
                </c:pt>
                <c:pt idx="7">
                  <c:v>56.4</c:v>
                </c:pt>
                <c:pt idx="8">
                  <c:v>67.400000000000006</c:v>
                </c:pt>
                <c:pt idx="9">
                  <c:v>80.8</c:v>
                </c:pt>
                <c:pt idx="10">
                  <c:v>73.8</c:v>
                </c:pt>
                <c:pt idx="11">
                  <c:v>68.099999999999994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1-4FBA-BC67-5917701E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51727"/>
        <c:axId val="129061087"/>
      </c:scatterChart>
      <c:valAx>
        <c:axId val="30005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9061087"/>
        <c:crosses val="autoZero"/>
        <c:crossBetween val="midCat"/>
      </c:valAx>
      <c:valAx>
        <c:axId val="1290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0005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536121</xdr:colOff>
      <xdr:row>13</xdr:row>
      <xdr:rowOff>157842</xdr:rowOff>
    </xdr:from>
    <xdr:to>
      <xdr:col>12</xdr:col>
      <xdr:colOff>122464</xdr:colOff>
      <xdr:row>27</xdr:row>
      <xdr:rowOff>190499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47A5205-2070-4C7F-9AF7-781A535F4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785494</xdr:colOff>
      <xdr:row>13</xdr:row>
      <xdr:rowOff>161189</xdr:rowOff>
    </xdr:from>
    <xdr:to>
      <xdr:col>16</xdr:col>
      <xdr:colOff>1531268</xdr:colOff>
      <xdr:row>28</xdr:row>
      <xdr:rowOff>15617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5B7ADEB-67CF-4659-8E6D-265EE4C95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536509</xdr:colOff>
      <xdr:row>28</xdr:row>
      <xdr:rowOff>160176</xdr:rowOff>
    </xdr:from>
    <xdr:to>
      <xdr:col>12</xdr:col>
      <xdr:colOff>124407</xdr:colOff>
      <xdr:row>43</xdr:row>
      <xdr:rowOff>96416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6485EF94-5F01-4305-BE9B-E7E88AC69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824203</xdr:colOff>
      <xdr:row>28</xdr:row>
      <xdr:rowOff>152401</xdr:rowOff>
    </xdr:from>
    <xdr:to>
      <xdr:col>16</xdr:col>
      <xdr:colOff>1570652</xdr:colOff>
      <xdr:row>43</xdr:row>
      <xdr:rowOff>88641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70CCC47-EC63-4E0A-9958-AA7F99F87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H1" zoomScale="85" zoomScaleNormal="85" workbookViewId="0">
      <selection activeCell="M9" sqref="M9"/>
    </sheetView>
  </sheetViews>
  <sheetFormatPr defaultRowHeight="14.6" x14ac:dyDescent="0.4"/>
  <cols>
    <col min="8" max="9" width="9.23046875" customWidth="1"/>
    <col min="10" max="10" width="17" customWidth="1"/>
    <col min="11" max="11" width="13.53515625" customWidth="1"/>
    <col min="12" max="12" width="12.23046875" customWidth="1"/>
    <col min="13" max="13" width="18.3828125" customWidth="1"/>
    <col min="16" max="16" width="17.23046875" customWidth="1"/>
    <col min="17" max="17" width="29.15234375" customWidth="1"/>
    <col min="18" max="18" width="31.53515625" customWidth="1"/>
  </cols>
  <sheetData>
    <row r="1" spans="1:18" ht="15.45" x14ac:dyDescent="0.4">
      <c r="A1" s="1" t="s">
        <v>0</v>
      </c>
      <c r="B1" s="1" t="s">
        <v>1</v>
      </c>
      <c r="C1" s="1" t="s">
        <v>2</v>
      </c>
      <c r="D1" s="1" t="s">
        <v>3</v>
      </c>
      <c r="J1" s="1" t="s">
        <v>9</v>
      </c>
      <c r="K1" s="1" t="s">
        <v>6</v>
      </c>
      <c r="L1" s="1" t="s">
        <v>7</v>
      </c>
      <c r="M1" s="1" t="s">
        <v>8</v>
      </c>
      <c r="P1" s="1" t="s">
        <v>9</v>
      </c>
      <c r="Q1" s="2" t="s">
        <v>10</v>
      </c>
      <c r="R1" s="2" t="s">
        <v>11</v>
      </c>
    </row>
    <row r="2" spans="1:18" ht="15.45" x14ac:dyDescent="0.4">
      <c r="A2" s="1">
        <v>1</v>
      </c>
      <c r="B2" s="1">
        <v>34</v>
      </c>
      <c r="C2" s="1">
        <v>21.4</v>
      </c>
      <c r="D2" s="1">
        <v>25.5</v>
      </c>
      <c r="J2" s="1" t="s">
        <v>4</v>
      </c>
      <c r="K2" s="1">
        <f>CORREL(B2:B13, C2:C13)</f>
        <v>0.95933841967154232</v>
      </c>
      <c r="L2" s="1">
        <f>_xlfn.T.TEST(B2:B13, C2:C13, 2, 1)</f>
        <v>5.9287709331840031E-7</v>
      </c>
      <c r="M2" s="1">
        <f>RSQ(B2:B13, C2:C13)</f>
        <v>0.92033020345789229</v>
      </c>
      <c r="P2" s="4" t="s">
        <v>4</v>
      </c>
      <c r="Q2" s="1">
        <f>LINEST(B2:B13, C2:C13, TRUE, FALSE)</f>
        <v>1.3950514085095707</v>
      </c>
      <c r="R2" s="1">
        <f>LINEST(C2:C13, B2:B13, TRUE, FALSE)</f>
        <v>0.65971060123235437</v>
      </c>
    </row>
    <row r="3" spans="1:18" ht="15.45" x14ac:dyDescent="0.4">
      <c r="A3" s="1">
        <v>2</v>
      </c>
      <c r="B3" s="1">
        <v>36.4</v>
      </c>
      <c r="C3" s="1">
        <v>20.6</v>
      </c>
      <c r="D3" s="1">
        <v>17.2</v>
      </c>
      <c r="J3" s="1" t="s">
        <v>5</v>
      </c>
      <c r="K3" s="1">
        <f>CORREL(B2:B13, D2:D13)</f>
        <v>0.95889383951532192</v>
      </c>
      <c r="L3" s="1">
        <f>_xlfn.T.TEST(B2:B13, D2:D13, 2, 1)</f>
        <v>5.447472638799987E-6</v>
      </c>
      <c r="M3" s="1">
        <f>RSQ(B2:B13, D2:D13)</f>
        <v>0.91947739546043572</v>
      </c>
      <c r="P3" s="4"/>
      <c r="Q3" s="1">
        <f>INDEX(LINEST(B2:B13, C2:C13, TRUE, FALSE), 1, 2)</f>
        <v>7.6732703613920989</v>
      </c>
      <c r="R3" s="1">
        <f>INDEX(LINEST(C2:C13, B2:B13, TRUE, FALSE), 1, 2)</f>
        <v>-1.7359237978993605</v>
      </c>
    </row>
    <row r="4" spans="1:18" ht="15.45" x14ac:dyDescent="0.4">
      <c r="A4" s="1">
        <v>3</v>
      </c>
      <c r="B4" s="1">
        <v>46.8</v>
      </c>
      <c r="C4" s="1">
        <v>29.8</v>
      </c>
      <c r="D4" s="1">
        <v>29.6</v>
      </c>
      <c r="P4" s="4" t="s">
        <v>5</v>
      </c>
      <c r="Q4" s="1">
        <f>LINEST(B2:B13, D2:D13, TRUE, FALSE)</f>
        <v>0.99248440380059166</v>
      </c>
      <c r="R4" s="1">
        <f>LINEST(D2:D13, B2:B13, TRUE, FALSE)</f>
        <v>0.92644014549691212</v>
      </c>
    </row>
    <row r="5" spans="1:18" ht="15.45" x14ac:dyDescent="0.4">
      <c r="A5" s="1">
        <v>4</v>
      </c>
      <c r="B5" s="1">
        <v>49.2</v>
      </c>
      <c r="C5" s="1">
        <v>35</v>
      </c>
      <c r="D5" s="1">
        <v>37.6</v>
      </c>
      <c r="P5" s="4"/>
      <c r="Q5" s="1">
        <f>INDEX(LINEST(B2:B13, D2:D13, TRUE, FALSE), 1, 2)</f>
        <v>14.357101889225923</v>
      </c>
      <c r="R5" s="1">
        <f>INDEX(LINEST(D2:D13, B2:B13, TRUE, FALSE), 1, 2)</f>
        <v>-9.1178462573381154</v>
      </c>
    </row>
    <row r="6" spans="1:18" ht="15.45" x14ac:dyDescent="0.4">
      <c r="A6" s="1">
        <v>5</v>
      </c>
      <c r="B6" s="1">
        <v>59.6</v>
      </c>
      <c r="C6" s="1">
        <v>38.200000000000003</v>
      </c>
      <c r="D6" s="1">
        <v>54.2</v>
      </c>
    </row>
    <row r="7" spans="1:18" ht="15.45" x14ac:dyDescent="0.4">
      <c r="A7" s="1">
        <v>6</v>
      </c>
      <c r="B7" s="1">
        <v>63</v>
      </c>
      <c r="C7" s="1">
        <v>32.6</v>
      </c>
      <c r="D7" s="1">
        <v>56</v>
      </c>
    </row>
    <row r="8" spans="1:18" ht="15.45" x14ac:dyDescent="0.4">
      <c r="A8" s="1">
        <v>7</v>
      </c>
      <c r="B8" s="1">
        <v>72.400000000000006</v>
      </c>
      <c r="C8" s="1">
        <v>46.6</v>
      </c>
      <c r="D8" s="1">
        <v>56.8</v>
      </c>
      <c r="P8" s="3" t="s">
        <v>9</v>
      </c>
      <c r="Q8" s="3" t="s">
        <v>12</v>
      </c>
    </row>
    <row r="9" spans="1:18" ht="15.45" x14ac:dyDescent="0.4">
      <c r="A9" s="1">
        <v>8</v>
      </c>
      <c r="B9" s="1">
        <v>74.8</v>
      </c>
      <c r="C9" s="1">
        <v>50.2</v>
      </c>
      <c r="D9" s="1">
        <v>56.4</v>
      </c>
      <c r="P9" s="3" t="s">
        <v>13</v>
      </c>
      <c r="Q9" s="3">
        <f>DEGREES(ATAN(ABS((Q2 - R2) / (1 + Q2 * R2))))</f>
        <v>20.953049718666637</v>
      </c>
    </row>
    <row r="10" spans="1:18" ht="15.45" x14ac:dyDescent="0.4">
      <c r="A10" s="1">
        <v>9</v>
      </c>
      <c r="B10" s="1">
        <v>85.2</v>
      </c>
      <c r="C10" s="1">
        <v>55</v>
      </c>
      <c r="D10" s="1">
        <v>67.400000000000006</v>
      </c>
      <c r="P10" s="3" t="s">
        <v>14</v>
      </c>
      <c r="Q10" s="3">
        <f>DEGREES(ATAN(ABS((Q4 - R4) / (1 + Q4 * R4))))</f>
        <v>1.9706223438446189</v>
      </c>
    </row>
    <row r="11" spans="1:18" ht="15.45" x14ac:dyDescent="0.4">
      <c r="A11" s="1">
        <v>10</v>
      </c>
      <c r="B11" s="1">
        <v>87.6</v>
      </c>
      <c r="C11" s="1">
        <v>47.6</v>
      </c>
      <c r="D11" s="1">
        <v>80.8</v>
      </c>
    </row>
    <row r="12" spans="1:18" ht="15.45" x14ac:dyDescent="0.4">
      <c r="A12" s="1">
        <v>11</v>
      </c>
      <c r="B12" s="1">
        <v>90</v>
      </c>
      <c r="C12" s="1">
        <v>61</v>
      </c>
      <c r="D12" s="1">
        <v>73.8</v>
      </c>
    </row>
    <row r="13" spans="1:18" ht="15.45" x14ac:dyDescent="0.4">
      <c r="A13" s="1">
        <v>12</v>
      </c>
      <c r="B13" s="1">
        <v>92</v>
      </c>
      <c r="C13" s="1">
        <v>63</v>
      </c>
      <c r="D13" s="1">
        <v>68.099999999999994</v>
      </c>
    </row>
    <row r="17" spans="2:4" ht="15.45" x14ac:dyDescent="0.4">
      <c r="B17" s="3" t="s">
        <v>2</v>
      </c>
      <c r="C17" s="3" t="s">
        <v>3</v>
      </c>
      <c r="D17" s="3" t="s">
        <v>1</v>
      </c>
    </row>
    <row r="18" spans="2:4" ht="15.45" x14ac:dyDescent="0.4">
      <c r="B18" s="3">
        <v>21.4</v>
      </c>
      <c r="C18" s="3">
        <v>25.5</v>
      </c>
      <c r="D18" s="3">
        <v>34</v>
      </c>
    </row>
    <row r="19" spans="2:4" ht="15.45" x14ac:dyDescent="0.4">
      <c r="B19" s="3">
        <v>20.6</v>
      </c>
      <c r="C19" s="3">
        <v>17.2</v>
      </c>
      <c r="D19" s="3">
        <v>36.4</v>
      </c>
    </row>
    <row r="20" spans="2:4" ht="15.45" x14ac:dyDescent="0.4">
      <c r="B20" s="3">
        <v>29.8</v>
      </c>
      <c r="C20" s="3">
        <v>29.6</v>
      </c>
      <c r="D20" s="3">
        <v>46.8</v>
      </c>
    </row>
    <row r="21" spans="2:4" ht="15.45" x14ac:dyDescent="0.4">
      <c r="B21" s="3">
        <v>35</v>
      </c>
      <c r="C21" s="3">
        <v>37.6</v>
      </c>
      <c r="D21" s="3">
        <v>49.2</v>
      </c>
    </row>
    <row r="22" spans="2:4" ht="15.45" x14ac:dyDescent="0.4">
      <c r="B22" s="3">
        <v>38.200000000000003</v>
      </c>
      <c r="C22" s="3">
        <v>54.2</v>
      </c>
      <c r="D22" s="3">
        <v>59.6</v>
      </c>
    </row>
    <row r="23" spans="2:4" ht="15.45" x14ac:dyDescent="0.4">
      <c r="B23" s="3">
        <v>32.6</v>
      </c>
      <c r="C23" s="3">
        <v>56</v>
      </c>
      <c r="D23" s="3">
        <v>63</v>
      </c>
    </row>
    <row r="24" spans="2:4" ht="15.45" x14ac:dyDescent="0.4">
      <c r="B24" s="3">
        <v>46.6</v>
      </c>
      <c r="C24" s="3">
        <v>56.8</v>
      </c>
      <c r="D24" s="3">
        <v>72.400000000000006</v>
      </c>
    </row>
    <row r="25" spans="2:4" ht="15.45" x14ac:dyDescent="0.4">
      <c r="B25" s="3">
        <v>50.2</v>
      </c>
      <c r="C25" s="3">
        <v>56.4</v>
      </c>
      <c r="D25" s="3">
        <v>74.8</v>
      </c>
    </row>
    <row r="26" spans="2:4" ht="15.45" x14ac:dyDescent="0.4">
      <c r="B26" s="3">
        <v>55</v>
      </c>
      <c r="C26" s="3">
        <v>67.400000000000006</v>
      </c>
      <c r="D26" s="3">
        <v>85.2</v>
      </c>
    </row>
    <row r="27" spans="2:4" ht="15.45" x14ac:dyDescent="0.4">
      <c r="B27" s="3">
        <v>47.6</v>
      </c>
      <c r="C27" s="3">
        <v>80.8</v>
      </c>
      <c r="D27" s="3">
        <v>87.6</v>
      </c>
    </row>
    <row r="28" spans="2:4" ht="15.45" x14ac:dyDescent="0.4">
      <c r="B28" s="3">
        <v>61</v>
      </c>
      <c r="C28" s="3">
        <v>73.8</v>
      </c>
      <c r="D28" s="3">
        <v>90</v>
      </c>
    </row>
    <row r="29" spans="2:4" ht="15.45" x14ac:dyDescent="0.4">
      <c r="B29" s="3">
        <v>63</v>
      </c>
      <c r="C29" s="3">
        <v>68.099999999999994</v>
      </c>
      <c r="D29" s="3">
        <v>92</v>
      </c>
    </row>
  </sheetData>
  <mergeCells count="2">
    <mergeCell ref="P2:P3"/>
    <mergeCell ref="P4:P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табл8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2025-03-30T17:54:14Z</dcterms:created>
  <dcterms:modified xsi:type="dcterms:W3CDTF">2025-03-30T19:00:57Z</dcterms:modified>
</cp:coreProperties>
</file>