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al_texts" sheetId="1" r:id="rId4"/>
    <sheet state="visible" name="text_classification" sheetId="2" r:id="rId5"/>
    <sheet state="visible" name="tags_distribution" sheetId="3" r:id="rId6"/>
    <sheet state="visible" name="VO_text" sheetId="4" r:id="rId7"/>
    <sheet state="visible" name="VO_summary" sheetId="5" r:id="rId8"/>
    <sheet state="visible" name="mission_distribution" sheetId="6" r:id="rId9"/>
  </sheets>
  <definedNames/>
  <calcPr/>
</workbook>
</file>

<file path=xl/sharedStrings.xml><?xml version="1.0" encoding="utf-8"?>
<sst xmlns="http://schemas.openxmlformats.org/spreadsheetml/2006/main" count="41234" uniqueCount="16224">
  <si>
    <t>name</t>
  </si>
  <si>
    <t>wording</t>
  </si>
  <si>
    <t>uid</t>
  </si>
  <si>
    <t>voice</t>
  </si>
  <si>
    <t>tags</t>
  </si>
  <si>
    <t>category</t>
  </si>
  <si>
    <t>words_number</t>
  </si>
  <si>
    <t>ACH_D3_Campaign_Cathedral_1_caption</t>
  </si>
  <si>
    <t>The Evilest Evil</t>
  </si>
  <si>
    <t>achievement</t>
  </si>
  <si>
    <t>ACH_D3_Campaign_Cathedral_1_description</t>
  </si>
  <si>
    <t>Collect a total of 1000 Evilness in the mission “Twistram in Ruins”.</t>
  </si>
  <si>
    <t>ACH_D3_Campaign_Cathedral_1_obtained</t>
  </si>
  <si>
    <t>Collected enough Evilness in the mission “Twistram in Ruins”.</t>
  </si>
  <si>
    <t>ACH_D3_Campaign_Cathedral_2_caption</t>
  </si>
  <si>
    <t>No one has to die today!</t>
  </si>
  <si>
    <t>ACH_D3_Campaign_Cathedral_2_description</t>
  </si>
  <si>
    <t>Complete the mission “Twistram in Ruins” without losing more than 3 creatures.</t>
  </si>
  <si>
    <t>ACH_D3_Campaign_Cathedral_2_obtained</t>
  </si>
  <si>
    <t>Completed the mission “Twistram in Ruins” with few creatures lost.</t>
  </si>
  <si>
    <t>ACH_D3_Campaign_Cathedral_Completed_caption</t>
  </si>
  <si>
    <t>Twistram is devastated</t>
  </si>
  <si>
    <t>ACH_D3_Campaign_Cathedral_Completed_description</t>
  </si>
  <si>
    <t>Complete the mission “Twistram in Ruins”.</t>
  </si>
  <si>
    <t>ACH_D3_Campaign_Cathedral_Completed_obtained</t>
  </si>
  <si>
    <t>Completed the mission “Twistram in Ruins”.</t>
  </si>
  <si>
    <t>ACH_D3_Campaign_ColdLight_1_caption</t>
  </si>
  <si>
    <t>Use the terrain</t>
  </si>
  <si>
    <t>ACH_D3_Campaign_ColdLight_1_description</t>
  </si>
  <si>
    <t>Kill 30 Heroes using an Obelisk.</t>
  </si>
  <si>
    <t>ACH_D3_Campaign_ColdLight_1_obtained</t>
  </si>
  <si>
    <t>Killed enough Heroes with an Obelisk in the mission “Two Sides Of A Medal”.</t>
  </si>
  <si>
    <t>ACH_D3_Campaign_ColdLight_2_caption</t>
  </si>
  <si>
    <t>Discoverer</t>
  </si>
  <si>
    <t>ACH_D3_Campaign_ColdLight_2_description</t>
  </si>
  <si>
    <t>Find the two Obelisks in less than 25 minutes.</t>
  </si>
  <si>
    <t>ACH_D3_Campaign_ColdLight_2_obtained</t>
  </si>
  <si>
    <t>Discovered the Obelisks in the mission “Two Sides Of A Medal” in a very short time.</t>
  </si>
  <si>
    <t>ACH_D3_Campaign_ColdLight_Completed_caption</t>
  </si>
  <si>
    <t>At the foot of Mount Destiny</t>
  </si>
  <si>
    <t>ACH_D3_Campaign_ColdLight_Completed_description</t>
  </si>
  <si>
    <t>Complete the mission “Two Sides Of A Medal”.</t>
  </si>
  <si>
    <t>ACH_D3_Campaign_ColdLight_Completed_obtained</t>
  </si>
  <si>
    <t>Completed the mission “Two Sides Of A Medal”.</t>
  </si>
  <si>
    <t>ACH_D3_Campaign_Darksword_1_caption</t>
  </si>
  <si>
    <t>This is fun, I’m going to keep doing this!</t>
  </si>
  <si>
    <t>ACH_D3_Campaign_Darksword_1_description</t>
  </si>
  <si>
    <t>Sacrifice more Heroes than needed in mission “I Am Your Father!” – until the Narrator is satisfied.</t>
  </si>
  <si>
    <t>ACH_D3_Campaign_Darksword_1_obtained</t>
  </si>
  <si>
    <t>Sacrificed more Heroes than necessary in the mission “I Am Your Father!”.</t>
  </si>
  <si>
    <t>ACH_D3_Campaign_Darksword_2_caption</t>
  </si>
  <si>
    <t>Hearts of Iron</t>
  </si>
  <si>
    <t>ACH_D3_Campaign_Darksword_2_description</t>
  </si>
  <si>
    <t>Complete the mission “I Am Your Father!” without the Dungeonheart taking any damage.</t>
  </si>
  <si>
    <t>ACH_D3_Campaign_Darksword_2_obtained</t>
  </si>
  <si>
    <t>The Dungeonheart wasn’t damaged in the mission “I Am Your Father!”.</t>
  </si>
  <si>
    <t>ACH_D3_Campaign_Darksword_Completed_caption</t>
  </si>
  <si>
    <t>Difficult family relationships</t>
  </si>
  <si>
    <t>ACH_D3_Campaign_Darksword_Completed_description</t>
  </si>
  <si>
    <t>Complete the mission “I Am Your Father!”.</t>
  </si>
  <si>
    <t>ACH_D3_Campaign_Darksword_Completed_obtained</t>
  </si>
  <si>
    <t>Completed the mission “I Am Your Father!”.</t>
  </si>
  <si>
    <t>ACH_D3_Campaign_DayNight_1_caption</t>
  </si>
  <si>
    <t>Master of Traps</t>
  </si>
  <si>
    <t>ACH_D3_Campaign_DayNight_1_description</t>
  </si>
  <si>
    <t>Kill at least 30 Heroes with the “Thrasher” Trap in the mission “The Crossing”.</t>
  </si>
  <si>
    <t>ACH_D3_Campaign_DayNight_1_obtained</t>
  </si>
  <si>
    <t>Killed enough Heroes with the Thrasher in the mission “The Crossing”.</t>
  </si>
  <si>
    <t>ACH_D3_Campaign_DayNight_2_caption</t>
  </si>
  <si>
    <t>Ignore The Level Designer’s Plan</t>
  </si>
  <si>
    <t>ACH_D3_Campaign_DayNight_2_description</t>
  </si>
  <si>
    <t>Destroy at least 3 Hero tent camps during daylight in the mission “The Crossing”.</t>
  </si>
  <si>
    <t>ACH_D3_Campaign_DayNight_2_obtained</t>
  </si>
  <si>
    <t>Destroyed enough Hero camps during daylight in the mission “The Crossing”.</t>
  </si>
  <si>
    <t>ACH_D3_Campaign_DayNight_Completed_caption</t>
  </si>
  <si>
    <t>A trip on sea, what fun it can be</t>
  </si>
  <si>
    <t>ACH_D3_Campaign_DayNight_Completed_description</t>
  </si>
  <si>
    <t>Complete the mission “The Crossing”.</t>
  </si>
  <si>
    <t>ACH_D3_Campaign_DayNight_Completed_obtained</t>
  </si>
  <si>
    <t>Completed the mission “The Crossing”.</t>
  </si>
  <si>
    <t>ACH_D3_Campaign_DemonStones_1_caption</t>
  </si>
  <si>
    <t>The Stones’ Power</t>
  </si>
  <si>
    <t>ACH_D3_Campaign_DemonStones_1_description</t>
  </si>
  <si>
    <t>Kill at least 15 Heroes using the Stones’ magic in the mission “The Gehenna Stones”.</t>
  </si>
  <si>
    <t>ACH_D3_Campaign_DemonStones_1_obtained</t>
  </si>
  <si>
    <t>Killed enough Heroes using the Stones’ magic in the mission “The Gehenna Stones”.</t>
  </si>
  <si>
    <t>ACH_D3_Campaign_DemonStones_2_caption</t>
  </si>
  <si>
    <t>The White Knight</t>
  </si>
  <si>
    <t>ACH_D3_Campaign_DemonStones_2_description</t>
  </si>
  <si>
    <t>Don’t let Thalya's Life Energy fall below 75% during the mission “The Gehenna Stones”.</t>
  </si>
  <si>
    <t>ACH_D3_Campaign_DemonStones_2_obtained</t>
  </si>
  <si>
    <t>Thalya's Life Energy never fell too low during the mission “The Gehenna Stones”.</t>
  </si>
  <si>
    <t>ACH_D3_Campaign_DemonStones_Completed_caption</t>
  </si>
  <si>
    <t>The Gehenna Stones</t>
  </si>
  <si>
    <t>ACH_D3_Campaign_DemonStones_Completed_description</t>
  </si>
  <si>
    <t>Complete the mission “The Gehenna Stones”.</t>
  </si>
  <si>
    <t>ACH_D3_Campaign_DemonStones_Completed_obtained</t>
  </si>
  <si>
    <t>Completed the mission “The Gehenna Stones”.</t>
  </si>
  <si>
    <t>ACH_D3_Campaign_Demonicon_1_caption</t>
  </si>
  <si>
    <t>Spawner Killer</t>
  </si>
  <si>
    <t>ACH_D3_Campaign_Demonicon_1_description</t>
  </si>
  <si>
    <t>Destroy all of the Hero camps in the mission “The Storming of Dollaran”.</t>
  </si>
  <si>
    <t>ACH_D3_Campaign_Demonicon_1_obtained</t>
  </si>
  <si>
    <t>Destroyed all of the Hero camps in the mission “The Storming of Dollaran”.</t>
  </si>
  <si>
    <t>ACH_D3_Campaign_Demonicon_2_caption</t>
  </si>
  <si>
    <t>Storm And Stress</t>
  </si>
  <si>
    <t>ACH_D3_Campaign_Demonicon_2_description</t>
  </si>
  <si>
    <t>Complete the mission “The Storming of Dollaran” in less than 40 minutes.</t>
  </si>
  <si>
    <t>ACH_D3_Campaign_Demonicon_2_obtained</t>
  </si>
  <si>
    <t>Completed the mission “The Storming of Dollaran” in a minimum of time.</t>
  </si>
  <si>
    <t>ACH_D3_Campaign_Demonicon_Completed_caption</t>
  </si>
  <si>
    <t>Stock Market Crash</t>
  </si>
  <si>
    <t>ACH_D3_Campaign_Demonicon_Completed_description</t>
  </si>
  <si>
    <t>Complete the mission “The Storming of Dollaran”.</t>
  </si>
  <si>
    <t>ACH_D3_Campaign_Demonicon_Completed_obtained</t>
  </si>
  <si>
    <t>Completed the mission “The Storming of Dollaran”.</t>
  </si>
  <si>
    <t>ACH_D3_Campaign_FancyFoods_1_caption</t>
  </si>
  <si>
    <t>MASS-O-BOT</t>
  </si>
  <si>
    <t>ACH_D3_Campaign_FancyFoods_1_description</t>
  </si>
  <si>
    <t>Own 5 Gob-O-Bots at any time in the mission “The End of Burgers' End”.</t>
  </si>
  <si>
    <t>ACH_D3_Campaign_FancyFoods_1_obtained</t>
  </si>
  <si>
    <t>Ownes enough Gob-O-Bots in the mission “The End of Burgers' End”</t>
  </si>
  <si>
    <t>ACH_D3_Campaign_FancyFoods_2_caption</t>
  </si>
  <si>
    <t>Then let them eat cake!</t>
  </si>
  <si>
    <t>ACH_D3_Campaign_FancyFoods_2_description</t>
  </si>
  <si>
    <t>Don’t allow any deliveries to reach the city in the mission “The End of Burgers' End”.</t>
  </si>
  <si>
    <t>ACH_D3_Campaign_FancyFoods_2_obtained</t>
  </si>
  <si>
    <t>No deliveries reached the city in the mission “The End of Burgers' End”.</t>
  </si>
  <si>
    <t>ACH_D3_Campaign_FancyFoods_Completed_caption</t>
  </si>
  <si>
    <t>The last burger</t>
  </si>
  <si>
    <t>ACH_D3_Campaign_FancyFoods_Completed_description</t>
  </si>
  <si>
    <t>Complete the mission “The End of Burgers' End”.</t>
  </si>
  <si>
    <t>ACH_D3_Campaign_FancyFoods_Completed_obtained</t>
  </si>
  <si>
    <t>Completed the mission “The End of Burgers' End”.</t>
  </si>
  <si>
    <t>ACH_D3_Campaign_Fire_1_caption</t>
  </si>
  <si>
    <t>Prepare the grave</t>
  </si>
  <si>
    <t>ACH_D3_Campaign_Fire_1_description</t>
  </si>
  <si>
    <t>Don’t let the Grave Golem’s Life Energy fall below 50%.</t>
  </si>
  <si>
    <t>ACH_D3_Campaign_Fire_1_obtained</t>
  </si>
  <si>
    <t>The Grave Golem’s Life Energy didn’t drop too much in the mission “Baptism of Fire”.</t>
  </si>
  <si>
    <t>ACH_D3_Campaign_Fire_2_caption</t>
  </si>
  <si>
    <t>Not a scratch</t>
  </si>
  <si>
    <t>ACH_D3_Campaign_Fire_2_description</t>
  </si>
  <si>
    <t>Complete the mission “Baptism of Fire” without Thalya taking any damage.</t>
  </si>
  <si>
    <t>ACH_D3_Campaign_Fire_2_obtained</t>
  </si>
  <si>
    <t>Thaly didn’t take any damage in the mission “Baptism of Fire”.</t>
  </si>
  <si>
    <t>ACH_D3_Campaign_Fire_Completed_caption</t>
  </si>
  <si>
    <t>Angel of Fire</t>
  </si>
  <si>
    <t>ACH_D3_Campaign_Fire_Completed_description</t>
  </si>
  <si>
    <t>Complete the mission “Baptism of Fire”.</t>
  </si>
  <si>
    <t>ACH_D3_Campaign_Fire_Completed_obtained</t>
  </si>
  <si>
    <t>Completed the mission “Baptism of Fire”.</t>
  </si>
  <si>
    <t>ACH_D3_Campaign_Graves_1_caption</t>
  </si>
  <si>
    <t>Braiiiiins!</t>
  </si>
  <si>
    <t>ACH_D3_Campaign_Graves_1_description</t>
  </si>
  <si>
    <t>Awaken at least 98 Undead in the mission “The Ashspring Swamplands”.</t>
  </si>
  <si>
    <t>ACH_D3_Campaign_Graves_1_obtained</t>
  </si>
  <si>
    <t>Woke enough Undead in the mission “The Ashspring Swamplands”.</t>
  </si>
  <si>
    <t>ACH_D3_Campaign_Graves_2_caption</t>
  </si>
  <si>
    <t>Night of the Living Dead (on Speed)</t>
  </si>
  <si>
    <t>ACH_D3_Campaign_Graves_2_description</t>
  </si>
  <si>
    <t>Conquer all Graveyards in less than 25 minutes in the mission “The Ashspring Swamplands”.</t>
  </si>
  <si>
    <t>ACH_D3_Campaign_Graves_2_obtained</t>
  </si>
  <si>
    <t>Conquered all the Graveyards in the mission “The Ashspring Swamplands” in a minimum of time.</t>
  </si>
  <si>
    <t>ACH_D3_Campaign_Graves_Completed_caption</t>
  </si>
  <si>
    <t>The Swamplanders from the swamplands</t>
  </si>
  <si>
    <t>ACH_D3_Campaign_Graves_Completed_description</t>
  </si>
  <si>
    <t>Complete the mission “The Ashspring Swamplands”.</t>
  </si>
  <si>
    <t>ACH_D3_Campaign_Graves_Completed_obtained</t>
  </si>
  <si>
    <t>Completed the mission “The Ashspring Swamplands”.</t>
  </si>
  <si>
    <t>ACH_D3_Campaign_Hammer_1_caption</t>
  </si>
  <si>
    <t>The One-Huge-Army-Building Evil</t>
  </si>
  <si>
    <t>ACH_D3_Campaign_Hammer_1_description</t>
  </si>
  <si>
    <t>Own at least 15 creatures at the same time in the mission “The Battle of Steelsmith”.</t>
  </si>
  <si>
    <t>ACH_D3_Campaign_Hammer_1_obtained</t>
  </si>
  <si>
    <t>Owned a huge army in the mission “The Battle of Steelsmith”.</t>
  </si>
  <si>
    <t>ACH_D3_Campaign_Hammer_2_caption</t>
  </si>
  <si>
    <t>Hands off the Dungeonheart!</t>
  </si>
  <si>
    <t>ACH_D3_Campaign_Hammer_2_description</t>
  </si>
  <si>
    <t>The Dungeonheart must not fall below 50% life in the mission “The Battle of Steelsmith”.</t>
  </si>
  <si>
    <t>ACH_D3_Campaign_Hammer_2_obtained</t>
  </si>
  <si>
    <t>The Dungeonheart was never too badly damaged in the mission “The Battle of Steelsmith”.</t>
  </si>
  <si>
    <t>ACH_D3_Campaign_Hammer_Completed_caption</t>
  </si>
  <si>
    <t>Rusty Steel</t>
  </si>
  <si>
    <t>ACH_D3_Campaign_Hammer_Completed_description</t>
  </si>
  <si>
    <t>Complete the mission “The Battle of Steelsmith”.</t>
  </si>
  <si>
    <t>ACH_D3_Campaign_Hammer_Completed_obtained</t>
  </si>
  <si>
    <t>Completed the mission “The Battle of Steelsmith”.</t>
  </si>
  <si>
    <t>ACH_D3_Campaign_Hungry_1_caption</t>
  </si>
  <si>
    <t>Thirst quencher</t>
  </si>
  <si>
    <t>ACH_D3_Campaign_Hungry_1_description</t>
  </si>
  <si>
    <t>Own more than 42 Barrels of Beer at the same time in the mission “The Hungry, Hungry Ogre”.</t>
  </si>
  <si>
    <t>ACH_D3_Campaign_Hungry_1_obtained</t>
  </si>
  <si>
    <t>Owned more than enough Barrels of Beer in the mission “The Hungry, Hungry Ogre”.</t>
  </si>
  <si>
    <t>ACH_D3_Campaign_Hungry_2_caption</t>
  </si>
  <si>
    <t>Can’t stand to see an Ogre bleed</t>
  </si>
  <si>
    <t>ACH_D3_Campaign_Hungry_2_description</t>
  </si>
  <si>
    <t>The Ogre in the mission “The Hungry, Hungry Ogre” must not fall below 75% Life Energy.</t>
  </si>
  <si>
    <t>ACH_D3_Campaign_Hungry_2_obtained</t>
  </si>
  <si>
    <t>The Ogre’s Life Energy never dropped too far in the mission “The Hungry, Hungry Ogre”.</t>
  </si>
  <si>
    <t>ACH_D3_Campaign_Hungry_Completed_caption</t>
  </si>
  <si>
    <t>Ogre Solo!</t>
  </si>
  <si>
    <t>ACH_D3_Campaign_Hungry_Completed_description</t>
  </si>
  <si>
    <t>Complete the mission “The Hungry, Hungry Ogre”.</t>
  </si>
  <si>
    <t>ACH_D3_Campaign_Hungry_Completed_obtained</t>
  </si>
  <si>
    <t>Completed the mission “The Hungry, Hungry Ogre”.</t>
  </si>
  <si>
    <t>ACH_D3_Campaign_Infested_1_caption</t>
  </si>
  <si>
    <t>Lifesaver</t>
  </si>
  <si>
    <t>ACH_D3_Campaign_Infested_1_description</t>
  </si>
  <si>
    <t>Don’t lose more than 8 units in the mission “The Titan of Alphaas”.</t>
  </si>
  <si>
    <t>ACH_D3_Campaign_Infested_1_obtained</t>
  </si>
  <si>
    <t>Didn’t lose too many units in the mission “The Titan of Alphaas”.</t>
  </si>
  <si>
    <t>ACH_D3_Campaign_Infested_2_caption</t>
  </si>
  <si>
    <t>Chorus of damnation</t>
  </si>
  <si>
    <t>ACH_D3_Campaign_Infested_2_description</t>
  </si>
  <si>
    <t>Own at least 5 Banshees at the same time in the mission “The Titan of Alphaas”.</t>
  </si>
  <si>
    <t>ACH_D3_Campaign_Infested_2_obtained</t>
  </si>
  <si>
    <t>Owned enough Banshees at the same time in the mission “The Titan of Alphaas”.</t>
  </si>
  <si>
    <t>ACH_D3_Campaign_Infested_Completed_caption</t>
  </si>
  <si>
    <t>Destroy the thing</t>
  </si>
  <si>
    <t>ACH_D3_Campaign_Infested_Completed_description</t>
  </si>
  <si>
    <t>Complete the mission “The Titan of Alphaas”.</t>
  </si>
  <si>
    <t>ACH_D3_Campaign_Infested_Completed_obtained</t>
  </si>
  <si>
    <t>Completed the mission “The Titan of Alphaas”.</t>
  </si>
  <si>
    <t>ACH_D3_Campaign_Pain_1_caption</t>
  </si>
  <si>
    <t>I need a hero!</t>
  </si>
  <si>
    <t>ACH_D3_Campaign_Pain_1_description</t>
  </si>
  <si>
    <t>Kill 100 Heroes in the mission “Light and Shadow”.</t>
  </si>
  <si>
    <t>ACH_D3_Campaign_Pain_1_obtained</t>
  </si>
  <si>
    <t>Killed enough Heroes in the mission “Light and Shadow”.</t>
  </si>
  <si>
    <t>ACH_D3_Campaign_Pain_2_caption</t>
  </si>
  <si>
    <t>Prison Break</t>
  </si>
  <si>
    <t>ACH_D3_Campaign_Pain_2_description</t>
  </si>
  <si>
    <t>Free Thalya in less than 45 minutes in the “Light and Shadow” mission.</t>
  </si>
  <si>
    <t>ACH_D3_Campaign_Pain_2_obtained</t>
  </si>
  <si>
    <t>Freed Thalya very quickly in the mission “Light and Shadow”.</t>
  </si>
  <si>
    <t>ACH_D3_Campaign_Pain_Completed_caption</t>
  </si>
  <si>
    <t>Where there is Light, there is Shadow</t>
  </si>
  <si>
    <t>ACH_D3_Campaign_Pain_Completed_description</t>
  </si>
  <si>
    <t>Complete the mission “Light and Shadow”.</t>
  </si>
  <si>
    <t>ACH_D3_Campaign_Pain_Completed_obtained</t>
  </si>
  <si>
    <t>Completed the mission “Light and Shadow”.</t>
  </si>
  <si>
    <t>ACH_D3_Campaign_Renegade_1_caption</t>
  </si>
  <si>
    <t>Flat as a pancake</t>
  </si>
  <si>
    <t>ACH_D3_Campaign_Renegade_1_description</t>
  </si>
  <si>
    <t>Kill 50 Heroes by Catapult bombardment in the mission “Once Upon A Catapult”.</t>
  </si>
  <si>
    <t>ACH_D3_Campaign_Renegade_1_obtained</t>
  </si>
  <si>
    <t>Killed enough Heroes by Catapult bombardment in the mission “Once Upon A Catapult”.</t>
  </si>
  <si>
    <t>ACH_D3_Campaign_Renegade_2_caption</t>
  </si>
  <si>
    <t>I love the smell of Catapult fire!</t>
  </si>
  <si>
    <t>ACH_D3_Campaign_Renegade_2_description</t>
  </si>
  <si>
    <t>Capture all of the Catapults in the mission “Once Upon A Catapult” in less than 30 minutes.</t>
  </si>
  <si>
    <t>ACH_D3_Campaign_Renegade_2_obtained</t>
  </si>
  <si>
    <t>Captured all of the Catapults in the mission “Once Upon A Catapult” in a very short time.</t>
  </si>
  <si>
    <t>ACH_D3_Campaign_Renegade_Completed_caption</t>
  </si>
  <si>
    <t>For a handfull of Catapults</t>
  </si>
  <si>
    <t>ACH_D3_Campaign_Renegade_Completed_description</t>
  </si>
  <si>
    <t>Complete the mission “Once Upon A Catapult”.</t>
  </si>
  <si>
    <t>ACH_D3_Campaign_Renegade_Completed_obtained</t>
  </si>
  <si>
    <t>Completed the mission “Once Upon A Catapult”.</t>
  </si>
  <si>
    <t>ACH_D3_Campaign_Ritual_1_caption</t>
  </si>
  <si>
    <t>Can’t stand the sight of Dark Elf blood</t>
  </si>
  <si>
    <t>ACH_D3_Campaign_Ritual_1_description</t>
  </si>
  <si>
    <t>Never let Thalya's Life Energy fall below 75% during the ritual.</t>
  </si>
  <si>
    <t>ACH_D3_Campaign_Ritual_1_obtained</t>
  </si>
  <si>
    <t>Thalya was not badly injured during the ritual in the mission “A Disturbance In The Force”.</t>
  </si>
  <si>
    <t>ACH_D3_Campaign_Ritual_2_caption</t>
  </si>
  <si>
    <t>Sacrifices!</t>
  </si>
  <si>
    <t>ACH_D3_Campaign_Ritual_2_description</t>
  </si>
  <si>
    <t>Sacrifice all of the Titans within 40 minutes in the mission “A Disturbance In The Force”.</t>
  </si>
  <si>
    <t>ACH_D3_Campaign_Ritual_2_obtained</t>
  </si>
  <si>
    <t>Sacrificed all of the Titans in the mission “A Disturbance In The Force” in a minimum of time.</t>
  </si>
  <si>
    <t>ACH_D3_Campaign_Ritual_Completed_caption</t>
  </si>
  <si>
    <t>The Force disturbed</t>
  </si>
  <si>
    <t>ACH_D3_Campaign_Ritual_Completed_description</t>
  </si>
  <si>
    <t>Complete the mission “A Disturbance In The Force”.</t>
  </si>
  <si>
    <t>ACH_D3_Campaign_Ritual_Completed_obtained</t>
  </si>
  <si>
    <t>Completed the mission “A Disturbance In The Force”.</t>
  </si>
  <si>
    <t>ACH_D3_Campaign_Sacrifice_1_caption</t>
  </si>
  <si>
    <t>Factory farming</t>
  </si>
  <si>
    <t>ACH_D3_Campaign_Sacrifice_1_description</t>
  </si>
  <si>
    <t>Hold at least 7 Heroes in the Prison at the same time in the mission “The Prince of Hell”.</t>
  </si>
  <si>
    <t>ACH_D3_Campaign_Sacrifice_1_obtained</t>
  </si>
  <si>
    <t>Held enough Heroes in the Prison at the same time in the mission “The Prince of Hell”.</t>
  </si>
  <si>
    <t>ACH_D3_Campaign_Sacrifice_2_caption</t>
  </si>
  <si>
    <t>A little something extra</t>
  </si>
  <si>
    <t>ACH_D3_Campaign_Sacrifice_2_description</t>
  </si>
  <si>
    <t>Get all of the bonus creatures in the mission “The Prince of Hell”.</t>
  </si>
  <si>
    <t>ACH_D3_Campaign_Sacrifice_2_obtained</t>
  </si>
  <si>
    <t>Discovered all of the bonus creatures in the mission “The Prince of Hell”.</t>
  </si>
  <si>
    <t>ACH_D3_Campaign_Sacrifice_Completed_caption</t>
  </si>
  <si>
    <t>Damned good</t>
  </si>
  <si>
    <t>ACH_D3_Campaign_Sacrifice_Completed_description</t>
  </si>
  <si>
    <t>Complete the mission “The Prince of Hell”.</t>
  </si>
  <si>
    <t>ACH_D3_Campaign_Sacrifice_Completed_obtained</t>
  </si>
  <si>
    <t>Completed the mission “The Prince of Hell”.</t>
  </si>
  <si>
    <t>ACH_D3_Campaign_Shadow_1_caption</t>
  </si>
  <si>
    <t>Death and destruction!</t>
  </si>
  <si>
    <t>ACH_D3_Campaign_Shadow_1_description</t>
  </si>
  <si>
    <t>Destroy 9 Heroes with Thalya's “Fire Bomb” in the mission “The Shadow of Absolute Evil”.</t>
  </si>
  <si>
    <t>ACH_D3_Campaign_Shadow_1_obtained</t>
  </si>
  <si>
    <t>Destroyed enough Heroes with Thalya's “Fire Bomb” in the mission “The Shadow of Absolute Evil”.</t>
  </si>
  <si>
    <t>ACH_D3_Campaign_Shadow_2_caption</t>
  </si>
  <si>
    <t>Shadow hunter</t>
  </si>
  <si>
    <t>ACH_D3_Campaign_Shadow_2_description</t>
  </si>
  <si>
    <t>Don’t let the Shadow take any damage from light in the mission “The Shadow of Absolute Evil”.</t>
  </si>
  <si>
    <t>ACH_D3_Campaign_Shadow_2_obtained</t>
  </si>
  <si>
    <t>The Shadow did not take any damage in the mission “The Shadow of Absolute Evil”.</t>
  </si>
  <si>
    <t>ACH_D3_Campaign_Shadow_Completed_caption</t>
  </si>
  <si>
    <t>The Shadow strikes</t>
  </si>
  <si>
    <t>ACH_D3_Campaign_Shadow_Completed_description</t>
  </si>
  <si>
    <t>Successfully complete the mission “The Shadow of Absolute Evil”.</t>
  </si>
  <si>
    <t>ACH_D3_Campaign_Shadow_Completed_obtained</t>
  </si>
  <si>
    <t>Successfully completed the mission “The Shadow of Absolute Evil”.</t>
  </si>
  <si>
    <t>ACH_D3_Campaign_TheLast_1_caption</t>
  </si>
  <si>
    <t>The Benevolent Evil</t>
  </si>
  <si>
    <t>ACH_D3_Campaign_TheLast_1_description</t>
  </si>
  <si>
    <t>Save all of the Heroes Tanos wants to punish in the mission “Everything Has An End…”.</t>
  </si>
  <si>
    <t>ACH_D3_Campaign_TheLast_1_obtained</t>
  </si>
  <si>
    <t>Saved all of the endangered Heroes in the mission “Everything Has An End…”.</t>
  </si>
  <si>
    <t>ACH_D3_Campaign_TheLast_2_caption</t>
  </si>
  <si>
    <t>Band of Brothers</t>
  </si>
  <si>
    <t>ACH_D3_Campaign_TheLast_2_description</t>
  </si>
  <si>
    <t>Don’t lose a single creature to Tanos in battle in the mission “Everything Has An End…”.</t>
  </si>
  <si>
    <t>ACH_D3_Campaign_TheLast_2_obtained</t>
  </si>
  <si>
    <t>Didn’t lose a single creature to Tanos in battle in the mission “Everything Has An End…”.</t>
  </si>
  <si>
    <t>ACH_D3_Campaign_TheLast_Completed_caption</t>
  </si>
  <si>
    <t>The Victorious Evil</t>
  </si>
  <si>
    <t>ACH_D3_Campaign_TheLast_Completed_description</t>
  </si>
  <si>
    <t>Complete the mission “Everything Has An End…”.</t>
  </si>
  <si>
    <t>ACH_D3_Campaign_TheLast_Completed_obtained</t>
  </si>
  <si>
    <t>Completed the mission “Everything Has An End…”.</t>
  </si>
  <si>
    <t>ACH_D3_Campaign_Warlock_1_caption</t>
  </si>
  <si>
    <t>We don’t have time!</t>
  </si>
  <si>
    <t>ACH_D3_Campaign_Warlock_1_description</t>
  </si>
  <si>
    <t>Destroy every Arcane Tear in mission “The End of Yaina Overproud” within 60 seconds maximum.</t>
  </si>
  <si>
    <t>ACH_D3_Campaign_Warlock_1_obtained</t>
  </si>
  <si>
    <t>Destroyed all of the Arcane Tears in the mission “The End of Yaina Overproud” extremely quickly.</t>
  </si>
  <si>
    <t>ACH_D3_Campaign_Warlock_2_caption</t>
  </si>
  <si>
    <t>Hearts are trump</t>
  </si>
  <si>
    <t>ACH_D3_Campaign_Warlock_2_description</t>
  </si>
  <si>
    <t>Never let the Dungeonhearts Life Energy fall under 75% in “The End of Yaina Overproud”.</t>
  </si>
  <si>
    <t>ACH_D3_Campaign_Warlock_2_obtained</t>
  </si>
  <si>
    <t>The Dungeonheart didn’t take too much damage in the mission “The End of Yaina Overproud”.</t>
  </si>
  <si>
    <t>ACH_D3_Campaign_Warlock_Completed_caption</t>
  </si>
  <si>
    <t>Not-So-Overproud</t>
  </si>
  <si>
    <t>ACH_D3_Campaign_Warlock_Completed_description</t>
  </si>
  <si>
    <t>Complete the mission “The End of Yaina Overproud”.</t>
  </si>
  <si>
    <t>ACH_D3_Campaign_Warlock_Completed_obtained</t>
  </si>
  <si>
    <t>Completed the mission “The End of Yaina Overproud”.</t>
  </si>
  <si>
    <t>ACH_D3_Campaign_Water_1_caption</t>
  </si>
  <si>
    <t>Lifeguard</t>
  </si>
  <si>
    <t>ACH_D3_Campaign_Water_1_description</t>
  </si>
  <si>
    <t>Don’t lose a single creature to the water in the mission “Ups and Downs”.</t>
  </si>
  <si>
    <t>ACH_D3_Campaign_Water_1_obtained</t>
  </si>
  <si>
    <t>Didn’t lose a single creature to the water in the mission “Ups and Downs”.</t>
  </si>
  <si>
    <t>ACH_D3_Campaign_Water_2_caption</t>
  </si>
  <si>
    <t>Please, no interruptions!</t>
  </si>
  <si>
    <t>ACH_D3_Campaign_Water_2_description</t>
  </si>
  <si>
    <t>Stop anyone from interrupting Thalya while she contaminates the water in mission “Ups and Downs”.</t>
  </si>
  <si>
    <t>ACH_D3_Campaign_Water_2_obtained</t>
  </si>
  <si>
    <t>Thalya wasn’t interrupted while contaminating the water in the mission “Ups and Downs”.</t>
  </si>
  <si>
    <t>ACH_D3_Campaign_Water_Completed_caption</t>
  </si>
  <si>
    <t>Tide Master</t>
  </si>
  <si>
    <t>ACH_D3_Campaign_Water_Completed_description</t>
  </si>
  <si>
    <t>Complete the mission “Ups and Downs”.</t>
  </si>
  <si>
    <t>ACH_D3_Campaign_Water_Completed_obtained</t>
  </si>
  <si>
    <t>Completed the mission “Ups and Downs”.</t>
  </si>
  <si>
    <t>ACH_D3_allachievements_caption</t>
  </si>
  <si>
    <t>It doesn't get more evil than this!</t>
  </si>
  <si>
    <t>ACH_D3_allachievements_description</t>
  </si>
  <si>
    <t>Congratulations, you have scored all Dungeons 3 trophies. By that we mean you snagged them all, not that you carved notches in all of them. Um, and by “snagged” we mean you earned them, not that you grabbed them using a fishing rod. Oh man, it’s a good thing nobody ever reads this stuff…</t>
  </si>
  <si>
    <t>_audiolocale</t>
  </si>
  <si>
    <t>en</t>
  </si>
  <si>
    <t>internal_parameters</t>
  </si>
  <si>
    <t>_fontsize_large</t>
  </si>
  <si>
    <t>_fontsize_minlinespacing</t>
  </si>
  <si>
    <t>_fontsize_normal</t>
  </si>
  <si>
    <t>_fontsize_small</t>
  </si>
  <si>
    <t>_fontsize_smallest</t>
  </si>
  <si>
    <t>_format_colon</t>
  </si>
  <si>
    <t>:</t>
  </si>
  <si>
    <t>_format_date</t>
  </si>
  <si>
    <t>MM/dd/yyyy</t>
  </si>
  <si>
    <t>_format_decimal_group</t>
  </si>
  <si>
    <t>,</t>
  </si>
  <si>
    <t>_format_decimal_separator</t>
  </si>
  <si>
    <t>.</t>
  </si>
  <si>
    <t>_format_keypad</t>
  </si>
  <si>
    <t>K-{Amount}</t>
  </si>
  <si>
    <t>enumNumber</t>
  </si>
  <si>
    <t>_format_keypad_long</t>
  </si>
  <si>
    <t>Number-{Amount}</t>
  </si>
  <si>
    <t>_format_minutes</t>
  </si>
  <si>
    <t>mm</t>
  </si>
  <si>
    <t>_format_multiplicative</t>
  </si>
  <si>
    <t>×</t>
  </si>
  <si>
    <t>_format_over_infinite</t>
  </si>
  <si>
    <t>{Value}/∞</t>
  </si>
  <si>
    <t>_format_per_level</t>
  </si>
  <si>
    <t>(+{Value}/level)</t>
  </si>
  <si>
    <t>_format_percent</t>
  </si>
  <si>
    <t>%</t>
  </si>
  <si>
    <t>_format_positive</t>
  </si>
  <si>
    <t>+</t>
  </si>
  <si>
    <t>_format_property_value</t>
  </si>
  <si>
    <t>{Property}: {Value}</t>
  </si>
  <si>
    <t>_format_seconds</t>
  </si>
  <si>
    <t>s</t>
  </si>
  <si>
    <t>_format_short_time</t>
  </si>
  <si>
    <t>m:ss</t>
  </si>
  <si>
    <t>_format_time</t>
  </si>
  <si>
    <t>HH:mm:ss</t>
  </si>
  <si>
    <t>_format_value_property_brackets</t>
  </si>
  <si>
    <t>{Value} ({Property})</t>
  </si>
  <si>
    <t>_languageName_cs</t>
  </si>
  <si>
    <t>čeština (Czech)</t>
  </si>
  <si>
    <t>_languageName_de</t>
  </si>
  <si>
    <t>Deutsch (German)</t>
  </si>
  <si>
    <t>_languageName_en</t>
  </si>
  <si>
    <t>English</t>
  </si>
  <si>
    <t>_languageName_es</t>
  </si>
  <si>
    <t>Español (Spanish)</t>
  </si>
  <si>
    <t>_languageName_fr</t>
  </si>
  <si>
    <t>Français (French)</t>
  </si>
  <si>
    <t>_languageName_it</t>
  </si>
  <si>
    <t>Italiano (Italian)</t>
  </si>
  <si>
    <t>_languageName_ja</t>
  </si>
  <si>
    <t>日本語 (Japanese)</t>
  </si>
  <si>
    <t>_languageName_ko</t>
  </si>
  <si>
    <t>한국어 (Korean)</t>
  </si>
  <si>
    <t>_languageName_pl</t>
  </si>
  <si>
    <t>Polski (Polish)</t>
  </si>
  <si>
    <t>_languageName_ru</t>
  </si>
  <si>
    <t>Русский (Russian)</t>
  </si>
  <si>
    <t>_languageName_zh-hans</t>
  </si>
  <si>
    <t>简体中文 (Simplified Chinese)</t>
  </si>
  <si>
    <t>_languageName_zh-hant</t>
  </si>
  <si>
    <t>繁體中文 (Traditional Chinese)</t>
  </si>
  <si>
    <t>_title_name</t>
  </si>
  <si>
    <t>Dungeons 3</t>
  </si>
  <si>
    <t>activity_alarm</t>
  </si>
  <si>
    <t>Is alarmed.</t>
  </si>
  <si>
    <t>activity</t>
  </si>
  <si>
    <t>activity_angry</t>
  </si>
  <si>
    <t>Angry</t>
  </si>
  <si>
    <t>activity_bath</t>
  </si>
  <si>
    <t>Bathing in Mana</t>
  </si>
  <si>
    <t>activity_create_magic_toolbox</t>
  </si>
  <si>
    <t>Producing Magic Toolboxes</t>
  </si>
  <si>
    <t>activity_create_magic_toolbox_detail</t>
  </si>
  <si>
    <t>Number of Magical Toolboxes the creature can produce per minute of continuous work.</t>
  </si>
  <si>
    <t>activity_create_trap</t>
  </si>
  <si>
    <t>Building Doors and Traps</t>
  </si>
  <si>
    <t>activity_create_trap_detail</t>
  </si>
  <si>
    <t>Number of Toolboxes the creature can use to produce Doors and Traps per minute of continuous work.</t>
  </si>
  <si>
    <t>activity_dead</t>
  </si>
  <si>
    <t>Is lying unconscious on the ground</t>
  </si>
  <si>
    <t>activity_drink_beer</t>
  </si>
  <si>
    <t>Is having a little beer</t>
  </si>
  <si>
    <t>activity_eat_guru</t>
  </si>
  <si>
    <t>Eating Gobblers</t>
  </si>
  <si>
    <t>activity_evil_hand_carried</t>
  </si>
  <si>
    <t>Is being carried by you</t>
  </si>
  <si>
    <t>activity_fight</t>
  </si>
  <si>
    <t>Is fighting for you</t>
  </si>
  <si>
    <t>activity_goof_around</t>
  </si>
  <si>
    <t>Is idly lolling around</t>
  </si>
  <si>
    <t>activity_guard</t>
  </si>
  <si>
    <t>Is guarding your dungeon</t>
  </si>
  <si>
    <t>activity_heal</t>
  </si>
  <si>
    <t>Is healing its wounds</t>
  </si>
  <si>
    <t>activity_hero_imprisoned</t>
  </si>
  <si>
    <t>Rotting in Prison</t>
  </si>
  <si>
    <t>activity_hero_tortured</t>
  </si>
  <si>
    <t>Being tortured</t>
  </si>
  <si>
    <t>activity_payday_gold</t>
  </si>
  <si>
    <t>Is fetching its pay</t>
  </si>
  <si>
    <t>activity_produce_beer</t>
  </si>
  <si>
    <t>Is brewing beer</t>
  </si>
  <si>
    <t>activity_produce_beer_detail</t>
  </si>
  <si>
    <t>Number of Barrels of Beer the creature can produce per minute of continuous work.</t>
  </si>
  <si>
    <t>activity_produce_mana</t>
  </si>
  <si>
    <t>Is mining for mana</t>
  </si>
  <si>
    <t>activity_produce_mana_detail</t>
  </si>
  <si>
    <t>Amount of Mana the creature can produce per minute of continuous work.</t>
  </si>
  <si>
    <t>activity_resting</t>
  </si>
  <si>
    <t>Recovering in the Final Resting Place</t>
  </si>
  <si>
    <t>activity_resurrect</t>
  </si>
  <si>
    <t>Is reviving a monster</t>
  </si>
  <si>
    <t>activity_resurrect_detail</t>
  </si>
  <si>
    <t>Can revive a Horde creature or a converted Hero provided a Crypt has been built.</t>
  </si>
  <si>
    <t>activity_sleep</t>
  </si>
  <si>
    <t>Taking a nap</t>
  </si>
  <si>
    <t>activity_talk</t>
  </si>
  <si>
    <t>Socializing in the Dungeon</t>
  </si>
  <si>
    <t>activity_torture</t>
  </si>
  <si>
    <t>has fun with heroes</t>
  </si>
  <si>
    <t>activity_torture_detail</t>
  </si>
  <si>
    <t>Damage taken by a Hero every 5 seconds during torture. Heroes decide whether or not to change sides just before they die!</t>
  </si>
  <si>
    <t>activity_train</t>
  </si>
  <si>
    <t>Is training</t>
  </si>
  <si>
    <t>activity_unknown</t>
  </si>
  <si>
    <t>Is doing strange things</t>
  </si>
  <si>
    <t>activity_worker_bring_collectible</t>
  </si>
  <si>
    <t>Is transporting goods</t>
  </si>
  <si>
    <t>activity_worker_build_door</t>
  </si>
  <si>
    <t>Is building a door</t>
  </si>
  <si>
    <t>activity_worker_build_gimmick</t>
  </si>
  <si>
    <t>Is expanding your dungeon</t>
  </si>
  <si>
    <t>activity_worker_build_room</t>
  </si>
  <si>
    <t>Building a Room</t>
  </si>
  <si>
    <t>activity_worker_build_trap</t>
  </si>
  <si>
    <t>Is building an insidious trap</t>
  </si>
  <si>
    <t>activity_worker_dig</t>
  </si>
  <si>
    <t>Is digging out your dungeon</t>
  </si>
  <si>
    <t>activity_worker_drag_creature</t>
  </si>
  <si>
    <t>Is transporting an unconscious monster</t>
  </si>
  <si>
    <t>activity_worker_drag_hero_graveyard</t>
  </si>
  <si>
    <t>Dragging a Hero to the Graveyard</t>
  </si>
  <si>
    <t>activity_worker_drag_hero_prison</t>
  </si>
  <si>
    <t>Dragging a Hero off to Prison</t>
  </si>
  <si>
    <t>activity_worker_flee</t>
  </si>
  <si>
    <t>Is fleeing for its life</t>
  </si>
  <si>
    <t>activity_worker_fortify_wall</t>
  </si>
  <si>
    <t>Is prettying up your dungeon</t>
  </si>
  <si>
    <t>activity_worker_gold_dig</t>
  </si>
  <si>
    <t>Is digging for gold</t>
  </si>
  <si>
    <t>activity_worker_idle</t>
  </si>
  <si>
    <t>Cleaning the Throne Room</t>
  </si>
  <si>
    <t>activity_worker_produce_toolboxes</t>
  </si>
  <si>
    <t>Making Toolboxes</t>
  </si>
  <si>
    <t>activity_worker_refill_bath</t>
  </si>
  <si>
    <t>Filling a Mana Bath</t>
  </si>
  <si>
    <t>activity_worker_refill_laboratory</t>
  </si>
  <si>
    <t>Filling the Mystificator</t>
  </si>
  <si>
    <t>activity_worker_refill_tinker_bench</t>
  </si>
  <si>
    <t>Filling a Tinkerer’s Machinarium</t>
  </si>
  <si>
    <t>activity_worship</t>
  </si>
  <si>
    <t>Praying in the Temple</t>
  </si>
  <si>
    <t>almanach_format_growth</t>
  </si>
  <si>
    <t>{Value:Increase}</t>
  </si>
  <si>
    <t>almanach</t>
  </si>
  <si>
    <t>almanach_format_value</t>
  </si>
  <si>
    <t>{Value}</t>
  </si>
  <si>
    <t>almanach_headers_costs</t>
  </si>
  <si>
    <t>Cost / General</t>
  </si>
  <si>
    <t>almanach_headers_description</t>
  </si>
  <si>
    <t>Description</t>
  </si>
  <si>
    <t>almanach_headers_flavour</t>
  </si>
  <si>
    <t>Introduction</t>
  </si>
  <si>
    <t>almanach_headers_function</t>
  </si>
  <si>
    <t>Function</t>
  </si>
  <si>
    <t>almanach_headers_functionshort</t>
  </si>
  <si>
    <t>Short Description</t>
  </si>
  <si>
    <t>almanach_headers_links</t>
  </si>
  <si>
    <t>Additional Points</t>
  </si>
  <si>
    <t>armor_potion_desc</t>
  </si>
  <si>
    <t>Briefly increases armor.</t>
  </si>
  <si>
    <t>potion</t>
  </si>
  <si>
    <t>armor_potion_title</t>
  </si>
  <si>
    <t>Armor potion</t>
  </si>
  <si>
    <t>armory_menu_upgrade_desc</t>
  </si>
  <si>
    <t>Unlocks an improved work unit for the Chaos Forge, allowing your Trolls to work even faster.</t>
  </si>
  <si>
    <t>other</t>
  </si>
  <si>
    <t>attack_potion_desc</t>
  </si>
  <si>
    <t>Briefly increases damage.</t>
  </si>
  <si>
    <t>attack_potion_title</t>
  </si>
  <si>
    <t>Damage potion</t>
  </si>
  <si>
    <t>attackspeed_potion_desc</t>
  </si>
  <si>
    <t>Briefly increases attack speed.</t>
  </si>
  <si>
    <t>attackspeed_potion_title</t>
  </si>
  <si>
    <t>Hasten potion</t>
  </si>
  <si>
    <t>buff_abstinent</t>
  </si>
  <si>
    <t>No longer drinks any beer</t>
  </si>
  <si>
    <t>buff</t>
  </si>
  <si>
    <t>buff_apllied_research</t>
  </si>
  <si>
    <t>Upgrade researched</t>
  </si>
  <si>
    <t>buff_area</t>
  </si>
  <si>
    <t>Area of effect</t>
  </si>
  <si>
    <t>buff_armor</t>
  </si>
  <si>
    <t>Armor</t>
  </si>
  <si>
    <t>buff_attack_speed</t>
  </si>
  <si>
    <t>Attack Speed</t>
  </si>
  <si>
    <t>buff_attacks_ignore_armor</t>
  </si>
  <si>
    <t>All attacks ignore armor</t>
  </si>
  <si>
    <t>buff_bath</t>
  </si>
  <si>
    <t>Mana requirements</t>
  </si>
  <si>
    <t>buff_bath_detail</t>
  </si>
  <si>
    <t>Creature‘s Mana consumption per minute. The creature wants to take a Mana Bath every {CommonBrainData.BathInterval} seconds.</t>
  </si>
  <si>
    <t>buff_cooldown</t>
  </si>
  <si>
    <t>Cooldown time</t>
  </si>
  <si>
    <t>buff_cooldown_seconds</t>
  </si>
  <si>
    <t>Cooldown time in seconds</t>
  </si>
  <si>
    <t>buff_crit</t>
  </si>
  <si>
    <t>Chance of landing critical hits</t>
  </si>
  <si>
    <t>buff_damage_factor</t>
  </si>
  <si>
    <t>Damage</t>
  </si>
  <si>
    <t>buff_damage_per_second</t>
  </si>
  <si>
    <t>DPS</t>
  </si>
  <si>
    <t>buff_damage_stage2</t>
  </si>
  <si>
    <t>Damage (second level)</t>
  </si>
  <si>
    <t>buff_duration</t>
  </si>
  <si>
    <t>Effect time</t>
  </si>
  <si>
    <t>buff_energy</t>
  </si>
  <si>
    <t>Energy</t>
  </si>
  <si>
    <t>buff_energy_cost</t>
  </si>
  <si>
    <t>Energy consumption</t>
  </si>
  <si>
    <t>buff_energy_cost_per_second</t>
  </si>
  <si>
    <t>Energy consumption per second</t>
  </si>
  <si>
    <t>buff_frugal</t>
  </si>
  <si>
    <t>Not receiving any pay</t>
  </si>
  <si>
    <t>buff_generic_property_value</t>
  </si>
  <si>
    <t>{Property}: {Manipulator}{Value}{PercentSign}</t>
  </si>
  <si>
    <t>enumBuff</t>
  </si>
  <si>
    <t>buff_healing</t>
  </si>
  <si>
    <t>Healing</t>
  </si>
  <si>
    <t>buff_health</t>
  </si>
  <si>
    <t>HP</t>
  </si>
  <si>
    <t>buff_hunger</t>
  </si>
  <si>
    <t>Hunger</t>
  </si>
  <si>
    <t>buff_hunger_detail</t>
  </si>
  <si>
    <t>Number of Gobblers the creature wants to consume every {CommonBrainData.HungerInterval} seconds to satisfy its Hunger.</t>
  </si>
  <si>
    <t>buff_ignore_armor</t>
  </si>
  <si>
    <t>Ignore armor</t>
  </si>
  <si>
    <t>buff_ignore_armor_half</t>
  </si>
  <si>
    <t>Partially ignore armor</t>
  </si>
  <si>
    <t>buff_improve_room</t>
  </si>
  <si>
    <t>Improves: {Property}</t>
  </si>
  <si>
    <t>buff_invulnerability</t>
  </si>
  <si>
    <t>Unit is invulnerable</t>
  </si>
  <si>
    <t>buff_knockback</t>
  </si>
  <si>
    <t>Knocks target down</t>
  </si>
  <si>
    <t>buff_mana_cost</t>
  </si>
  <si>
    <t>Mana</t>
  </si>
  <si>
    <t>buff_multiplayerspellresistance</t>
  </si>
  <si>
    <t>Spell resistance (Multiplayer)</t>
  </si>
  <si>
    <t>buff_needs_research</t>
  </si>
  <si>
    <t>Requires research</t>
  </si>
  <si>
    <t>buff_range</t>
  </si>
  <si>
    <t>Range</t>
  </si>
  <si>
    <t>buff_reduced_damage_ranged</t>
  </si>
  <si>
    <t>Damage from ranged attacks: -50%</t>
  </si>
  <si>
    <t>buff_regeneration_rate</t>
  </si>
  <si>
    <t>Regeneration rate</t>
  </si>
  <si>
    <t>buff_resistance_charm</t>
  </si>
  <si>
    <t>Resistance to enchantments</t>
  </si>
  <si>
    <t>buff_resting</t>
  </si>
  <si>
    <t>Rest</t>
  </si>
  <si>
    <t>buff_salary</t>
  </si>
  <si>
    <t>Pay</t>
  </si>
  <si>
    <t>buff_salary_detail</t>
  </si>
  <si>
    <t>The Wage the creature demands every Payday.</t>
  </si>
  <si>
    <t>buff_sleep</t>
  </si>
  <si>
    <t>Sleep</t>
  </si>
  <si>
    <t>buff_sleep_detail</t>
  </si>
  <si>
    <t>The amount of time until the creature wants to Rest {CommonBrainData.SleepingDuration} seconds on its Bunk.</t>
  </si>
  <si>
    <t>buff_speed_factor</t>
  </si>
  <si>
    <t>Movement Speed</t>
  </si>
  <si>
    <t>buff_stage2</t>
  </si>
  <si>
    <t>Second level after</t>
  </si>
  <si>
    <t>buff_summon</t>
  </si>
  <si>
    <t>Summon</t>
  </si>
  <si>
    <t>buff_thirst</t>
  </si>
  <si>
    <t>Thirst</t>
  </si>
  <si>
    <t>buff_thirst_detail</t>
  </si>
  <si>
    <t>Number of Barrels of Beer the creature will require every {CommonBrainData.ThirstInterval} seconds to quench their Thirst.</t>
  </si>
  <si>
    <t>buff_timed_property_value</t>
  </si>
  <si>
    <t>{Property} in seconds: {Manipulator}{Value}{PercentSign}</t>
  </si>
  <si>
    <t>buff_viewingdistance</t>
  </si>
  <si>
    <t>Range of view</t>
  </si>
  <si>
    <t>buff_work_speed</t>
  </si>
  <si>
    <t>Work rate</t>
  </si>
  <si>
    <t>buff_worship</t>
  </si>
  <si>
    <t>Pray</t>
  </si>
  <si>
    <t>buff_worship_detail</t>
  </si>
  <si>
    <t>Time period after which the creature will want to Pray for {CommonBrainData.WorshipDuration} seconds in the Temple.</t>
  </si>
  <si>
    <t>buildcost_evilness</t>
  </si>
  <si>
    <t>Evilness {EvilnessCost} {evil}</t>
  </si>
  <si>
    <t>enumCost</t>
  </si>
  <si>
    <t>resource_cost</t>
  </si>
  <si>
    <t>buildcost_focus_points</t>
  </si>
  <si>
    <t>Population Points {FocusPointsCost} {fp}</t>
  </si>
  <si>
    <t>buildcost_gold</t>
  </si>
  <si>
    <t>Build cost: {GoldCost} &lt;sprite=gold&gt;</t>
  </si>
  <si>
    <t>buildcost_magic_toolboxes</t>
  </si>
  <si>
    <t>Magic Toolboxes: {WorkshopCost} {workshop}</t>
  </si>
  <si>
    <t>buildcost_mana</t>
  </si>
  <si>
    <t>Mana: {ManaCost} {mana}</t>
  </si>
  <si>
    <t>buildcost_none</t>
  </si>
  <si>
    <t>No costs!</t>
  </si>
  <si>
    <t>buildcost_toolboxes</t>
  </si>
  <si>
    <t>Toolboxes: {WorkshopCost} {workshop} &lt;sprite=toolboxes&gt;</t>
  </si>
  <si>
    <t>buildcost_used_workshop_points</t>
  </si>
  <si>
    <t>Reserved for traps and doors: {WorkshopCost} {workshop}</t>
  </si>
  <si>
    <t>builderror_building_only_once</t>
  </si>
  <si>
    <t>You've already built this building!</t>
  </si>
  <si>
    <t>message</t>
  </si>
  <si>
    <t>builderror_can_not_fill</t>
  </si>
  <si>
    <t>This tile cannot be filled up</t>
  </si>
  <si>
    <t>builderror_dependency_not_met</t>
  </si>
  <si>
    <t>Requirement not met</t>
  </si>
  <si>
    <t>builderror_focus_points_maxed</t>
  </si>
  <si>
    <t>Maximum number of population points reached</t>
  </si>
  <si>
    <t>builderror_general_problem</t>
  </si>
  <si>
    <t>Cannot be built here!</t>
  </si>
  <si>
    <t>builderror_gimmick_destroy_forbidden</t>
  </si>
  <si>
    <t>That can’t be demolished!</t>
  </si>
  <si>
    <t>builderror_maxed</t>
  </si>
  <si>
    <t>Maximum number reached</t>
  </si>
  <si>
    <t>builderror_must_not_in_room</t>
  </si>
  <si>
    <t>Cannot be built within a room</t>
  </si>
  <si>
    <t>builderror_needs_digged_tile</t>
  </si>
  <si>
    <t>Not enough free space!</t>
  </si>
  <si>
    <t>builderror_needs_gimmick</t>
  </si>
  <si>
    <t>Requires an existing “{GimmickType}”.</t>
  </si>
  <si>
    <t>builderror_needs_room</t>
  </si>
  <si>
    <t>Can only be built in a “{RoomType}” room</t>
  </si>
  <si>
    <t>enumGimmick</t>
  </si>
  <si>
    <t>builderror_needs_wall</t>
  </si>
  <si>
    <t>Requires an adjacent wall!</t>
  </si>
  <si>
    <t>builderror_no_mana_crystal</t>
  </si>
  <si>
    <t>Requires a Mana Crystal</t>
  </si>
  <si>
    <t>builderror_not_enough_focus_points</t>
  </si>
  <si>
    <t>Not enough available population points</t>
  </si>
  <si>
    <t>builderror_only_one_titan</t>
  </si>
  <si>
    <t>You can only have one of each type of Titan Unit! Get rid of your previous Titans to hire a new one!</t>
  </si>
  <si>
    <t>builderror_position_blocked</t>
  </si>
  <si>
    <t>This site is already taken</t>
  </si>
  <si>
    <t>builderror_room_forbidden</t>
  </si>
  <si>
    <t>No room may be built here</t>
  </si>
  <si>
    <t>builderror_room_not_owned</t>
  </si>
  <si>
    <t>This room does not belong to you</t>
  </si>
  <si>
    <t>builderror_room_too_small</t>
  </si>
  <si>
    <t>This room is too small</t>
  </si>
  <si>
    <t>builderror_too_close_to_other_room</t>
  </si>
  <si>
    <t>Too close to another Room!</t>
  </si>
  <si>
    <t>builderror_too_many_creatures</t>
  </si>
  <si>
    <t>You have reached your creature limit. You must fire some creatures before you can hire any more.</t>
  </si>
  <si>
    <t>casterror_already_used_coop</t>
  </si>
  <si>
    <t>Your fellow player is already using this Skill.</t>
  </si>
  <si>
    <t>casterror_invalid_target</t>
  </si>
  <si>
    <t>Target not valid</t>
  </si>
  <si>
    <t>casterror_invalid_time</t>
  </si>
  <si>
    <t>Cannot currently use skill</t>
  </si>
  <si>
    <t>casterror_needs_line_of_walk</t>
  </si>
  <si>
    <t>Must be cast near one of your creatures!</t>
  </si>
  <si>
    <t>casterror_no_target_found</t>
  </si>
  <si>
    <t>No target found!</t>
  </si>
  <si>
    <t>casterror_not_enough_energy</t>
  </si>
  <si>
    <t>Not enough energy</t>
  </si>
  <si>
    <t>casterror_not_enough_health</t>
  </si>
  <si>
    <t>Not enough HP</t>
  </si>
  <si>
    <t>casterror_not_enough_mana</t>
  </si>
  <si>
    <t>Not enough mana</t>
  </si>
  <si>
    <t>casterror_not_enough_resources</t>
  </si>
  <si>
    <t>Not enough resources available!</t>
  </si>
  <si>
    <t>casterror_not_learned</t>
  </si>
  <si>
    <t>Skill not yet learned</t>
  </si>
  <si>
    <t>casterror_on_cooldown</t>
  </si>
  <si>
    <t>Skill not yet available</t>
  </si>
  <si>
    <t>casterror_only_home_region</t>
  </si>
  <si>
    <t>Can only be used in the Dungeon!</t>
  </si>
  <si>
    <t>casterror_only_outside</t>
  </si>
  <si>
    <t>Can only be used on the surface!</t>
  </si>
  <si>
    <t>casterror_out_of_range</t>
  </si>
  <si>
    <t>Target is too far away</t>
  </si>
  <si>
    <t>casterror_prevented</t>
  </si>
  <si>
    <t>You cannot currently use any skills</t>
  </si>
  <si>
    <t>casterror_target_not_reachable</t>
  </si>
  <si>
    <t>Target unavailable!</t>
  </si>
  <si>
    <t>casterror_target_too_close</t>
  </si>
  <si>
    <t>Target is too close and cannot be attacked!</t>
  </si>
  <si>
    <t>casterror_too_many_summons</t>
  </si>
  <si>
    <t>Too many creatures</t>
  </si>
  <si>
    <t>champ_buff_good_vs_demon</t>
  </si>
  <si>
    <t>Demon Butcher</t>
  </si>
  <si>
    <t>champion_buff</t>
  </si>
  <si>
    <t>champ_buff_good_vs_demon_function</t>
  </si>
  <si>
    <t>Demons only do half the usual damage, but damage to Demons is doubled!</t>
  </si>
  <si>
    <t>champ_buff_good_vs_horde</t>
  </si>
  <si>
    <t>Horde Nightmare</t>
  </si>
  <si>
    <t>champ_buff_good_vs_horde_function</t>
  </si>
  <si>
    <t>Horde Creatures only do half the usual damage, but damage to Horde Creatures is doubled!</t>
  </si>
  <si>
    <t>champ_buff_good_vs_thorns</t>
  </si>
  <si>
    <t>Aura of Thorns</t>
  </si>
  <si>
    <t>champ_buff_good_vs_thorns_function</t>
  </si>
  <si>
    <t>Some of the damage done to this unit is reflected back on the attacker!</t>
  </si>
  <si>
    <t>champ_buff_good_vs_traps</t>
  </si>
  <si>
    <t>Trap Immunity</t>
  </si>
  <si>
    <t>champ_buff_good_vs_traps_function</t>
  </si>
  <si>
    <t>Trap damage is ignored!</t>
  </si>
  <si>
    <t>champ_buff_good_vs_undead</t>
  </si>
  <si>
    <t>Undead Hunter</t>
  </si>
  <si>
    <t>champ_buff_good_vs_undead_function</t>
  </si>
  <si>
    <t>Undead only do half the usual damage, but damage to Undead is doubled!</t>
  </si>
  <si>
    <t>champ_buff_regeneration</t>
  </si>
  <si>
    <t>Regeneration</t>
  </si>
  <si>
    <t>champ_buff_regeneration_function</t>
  </si>
  <si>
    <t>Regenerates a few Hit Points every 5 seconds!</t>
  </si>
  <si>
    <t>cost_suffix_per_tile</t>
  </si>
  <si>
    <t xml:space="preserve"> per tile</t>
  </si>
  <si>
    <t>creature_ToadPrince</t>
  </si>
  <si>
    <t>Former Frog Prince</t>
  </si>
  <si>
    <t>creature</t>
  </si>
  <si>
    <t>creature_ToadPrince_Bewitched</t>
  </si>
  <si>
    <t>Frog Prince</t>
  </si>
  <si>
    <t>creature_ToadPrince_Bewitched_function</t>
  </si>
  <si>
    <t>Would like to be normal again</t>
  </si>
  <si>
    <t>creature_ToadPrince_function</t>
  </si>
  <si>
    <t>Was kissed by Thalya</t>
  </si>
  <si>
    <t>creature_admiralboss</t>
  </si>
  <si>
    <t>Admiral Overproud</t>
  </si>
  <si>
    <t>creature_admiralboss_flavour</t>
  </si>
  <si>
    <t>“I'll avenge Yaina!”</t>
  </si>
  <si>
    <t>creature_admiralboss_function</t>
  </si>
  <si>
    <t>Yaina Overproud’s father. Definitely interested in revenge!</t>
  </si>
  <si>
    <t>creature_antagonist</t>
  </si>
  <si>
    <t>Tanos</t>
  </si>
  <si>
    <t>creature_antagonist_flavour</t>
  </si>
  <si>
    <t>“For Good, for the Light, for the Goddess!”</t>
  </si>
  <si>
    <t>creature_antagonist_function</t>
  </si>
  <si>
    <t>Disgusting Paladin in the service of Light and the Goddess. He has raised Dark Elf Thalya as if she were his own daughter and has converted her to good. He is the commander-in-chief and general of the armies of good!</t>
  </si>
  <si>
    <t>creature_arachnid</t>
  </si>
  <si>
    <t>Arachnid</t>
  </si>
  <si>
    <t>creature_arachnid_flavour</t>
  </si>
  <si>
    <t>“Stop that shit, I have arachnophobia!”
- “Really? Did you know that spiders look for shelter in your mouth while you sleep because it's warm? "
“AAAARGH!”</t>
  </si>
  <si>
    <t>creature_arachnid_flavour_short</t>
  </si>
  <si>
    <t>“Did you know that spiders look for shelter in your mouth while you sleep because it's warm?”</t>
  </si>
  <si>
    <t>creature_arachnid_function</t>
  </si>
  <si>
    <t>Arachnids come from the 66th plane of the Abyss, where they pray their to Spider Queen, whose name we shall not name as we will otherwise be sued.
As their name already implies, these Demons display clear riest to Spiders and are considered to be a mixturee of Spider and Human, whose exact origin we do not want to go into at this point.
Arachnids scuttle around on four huge Spider Legs and spit the most vile mixture at their enemies. Their puffy bodies can take a lot of damage before they burst and fall over dead.</t>
  </si>
  <si>
    <t>creature_arachnid_functionshort</t>
  </si>
  <si>
    <t>A disgusting, spider-like &lt;color=#99FF99&gt;Demon&lt;/color&gt; that can take a lot of damage and spits at enemies over a medium distance. Yuck!</t>
  </si>
  <si>
    <t>creature_arachnid_research</t>
  </si>
  <si>
    <t>&lt;color=#99FF99&gt;Arachnids&lt;/color&gt; are disgusting, spider-like Demons that can take a lot of damage and spit at enemies over a medium distance. Yuck!</t>
  </si>
  <si>
    <t>creature_arcturus</t>
  </si>
  <si>
    <t>King Arcturus</t>
  </si>
  <si>
    <t>creature_arcturus_function</t>
  </si>
  <si>
    <t>The King of Stormbreeze himself!</t>
  </si>
  <si>
    <t>creature_assassin</t>
  </si>
  <si>
    <t>Assassin</t>
  </si>
  <si>
    <t>creature_assassin_flavour</t>
  </si>
  <si>
    <t>“Count off, men!”
“1!”, “2!”, “3!”, “Arghl…”
“Wait a minute… count off again!”
“1!”, “2!”, “Arghl…”</t>
  </si>
  <si>
    <t>creature_assassin_function</t>
  </si>
  <si>
    <t>It's actually amazingly easy to convince a Rogue to join the Dark, I mean, Evil side. Must have something to do with the craft…
However, the corrupted Assassin joyfully and with great elan goes to work eliminating her former comrades and plunges into melee combat with impressive offensive skills.
TIP: The Assassin is one of the most powerful units against unarmed enemies!</t>
  </si>
  <si>
    <t>creature_assassin_skill_attack</t>
  </si>
  <si>
    <t>Extended Pierce</t>
  </si>
  <si>
    <t>creature_assassin_skill_attack_function</t>
  </si>
  <si>
    <t>Assassins are known for their long, sneaky Pierce attacks, where they can pierce right through an opponent and hit the enemy behind as well!</t>
  </si>
  <si>
    <t>creature_banshee</t>
  </si>
  <si>
    <t>Banshee</t>
  </si>
  <si>
    <t>creature_banshee_flavour</t>
  </si>
  <si>
    <t>“What's that screaming at this time of day?”
- Ignorant Bumpkin</t>
  </si>
  <si>
    <t>creature_banshee_function</t>
  </si>
  <si>
    <t>These Undead screamers are former members of a death metal band. Their Satanic music has doomed them to haunt the world, where they love nothing more than to scream at the living. Cool!
Banshees can’t take much but, like all Undead, they always revive, so their death is only temporary anyway!
TIP: A Banshee’s Scream affects a conical area in front of it and slows all affected enemies. This can be a massive advantage, especially in the Dungeon’s narrow corridors where it will inevitably hit several enemies at the same time!</t>
  </si>
  <si>
    <t>creature_banshee_functionshort</t>
  </si>
  <si>
    <t>Melee fighter who deals area damage in an area in front of her and slows all affected opponents.</t>
  </si>
  <si>
    <t>creature_banshee_skill_scream</t>
  </si>
  <si>
    <t>Scream</t>
  </si>
  <si>
    <t>creature_banshee_skill_scream_function</t>
  </si>
  <si>
    <t>Each target affected by the Banshee’s attack has their ears badly rung for {SkillDuration} seconds, during which time they will attack {SkillStrength:PercentFactor:Negative}% slower.</t>
  </si>
  <si>
    <t>creature_boss_crystal_aoe_attack</t>
  </si>
  <si>
    <t>Small support</t>
  </si>
  <si>
    <t>creature_boss_crystal_aoe_attack_function</t>
  </si>
  <si>
    <t>The Crystal Golem pounds the ground, causing damage.</t>
  </si>
  <si>
    <t>creature_boss_crystal_throw_stone</t>
  </si>
  <si>
    <t>Rock throwing</t>
  </si>
  <si>
    <t>creature_boss_crystal_throw_stone_function</t>
  </si>
  <si>
    <t>Choose a target to crush with a giant rock. Deals area damage.</t>
  </si>
  <si>
    <t>creature_boss_narratus</t>
  </si>
  <si>
    <t>Narratus</t>
  </si>
  <si>
    <t>creature_boss_narratus_flavour</t>
  </si>
  <si>
    <t>“It’s all part of my diabolical plan!”</t>
  </si>
  <si>
    <t>creature_boss_narratus_function</t>
  </si>
  <si>
    <t>The Narrator!?!</t>
  </si>
  <si>
    <t>creature_boss_stone_throw_stone</t>
  </si>
  <si>
    <t>Stone’s Throw</t>
  </si>
  <si>
    <t>creature_boss_stone_throw_stone_function</t>
  </si>
  <si>
    <t>Throws a huge rock that not only causes damage, but also splits into little rock elementals.</t>
  </si>
  <si>
    <t>creature_bosscrystal</t>
  </si>
  <si>
    <t>Crystal Golem</t>
  </si>
  <si>
    <t>creature_bosscrystal_flavour</t>
  </si>
  <si>
    <t>*crunch* *crash*</t>
  </si>
  <si>
    <t>creature_bosscrystal_function</t>
  </si>
  <si>
    <t>A giant crystal being. Strong enough to tear open the gate to Godsmount!</t>
  </si>
  <si>
    <t>creature_bossstone</t>
  </si>
  <si>
    <t>Giant Stone Being</t>
  </si>
  <si>
    <t>creature_bossstone_flavour</t>
  </si>
  <si>
    <t>“I will SQUASH you!”</t>
  </si>
  <si>
    <t>creature_bossstone_function</t>
  </si>
  <si>
    <t>This gigantic stone being would love to destroy all living things. Rather a nice trait, really, if it would just learn the difference between good and evil creatures!</t>
  </si>
  <si>
    <t>creature_crab_boss</t>
  </si>
  <si>
    <t>Mr. Krabs (giant crab)</t>
  </si>
  <si>
    <t>creature_crab_boss_function</t>
  </si>
  <si>
    <t>Holy Sweet Mother-Of-Pearl</t>
  </si>
  <si>
    <t>creature_demon_skill_essence</t>
  </si>
  <si>
    <t>Essence</t>
  </si>
  <si>
    <t>creature_demon_skill_essence_function</t>
  </si>
  <si>
    <t>This Skill automatically regenerates the Demon's Essence whenever it has not taken damage for a while. This means it heals itself outside of combat at a rate of {OutOfCombatReg} Hit points per second.</t>
  </si>
  <si>
    <t>creature_demonprince</t>
  </si>
  <si>
    <t>Crowley</t>
  </si>
  <si>
    <t>creature_dwarfboss</t>
  </si>
  <si>
    <t>Grimli Hammerhand</t>
  </si>
  <si>
    <t>creature_dwarfboss_flavour</t>
  </si>
  <si>
    <t>“Damn elves, stupid Tanos! Lazy morons, the lot of them!”</t>
  </si>
  <si>
    <t>creature_dwarfboss_function</t>
  </si>
  <si>
    <t>Grimli is the Dwarven King of Steelsmith. He is as well known for his verbal improprieties as he is for his strong right fist. Not someone you want to get into a fight with!</t>
  </si>
  <si>
    <t>creature_explosion_tntsheep</t>
  </si>
  <si>
    <t>Dynamite Sheep</t>
  </si>
  <si>
    <t>creature_explosion_tntsheep_function</t>
  </si>
  <si>
    <t>Bleating something-or-other enriched with high explosives!</t>
  </si>
  <si>
    <t>creature_fairy_godmother</t>
  </si>
  <si>
    <t>The Good Fairy</t>
  </si>
  <si>
    <t>creature_fighter</t>
  </si>
  <si>
    <t>Chaos Warrior</t>
  </si>
  <si>
    <t>creature_fighter_flavour</t>
  </si>
  <si>
    <t>“Look at my huge sword! With this I can effortlessly split heroic skulls with a single blow! What do you mean I’m just compensating for something? Are you trying to insult me? Die, swine!”</t>
  </si>
  <si>
    <t>creature_fighter_function</t>
  </si>
  <si>
    <t>The Chaos Warrior is a great addition to the Absolute Evil’s troops, making ordinary Orcs a bit envious! Decent armor, lots of Hit Points and high damage thanks to another deficit-compensating two-handed sword represent a highly satisfactory combination for the Absolute Evil!
The Chaos Warrior is a must for every well-equipped Army of Evil!
TIP: The Chaos Warrior is a good mix of Orc and Ironhide with a load of Hit Points, good armor and decent damage.</t>
  </si>
  <si>
    <t>creature_forest_root_tentacle</t>
  </si>
  <si>
    <t>Stubborn Roots</t>
  </si>
  <si>
    <t>creature_forest_root_tentacle_function</t>
  </si>
  <si>
    <t>Giant roots that strike out at anything that does not belong to nature.</t>
  </si>
  <si>
    <t>creature_forestboss</t>
  </si>
  <si>
    <t>Queen of the Forests</t>
  </si>
  <si>
    <t>creature_forestboss_function</t>
  </si>
  <si>
    <t>An ancient spirit, the very essence of trees. Not a big fan of the Logging Evil.</t>
  </si>
  <si>
    <t>creature_goblin</t>
  </si>
  <si>
    <t>Goblin</t>
  </si>
  <si>
    <t>creature_goblin_flavour</t>
  </si>
  <si>
    <t>“Look behind you, a three-headed monkey!”
“Really? But that’s…”
*Stab* *Cut* *Murder*</t>
  </si>
  <si>
    <t>creature_goblin_function</t>
  </si>
  <si>
    <t>The Goblin is an insidious little creature. One moment he's pointing at a supposedly untied bootlace and the next you have his dagger in your eye.
Goblins are at the bottom of the Horde food chain, which only serves to make them even meaner and more insidious.
While Goblins do a great deal of damage, they themselves cannot take much, a situation not improved by their almost total lack of armor. Luckily, its small size makes the Goblin somewhat unimpressive, leading foes to attack non-Goblins first.</t>
  </si>
  <si>
    <t>creature_goblin_functionshort</t>
  </si>
  <si>
    <t>Melee fighter that can’t take much but deals a lot of damage. All &lt;color=#99FF99&gt;Goblins&lt;/color&gt; have the &lt;color=#99FF99&gt;Inconspicuous&lt;/color&gt; Skill.</t>
  </si>
  <si>
    <t>creature_goblin_skill_overload</t>
  </si>
  <si>
    <t>Surge</t>
  </si>
  <si>
    <t>creature_goblin_skill_overload_function</t>
  </si>
  <si>
    <t>When the Gob-O-Bots die, an explosion occurs that causes {SkillDamage} damage within an area of {Area} meters. An ejection seat catapults the Goblin pilot out of the cockpit, who can then be controlled separately once the Gob-O-Bot is destroyed.</t>
  </si>
  <si>
    <t>creature_goblin_skill_unimposing</t>
  </si>
  <si>
    <t>Inconspicuous</t>
  </si>
  <si>
    <t>creature_goblin_skill_unimposing_function</t>
  </si>
  <si>
    <t>Goblins are such puny creatures that they are underestimated and ignored by opponents. Well, at least as long as there are other targets available…</t>
  </si>
  <si>
    <t>creature_gobobot</t>
  </si>
  <si>
    <t>Gob-O-Bot</t>
  </si>
  <si>
    <t>creature_gobobot_flavour</t>
  </si>
  <si>
    <t>“The Ramrod infantry is fully charged and ready to go!”</t>
  </si>
  <si>
    <t>creature_gobobot_function</t>
  </si>
  <si>
    <t>Sooner or later, every Goblin gets tired of being cannon fodder. Few Hit Points, no armor… There’s just no fun at all in always ending up face down in the dirt. After a little basic training he gives his opponents the finger and sits his ass in a goddamn battle robot! Okay, it’s maybe not the toughest vehicle either, but it does one hellacious amount of damage.
Gob-O-Bots deal damage in a conical area in front of them.
If a Gob-O-Bot breaks, it’s not the end. The Goblin can use the ejection seat to save itself. Okay, so it usually lands between the enemies that just destroyed its vehicle… Still, if it survives, it can simply get a new one from its Bunk in the Hideout!</t>
  </si>
  <si>
    <t>creature_gobobot_functionshort</t>
  </si>
  <si>
    <t>Melee fighter with area damage. When destroyed, the &lt;color=#99FF99&gt;Goblin&lt;/color&gt; pilot can still save itself and flee.</t>
  </si>
  <si>
    <t>creature_gobobot_research</t>
  </si>
  <si>
    <t>Provides every &lt;color=#99FF99&gt;Goblin&lt;/color&gt; in the &lt;color=#99FF99&gt;Hideout&lt;/color&gt; a combat suit – the&lt;color=#99FF99&gt; Gob-O-Bot&lt;/color&gt;. This does lots of area damage, is faster and can take more. In exchange, it loses the &lt;color=#99FF99&gt;Inconspicuous&lt;/color&gt; Skill. When the&lt;color=#99FF99&gt; Gob-O-Bot&lt;/color&gt; is destroyed, the &lt;color=#99FF99&gt;Goblin&lt;/color&gt; pilot evacuates by ejection seat.</t>
  </si>
  <si>
    <t>creature_goddessboss</t>
  </si>
  <si>
    <t>Goddess of Light</t>
  </si>
  <si>
    <t>creature_goddessboss_flavour</t>
  </si>
  <si>
    <t>"…"</t>
  </si>
  <si>
    <t>creature_goddessboss_function</t>
  </si>
  <si>
    <t>The Goddess of Light is worshipped by all good creatures throughout the land.</t>
  </si>
  <si>
    <t>creature_gravegolem</t>
  </si>
  <si>
    <t>Grave Golem</t>
  </si>
  <si>
    <t>creature_gravegolem_flavour</t>
  </si>
  <si>
    <t>“Who woke me from the sleep of death?”</t>
  </si>
  <si>
    <t>creature_gravegolem_function</t>
  </si>
  <si>
    <t>The Grave Golem isn’t called that because it likes to dig, but because it is a Tombstone come to life. This Undead party-pooper is hard to beat (I mean, it IS made out of Tombstones and such).
Its special Skill allows it to bury itself and become a living Grave, attracting enemies in the area and at the same time increasing its armor massively!
TIP: The Grave Golem’s Skill is particularly efficient when it is accompanied by creatures that deal a lot of damage. When you have it along, you can pretty much do without Ironhides!</t>
  </si>
  <si>
    <t>creature_gravegolem_functionshort</t>
  </si>
  <si>
    <t>Undead defensive &lt;color=#99FF99&gt;Titan Unit&lt;/color&gt; with an extreme amount of Life Energy. Possesses the &lt;color=#99FF99&gt;Tombstone&lt;/color&gt; Skill.</t>
  </si>
  <si>
    <t>creature_gravegolem_research</t>
  </si>
  <si>
    <t>The &lt;color=#99FF99&gt;Grave Golem&lt;/color&gt; is the Undead defensive &lt;color=#99FF99&gt;Titan Unit&lt;/color&gt;. It can take the most damage of any &lt;color=#99FF99&gt;Titan Unit&lt;/color&gt;. Its Skill allows it to dig itself in and draw all enemy attacks.</t>
  </si>
  <si>
    <t>creature_gravegolem_skill_tombstone</t>
  </si>
  <si>
    <t>Tombstone</t>
  </si>
  <si>
    <t>creature_gravegolem_skill_tombstone_function</t>
  </si>
  <si>
    <t>Can transform into a Tombstone for {SkillDuration} seconds, whereby its armor increases by {SkillStrength}. All enemies within the {Area} meter area of effect primarily attack the Tombstone.</t>
  </si>
  <si>
    <t>creature_gunner</t>
  </si>
  <si>
    <t>Chaos Gunner</t>
  </si>
  <si>
    <t>creature_gunner_flavour</t>
  </si>
  <si>
    <t>“So, what's so wrong about shooting at farmers with cannons? Ha ha ha!“</t>
  </si>
  <si>
    <t>creature_gunner_function</t>
  </si>
  <si>
    <t>Converting a dwarf Gunner to Evil is a relatively difficult process. These dwarfs are incredibly stubborn!
If successful, though, they can be a great advantage. The Chaos Gunner’s Cannon is an excellent automatic firing system that deals area damage, which makes it incredibly efficient in Dungeon defense!
TIP: Chaos Gunners deal loads of area damage and can still run away if approaching enemies are too overwhelming. The abandoned Cannon continues to cheerfully fire away…</t>
  </si>
  <si>
    <t>creature_hero_assassin</t>
  </si>
  <si>
    <t>Rogue</t>
  </si>
  <si>
    <t>creature_hero_assassin2</t>
  </si>
  <si>
    <t>Thief</t>
  </si>
  <si>
    <t>creature_hero_assassin2_function</t>
  </si>
  <si>
    <t>Rogues (not Roguettes which, while more accurate, would sound really stupid) usually face the problem of an extremely short life expectancy. But hey, that can be said of any adventurer’s life in general, too! Just the same, there are Heroes who actually do manage to avoid knocking on death’s door and gain some experience. And so a weedy little Rogue can advance too become a somewhat less weedy Thief.
The Thief is graceful and, thanks to her light armor, very agile. This means that they have weak armor and little Life Energy. This defensive disadvantage is compensated for by her dual Scimitars, which she uses to quickly attack and damage her targets. This is especially effective against unarmored targets!
The Thief is the upgrade for the Rogue. She is much stronger in combat and makes a mean shish kebab out of level 1 enemies!</t>
  </si>
  <si>
    <t>creature_hero_assassin3</t>
  </si>
  <si>
    <t>creature_hero_assassin3_function</t>
  </si>
  <si>
    <t>Amongst the “Heroes” are a select few where the quotation marks can be omitted. They have already survived so many battles, Dungeons, monsters, treasures and other things that their names should only be mentioned in awe. The Assassin belongs to this category.
The Assassin is graceful and, thanks to her light armor, very agile. This means that they have weak armor and little Life Energy. This defensive disadvantage is compensated for by her dual Scimitars, which she uses to quickly attack and damage her targets. This is especially effective against unarmored targets!
The Assassin is the upgrade for the Thief. She is much stronger in combat and can take on a number of creatures at the same time. You should only send very experienced creatures up against her in battle!</t>
  </si>
  <si>
    <t>creature_hero_assassin_flavour</t>
  </si>
  <si>
    <t>“Beautiful evening, isn… Argh!”
“What did you sa… Arghl!”</t>
  </si>
  <si>
    <t>creature_hero_assassin_function</t>
  </si>
  <si>
    <t>The rumors of rich treasures hidden in a well-guarded Dungeon always lures Heroes with shady pasts. Like the Rogue, who gave up the life of a cutpurse to follow the lure of a fast buck. Strangely enough, the oh-so-good Heroes don’t seem to have any problems incorporating people of such doubtful character into their ranks.
The Rogue is graceful and, thanks to her light armor, very agile. That means that they have weak armor and little Life Energy. This defensive disadvantage is compensated for by her dual Scimitars, which she uses to quickly attack and damage her targets. This is especially effective against unarmored targets!</t>
  </si>
  <si>
    <t>creature_hero_assassin_skill_unimposing</t>
  </si>
  <si>
    <t>Inconspicuous?</t>
  </si>
  <si>
    <t>creature_hero_assassin_skill_unimposing_function</t>
  </si>
  <si>
    <t>The Hero makes such an pathetic impression that opponents tend to attack a different target instead.</t>
  </si>
  <si>
    <t>creature_hero_fighter</t>
  </si>
  <si>
    <t>Warrior</t>
  </si>
  <si>
    <t>creature_hero_fighter2</t>
  </si>
  <si>
    <t>Veteran</t>
  </si>
  <si>
    <t>creature_hero_fighter2_function</t>
  </si>
  <si>
    <t>If a Warrior survives a number of adventures – a rarely occurence! – he becomes a steeled Veteran.
His armor doesn’t improve much, but he has more Hit Points and can deal much more damage with a single sword strike!
The Veteran is the upgrade for the Warrior. He is much stronger in combat and can deal much more damage.</t>
  </si>
  <si>
    <t>creature_hero_fighter3</t>
  </si>
  <si>
    <t>Swordmaster</t>
  </si>
  <si>
    <t>creature_hero_fighter3_function</t>
  </si>
  <si>
    <t>Once a Veteran has perfected his sword skills and actually survived a few more adventures he may call himself a Swordmaster. These should be treated with caution by the creatures of Absolute Evil.
The Swordmaster’s copious Hit Points enable him to take a lot of damage and simultaneously deal enormous damage to the enemy!
The Swordmaster is the upgrade for the Veteran. He is much stronger in combat and can deal much more damage.</t>
  </si>
  <si>
    <t>creature_hero_fighter_flavour</t>
  </si>
  <si>
    <t>“Look at my huge sword, boy. With this I can effortlessly split Orc skulls with a single blow! What do you mean I’m just compensating for something?”</t>
  </si>
  <si>
    <t>creature_hero_fighter_function</t>
  </si>
  <si>
    <t>Some just buy themselves some mediocre armor and a huge two-handed sword and think that makes them some great Hero ready for adventure. Such not overly intellectually gifted individuals are commonly known as “Warriors”.
So Warriors tend to wear average armor and have a lot of Hit Points. Thanks to his enormous two-hand sword, he can deal a lot of damage with a single blow.</t>
  </si>
  <si>
    <t>creature_hero_gunner</t>
  </si>
  <si>
    <t>Gunner</t>
  </si>
  <si>
    <t>creature_hero_gunner2</t>
  </si>
  <si>
    <t>Bombardier</t>
  </si>
  <si>
    <t>creature_hero_gunner2_function</t>
  </si>
  <si>
    <t>When you consider the fact that the Gunner is a truly annoying character whose area damage does very bad things indeed to a Horde army, then you should pray that you never run into a Bombardier!
The Bombardier has put the inexperience of the Gunner behind him and can handle his Pistol a little better. For the most part, however, he has put his energy into improving Cannon, which now shoots farther AND does MUCH more damage over an even larger area! Now would be the time to panic. Go ahead. You know you want to.
The Bombardier is the upgrade for the Gunner. He is much stronger in combat and can easily fight several inexperienced creatures at once.</t>
  </si>
  <si>
    <t>creature_hero_gunner3</t>
  </si>
  <si>
    <t>Master Gunner</t>
  </si>
  <si>
    <t>creature_hero_gunner3_function</t>
  </si>
  <si>
    <t>Dwarves are resourceful engineers. They love to tinker around their technical inventions and blow themselves up in the process. But there are also those amongst them who seem to avoid explosive death and accumulate a lot of experience and knowledge over the years. This leads to Heroes such as the Master Gunners.
The Master Gunner has perfected his Pistol handling and can use it really, really well. The real danger, however, is his highly modified Cannon, which does truly horrendous area damage at extremely unpleasant altitudes! Your creatures should REALLY AVOID any massed attacks on an enemy like him!
The Master Gunner is the upgrade for the Bombardier. He is much stronger in combat and can easily fight several creatures at once.</t>
  </si>
  <si>
    <t>creature_hero_gunner_flavour</t>
  </si>
  <si>
    <t>“So, what's so wrong about shooting at sparrows with cannons? Ha ha ha!“</t>
  </si>
  <si>
    <t>creature_hero_gunner_function</t>
  </si>
  <si>
    <t>Ah yes, dwarves! These bearded fellows are relatively small, but they are extremely stout and usually in a bad mood. Their particular love of Beer and Gold means that they are often underway as adventurers, attacking the Dungeons of poor villains! Shameful!
The Gunner is a technology geek who, unlike most of his relatives, doesn’t hide behind heavy armor, but rather remains agile through his light armor. While he does carry a small pistol with him into battle, his true job is to erect a stationary Cannon that fires independently and causes area damage to the target!</t>
  </si>
  <si>
    <t>creature_hero_gunner_skill_cannon</t>
  </si>
  <si>
    <t>Cannon</t>
  </si>
  <si>
    <t>creature_hero_gunner_skill_cannon_function</t>
  </si>
  <si>
    <t>The Cannon lasts for {Summon:Energy} seconds once it has been set up. During this time, the Cannon automatically attacks enemies, doing {Summon:Damage} area damage within a {Summon:Area} area.</t>
  </si>
  <si>
    <t>creature_hero_mage</t>
  </si>
  <si>
    <t>Apprentice</t>
  </si>
  <si>
    <t>creature_hero_mage2</t>
  </si>
  <si>
    <t>Mage</t>
  </si>
  <si>
    <t>creature_hero_mage2_function</t>
  </si>
  <si>
    <t>Apprentices who master life at the Mage Academy – and survive the intrigues there – finally become full-fledged Mages after years of training.
Mages are still pretty reedy – at the Mage Academy, fitness and physical exercise plays a VERY subordinate role – and therefore quickly fall prey to an enemy’s blows. However, they have improved their Chain Lightning to now not only do more damage, but to also chain more often. This makes them even more dangerous to groups.
The Mage is the upgrade for the Apprentice. He is much stronger in combat and can deal much more damage.</t>
  </si>
  <si>
    <t>creature_hero_mage3</t>
  </si>
  <si>
    <t>Arch-Mage</t>
  </si>
  <si>
    <t>creature_hero_mage3_function</t>
  </si>
  <si>
    <t>Arch-mages have spent decades at the Mage Academy who have forged numerous intrigues against their colleagues – or survived others. Following such an impressive career, they often feel called to venture into the surrounding countries to face the dangers of Evil.
Arch-Mages can’t take much damage themselves, but they have become masters in the use of Chain Lightning, which now deals devastating damage and can often chain to other enemies.
The Arch-Mage is the upgrade for the Mage. He is much stronger in combat and can deal much more damage.</t>
  </si>
  <si>
    <t>creature_hero_mage_flavour</t>
  </si>
  <si>
    <t>“Magic, do your thing!”</t>
  </si>
  <si>
    <t>creature_hero_mage_function</t>
  </si>
  <si>
    <t>There are people who bear a magical potential within them. They can use it to summon powerful effects, such as fire and energy, from out of nowhere. Unfortunately, these forces usually lead to explosions or spontaneous self-immolation over the course of youth. Those spared such a fate join a Mage Academy to learn how to control these forces. Apprentices stand at the beginning of their careers.
The Apprentice is a rather weedy fellow in a thin robe. Just the sight of an enemy weapon almost makes him faint. However, he has learned to control electricity and therefore throws Chain Lightning at his enemies. This then chains to other nearby enemies.</t>
  </si>
  <si>
    <t>creature_hero_mage_skill_lighting</t>
  </si>
  <si>
    <t>Chain Lightning</t>
  </si>
  <si>
    <t>creature_hero_mage_skill_lighting_function</t>
  </si>
  <si>
    <t>The attacks can be made every {Cooldown} seconds at a range of {Range} m and do {Damage} damage. The Chain Lightning attack chains to up to {SkillStrength} nearby targets, dealing half the normal damage to them as well.</t>
  </si>
  <si>
    <t>creature_hero_priestess</t>
  </si>
  <si>
    <t>Novice</t>
  </si>
  <si>
    <t>creature_hero_priestess2</t>
  </si>
  <si>
    <t>Priestess</t>
  </si>
  <si>
    <t>creature_hero_priestess2_function</t>
  </si>
  <si>
    <t>Normally, the Temples prefer to send their Novices into battle, mainly because they are dispensable. Occasionally, however, a holy Priestess also feels called to support the forces of Good in battle. She enjoys more of the Gods’ favor, and is therefore a much more serious enemy.
The Priestess can cast a Healing Spell on an ally every few seconds to heal a fair amount of damage!
The Priestess is the upgrade for the Novice. She is much stronger in combat and can heal much more damage.</t>
  </si>
  <si>
    <t>creature_hero_priestess3</t>
  </si>
  <si>
    <t>High Priestess</t>
  </si>
  <si>
    <t>creature_hero_priestess3_function</t>
  </si>
  <si>
    <t>When times are hardest and the situation most dire, then… yeah, no idea, really. But sometimes it just so happens that a Temple’s High Priestess appears on the battlefield herself. Probably when she gets tired of counting all the donations and offerings. Nevertheless, they should not be underestimated, as their immense Healing powers can decide entire battles!
The High Priestess can cast a Healing Spell on an ally and a great amount of damage!
The High Priestess is the upgrade for the Priestess. She is much stronger in combat and can heal much more damage.</t>
  </si>
  <si>
    <t>creature_hero_priestess_flavour</t>
  </si>
  <si>
    <t>“Are you in pain, brave Warrior? All right, I'll help you right away, but I'd like to take a moment to talk to you about our Lord and Savior!”</t>
  </si>
  <si>
    <t>creature_hero_priestess_function</t>
  </si>
  <si>
    <t>Human priesthoods are usually concerned with demanding their flocks make “sacrifices” to the Gods – usually in the form of shiny, shiny coins – but they ostensibly devote themselves, of course, to the struggle against Evil. To assist others fighting the good fight, or searching for treasures, they send their Novices out as a bolstering supporting force.
The Novice is a holy Warrior of the Light who knows how to handle herself in combat, but whose real strength is her ability to heal group members every few seconds.</t>
  </si>
  <si>
    <t>creature_hero_priestess_skill_healing</t>
  </si>
  <si>
    <t>creature_hero_priestess_skill_healing_function</t>
  </si>
  <si>
    <t>Can heal an allied target by {SkillStrength} Hit Points every {SkillCooldown} seconds.</t>
  </si>
  <si>
    <t>creature_hero_ranger</t>
  </si>
  <si>
    <t>Warden</t>
  </si>
  <si>
    <t>creature_hero_ranger2</t>
  </si>
  <si>
    <t>Ranger</t>
  </si>
  <si>
    <t>creature_hero_ranger2_function</t>
  </si>
  <si>
    <t>Life in a dangerous environment has hardened the Ranger and made her strong. She has mastered the handling of the bow and can easily hit moving targets seen just out of the corner of her eye. And so things get correspondingly uncomfortable when someone like that enters the Dungeon.
The Ranger is only lightly armored. In return, her bow gives her extreme range and lets her slow her targets.
The Ranger is the upgrade for the Warden. She is much stronger in combat and can easily fight several inexperienced creatures at once.</t>
  </si>
  <si>
    <t>creature_hero_ranger3</t>
  </si>
  <si>
    <t>Master Ranger</t>
  </si>
  <si>
    <t>creature_hero_ranger3_function</t>
  </si>
  <si>
    <t>These Elves have spent centuries perfecting their skills with the bow. In addition, the harsh outside world and numerous conflicts have steeled their minds and bodies and made them the most unpleasant people their enemies could ever encounter on the battlefield!
The Master Ranger is the upgrade for the Ranger. She is much stronger in combat and can easily fight several creatures at once.</t>
  </si>
  <si>
    <t>creature_hero_ranger_flavour</t>
  </si>
  <si>
    <t>“Logolas? Yes, I know him. I’m the one who trained him! "</t>
  </si>
  <si>
    <t>creature_hero_ranger_function</t>
  </si>
  <si>
    <t>The Warden knows her way around the forest, can move quietly there and name a wide variety of herbs. Unfortunately, none of that is particularly helpful on a visit to a Dungeon, which doesn’t help their survival rate much.
In return, however, she is an expert with the bow and can put an arrow through a creature’s eye at an extremely long range. That sounds a little more helpful!
The Warden is only lightly armored and has few Hit Points. In return, her bow gives her extreme range and lets her slow her targets.</t>
  </si>
  <si>
    <t>creature_hero_ranger_skill_barbedarrow</t>
  </si>
  <si>
    <t>Barb</t>
  </si>
  <si>
    <t>creature_hero_ranger_skill_barbedarrow_function</t>
  </si>
  <si>
    <t>Each target hit by a normal attack (which, by the way, is executed every {Cooldown} seconds and has a range of {Range} m) now has an arrow in their knee. Although that won’t finish their career as an adventurer, they do take {Damage} damage and move {SkillStrength:PercentFactor:Negative}% slower for {SkillDuration} seconds.</t>
  </si>
  <si>
    <t>creature_hero_sentinel</t>
  </si>
  <si>
    <t>Guard</t>
  </si>
  <si>
    <t>creature_hero_sentinel2</t>
  </si>
  <si>
    <t>Stone Guard</t>
  </si>
  <si>
    <t>creature_hero_sentinel2_function</t>
  </si>
  <si>
    <t>Dwarfs in themselves are already a fairly durable bunch, especially when they are wrapped in massive plate armor. The best of these defensive Guards are appointed Stone Guards and equipped with magically enhanced armor and shields.
As before, a Stone Guard still only deals a little bit of damage, but he can take more damage himself. In particular, his armor is so strong that he only perceives the fewest of blows at all, if he doesn’t block them completely with his shield.
The Stone Guard is the upgrade for the Guard. He is much stronger in combat and can take much more damage.</t>
  </si>
  <si>
    <t>creature_hero_sentinel3</t>
  </si>
  <si>
    <t>Throne Guard</t>
  </si>
  <si>
    <t>creature_hero_sentinel3_function</t>
  </si>
  <si>
    <t>The best of the best dwarf fighters have proven their worth in hundreds of battles and are designated Throne Guards.
A Throne Guard is equipped with the best-designed armor that the dwarven forges can produce. This is then decorated with magic runes to guarantee the best possible protection.
The Throne Guard still isn’t a strong offensive fighter, but as a defender, he can deal an awful lot of damage before he bites the dust.
The Throne Guard is the upgrade for the Stone Guard. He is much stronger in combat and can take much more damage.</t>
  </si>
  <si>
    <t>creature_hero_sentinel_flavour</t>
  </si>
  <si>
    <t>“You call that an attack? Ha, I thought you were just caressing me with your ax!”</t>
  </si>
  <si>
    <t>creature_hero_sentinel_function</t>
  </si>
  <si>
    <t>Who hasn’t heard of dwarves? Those full-bearded, Beer quaffing, Underground digging, grumpy, half-grown characters that are only too glad to fight an evil creature at the drop of a hat.
Guards are dwarves stuffed into plate armor who have been given a bitty little hammer and an oversized shield. His blows aren’t much to write home about. But his armor is so strong that the Guard barely even notices incoming blows. The giant shield also occasionally completely blocks blows from their immediate opponent.</t>
  </si>
  <si>
    <t>creature_hero_sentinel_skill_shieldblock</t>
  </si>
  <si>
    <t>Shield Bash</t>
  </si>
  <si>
    <t>creature_hero_sentinel_skill_shieldblock_function</t>
  </si>
  <si>
    <t>Stuns all targets directly in front of the Dwarf for {SkillDuration} seconds.</t>
  </si>
  <si>
    <t>creature_hungryogre</t>
  </si>
  <si>
    <t>Promillo</t>
  </si>
  <si>
    <t>creature_imp</t>
  </si>
  <si>
    <t>Imp</t>
  </si>
  <si>
    <t>creature_imp_flavour</t>
  </si>
  <si>
    <t>“Could enter every spitting competition and win! Sets everything on fire in the process, though…”</t>
  </si>
  <si>
    <t>creature_imp_function</t>
  </si>
  <si>
    <t>Imps are batlike Demons. Unfortunately, their wings are too pitiful to actually lift them, although the attempt is always extremely amusing.
These beings are regarded as extremely misunderstood snowflakes in the Demon world, who would really only too gladly dedicate themselves to the fine arts. Unfortunately, the rest of the Demons frankly don’t give a damn, so this desire must remain suppressed.
That leads to anger and hatred and… Well, you know how it goes. In any case, Imps are insidious, fireball spitting Demons with impressive range that attack single targets.</t>
  </si>
  <si>
    <t>creature_imp_functionshort</t>
  </si>
  <si>
    <t>Ranged fighter with the greatest range of all creatures.</t>
  </si>
  <si>
    <t>creature_imp_skill_fireball</t>
  </si>
  <si>
    <t>Fireball</t>
  </si>
  <si>
    <t>creature_imp_skill_fireball_function</t>
  </si>
  <si>
    <t>The Imp has a range of {Range} m, does {Damage} fire damage every {Cooldown} seconds and sets its target on fire.</t>
  </si>
  <si>
    <t>creature_ironhide</t>
  </si>
  <si>
    <t>Ironhide</t>
  </si>
  <si>
    <t>creature_ironhide_flavour</t>
  </si>
  <si>
    <t>“You can hear Ironhides coming a mile away, just from the squeaking of their armor.”</t>
  </si>
  <si>
    <t>creature_ironhide_function</t>
  </si>
  <si>
    <t>Stick a well-trained, angry Orc in a set of armor and weld the armor closed. The end result is a hopping mad Ironhide who tries to avoid thinking of his impending potty problems by concentrating on aggression, rage and fighting instead.
While an Ironhide doesn’t really do more damage than a normal Orc, its extreme armor makes it incredibly effective at absorbing attacks. He also ridicules his opponent in melee, leading them to target the Ironhide in combat.
For an Orc to become an Ironhide, he has to have reached the 4th Level. In addition, you must of course have completed the appropriate Research!</t>
  </si>
  <si>
    <t>creature_ironhide_functionshort</t>
  </si>
  <si>
    <t>Melee fighter with lots of Life Energy and Heavy Armor. Possesses the &lt;color=#99FF99&gt;Taunt&lt;/color&gt; Skill. Orcs must reach Level 4 before they can become Ironhides!</t>
  </si>
  <si>
    <t>creature_ironhide_research</t>
  </si>
  <si>
    <t>At level 4, &lt;color=#99FF99&gt;Orcs&lt;/color&gt; transform into &lt;color=#99FF99&gt;Ironhides&lt;/color&gt;. While they lose their&lt;color=#99FF99&gt; Blind Rage&lt;/color&gt; Skill, their Armor and Hit Points increase dramatically. Thanks to the &lt;color=#99FF99&gt;Ironhides&lt;/color&gt;&lt;color=#99FF99&gt;Taunt&lt;/color&gt; Skill, any enemies attacked by &lt;color=#99FF99&gt;Ironhides&lt;/color&gt; will then concentrate their attacks solely on the &lt;color=#99FF99&gt;Ironhide&lt;/color&gt;.</t>
  </si>
  <si>
    <t>creature_ironhide_skill_taunt</t>
  </si>
  <si>
    <t>Taunt</t>
  </si>
  <si>
    <t>creature_ironhide_skill_taunt_function</t>
  </si>
  <si>
    <t>Attacks every {Cooldown} seconds and deals {Damage} damage to the target. The Ironhide ridicules his opponent with each blow, goading him to attack the well-armored Orc rather than a different target.</t>
  </si>
  <si>
    <t>creature_knightboss</t>
  </si>
  <si>
    <t>Elric the Pretty</t>
  </si>
  <si>
    <t>creature_knightboss_a</t>
  </si>
  <si>
    <t>Elric the Stunning</t>
  </si>
  <si>
    <t>creature_knightboss_b</t>
  </si>
  <si>
    <t>Elric the Healer</t>
  </si>
  <si>
    <t>creature_knightboss_c</t>
  </si>
  <si>
    <t>Elric the Resurrector</t>
  </si>
  <si>
    <t>creature_knightboss_flavour</t>
  </si>
  <si>
    <t>“No, we’re not called Aramis, Athos and Porthos. Why does everyone always ask?”</t>
  </si>
  <si>
    <t>creature_knightboss_function</t>
  </si>
  <si>
    <t>Elric (and his images) are loyal Knights of the Expound Table in the name of the Goddess. They can usually be found passing the Holy Grail around in drinking games. However, all three of them are extremely successful both in battle with the sword and in the use of holy magic.</t>
  </si>
  <si>
    <t>creature_kraken_tentacle_t1</t>
  </si>
  <si>
    <t>Tentacle (weak)</t>
  </si>
  <si>
    <t>creature_kraken_tentacle_t1_function</t>
  </si>
  <si>
    <t>Rather pathetic</t>
  </si>
  <si>
    <t>creature_kraken_tentacle_t2</t>
  </si>
  <si>
    <t>Tentacle (normal)</t>
  </si>
  <si>
    <t>creature_kraken_tentacle_t2_function</t>
  </si>
  <si>
    <t>Damages the Dungeonheart</t>
  </si>
  <si>
    <t>creature_kraken_tentacle_t3</t>
  </si>
  <si>
    <t>Tentacle (ripped)</t>
  </si>
  <si>
    <t>creature_kraken_tentacle_t3_function</t>
  </si>
  <si>
    <t>Time to be afraid!</t>
  </si>
  <si>
    <t>creature_lich</t>
  </si>
  <si>
    <t>Lich</t>
  </si>
  <si>
    <t>creature_lich_flavour</t>
  </si>
  <si>
    <t>“What killed the dinosaurs? The ICE AGE, ha ha ha!“</t>
  </si>
  <si>
    <t>creature_lich_function</t>
  </si>
  <si>
    <t>Powerful Mages aren’t all that keen on the whole dying thing and therefore often make a deal with Death. As they merrily hide their entrails throughout the landscape or other objects (*cough* Volde… whoops, that name is copyrighted) they become potent Undead creatures filled with powerful magic in the process.
On the whole, though, they’re pretty much out of luck as far as beauty pageants are concerned. But hey, they don’t need Botox anymore, either!
Liches use an Ice area of effect Spell when they attack which freezes all enemies in the area. Cool!
TIP: Liches can’t take much damage, but can effectively take out large groups of enemies. Try to keep them in the background if possible, and maybe only send them into combat once your Melee fighters are already involved in a Skirmish!</t>
  </si>
  <si>
    <t>creature_lich_functionshort</t>
  </si>
  <si>
    <t>Ranged fighter with medium range that deals area damage and slows affected enemies.</t>
  </si>
  <si>
    <t>creature_lich_research</t>
  </si>
  <si>
    <t>The &lt;color=#99FF99&gt;Lich&lt;/color&gt; is a powerful Undead Mage. He can’t take much, but he does deal area damage at a distance! With &lt;color=#99FF99&gt;Ice Effect&lt;/color&gt;! Cool dude… Warning, pun!</t>
  </si>
  <si>
    <t>creature_lich_skill_ice</t>
  </si>
  <si>
    <t>Freeze</t>
  </si>
  <si>
    <t>creature_lich_skill_ice_function</t>
  </si>
  <si>
    <t>The icy cold of the Lich’s attack leaves targets with chattering teeth and moving {SkillStrength:PercentFactor:Negative}% slower for {SkillDuration} seconds. The attacks have a range of {Range} m, do {Damage} damage and can be made every {Cooldown} seconds.</t>
  </si>
  <si>
    <t>creature_mage</t>
  </si>
  <si>
    <t>Wizard</t>
  </si>
  <si>
    <t>creature_mage_flavour</t>
  </si>
  <si>
    <t>“Magic, do what I say!”</t>
  </si>
  <si>
    <t>creature_mage_function</t>
  </si>
  <si>
    <t>Actually, normally it’s not particularly difficult to corrupt a Mage. The lure of power is actually more than adequate for these characters. Still, a little torture can never hurt! Whatever. Anyway, in the end the Wizard is only too willing to join your side.
From my own painful experience, I must say that Chain Lightning has some devastating effects. So it’s all the better when you know that he’s on your side from now on you can watch him bring the Heroes the hurt!
TIP: The Wizard's strength lies in the fact that his targets only have to be relatively close together, unlike the other creatures’ area of effect attacks.</t>
  </si>
  <si>
    <t>creature_mageboss</t>
  </si>
  <si>
    <t>Yaina Overproud</t>
  </si>
  <si>
    <t>creature_mageboss_flavour</t>
  </si>
  <si>
    <t>“In the name of the moon, I will punish you!”</t>
  </si>
  <si>
    <t>creature_mageboss_function</t>
  </si>
  <si>
    <t>Yaina is the ruler of the city of Dollaran on Termite Island. She is a powerful Mage, extremely well versed in the arcane arts.</t>
  </si>
  <si>
    <t>creature_monster_bear</t>
  </si>
  <si>
    <t>Bear</t>
  </si>
  <si>
    <t>creature_monster_bear_flavour</t>
  </si>
  <si>
    <t>“I mean, throwing rocks at a statue is one thing. But I would never cut the head off a guy who iced a bear with his bare hands.”</t>
  </si>
  <si>
    <t>creature_monster_bear_function</t>
  </si>
  <si>
    <t>The flora and fauna of Dungeons 3 is overseeable, um, I mean, varied. Bears are hulking animals who care neither for the good people of the Alliance nor for your Evilness and simply strike out at anyone who comes too close.</t>
  </si>
  <si>
    <t>creature_monster_bear_spectral</t>
  </si>
  <si>
    <t>Ghost Bear</t>
  </si>
  <si>
    <t>creature_monster_centaur</t>
  </si>
  <si>
    <t>Centaur</t>
  </si>
  <si>
    <t>creature_monster_centaur_flavour</t>
  </si>
  <si>
    <t>“My daddy is the horse whisperer!”</t>
  </si>
  <si>
    <t>creature_monster_centaur_function</t>
  </si>
  <si>
    <t>Centaurs are a mixture of horse and human. I'm not going into that now. But they're really good with a bow and arrow!</t>
  </si>
  <si>
    <t>creature_monster_crab</t>
  </si>
  <si>
    <t>Evil giant crab</t>
  </si>
  <si>
    <t>creature_monster_crab_flavour</t>
  </si>
  <si>
    <t>Mr. Krabs? Is that you?</t>
  </si>
  <si>
    <t>creature_monster_crab_function</t>
  </si>
  <si>
    <t>These nasty beasts are not at all amused about their little relatives being regarded as delicacies and therefore hunt anything that lives!</t>
  </si>
  <si>
    <t>creature_monster_crystalguard</t>
  </si>
  <si>
    <t>Crystal Beings</t>
  </si>
  <si>
    <t>creature_monster_crystalguard_flavour</t>
  </si>
  <si>
    <t>creature_monster_crystalguard_function</t>
  </si>
  <si>
    <t>Evil little Crystal Beings. Loved to eat mana and despise all organic lifeforms.</t>
  </si>
  <si>
    <t>creature_monster_ent</t>
  </si>
  <si>
    <t>Ent</t>
  </si>
  <si>
    <t>creature_monster_ent_flavour</t>
  </si>
  <si>
    <t>“Tree? I am not a tree… I am an Ent! "</t>
  </si>
  <si>
    <t>creature_monster_ent_function</t>
  </si>
  <si>
    <t>A walking tree. If that doesn't give you nightmares, then you should know that it can really kick butt with its' wooden fists.</t>
  </si>
  <si>
    <t>creature_monster_ent_range</t>
  </si>
  <si>
    <t>Ranged Combat Ent</t>
  </si>
  <si>
    <t>creature_monster_ent_range_flavour</t>
  </si>
  <si>
    <t>I am not a tree… I am an Ent! An Ent that likes to throw THINGS!</t>
  </si>
  <si>
    <t>creature_monster_ent_range_function</t>
  </si>
  <si>
    <t>A ranged combat Ent is a large, slow-moving tree entity. Since this often leads to its prey escaping, it prefers to instead throw things at its enemies.</t>
  </si>
  <si>
    <t>creature_monster_ent_supporter</t>
  </si>
  <si>
    <t>I am a Healing Tree!</t>
  </si>
  <si>
    <t>creature_monster_ent_supporter_flavour</t>
  </si>
  <si>
    <t>This Ent has a soothing, even healing effect on its allies!</t>
  </si>
  <si>
    <t>creature_monster_ent_supporter_function</t>
  </si>
  <si>
    <t>Healing Ent</t>
  </si>
  <si>
    <t>creature_monster_furry</t>
  </si>
  <si>
    <t>Rootling</t>
  </si>
  <si>
    <t>creature_monster_furry_flavour</t>
  </si>
  <si>
    <t>Nasty little root creatures that are intensely loyal to the Forest Queen.</t>
  </si>
  <si>
    <t>creature_monster_furry_function</t>
  </si>
  <si>
    <t>“Don't I know you from that Flayer Jungle back in the day?”</t>
  </si>
  <si>
    <t>creature_monster_ragedrake</t>
  </si>
  <si>
    <t>Dragon Lizard</t>
  </si>
  <si>
    <t>creature_monster_ragedrake_flavour</t>
  </si>
  <si>
    <t>“Finally, the dragon. Soon we’ll have put an end to the beast. Men, this is the moment we've been working towards, we'll… men? "
“ROOOOAR!” *Spits fire*</t>
  </si>
  <si>
    <t>creature_monster_ragedrake_function</t>
  </si>
  <si>
    <t>This giant lizard really wants to be a dragon. Since she's not, she has anger issues and destroys anything and anyone that doesn't belong to her family. Watch out for her fire breath. Wait a minute, fire breath?</t>
  </si>
  <si>
    <t>creature_monster_scribbler</t>
  </si>
  <si>
    <t>Pen Pusher</t>
  </si>
  <si>
    <t>creature_monster_scribbler_flavour</t>
  </si>
  <si>
    <t>“Paragraph! Dramatic pause!”</t>
  </si>
  <si>
    <t>creature_monster_scribbler_function</t>
  </si>
  <si>
    <t>The cheapest Pen Pushers we could find. Usually write the text for games.</t>
  </si>
  <si>
    <t>creature_monster_spider</t>
  </si>
  <si>
    <t>Spiders</t>
  </si>
  <si>
    <t>creature_monster_spider_flavour</t>
  </si>
  <si>
    <t>“What's behind you and has 8 legs? And is about to spray you with acid and poison? "</t>
  </si>
  <si>
    <t>creature_monster_spider_function</t>
  </si>
  <si>
    <t>Spiders love the Underground! Unfortunately, they don’t love anything that is not a Spider, so they make just kill everything else!</t>
  </si>
  <si>
    <t>creature_monster_stoneelemental</t>
  </si>
  <si>
    <t>Stone Being</t>
  </si>
  <si>
    <t>creature_monster_stoneelemental_flavour</t>
  </si>
  <si>
    <t>*Crunch* *Crash* *Crunch*</t>
  </si>
  <si>
    <t>creature_monster_stoneelemental_function</t>
  </si>
  <si>
    <t>Stone beings aren’t all that hot on living or Undead things and prefer to smash anything that is not a Stone Being to smithereens. That’s why they’re the guardians of choice for places that should never be entered.</t>
  </si>
  <si>
    <t>creature_monster_wolf</t>
  </si>
  <si>
    <t>Wolf</t>
  </si>
  <si>
    <t>creature_monster_wolf_flavour</t>
  </si>
  <si>
    <t>“Why does it smell like wet dog in here?” – “Werewolf.”</t>
  </si>
  <si>
    <t>creature_monster_wolf_function</t>
  </si>
  <si>
    <t>If you're not the kind that Dances with Wolves or has a surname like “Stark”, then wolves are just plain nasty creatures who would love to have you for dinner.</t>
  </si>
  <si>
    <t>creature_monster_wolf_spectral</t>
  </si>
  <si>
    <t>Spectral Wolf</t>
  </si>
  <si>
    <t>creature_monster_worm_flavour</t>
  </si>
  <si>
    <t>*Wriggle* *Slither*</t>
  </si>
  <si>
    <t>creature_naga</t>
  </si>
  <si>
    <t>Naga</t>
  </si>
  <si>
    <t>creature_naga_flavour</t>
  </si>
  <si>
    <t>“We can do thissss, we can put you back together. Where doessssss this foot go again?”
- Naga Healer</t>
  </si>
  <si>
    <t>creature_naga_flavour_short</t>
  </si>
  <si>
    <t>“We can fix thisssss… Where doessssss this foot go again?”</t>
  </si>
  <si>
    <t>creature_naga_function</t>
  </si>
  <si>
    <t>Nagas are snake-like creatures and part of the Horde, even if the Orcs and Goblins do give them the occasional sidelong glance. Yet these slithering creatures have often proved to be the forked tongue that tips the scales, as they are famous for their healing abilities, which they use to heal the rest of the Horde – or even Converted Heroes or Thalya, if need be!
Nagas are experts at Healing magic and can cast a continual Healing ray on their target that regenerates Hit Points over time.</t>
  </si>
  <si>
    <t>creature_naga_functionshort</t>
  </si>
  <si>
    <t>Weak Ranged fighter with medium range. Heals allied Horde units, Thalya and Converted Heroes using their &lt;color=#99FF99&gt;Healing&lt;/color&gt; Skill.</t>
  </si>
  <si>
    <t>creature_naga_healing</t>
  </si>
  <si>
    <t>creature_naga_healing_function</t>
  </si>
  <si>
    <t>Can cause a friendly target to regenerate {SkillStrength} Hit Points per second over a range of {Range} meters. The Healing Skill must remain active the whole time. Only Horde creatures, Thalya and Converted Heroes can be healed by Nagas, whereby any creature can only be healed by one Naga at a time.</t>
  </si>
  <si>
    <t>creature_naga_research</t>
  </si>
  <si>
    <t>The slithering &lt;color=#99FF99&gt;Nagas&lt;/color&gt; can maintain a &lt;color=#99FF99&gt;healing ray&lt;/color&gt; on a single Horde target to heal it continuousy. Awessssome ssssstuff!</t>
  </si>
  <si>
    <t>creature_ogre</t>
  </si>
  <si>
    <t>Ogre</t>
  </si>
  <si>
    <t>creature_ogre_flavour</t>
  </si>
  <si>
    <t>“Ogre hungry! Ogre eat now!”
“We're in the middle of battle, you idiot!”
“Ogre hungry!”</t>
  </si>
  <si>
    <t>creature_ogre_flavour_short</t>
  </si>
  <si>
    <t>“Ogre hungry! Ogre eat now!”</t>
  </si>
  <si>
    <t>creature_ogre_function</t>
  </si>
  <si>
    <t>Ogres are some pretty impressive meat bags and the great “Leaders” of the Horde. The quotes are intended, as Ogres are actually stupid as stumps. Still, their combat prowess and an enormous number of Hit Points are enough to convince the rest of the creatures to follow a Titan like that into the battle.
TIP: The Ogre is an excellent all-rounder. With loads of Hit Points and good damage it is certainly the easiest to use of all the Titans.</t>
  </si>
  <si>
    <t>creature_ogre_functionshort</t>
  </si>
  <si>
    <t>Horde &lt;color=#99FF99&gt;Titan Unit&lt;/color&gt; with loads of Life Energy that does lots of area damage. Possesses the &lt;color=#99FF99&gt;Armageddon&lt;/color&gt; Skill.</t>
  </si>
  <si>
    <t>creature_ogre_research</t>
  </si>
  <si>
    <t>The &lt;color=#99FF99&gt;Ogre&lt;/color&gt; is the Horde Titan Unit. He can take a lot of damage and his &lt;color=#99FF99&gt;Armageddon&lt;/color&gt; Skill lets him stun all enemies in his vicinity. He also does area damage!</t>
  </si>
  <si>
    <t>creature_ogre_skill_armageddon</t>
  </si>
  <si>
    <t>Armageddon</t>
  </si>
  <si>
    <t>creature_ogre_skill_armageddon_function</t>
  </si>
  <si>
    <t>Lets the Ogre really pound the table (or the Underground) once, which stuns all nearby enemies for {SkillDuration} seconds and does {SkillDamage} area damage.</t>
  </si>
  <si>
    <t>creature_ogre_skill_attack</t>
  </si>
  <si>
    <t>Devastating Blow</t>
  </si>
  <si>
    <t>creature_ogre_skill_attack_function</t>
  </si>
  <si>
    <t>The Ogre smashes everything in front of him to smithereens, doing {Damage} damage in the process. He can use this attack every {Cooldown} seconds.</t>
  </si>
  <si>
    <t>creature_orc</t>
  </si>
  <si>
    <t>Orc</t>
  </si>
  <si>
    <t>creature_orc_flavour</t>
  </si>
  <si>
    <t>“Blood for the Blood God! Cookies for the Absolute Evil!”</t>
  </si>
  <si>
    <t>creature_orc_function</t>
  </si>
  <si>
    <t>Orcs are pretty much standard in any stereotypical fantasy setting and form the backbone of a classic (Horde) army in any Dungeon.
An Orc’s skin is tough and leathery (and also quite green, even though they only eat meat… fascinating), which turns out to be quite adequate armor in itself. While they have quite the damage absorbtion potential before they bite the grass, they can also deal some pretty reasonable damage with the big Axe they carry.
Orcs can send themselves into a Blind Rage by hitting themselves in the face. This sends them into a Blind Rage, which causes them to do more damage but also temporarily lose their armor protection.
Orcs are excellent in combination with units that deal damage, such as a Goblin. Together with a Naga to heal the Orc and Goblin, this three-creature team is extremely powerful!</t>
  </si>
  <si>
    <t>creature_orc_functionshort</t>
  </si>
  <si>
    <t>Melee fighter with plenty of Life Energy and good Armor. Possesses the &lt;color=#99FF99&gt;Blind Rage&lt;/color&gt; Skill.</t>
  </si>
  <si>
    <t>creature_orc_skill_stimpack</t>
  </si>
  <si>
    <t>Blind Rage</t>
  </si>
  <si>
    <t>creature_orc_skill_stimpack_function</t>
  </si>
  <si>
    <t>Even the smallest irritation – or this Skill – sends an Orc into a Blind Rage. This lowers its armor to zero, but improves its combat speed by {SkillStrength:PercentFactor}%.</t>
  </si>
  <si>
    <t>creature_pitfiend</t>
  </si>
  <si>
    <t>Pit Fiend</t>
  </si>
  <si>
    <t>creature_pitfiend_flavour</t>
  </si>
  <si>
    <t>“Crowley, is that you?”</t>
  </si>
  <si>
    <t>creature_pitfiend_function</t>
  </si>
  <si>
    <t>“Fly, you fools!” just might be the first thing screamed when one of these Demon Lords rises from Hell. Large, exaggeratedly muscular and simply evil are probably the hallmarks of this creature, which loves to torch groups of enemies with its fiery breath.
The Pit Fiend is characterized above all by his fiery breath, which damages enemies and sets them on fire. And, as if that weren’t hot enough, he can also create a Ring of Fire around himself that damages surrounding enemies!
TIP: The Pit Fiend is very strongly offense-oriented, but it takes some management to use him properly.</t>
  </si>
  <si>
    <t>creature_pitfiend_functionshort</t>
  </si>
  <si>
    <t>Offensive Demon &lt;color=#99FF99&gt;Titan Unit&lt;/color&gt; with extreme potential damage. Possesses the &lt;color=#99FF99&gt;Ring of Fire&lt;/color&gt; Skill.</t>
  </si>
  <si>
    <t>creature_pitfiend_research</t>
  </si>
  <si>
    <t>The &lt;color=#99FF99&gt;Pit Fiend&lt;/color&gt; is the Demons’ offensive &lt;color=#99FF99&gt;Titan Unit&lt;/color&gt;. He does the most damage of all the Titans, but he can take slightly less than the other two factions’ Titans!</t>
  </si>
  <si>
    <t>creature_pitfiend_skill_attack</t>
  </si>
  <si>
    <t>Fire Breath</t>
  </si>
  <si>
    <t>creature_pitfiend_skill_attack_function</t>
  </si>
  <si>
    <t>The Pit Fiend immolates all enemies in front of him with flames every {Cooldown} seconds, causing {Damage} damage. He also sets his opponents on fire!</t>
  </si>
  <si>
    <t>creature_pitfiend_skill_flamecircle</t>
  </si>
  <si>
    <t>Ring of Fire</t>
  </si>
  <si>
    <t>creature_pitfiend_skill_flamecircle_function</t>
  </si>
  <si>
    <t>Generates flames around the Pit Fiend that last for {SkillDuration} seconds. These set all enemies within them on fire and do {SkillDamage} damage.</t>
  </si>
  <si>
    <t>creature_priestess</t>
  </si>
  <si>
    <t>Acolyte</t>
  </si>
  <si>
    <t>creature_priestess_flavour</t>
  </si>
  <si>
    <t>“Does that hurt? Ha ha ha, excellent!”</t>
  </si>
  <si>
    <t>creature_priestess_function</t>
  </si>
  <si>
    <t>The Acolyte has sworn allegiance to the Absolute Evil after being left to languish by her Good Gods. Oh, and the torture was sure to have been somewhat convincing, too!
Whatever her motives, the Acolyte has now turned to Evil and placed her healing powers at its service, which should more than make up for her lack of fighting strength!
TIP: Other than the Naga, the Acolyte is the only creature in the game who can heal others for you! Not only that, her Healing can also be combined with that of a Naga!</t>
  </si>
  <si>
    <t>creature_protagonist_evil</t>
  </si>
  <si>
    <t>Thalya</t>
  </si>
  <si>
    <t>creature_protagonist_evil_flavour</t>
  </si>
  <si>
    <t>“For The Absolute Evil! May Tanos rot in hell!”</t>
  </si>
  <si>
    <t>creature_protagonist_evil_function</t>
  </si>
  <si>
    <t>Thalya is a Dark Elf and the foster daughter of the Paladin Tanos. She was educated in the studies of Light and the Goddess and tries to be a true champion of Light.
The Shadow of Absolute Evil led her to the side of evil, where she now feels quite comfortable!</t>
  </si>
  <si>
    <t>creature_protagonist_evil_skill_firebomb</t>
  </si>
  <si>
    <t>Fire bomb</t>
  </si>
  <si>
    <t>creature_protagonist_evil_skill_firebomb_function</t>
  </si>
  <si>
    <t>Thalya can throw a Fire Bomb {Range}m, which then explodes on the target and causes {SkillDamage} damage over an area of {Area} meters. It can make things hot and greasy for enemies (and pretty damn painful, too).</t>
  </si>
  <si>
    <t>creature_protagonist_evil_skill_resurect</t>
  </si>
  <si>
    <t>Make creatures fit again</t>
  </si>
  <si>
    <t>creature_protagonist_evil_skill_resurect_function</t>
  </si>
  <si>
    <t>“Get up, worm, that's just a scratch!” These are just some of the inspiring motivational words Thalya addresses to her creatures in order to encourage them not to die and to get back up again.</t>
  </si>
  <si>
    <t>creature_protagonist_evil_skill_shadowminion</t>
  </si>
  <si>
    <t>Summon Shadow</t>
  </si>
  <si>
    <t>creature_protagonist_evil_skill_shadowminion_function</t>
  </si>
  <si>
    <t>Thalya can summon {ShadowminionCount} little Shadows which, while they can’t simply possess Heroes, still do some respectable damage and that’s not bad, either, right?</t>
  </si>
  <si>
    <t>creature_protagonist_evil_skill_turnheroes</t>
  </si>
  <si>
    <t>Convert!</t>
  </si>
  <si>
    <t>creature_protagonist_evil_skill_turnheroes_function</t>
  </si>
  <si>
    <t>“Wololo!” Veterans know and fear these words. Thalya can use them to convince a Hero to turn Evil… provided you still have an available Population Point.</t>
  </si>
  <si>
    <t>creature_protagonist_good</t>
  </si>
  <si>
    <t>creature_protagonist_good_flavour</t>
  </si>
  <si>
    <t>“For Good, for the Light! I hope father is proud of me!”</t>
  </si>
  <si>
    <t>creature_protagonist_good_function</t>
  </si>
  <si>
    <t>Thalya is a Dark Elf and the foster daughter of the Paladin Tanos. She was educated in the studies of Light and the Goddess and tries to be a true champion of Light.</t>
  </si>
  <si>
    <t>creature_ranger</t>
  </si>
  <si>
    <t>Dark Ranger</t>
  </si>
  <si>
    <t>creature_ranger_flavour</t>
  </si>
  <si>
    <t>“Logolas? Yes, I know him. I trained him, and I will tear out his heart when we meet again.”</t>
  </si>
  <si>
    <t>creature_ranger_function</t>
  </si>
  <si>
    <t>With her bow, the Ranger is an enemy not to be taken lightly. It is therefore all the better to corrupt them, and to welcome them to the Absolute Evil’s ranks as Dark Rangers. Their range is right up there with the fiery Imps and, thanks to the their arrows’ slowing effect, they can prevent enemies from escaping!
TIP: The Dark Rangers’ range and damage are both impressive, but they can also slow advancing enemies at the same time. This slowdown lasts a while, so it's not a bad idea to change targets in between…</t>
  </si>
  <si>
    <t>creature_realmforge_worker</t>
  </si>
  <si>
    <t>Realmforge employee</t>
  </si>
  <si>
    <t>creature_realmforge_worker_function</t>
  </si>
  <si>
    <t>Was lost during development and is now pretty angry indeed.</t>
  </si>
  <si>
    <t>creature_redridinghood</t>
  </si>
  <si>
    <t>Little Red Riding Hoodie</t>
  </si>
  <si>
    <t>creature_sentinel</t>
  </si>
  <si>
    <t>Dark Guardian</t>
  </si>
  <si>
    <t>creature_sentinel_flavour</t>
  </si>
  <si>
    <t>“You call that an attack? Ha, I thought you were just caressing me with your ridiculous little goody two-shoes weapon!”</t>
  </si>
  <si>
    <t>creature_sentinel_function</t>
  </si>
  <si>
    <t>It’s hard to convince one of these dwarves to change sides! Stupid, tough little fighters!
But, in the end, even they are not immune to Evil’s corruption and occasionally succumb. In this case, Guards become Dark Guardians and place their oversized shield and their incredibly thick armor at the service of the Absolute Evil, making even Ironhides green with envy!
TIP: A Dark Guardian can withstand a great deal of damage, but does almost none himself. Besides, he doesn’t draw attack the way an Ironhide does. Practically enough, however, enemies always attack the closest target, so you can make up for this with a few skillful movement commands!</t>
  </si>
  <si>
    <t>creature_shadow</t>
  </si>
  <si>
    <t>The Shadow</t>
  </si>
  <si>
    <t>creature_shadow_flavour</t>
  </si>
  <si>
    <t>*whizzz* *hiss* *fly*</t>
  </si>
  <si>
    <t>creature_shadow_function</t>
  </si>
  <si>
    <t>The Shadow of Absolute Evil is looking for a willing victim…</t>
  </si>
  <si>
    <t>creature_shadow_skill_corrupt</t>
  </si>
  <si>
    <t>Possess</t>
  </si>
  <si>
    <t>creature_shadow_skill_corrupt_function</t>
  </si>
  <si>
    <t>The Shadow can possess a Hero if they are not in the light…</t>
  </si>
  <si>
    <t>creature_skeleton</t>
  </si>
  <si>
    <t>Skeletal Archer</t>
  </si>
  <si>
    <t>creature_skeleton_flavour</t>
  </si>
  <si>
    <t>“Man, you look totally emaciated.”
“…”
“These skeletons just don’t have any sense of hum…”
*Arrow buzz*</t>
  </si>
  <si>
    <t>creature_skeleton_function</t>
  </si>
  <si>
    <t>These bony buddies never go anywhere without a bow in their hands. You may ask yourself how these things hold together at all without tendons… Uhh, actually, that’s a damn good question! Thank God, this isn’t some realistic game that has to deal with such problems!
Skeletons can’t be hired, but are the product of Heroes dying in Prison.
Skeletons are pack creatures. Normally, they always travel in packs. Also, pack creatures don’t cost you any Population Points. Instead, their maximum limit is determined by your Research.</t>
  </si>
  <si>
    <t>creature_skeleton_functionshort</t>
  </si>
  <si>
    <t>Simple, bony fellows with bows. Always travel in &lt;color=#99FF99&gt;packs&lt;/color&gt;.</t>
  </si>
  <si>
    <t>creature_snot</t>
  </si>
  <si>
    <t>Little Snot</t>
  </si>
  <si>
    <t>creature_snot_flavour</t>
  </si>
  <si>
    <t>“Work, work!”</t>
  </si>
  <si>
    <t>creature_snot_function</t>
  </si>
  <si>
    <t>These comical little creatures may sometimes be a tad smelly, but they also have a lot of positive qualities. They do all the dirty work in the Dungeon which no one else wants to do such as, for example, mining Gold, producing Toolboxes &lt;sprite=toolboxes&gt; and… producing even more Toolboxes. They can also work in a Brewery brewing Beer &lt;sprite=beer&gt; if no other Horde creature has the time. They also – as kind of a bonus feature – give out a satisfying squeak when you step on them.
Little Snots are delivered together with your Dungeon. When one dies, another one appears in your Throne Room a little while later. Your Little Snot Limit determines how many you can have at any one time. In addition, they have no needs of their own, which means they require neither food nor drink.</t>
  </si>
  <si>
    <t>creature_snot_skill_combatignore</t>
  </si>
  <si>
    <t>Too pitiful</t>
  </si>
  <si>
    <t>creature_snot_skill_combatignore_function</t>
  </si>
  <si>
    <t>Your Little Snots look really, really sad in order to get your opponents to take pity on them and simply ignore them in the future. This allows Little Snots to work in the Dungeon completely undisturbed! Yay!</t>
  </si>
  <si>
    <t>creature_snot_skill_teleport</t>
  </si>
  <si>
    <t>Teleportomat 3000</t>
  </si>
  <si>
    <t>creature_snot_skill_teleport_function</t>
  </si>
  <si>
    <t>The Teleportomat 3000 lets your Little Snots teleport themselves around your Dungeon unhindered, allowing them to quickly reach their workplaces. Unfortunately, they can’t teleport anything else with them, so they are still forced to carry Gold, Toolboxes, corpses and suchlike back and forth over long distances.</t>
  </si>
  <si>
    <t>creature_story_king_boss_skill_aoe_blessing</t>
  </si>
  <si>
    <t>Consecrate</t>
  </si>
  <si>
    <t>creature_story_king_boss_skill_aoe_blessing_function</t>
  </si>
  <si>
    <t>The power of the Grail consecrates the ground around King Arcturus and deals damage to all enemies.</t>
  </si>
  <si>
    <t>creature_story_king_boss_skill_aoe_heal</t>
  </si>
  <si>
    <t>creature_story_king_boss_skill_aoe_heal_function</t>
  </si>
  <si>
    <t>The power of the Grail heals all friendly units near the King.</t>
  </si>
  <si>
    <t>creature_story_king_boss_skill_aoe_motivation</t>
  </si>
  <si>
    <t>Zealotry</t>
  </si>
  <si>
    <t>creature_story_king_boss_skill_aoe_motivation_function</t>
  </si>
  <si>
    <t>The power of the Grail and King Arcturus' encouraging words strengthen allies in the vicinity.</t>
  </si>
  <si>
    <t>creature_succubus</t>
  </si>
  <si>
    <t>Succubus</t>
  </si>
  <si>
    <t>creature_succubus_flavour</t>
  </si>
  <si>
    <t>“Hello sweetie, are you lost? Would you like me to show you the Torture Chamber?”</t>
  </si>
  <si>
    <t>creature_succubus_function</t>
  </si>
  <si>
    <t>Ooh la la! Succubi are frivolously dressed Demons known for their seduction skills who, with but a lascivious wink, can lead a Hero to sell his soul to the devil. Or to the Absolute Evil. They accordingly have the Beguile Skill, which they can use to bring an enemy to fight for them. If, contrary to expectations, this is not the case, they will fall back on Magic Missiles which they then use to singe the enemy’s ears.
Succubuses or Succubises or Succu-something-as-long-as-it’s-plural work in the Torture Chamber to convince Heroes of the advantages of the Dark Side and to convert them!</t>
  </si>
  <si>
    <t>creature_succubus_functionshort</t>
  </si>
  <si>
    <t>Ranged fighter with medium range whose &lt;color=#99FF99&gt;Beguile&lt;/color&gt; Skill allows her to temporarily control enemies.</t>
  </si>
  <si>
    <t>creature_succubus_research</t>
  </si>
  <si>
    <t>The &lt;color=#99FF99&gt;Succubus&lt;/color&gt; is a demonic Ranged fighter whose special Skill allows her to &lt;color=#99FF99&gt;Beguile&lt;/color&gt; enemies so they will fight for her! She is also the only one who works in the torture chamber “converting” Heroes.</t>
  </si>
  <si>
    <t>creature_succubus_skill_bewitch</t>
  </si>
  <si>
    <t>Bewitch</t>
  </si>
  <si>
    <t>creature_succubus_skill_bewitch_function</t>
  </si>
  <si>
    <t>The Succubus's attractive body can be very spellbinding. If the Succubus concentrates on an enemy, she can draw him under her power for {SkillDuration} seconds so that he then fights at her side.</t>
  </si>
  <si>
    <t>creature_unique_shadow</t>
  </si>
  <si>
    <t>The Shadow of Absolute Evil</t>
  </si>
  <si>
    <t>creature_vampire</t>
  </si>
  <si>
    <t>Vampire</t>
  </si>
  <si>
    <t>creature_vampire_flavour</t>
  </si>
  <si>
    <t>“About three things I was absolutely positive: First, Edward was a vampire. Second, there was a part of him that thirsted for my blood. And third, that was without a doubt the worst love story that I've ever read in my entire life!”</t>
  </si>
  <si>
    <t>creature_vampire_flavour_short</t>
  </si>
  <si>
    <t>“Bloodless game, they said? BLOODLESS GAME?!? "</t>
  </si>
  <si>
    <t>creature_vampire_function</t>
  </si>
  <si>
    <t>Oh, honestly, do I really have to explain about Vampires after what feels like 3 billion Vampire romance love stories in books, series, films and whatever the hell else there is?
Even if Vampires are currently “somewhat” over-represented in pop culture, those old bloodsuckers are indispensable to any self-respecting, stereotypical Undead faction. Rumours of them turning to dust in daylight have proven false (and no, they do not glitter, either!!!), as have the rumours about garlic.
The whole thing with the mirrors, however, is true, which drives them absolutely mad and should correspondingly not be mentioned – which also applies to teeny Vampire romance novels.
Vampires are Melee fighters. They heal themselves a set amount with each of their attacks, which makes them pretty damn unbreakable!</t>
  </si>
  <si>
    <t>creature_vampire_functionshort</t>
  </si>
  <si>
    <t>An attacking melee that can heal itself with the &lt;color=#99FF99&gt;Suck Blood&lt;/color&gt; Skill.</t>
  </si>
  <si>
    <t>creature_vampire_research</t>
  </si>
  <si>
    <t>The &lt;color=#99FF99&gt;Vampire&lt;/color&gt; is an Undead melee fighter that heals himself with every stroke. The old bloodsucker!</t>
  </si>
  <si>
    <t>creature_vampire_skill_lifedrain</t>
  </si>
  <si>
    <t>Suck Blood</t>
  </si>
  <si>
    <t>creature_vampire_skill_lifedrain_function</t>
  </si>
  <si>
    <t>The Vampire does {Damage} damage every {Cooldown} seconds and heals itself by {SkillStrength}% of the damage done.</t>
  </si>
  <si>
    <t>creature_zombie</t>
  </si>
  <si>
    <t>Zombie</t>
  </si>
  <si>
    <t>creature_zombie_flavour</t>
  </si>
  <si>
    <t>“Braaaain!”</t>
  </si>
  <si>
    <t>creature_zombie_function</t>
  </si>
  <si>
    <t>Braaaaaains! Do we really have to say anything about these creatures, so well-known and extensively discussed in pop culture?
Okay, fine, Zombies are a kind of slow shuffling Undead known for their lack of intelligence. They are rather robust and generally appear in packs.
Zombies can’t be hired, but are the product of dead Heroes who were dragged off to the Graveyard to rot.
Zombies are pack creatures. That means they generally always travel in packs. Also, pack creatures don’t cost you any Population Points. Instead, their maximum limit is determined by your Research.</t>
  </si>
  <si>
    <t>creature_zombie_functionshort</t>
  </si>
  <si>
    <t>Brain-craving, shuffling figures. Always travel in &lt;color=#99FF99&gt;packs&lt;/color&gt;.</t>
  </si>
  <si>
    <t>delete_room_desc</t>
  </si>
  <si>
    <t>Use this function to demolish rooms, work units, traps, and doors.</t>
  </si>
  <si>
    <t>ui</t>
  </si>
  <si>
    <t>delete_room_title</t>
  </si>
  <si>
    <t>Demolish</t>
  </si>
  <si>
    <t>disabled_portal_message_1</t>
  </si>
  <si>
    <t>Currently not accessible</t>
  </si>
  <si>
    <t>dlc_adventure_desc</t>
  </si>
  <si>
    <t>Even after Thanos’ death there is still work to be done, for the Goddess of Light has sworn bitter revenge. Once again Thalya and the Snuggled-In-A-Warm-Blanket-In-Front-Of-The-Fireplace-After-The-Credits-Have-Rolled Evil have to head out to save the world? The EVIL world, that is!</t>
  </si>
  <si>
    <t>dlc_adventure_title</t>
  </si>
  <si>
    <t>Clash of Gods</t>
  </si>
  <si>
    <t>dlc_chinese_desc</t>
  </si>
  <si>
    <t>Celebrate the New Year with fireworks!</t>
  </si>
  <si>
    <t>dlc_chinese_title</t>
  </si>
  <si>
    <t>New Year! (Chinese)</t>
  </si>
  <si>
    <t>dlc_chosen_desc</t>
  </si>
  <si>
    <t>The great King Arcturus returns from his quest with the Holy Grail in tow, only to find out that someone has devastated his city, Stormbreeze (and the rest of the kingdom). He immediately set about recapturing the lands, but he hadn’t reckoned with the Always-Has-The-Last-Laugh Evil.</t>
  </si>
  <si>
    <t>dlc_chosen_title</t>
  </si>
  <si>
    <t>Lord of the Kings</t>
  </si>
  <si>
    <t>dlc_christmas_desc</t>
  </si>
  <si>
    <t>The most wonderful time of the year is coming to the Dungeon. Gifts, liquorice sticks, intestines… Use this Option to help you get into the Christmas spirit!</t>
  </si>
  <si>
    <t>dlc_christmas_title</t>
  </si>
  <si>
    <t>Evil Christmas</t>
  </si>
  <si>
    <t>dlc_easter_desc</t>
  </si>
  <si>
    <t>Celebrate Easter in the Dungeon. Colored Hero helmets or the like adorn your Dungeon at this wonderful time of year.</t>
  </si>
  <si>
    <t>dlc_easter_title</t>
  </si>
  <si>
    <t>Easter Evil</t>
  </si>
  <si>
    <t>dlc_elves_desc</t>
  </si>
  <si>
    <t>Instead of facing their well-deserved destruction, some Heroes brazenly fled to the old forests. These are the realm of the Forest Queen, who opposes the Conscienceless-And-Nature-Defiling Evil in a manner that borders on suicidal. Time to put an end to that!</t>
  </si>
  <si>
    <t>dlc_elves_title</t>
  </si>
  <si>
    <t>An Unexpected DLC</t>
  </si>
  <si>
    <t>dlc_fairytale_desc</t>
  </si>
  <si>
    <t>The Fairy-Tale Evil has entered the realm of the unbearably good Good Fairy. Bring chaos, destruction and some pretty mediocre humor to this fairytale world!</t>
  </si>
  <si>
    <t>dlc_fairytale_title</t>
  </si>
  <si>
    <t>Once upon a time</t>
  </si>
  <si>
    <t>dlc_final_desc</t>
  </si>
  <si>
    <t>Follow in the Absolute Evil’s footsteps once again and show the Forces of Good just where the hammer hangs in three unique sandbox maps!</t>
  </si>
  <si>
    <t>dlc_final_title</t>
  </si>
  <si>
    <t>A Multitude of Maps</t>
  </si>
  <si>
    <t>dlc_halloween_desc</t>
  </si>
  <si>
    <t>The Dungeon boasts a scary atmosphere all year round. But now the scent of pumpkin and guts soup also wafts throughout it. Use this Option to celebrate Halloween in your Dungeon!</t>
  </si>
  <si>
    <t>dlc_halloween_title</t>
  </si>
  <si>
    <t>Halloween-Celebrating-Evil</t>
  </si>
  <si>
    <t>dlc_pirates_desc</t>
  </si>
  <si>
    <t>After her numerous adventures, Thalya has earned herself some peace and quiet, and so the Never-Gives-Subordinates-Vacation Evil sends her to the pirate holiday paradise Turtoga.</t>
  </si>
  <si>
    <t>dlc_pirates_title</t>
  </si>
  <si>
    <t>Evil of the Caribbean</t>
  </si>
  <si>
    <t>dlc_saga_desc</t>
  </si>
  <si>
    <t>It's never a good idea to piss the Narrator off, especially when things he says come true…</t>
  </si>
  <si>
    <t>dlc_saga_title</t>
  </si>
  <si>
    <t>Famous Last Words</t>
  </si>
  <si>
    <t>dlc_startopia_desc</t>
  </si>
  <si>
    <t>Replace those stupid Little Snots with more modern models!</t>
  </si>
  <si>
    <t>dlc_startopia_title</t>
  </si>
  <si>
    <t>Fuzzy Logic</t>
  </si>
  <si>
    <t>dlc_throneroom_steampunk_desc</t>
  </si>
  <si>
    <t>Welcome to the new age! Show your technical affinity with this electrifying throne room!</t>
  </si>
  <si>
    <t>dlc_throneroom_steampunk_title</t>
  </si>
  <si>
    <t>Steampunk throne room</t>
  </si>
  <si>
    <t>dlg_artefact_ambush_first_info_01</t>
  </si>
  <si>
    <t>Suddenly the ground around the Artifact began to tremble. The Creatures fell to the ground like tiny dominoes. Small, vicious Crystal Beings burst out of the ground and threw themselves at the Creatures!</t>
  </si>
  <si>
    <t>dlg</t>
  </si>
  <si>
    <t>dlg_artefact_ambush_first_info_02</t>
  </si>
  <si>
    <t>Damn it, I knew something was wrong here!</t>
  </si>
  <si>
    <t>dlg_artefact_ambush_first_info_03</t>
  </si>
  <si>
    <t>Because your Dark Elf senses warned you?</t>
  </si>
  <si>
    <t>dlg_artefact_ambush_first_info_04</t>
  </si>
  <si>
    <t>What? No, I had a quick look at the walkthrough earlier!</t>
  </si>
  <si>
    <t>dlg_artefact_ambush_first_info_05</t>
  </si>
  <si>
    <t>(Sigh) Of course, silly me, I forgot. The game characters have been lurking on forums. Anyway, I’m sure there’ll be a real surprise in store for them soon!</t>
  </si>
  <si>
    <t>dlg_artefact_ambush_random_01</t>
  </si>
  <si>
    <t>Small Crystal Beings rose from the ground. Did they consider the Creatures as some kind of carbon-based delicacy? They immediately attacked!</t>
  </si>
  <si>
    <t>dlg_artefact_ambush_random_02</t>
  </si>
  <si>
    <t>Once again, Crystal Beings rose from the ground. Maybe they had something against the Artifact being transported?</t>
  </si>
  <si>
    <t>dlg_artefact_ambush_random_03</t>
  </si>
  <si>
    <t>Those crystal jerks again? That's really annoying! Down with the Crystal Beings, destroy the silicon worms, dissolve them down into their molecules, heat them to 1683 Kelvin so that they melt!</t>
  </si>
  <si>
    <t>dlg_artefact_heroes_active_exploration_info_01</t>
  </si>
  <si>
    <t>The Overconfident Evil had ventured into the Overworld and startled the Goddess’ Heroes, who now armed themselves for the fight against the Absolute Evil.</t>
  </si>
  <si>
    <t>dlg_artefact_heroes_active_info_01</t>
  </si>
  <si>
    <t>It had not escaped the notice of the Goddess of Light’s servants that Evil was spreading across the region. An initial group set out for the Dungeon!</t>
  </si>
  <si>
    <t>dlg_artefact_heroes_active_info_02</t>
  </si>
  <si>
    <t>Where I’ll give them an honorable reception. Or at least my Creatures and Traps will, while I respect health and safety guidelines and stand way back to hurl Spells at them! Ha ha ha!</t>
  </si>
  <si>
    <t>dlg_artefact_heroes_active_info_03</t>
  </si>
  <si>
    <t>Or discuss the benefits of a ceasefire with them?</t>
  </si>
  <si>
    <t>dlg_artefact_heroes_active_info_04</t>
  </si>
  <si>
    <t>Whose door do I have to knock on to make sure my personality disorder gets maximum airtime?</t>
  </si>
  <si>
    <t>dlg_artefact_intro_01</t>
  </si>
  <si>
    <t>Thalya and the Dreadful Evil had seized the Artifact. It was capable of opening the way to Godsmount.</t>
  </si>
  <si>
    <t>dlg_artefact_intro_02</t>
  </si>
  <si>
    <t>Excellent. Then let's head over there, open the gate and introduce this Goddess of Light to atheism! With a good beating! Ha ha ha!</t>
  </si>
  <si>
    <t>dlg_artefact_intro_03</t>
  </si>
  <si>
    <t>Personally, I don't think that's a particularly good attitude! Freedom of choice and the practice of religion is the basis of any sensible and advanced civilization.</t>
  </si>
  <si>
    <t>dlg_artefact_intro_04</t>
  </si>
  <si>
    <t>Our civilization consists of drooling Orcs, Demons and mindless Undead.</t>
  </si>
  <si>
    <t>dlg_artefact_intro_05</t>
  </si>
  <si>
    <t>Um… yeah… okay, that is kind of an argument. But nevertheless we shouldn't act prematurely here, and certainly consider different opinions…</t>
  </si>
  <si>
    <t>dlg_artefact_intro_06</t>
  </si>
  <si>
    <t>Our ruler is called: “The Absolute Evil”</t>
  </si>
  <si>
    <t>dlg_artefact_intro_07</t>
  </si>
  <si>
    <t>Yeah… That's not a bad argument either, but…</t>
  </si>
  <si>
    <t>dlg_artefact_intro_08</t>
  </si>
  <si>
    <t>You know what…</t>
  </si>
  <si>
    <t>dlg_artefact_intro_09</t>
  </si>
  <si>
    <t>What?</t>
  </si>
  <si>
    <t>dlg_artefact_intro_10</t>
  </si>
  <si>
    <t>Shut up, good Thalya! Or neutral Thalya or whoever. Just shut it!</t>
  </si>
  <si>
    <t>dlg_artefact_intro_11</t>
  </si>
  <si>
    <t>Once Thalya had finished her very long monologue, it was time to get back to the task at hand.</t>
  </si>
  <si>
    <t>dlg_artefact_intro_12</t>
  </si>
  <si>
    <t>As was the rule in such cases, the Artifact still had to be brought to a ritual site. To this end, it was loaded onto an organic means of transport – also known as a donkey.</t>
  </si>
  <si>
    <t>dlg_artefact_intro_13</t>
  </si>
  <si>
    <t>To ensure the Artifact’s safety, the transporter would only move forward when Creatures were in its immediate vicinity. Of course the transporter could NOT be allowed to be destroyed!</t>
  </si>
  <si>
    <t>dlg_artefact_intro_14</t>
  </si>
  <si>
    <t>Problems along the way were to be expected. Otherwise this mission would have been named “Go Make a Coffee – Nothing’s Gonna Happen For Five Minutes”.</t>
  </si>
  <si>
    <t>dlg_artefact_mission_caption</t>
  </si>
  <si>
    <t>Raiders of the Lost Artifact</t>
  </si>
  <si>
    <t>dlg_artefact_mission_description</t>
  </si>
  <si>
    <t>The Artifact that was the key to God's Mountain was now in Thalya's greedy hands. However, it still had to be brought to its destination…</t>
  </si>
  <si>
    <t>dlg_artefact_nightattack_active_info_01</t>
  </si>
  <si>
    <t>The local Heroes were very fanatical servants of the Goddess. So fanatical that they wouldn't rest at night either, but rather attack the Dungeon instead!</t>
  </si>
  <si>
    <t>dlg_artefact_nightattack_active_info_02</t>
  </si>
  <si>
    <t>Sounds pretty damn unpleasant to me. I mean… for the enemy. Let them come by day or by night, we shall dice ‘em and slice ‘em, roll ‘em in coconut and ice ‘em!</t>
  </si>
  <si>
    <t>dlg_artefact_outpost_info_01</t>
  </si>
  <si>
    <t>The Sneaky Evil’s Creatures had discovered a Hero camp. Once destroyed, this place could probably prove useful!</t>
  </si>
  <si>
    <t>dlg_artefact_outpost_info_02</t>
  </si>
  <si>
    <t>Destroy? Very good, we’re experts at that. Come on, tear it down, break it apart, and make it moist so it goes moldy!</t>
  </si>
  <si>
    <t>dlg_artefact_outro_01</t>
  </si>
  <si>
    <t>Done! We finally reached the damn destination. Time to use the key and clear the path!</t>
  </si>
  <si>
    <t>dlg_artefact_outro_02</t>
  </si>
  <si>
    <t>I'm still against this!</t>
  </si>
  <si>
    <t>dlg_artefact_outro_03</t>
  </si>
  <si>
    <t>But nobody cares. Wouldn't you rather crawl back under your non-aggression pact rock and do a little neutral pouting? You moaning mini!</t>
  </si>
  <si>
    <t>dlg_artefact_outro_04</t>
  </si>
  <si>
    <t>Hey, how dare you talk to me… errr… to YOU like that?</t>
  </si>
  <si>
    <t>dlg_artefact_outro_05</t>
  </si>
  <si>
    <t>Didn't you already get a big monologue in the intro? I think everyone’s sick of listening to you bicker!</t>
  </si>
  <si>
    <t>dlg_artefact_outro_06</t>
  </si>
  <si>
    <t>Hmmm! While our protagonist once furtled around in the murky depths of her split-personality monologues, the Evil, who already imagined itself on the throne of the gods, had managed to get the Artifact to the ritual site.</t>
  </si>
  <si>
    <t>dlg_artefact_outro_07</t>
  </si>
  <si>
    <t>As usual in this – and other – games, nothing was easy. Instead of just activating the Artifact, an elaborate ritual now had to be performed to recharge it first.</t>
  </si>
  <si>
    <t>dlg_artefact_outro_08</t>
  </si>
  <si>
    <t>But we'll get to that in a minute. For now, it's time to celebrate the victory!</t>
  </si>
  <si>
    <t>dlg_artefact_outro_lose_01</t>
  </si>
  <si>
    <t>The Artifact burst into thousands of tiny particles that pushed the Realmforge engine to its pitiful limits. The Sleeping Evil had failed to protect the transport. Apparently, the Goddess of Light would win after all. A sad thought!</t>
  </si>
  <si>
    <t>dlg_artefact_outro_lose_DH_01</t>
  </si>
  <si>
    <t>The Multitasking-Incapable Evil had allowed its Dungeonheart to be destroyed. Some might wonder how it had ever managed to complete the main campaign against Tanos with Skills like these. Others didn't think twice and simply shouted with glee: Loser! Loser! Loser!</t>
  </si>
  <si>
    <t>dlg_artefact_path_25_info_01</t>
  </si>
  <si>
    <t>The Artifact had already covered much of the way.</t>
  </si>
  <si>
    <t>dlg_artefact_path_25_info_02</t>
  </si>
  <si>
    <t>I don't know, something's weird here… I feel uncomfortable…</t>
  </si>
  <si>
    <t>dlg_artefact_path_25_info_03</t>
  </si>
  <si>
    <t>It's your stupid non-aggression pact bullshit. It's even starting to get on your nerves! So shut the hell up!</t>
  </si>
  <si>
    <t>dlg_artefact_path_50_info_01</t>
  </si>
  <si>
    <t>The Artifact had already covered half of the journey. Insidious triggers set by the level designers began their evil work!</t>
  </si>
  <si>
    <t>dlg_artefact_path_50_info_02</t>
  </si>
  <si>
    <t>Goddamn level designers! ALWAYS making my life difficult!</t>
  </si>
  <si>
    <t>dlg_artefact_path_75_info_01</t>
  </si>
  <si>
    <t>We're almost there. Come on, you lazy maggots, put your backs into it and work harder!</t>
  </si>
  <si>
    <t>dlg_artefact_pushing_random_01</t>
  </si>
  <si>
    <t>Forward, you maggots, get the Artifact moving!</t>
  </si>
  <si>
    <t>dlg_artefact_pushing_random_02</t>
  </si>
  <si>
    <t>Move it, worms, move that Artifact along the road!</t>
  </si>
  <si>
    <t>dlg_artefact_pushing_random_03</t>
  </si>
  <si>
    <t>Get a move on, you lazy wretches! The Artifact must reach its destination!</t>
  </si>
  <si>
    <t>dlg_artefact_transport_attacked_random_01</t>
  </si>
  <si>
    <t>The Artifact is under attack!</t>
  </si>
  <si>
    <t>dlg_artefact_transport_attacked_random_02</t>
  </si>
  <si>
    <t>Enemies are attacking the Artifact!</t>
  </si>
  <si>
    <t>dlg_artefact_transport_attacked_random_03</t>
  </si>
  <si>
    <t>The artifact is being smashed to pieces!</t>
  </si>
  <si>
    <t>dlg_artefact_transport_life_25_info_01</t>
  </si>
  <si>
    <t>My goodness, can't you get that Artifact to its destination in one piece, you dork? Could I work here with someone competent for once? ONCE? JUST ONE GOD DAMN TIME!</t>
  </si>
  <si>
    <t>dlg_artefact_transport_life_50_info_01</t>
  </si>
  <si>
    <t>The Artifact transport had now taken severe damage. Completely overwhelmed the Evil squealed in fright and hid beneath the sofa in the face of approaching defeat.</t>
  </si>
  <si>
    <t>dlg_artefact_transport_life_75_info_01</t>
  </si>
  <si>
    <t>The Artifact transport had already taken some damage. Either the Away-With-The-Fairies Evil had turned a deaf ear to my previous warnings and announcements or it really enjoyed its own incompetence.</t>
  </si>
  <si>
    <t>dlg_artefact_transport_reminder_random_01</t>
  </si>
  <si>
    <t>The Sluggish Evil gave little thought to the Artifact. Obviously it had forgotten that the Artifact had to eventually reach its goal…</t>
  </si>
  <si>
    <t>dlg_artefact_transport_reminder_random_02</t>
  </si>
  <si>
    <t>Having forgotten its mission goal, the Evil ignored the Artifact, thereby denying itself the chance to successfully complete the mission!</t>
  </si>
  <si>
    <t>dlg_attack_first_time_sheep_removed_01</t>
  </si>
  <si>
    <t>The Creature-Slapping Evil happily smacked its Creatures. Interestingly enough, doing so also broke Narratus’ Sheepwalking Spell.</t>
  </si>
  <si>
    <t>dlg_attack_intro_01</t>
  </si>
  <si>
    <t>Say what? Where are we now? We were just somewhere completely different, weren't we?</t>
  </si>
  <si>
    <t>dlg_attack_intro_02</t>
  </si>
  <si>
    <t>The diabolical Narratus had used a trick to lure Thalya and the Abashed Evil into a kind of ambush.</t>
  </si>
  <si>
    <t>dlg_attack_intro_03</t>
  </si>
  <si>
    <t>Ambush? But we've already taken everything here!</t>
  </si>
  <si>
    <t>dlg_attack_intro_04</t>
  </si>
  <si>
    <t>Hmm, true enough… But in the meantime Narratus had allied himself with the remaining heroes. Which remaining heroes? Well… coincidentally, there just happened to be a few over there! Amazing that Thalya had failed to see them. Okay, paying attention was never her strong suit anyway…</t>
  </si>
  <si>
    <t>dlg_attack_intro_05</t>
  </si>
  <si>
    <t>Hey!</t>
  </si>
  <si>
    <t>dlg_attack_intro_06</t>
  </si>
  <si>
    <t>Over there in that forest a Hero city had been hidden by a few branches!</t>
  </si>
  <si>
    <t>dlg_attack_intro_07</t>
  </si>
  <si>
    <t>And that pile of leaves had been hiding a Hero city all along, too!</t>
  </si>
  <si>
    <t>dlg_attack_intro_08</t>
  </si>
  <si>
    <t>Psh, Heroes. We've torn so many of them apart, a few more won't matter!</t>
  </si>
  <si>
    <t>dlg_attack_intro_09</t>
  </si>
  <si>
    <t>Hmm… Of course Narratus had foreseen just that. He briefly leafed through his Spellbook which, of course, IN NO WAY RESEMBLED any Game Design Document and read the chapter on “Unfair Practices”!</t>
  </si>
  <si>
    <t>dlg_attack_intro_10</t>
  </si>
  <si>
    <t>Aha ha ha ha, this sounds good. Strengthening Spells – commonly called buffs – lay upon the Heroes. They either dealt a terrible four times their normal damage or were immune to Traps or Spells. Very nice, that's the way I like… Oh wait, there’s more…</t>
  </si>
  <si>
    <t>dlg_attack_intro_11</t>
  </si>
  <si>
    <t>Ah, these unfair buffs couldn’t simply be applied to the Heroes, but had to be attached to destructible objects. Interesting… Fortunately, Narratus had of course thought this through and created three statues to anchor the buffs. Good, good, that's got everything covered!</t>
  </si>
  <si>
    <t>dlg_attack_intro_12</t>
  </si>
  <si>
    <t>But… but… but… That’s totally unfair! You’re just picking out some third-rate ideas that even those sluggards at Realmforge have already thrown out!</t>
  </si>
  <si>
    <t>dlg_attack_intro_13</t>
  </si>
  <si>
    <t>It's not me, it's that cunning Narratus!</t>
  </si>
  <si>
    <t>dlg_attack_intro_14</t>
  </si>
  <si>
    <t>Hmph, stupid Narratus. Anyway, I'm still gonna rip these Heroes to pieces! Forward Creatures, go get ‘em, snow ‘em under, pee your pants!… I mean make them pee their pants!</t>
  </si>
  <si>
    <t>dlg_attack_mission_caption</t>
  </si>
  <si>
    <t>Pinpricks</t>
  </si>
  <si>
    <t>dlg_attack_mission_description</t>
  </si>
  <si>
    <t>Narratus really is an excellent, yes, a most formidable opponent! The Moronic Evil wouldn't stand a chance!</t>
  </si>
  <si>
    <t>dlg_attack_narrator_appears_first_time_01</t>
  </si>
  <si>
    <t>Narratus, the shrewd rascal, had snuck into the Dungeon to inflict extra damage with a role-playing “Sneaky Attack”. Bravo!</t>
  </si>
  <si>
    <t>dlg_attack_narrator_appears_first_time_02</t>
  </si>
  <si>
    <t>Hey, what? But… but… but… End Bosses NEVER enter the Dungeon! The nerve! Come on, Creatures, stop him, knock him out, call in a super-villain!</t>
  </si>
  <si>
    <t>dlg_attack_narrator_appears_random_01</t>
  </si>
  <si>
    <t>Once again Narratus had snuck into the Dungeon to destroy the Dungeonheart itself!</t>
  </si>
  <si>
    <t>dlg_attack_narrator_appears_random_02</t>
  </si>
  <si>
    <t>Narratus, that shrewd rascal, appeared in the Dungeon out of nowhere!</t>
  </si>
  <si>
    <t>dlg_attack_narrator_appears_random_03</t>
  </si>
  <si>
    <t>Oops, did that Narratus sneak into the Dungeon again? What a rogue!</t>
  </si>
  <si>
    <t>dlg_attack_narrator_cast_sheep_1</t>
  </si>
  <si>
    <t>Hey, ouch! That really hurts, I mean that hurts Narratus! Time for another look at that document… Ah, a Sheepwalking Spell! Very nice!</t>
  </si>
  <si>
    <t>dlg_attack_narrator_cast_sheep_2</t>
  </si>
  <si>
    <t>Hey, unfair! The Sheepwalking Spell is for casting on Heroes, not on my Creatures!</t>
  </si>
  <si>
    <t>dlg_attack_narrator_cast_sheep_3</t>
  </si>
  <si>
    <t>Well, that Narratus is always good for a surprise!</t>
  </si>
  <si>
    <t>dlg_attack_narrator_idle_normal_random_01</t>
  </si>
  <si>
    <t>While it's interesting to see how well you've done against Narratus so far, I think it's time to stop playing around now. Time for Narratus to put an end to this!</t>
  </si>
  <si>
    <t>dlg_attack_narrator_idle_normal_random_02</t>
  </si>
  <si>
    <t>Amazing to think that we've fought our way through so many DLCs, an addon, and the overly long main campaign. Where did I get the time for all that? But hey, whatever, I think Narratus will now make short work of things!</t>
  </si>
  <si>
    <t>dlg_attack_narrator_idle_normal_random_03</t>
  </si>
  <si>
    <t>I admit, I may have overreacted a little. I mean, I've had worse voice-over jobs than this. I was young and needed the money. But those days should be bloody well over! Come on, Narratus, finish this!</t>
  </si>
  <si>
    <t>dlg_attack_narrator_idle_rage_random_01</t>
  </si>
  <si>
    <t>Really now, sometimes you just make such a fuss. I know that some of the players out there don't really appreciate my harsh words, but let's be serious about your performance here! My word…</t>
  </si>
  <si>
    <t>dlg_attack_narrator_idle_rage_random_02</t>
  </si>
  <si>
    <t>Thalya, isn't it funny here that you've been struggling with your father complex all this time just to be done away with by my spontaneously invented version of myself? I find that a little ironic. About as ironic as that song with the same name…</t>
  </si>
  <si>
    <t>dlg_attack_narrator_idle_rage_random_03</t>
  </si>
  <si>
    <t>All right, enough playing. Time for Narratus to end this!</t>
  </si>
  <si>
    <t>dlg_attack_narrator_idle_rampage_random_01</t>
  </si>
  <si>
    <t>Hmph, this whole thing is starting to bore me! Come on Narratus, tear the Absurd Evil apart already!</t>
  </si>
  <si>
    <t>dlg_attack_narrator_idle_rampage_random_02</t>
  </si>
  <si>
    <t>This just keeps dragging on and on and on! Time for Narratus to put an end to all this!</t>
  </si>
  <si>
    <t>dlg_attack_narrator_idle_rampage_random_03</t>
  </si>
  <si>
    <t>Still? We’re really still at this? Come on, Narratus, get a move on!</t>
  </si>
  <si>
    <t>dlg_attack_narrator_vanish_first_time_01</t>
  </si>
  <si>
    <t>Ha, Narratus is dead! We won! VICTORY!</t>
  </si>
  <si>
    <t>dlg_attack_narrator_vanish_first_time_02</t>
  </si>
  <si>
    <t>No, it just looked that way, because in fact that wasn’t the real Narratus at all, just a … uhh… an illusion! Ha, exactly! Of course the Hero of our story was far away in the safety of his magnificent home!</t>
  </si>
  <si>
    <t>dlg_attack_narrator_vanish_first_time_03</t>
  </si>
  <si>
    <t>Talk about nerve! We beat him fair and square. And by fair I mean the sneaky, dastardly way, the way it’s supposed to be!</t>
  </si>
  <si>
    <t>dlg_attack_narrator_vanish_random_01</t>
  </si>
  <si>
    <t>Oops, and Narratus bit the dust again! Fortunately, that was just… a double!</t>
  </si>
  <si>
    <t>dlg_attack_narrator_vanish_random_02</t>
  </si>
  <si>
    <t>Is that Narratus in the dirt there? Unfortunately it was only an… Illusion! Sorry, tough luck there!</t>
  </si>
  <si>
    <t>dlg_attack_narrator_vanish_random_03</t>
  </si>
  <si>
    <t>Oh, my word, will you just stop knocking off all those Narratus clones! Why don't you look for the real thing instead?</t>
  </si>
  <si>
    <t>dlg_attack_new_creep_died_random_01</t>
  </si>
  <si>
    <t>Hey, did you destroy those poor Pen Pushers? Don't you know they're totally underpaid, pitiful Creatures as it is? You monster!</t>
  </si>
  <si>
    <t>dlg_attack_new_creep_died_random_02</t>
  </si>
  <si>
    <t>Ha ha ha, we showed those Pen Pushers. They won't be producing any more of those long-winded dialogues!</t>
  </si>
  <si>
    <t>dlg_attack_new_creep_died_random_03</t>
  </si>
  <si>
    <t>Don't you feel sorry for those poor Pen Pushers? Now who’s going to write the next script?</t>
  </si>
  <si>
    <t>dlg_attack_new_creep_first_time_01</t>
  </si>
  <si>
    <t>Narratus was bored. Thalya and the Laughable Evil weren’t even close to being up to him. With a casual gesture he sent his faithful servants, the Pen Pushers, on their way. Luckily, they had a base in the Underground.</t>
  </si>
  <si>
    <t>dlg_attack_new_creep_first_time_02</t>
  </si>
  <si>
    <t>What? There isn’t any Pen Pusher base there! I had a look at the Mini-map earlier!</t>
  </si>
  <si>
    <t>dlg_attack_new_creep_first_time_03</t>
  </si>
  <si>
    <t>Well, there's one there now! Ha ha ha! You must have just overlooked it, it's always been there!</t>
  </si>
  <si>
    <t>dlg_attack_new_creep_multi_random_01</t>
  </si>
  <si>
    <t>Those Pen Pushers are all over the place, aren’t they? For example here and over there, too!</t>
  </si>
  <si>
    <t>dlg_attack_new_creep_multi_random_02</t>
  </si>
  <si>
    <t>Pen Pushers really aren't that uncommon. I'd say I've got at least two places for them in mind!</t>
  </si>
  <si>
    <t>dlg_attack_new_creep_multi_random_03</t>
  </si>
  <si>
    <t>Oh, maybe I should set up some more Rooms for those Pen Pushers. I mean find. I mean know where to find them…</t>
  </si>
  <si>
    <t>dlg_attack_new_creep_random_01</t>
  </si>
  <si>
    <t>Oh, did I mention there was a Room full of Pen Pushers over there?</t>
  </si>
  <si>
    <t>dlg_attack_new_creep_random_02</t>
  </si>
  <si>
    <t>I'm sure I mentioned it, but there's a Room full of those Pen Pushers over there!</t>
  </si>
  <si>
    <t>dlg_attack_new_creep_random_03</t>
  </si>
  <si>
    <t>Let's just randomly place another one of those Pen Pusher Rooms. Oh, I mean it’s always been there, of course! He, he, he!</t>
  </si>
  <si>
    <t>dlg_attack_outro_01</t>
  </si>
  <si>
    <t>The Absolute Evil had won. The whole map had once again fallen to Evil!</t>
  </si>
  <si>
    <t>dlg_attack_outro_02</t>
  </si>
  <si>
    <t>That's probably something along the lines of what a REAL Narrator would say, not like this psycho who just tossed an alter ego into the story!</t>
  </si>
  <si>
    <t>dlg_attack_outro_03</t>
  </si>
  <si>
    <t>Hmph, just you wait, maybe I'll just mention a few new Heroes who are on their…</t>
  </si>
  <si>
    <t>dlg_attack_outro_04</t>
  </si>
  <si>
    <t>Ha, like hell! We've accomplished the mission goal and that completes the level! Take a look at the Game Design Document, that's exactly what it says!</t>
  </si>
  <si>
    <t>dlg_attack_outro_05</t>
  </si>
  <si>
    <t>Psh… Stupid Game Design…</t>
  </si>
  <si>
    <t>dlg_attack_outro_06</t>
  </si>
  <si>
    <t>Okay, then we’ll do it this way. The Stupid Evil and its pathetic servant Thalya thought they had beaten Narratus. But in reality it was all just part of his evil plan to make the destruction of Evil all the more embarrassing!</t>
  </si>
  <si>
    <t>dlg_attack_outro_07</t>
  </si>
  <si>
    <t>Man, you really are a freakin' bad loser!</t>
  </si>
  <si>
    <t>dlg_attack_outro_08</t>
  </si>
  <si>
    <t>Me? Naturally, I have nothing WHATSOEVER to do with this! It's this Narratus guy. But I'm sure he already has something diabolical up his sleeve for you in the next mission!</t>
  </si>
  <si>
    <t>dlg_attack_outro_lose_01</t>
  </si>
  <si>
    <t>Ha, the Too-Lazy-To-Read-The-Game-Design-Document Evil had allowed its Dungeonheart to be destroyed. Pathetic! Uh, mumbled Narratus…</t>
  </si>
  <si>
    <t>dlg_attack_sheep_slap_reminder_01</t>
  </si>
  <si>
    <t>I think we can dispel that Sheepwalking Spell with a smack from the Hand of Terror!</t>
  </si>
  <si>
    <t>dlg_attack_sheep_slap_reminder_02</t>
  </si>
  <si>
    <t>We can use the Hand of Terror to smack the sheep and undo the Spell!</t>
  </si>
  <si>
    <t>dlg_attack_sheep_slap_reminder_03</t>
  </si>
  <si>
    <t>A smack from the Hand of Terror will transform the sheep back into our Creatures!</t>
  </si>
  <si>
    <t>dlg_awake_artifact_attacked_random_01</t>
  </si>
  <si>
    <t>dlg_awake_artifact_attacked_random_02</t>
  </si>
  <si>
    <t>Enemies are pounding on the Artifact!</t>
  </si>
  <si>
    <t>dlg_awake_artifact_attacked_random_03</t>
  </si>
  <si>
    <t>Protect the Artifact!</t>
  </si>
  <si>
    <t>dlg_awake_artifact_attacked_random_04</t>
  </si>
  <si>
    <t>dlg_awake_digging_idle_random_01</t>
  </si>
  <si>
    <t>The greedy little Crystal Beings were clearly dying to sink their fangs into a large chunk of the Artifact. Or did they just want to touch it, believing it would heal them? Or did they maybe worship it as a God? Or maybe they considered it a devil? Hmm, interesting questions which will unfortunately never be answered, as our creatures would soon smash them to smithereens!</t>
  </si>
  <si>
    <t>dlg_awake_digging_idle_random_02</t>
  </si>
  <si>
    <t>Crystal Beings were digging around in the Underground. Their craving for the Artifact still wasn't satisfied. Maybe they needed something to distract them, like crosswords, gardening or video games! Yeah, or an axe to the skull, right, that works too… Philistines!</t>
  </si>
  <si>
    <t>dlg_awake_digging_idle_random_03</t>
  </si>
  <si>
    <t>Isn't it strange those Crystal Being guys have zero role to play in the Main Campaign? It’s like they never existed at all! Weird!</t>
  </si>
  <si>
    <t>dlg_awake_guardians_active_info_01</t>
  </si>
  <si>
    <t>A rumbling and a rattling filled the Underground. The mystically magical Crystal Beings seemed to be attracted to the Artifact like moths to a flame. However, these were more likely to be interested in smashing the light or the Artifact into tiny pieces.</t>
  </si>
  <si>
    <t>dlg_awake_guardians_active_info_02</t>
  </si>
  <si>
    <t>Logically enough, it would be a wise idea to keep these Crystal Beings from doing that by smashing them into tiny little pieces instead.</t>
  </si>
  <si>
    <t>dlg_awake_guardians_active_info_03</t>
  </si>
  <si>
    <t>Smash things? Oh, we’re good at that! Go charge and smash and… Oh, I forgot, I meant to be doing the ritual. Creatures, defend the Artifact!</t>
  </si>
  <si>
    <t>dlg_awake_guardians_discovered_random_01</t>
  </si>
  <si>
    <t>Crystal Beings have entered your Dungeon and are streaming towards the Artifact!</t>
  </si>
  <si>
    <t>dlg_awake_guardians_discovered_random_02</t>
  </si>
  <si>
    <t>Enemies have dug their way into your Dungeon and want to destroy the Artifact!</t>
  </si>
  <si>
    <t>dlg_awake_guardians_discovered_random_03</t>
  </si>
  <si>
    <t>Enemies are heading for the Artifact!</t>
  </si>
  <si>
    <t>dlg_awake_guardians_discovered_random_04</t>
  </si>
  <si>
    <t>Crystal Beings are attacking the Artifact!</t>
  </si>
  <si>
    <t>dlg_awake_heroes_active_exploration_info_01</t>
  </si>
  <si>
    <t>The Impetuous Evil had sent a scouting party to the Overworld. This alerted the area’s vigilant Heroes. Soon they would set out for the Dungeon in happy anticipation!</t>
  </si>
  <si>
    <t>dlg_awake_heroes_active_info_01</t>
  </si>
  <si>
    <t>The buzz of the charging Artifact in the Underground had not escaped the notice of fanatical Heroes in the Overworld. Soon they would storm the Dungeon, driven forth by their fanaticism, their zest for battle and their deep belief in their Goddess!</t>
  </si>
  <si>
    <t>dlg_awake_heroes_active_info_02</t>
  </si>
  <si>
    <t>Ha, we can take them easily! Okay, I mean the Creatures take them, of course. I’ll just stand here and get the Artifact loaded. Charged. Whatever!</t>
  </si>
  <si>
    <t>dlg_awake_intro_01</t>
  </si>
  <si>
    <t>The Ham-Acting Evil had captured the Artifact. Using the Artifact, it would be able to force open the gates to Godsmount!</t>
  </si>
  <si>
    <t>dlg_awake_intro_02</t>
  </si>
  <si>
    <t>Forcing open! I like that! What do we have to do? I can’t wait. We can destroy Olympia, cut off Helios' head and…</t>
  </si>
  <si>
    <t>dlg_awake_intro_03</t>
  </si>
  <si>
    <t>Wrong game! Wrong game!</t>
  </si>
  <si>
    <t>dlg_awake_intro_04</t>
  </si>
  <si>
    <t>Oh yeah, right. So, what's the plan?</t>
  </si>
  <si>
    <t>dlg_awake_intro_05</t>
  </si>
  <si>
    <t>Non-aggression pacts, peace treaties and a conflict resolution summit?</t>
  </si>
  <si>
    <t>dlg_awake_intro_06</t>
  </si>
  <si>
    <t>Shut up, good Tha- I mean mind-numbingly non-aggressive Thalya!</t>
  </si>
  <si>
    <t>dlg_awake_intro_07</t>
  </si>
  <si>
    <t>Huh… could you just get your tedious personality disorder under control and get back to the game? At this point in proceedings, the Artifact was indeed powerless and had to be charged in one of those cute little rituals that keep cropping up all the way through the Dungeons series. The Artifact would need to fully charged in order to open the gates to Godsmount!</t>
  </si>
  <si>
    <t>dlg_awake_intro_08</t>
  </si>
  <si>
    <t>Okay, that sounds doable. I suppose I assume my usual ritual pose, since those misers at Realmforge only gave me one lousy animation and one miserable particle effect for the whole thing?</t>
  </si>
  <si>
    <t>dlg_awake_intro_09</t>
  </si>
  <si>
    <t>Do you blame them?</t>
  </si>
  <si>
    <t>dlg_awake_intro_10</t>
  </si>
  <si>
    <t>Okay, let's go. Man, I could have played Kerrigan, but no, I had to go all Indie. Personality disorder, they said, great for a character actress like you. Oscars guaranteed. BAFTA in the bag! Yadda yadda! But here I am. Five years of acting school down the drain!</t>
  </si>
  <si>
    <t>dlg_awake_intro_11</t>
  </si>
  <si>
    <t>At least I don't have to worry about any complications here. I mean, I don’t, right? Oh, God, of course I do! Creatures, get ready for the Artifact to be attacked! Defend the Artifact, defend ME!</t>
  </si>
  <si>
    <t>dlg_awake_mission_caption</t>
  </si>
  <si>
    <t>Awakening of the Artifact</t>
  </si>
  <si>
    <t>dlg_awake_mission_description</t>
  </si>
  <si>
    <t>Thalya and the Evil, panting from one success to the next, began the ritual that would awaken the Artifact. Would the path to Godsmount soon be free?</t>
  </si>
  <si>
    <t>dlg_awake_outro_01</t>
  </si>
  <si>
    <t>Finally! FINALLY! The damned thing is finally charged! This is insane, I feel like I spent three centuries charging it, but it's done. Now we can just open the gate to Godsmount and…</t>
  </si>
  <si>
    <t>dlg_awake_outro_02</t>
  </si>
  <si>
    <t>Well… you see…</t>
  </si>
  <si>
    <t>dlg_awake_outro_03</t>
  </si>
  <si>
    <t>What do you mean by “Well, you see”? After all the time I’ve just spent ritualizing and crap, I do not want to be hearing “Well, you see”s!</t>
  </si>
  <si>
    <t>dlg_awake_outro_04</t>
  </si>
  <si>
    <t>dlg_awake_outro_05</t>
  </si>
  <si>
    <t>(Sigh) Okay… (Whining kid voice) “You see, it's not that easy!”</t>
  </si>
  <si>
    <t>dlg_awake_outro_06</t>
  </si>
  <si>
    <t>Good call! As if anything were ever easy here! The Artifact was now charged and could be USED to open the gate to Godsmount.</t>
  </si>
  <si>
    <t>dlg_awake_outro_07</t>
  </si>
  <si>
    <t>But more about that in the next mission!</t>
  </si>
  <si>
    <t>dlg_awake_outro_08</t>
  </si>
  <si>
    <t>Great…</t>
  </si>
  <si>
    <t>dlg_awake_outro_09</t>
  </si>
  <si>
    <t>17 barrels of Beer on the wall, 52 barrels of Beer. Take one down… damn earworm!</t>
  </si>
  <si>
    <t>dlg_awake_outro_lose_DH_01</t>
  </si>
  <si>
    <t>The Sleepy-Headed Evil had allowed its Dungeonheart to be destroyed and watched as it burst into thousands of tiny crystal shards. Picking them all up was going to be a real bitch. Ha, loser!</t>
  </si>
  <si>
    <t>dlg_awake_outro_lose_artifact_01</t>
  </si>
  <si>
    <t>The Sleepy-Headed Evil had allowed the Artifact to be destroyed. The path to Godsmount was now sealed. Forever. It’s sad, I know, but that’s what you get when you let goofballs play instead of calling in the pros.</t>
  </si>
  <si>
    <t>dlg_awake_showdown_info_01</t>
  </si>
  <si>
    <t>It's almost time! Not much longer!</t>
  </si>
  <si>
    <t>dlg_awake_showdown_info_02</t>
  </si>
  <si>
    <t>That was probably what the Crystal Beings thought too, as they ecstatically threw themselves at the Artifact in a frenzy of pure brute force. The ensuing seconds and minutes would prove difficult.</t>
  </si>
  <si>
    <t>dlg_awake_showdown_info_03</t>
  </si>
  <si>
    <t>We'll get it done. Come on, smash ‘em to smithereens, kick their butts, sell their crumbs to Swarovski!</t>
  </si>
  <si>
    <t>dlg_awake_spawners_destroyed_info_01</t>
  </si>
  <si>
    <t>The Clever-And-Foresighted Evil had removed every last hint of Heroes and heroism from the Overworld. They were no longer a danger to anyone. Okay, maybe just to archaeologists digging through the ruins in 100 years time!</t>
  </si>
  <si>
    <t>dlg_awake_spawners_destroyed_info_02</t>
  </si>
  <si>
    <t>Good job. Nobody can hold a candle to us when it comes to smashing things! Go on, keep smashing, Creatures. Wait, stop, not the Dungeon, you cretins!</t>
  </si>
  <si>
    <t>dlg_awake_stuntowers_info_01</t>
  </si>
  <si>
    <t>This Stun Tower trap puts enemies in its area of effect out of action for a while. Most effective!</t>
  </si>
  <si>
    <t>dlg_awake_thalya_idle_random_01</t>
  </si>
  <si>
    <t>Ahh, the Artifact grows stronger!</t>
  </si>
  <si>
    <t>dlg_awake_thalya_idle_random_02</t>
  </si>
  <si>
    <t>More power to the Artifact!</t>
  </si>
  <si>
    <t>dlg_awake_thalya_idle_random_03</t>
  </si>
  <si>
    <t>Artifact charging… in progress!</t>
  </si>
  <si>
    <t>dlg_awake_thalya_idle_random_04</t>
  </si>
  <si>
    <t>Cordless phones charge faster than this thing. Go on, get a move on!</t>
  </si>
  <si>
    <t>dlg_awake_timer_onethird_info_01</t>
  </si>
  <si>
    <t>Okay, we’re doing good… Hmm, well, nearly. Maybe about a third good, I'd say, if the non-existent fuel gauge is anything to go by.</t>
  </si>
  <si>
    <t>dlg_awake_timer_onethird_info_02</t>
  </si>
  <si>
    <t>So must been high time for one of my crazy quips about non-aggression pacts?</t>
  </si>
  <si>
    <t>dlg_awake_timer_onethird_info_03</t>
  </si>
  <si>
    <t>Not really. Nobody thinks they're funny. And to be perfectly honest: Even those nobodies think they suck!</t>
  </si>
  <si>
    <t>dlg_awake_timer_onethird_info_04</t>
  </si>
  <si>
    <t>They’re not meant to be funny. We’re talking non-aggression. A truce. World peace!</t>
  </si>
  <si>
    <t>dlg_awake_timer_onethird_info_05</t>
  </si>
  <si>
    <t>Shut up, hippy Thalya! I have to keep charging this Artifact!</t>
  </si>
  <si>
    <t>dlg_awake_timer_twothird_info_01</t>
  </si>
  <si>
    <t>53 barrels of Beer on the wall, 53 barrels of Beer. Take one down, chug it you clown, 52 barrels of Beer on the wall.</t>
  </si>
  <si>
    <t>dlg_awake_timer_twothird_info_02</t>
  </si>
  <si>
    <t>Thalya had been charging the Artifact for QUITE some time now. Rumor had it that she was about two-thirds of the way there and…</t>
  </si>
  <si>
    <t>dlg_awake_timer_twothird_info_03</t>
  </si>
  <si>
    <t>Two-thirds?!? That’s ALL?!? Damn, it’s never-ending! I’ve sung that song, like, five times now! (Sigh)</t>
  </si>
  <si>
    <t>dlg_awake_timer_twothird_info_04</t>
  </si>
  <si>
    <t>52 barrels of Beer on the wall, 52 barrels of Beer. When one falls down and spills on the ground, 51 barrels of Beer on the wall.</t>
  </si>
  <si>
    <t>dlg_battlefield_boss_combat_01</t>
  </si>
  <si>
    <t>For Good, for the Goddess!</t>
  </si>
  <si>
    <t>dlg_battlefield_boss_combat_02</t>
  </si>
  <si>
    <t>Raynor must die! Oh, sorry, wrong text.</t>
  </si>
  <si>
    <t>dlg_battlefield_boss_combat_03</t>
  </si>
  <si>
    <t>For the King! Oh, wait, that's me!</t>
  </si>
  <si>
    <t>dlg_battlefield_boss_combat_04</t>
  </si>
  <si>
    <t>Death to the traitors! Down with the dark brood!</t>
  </si>
  <si>
    <t>dlg_battlefield_boss_combat_05</t>
  </si>
  <si>
    <t>I AM the King!</t>
  </si>
  <si>
    <t>dlg_battlefield_citadel_destroyed_01</t>
  </si>
  <si>
    <t>The citadel was destroyed! The Absolute Evil had won! Oh, wait, not quite. Now it was time to give King Arcturus the coup de grace. Alright then!</t>
  </si>
  <si>
    <t>dlg_battlefield_citadel_destroyed_02</t>
  </si>
  <si>
    <t>Come, demon spawn. Taste my blade. To me, men, into the final battle!</t>
  </si>
  <si>
    <t>dlg_battlefield_enemy_tower_01_destroyed_01</t>
  </si>
  <si>
    <t>The traitors have destroyed one of our towers! Obnoxious scum. Men, storm the Dungeon and destroy that Evil brood!</t>
  </si>
  <si>
    <t>dlg_battlefield_enemy_tower_02_destroyed_01</t>
  </si>
  <si>
    <t>One of King Arcturus’ towers went up in flames. A beautiful sight! There was even a free fireworks display when the black powder stored there caught fire! However, some of the oh-so-dour Heroes set out for the Dungeon in search of… revenge!</t>
  </si>
  <si>
    <t>dlg_battlefield_enemy_tower_03_destroyed_01</t>
  </si>
  <si>
    <t>We've lost a tower! It must be because of that brood in the Underground. Men, attack the Dungeon!</t>
  </si>
  <si>
    <t>dlg_battlefield_enemy_tower_04_destroyed_01</t>
  </si>
  <si>
    <t>The Carry-Experienced Evil had destroyed a tower. A few of the feeding Heroes marched petulantly towards the Dungeon in search of a little payback!</t>
  </si>
  <si>
    <t>dlg_battlefield_enemy_tower_05_destroyed_01</t>
  </si>
  <si>
    <t>We lost another tower? Hang it all, storm the Dungeon, men. The Goddess is on our side!</t>
  </si>
  <si>
    <t>dlg_battlefield_enemy_tower_06_destroyed_01</t>
  </si>
  <si>
    <t>A small tower fell victim to the flames – well, those and the blows it took from the Ganking Evil’s army. The Heroes retaliated with a desperate payback expedition to the Dungeon!</t>
  </si>
  <si>
    <t>dlg_battlefield_enemy_tower_07_destroyed_01</t>
  </si>
  <si>
    <t>Another tower was demolished by the Striking-Out-Wildly-In-Every-Direction Evil’s army. The whining Heroes tried to punish them by sending a troop to the Dungeon!</t>
  </si>
  <si>
    <t>dlg_battlefield_enemy_tower_08_destroyed_01</t>
  </si>
  <si>
    <t>In other games, the same text would always appear for each tower destroyed. Psh, talk about boring! But let's get back to the game. A tower had been razed to the ground, upon which a group of evil-humoured Heroes made their way into the Devious Evil’s heavily booby-trapped Dungeon!</t>
  </si>
  <si>
    <t>dlg_battlefield_enemy_tower_09_destroyed_01</t>
  </si>
  <si>
    <t>Another tower was lost? Despair not, men, attack the Dungeon and destroy the Dungeonheart. The Goddess will protect us!</t>
  </si>
  <si>
    <t>dlg_battlefield_enemy_tower_10_destroyed_01</t>
  </si>
  <si>
    <t>One small tower still stood, defended by a circle of teary-eyed Heroes. You know, a sight that pitiful just sort of warms your heart. I mean, when you realise that it's about to be destroyed, of course. He, he, he!</t>
  </si>
  <si>
    <t>dlg_battlefield_enemy_tower_11_destroyed_01</t>
  </si>
  <si>
    <t>The last of the Heroes’ towers collapsed like a house of cards built by a drunk. King Arcturus’ citadel was defenceless against the Merciless Evil’s army!</t>
  </si>
  <si>
    <t>dlg_battlefield_farming_01</t>
  </si>
  <si>
    <t>When the E-Sport-Experienced Evil looked at the statistics, it found that Thalya wasn't very good at farming. She probably thought farming meant animals and stuff…</t>
  </si>
  <si>
    <t>dlg_battlefield_farming_02</t>
  </si>
  <si>
    <t>How was I supposed to know about farming? I grew up in the city.</t>
  </si>
  <si>
    <t>dlg_battlefield_farming_03</t>
  </si>
  <si>
    <t>Pff, damn Noob…</t>
  </si>
  <si>
    <t>dlg_battlefield_friend_tower_01_destroyed_01</t>
  </si>
  <si>
    <t>King Arcturus’ troops had destroyed a tower and advanced on the camp of the Feuding Evil’s Converted Heroes.</t>
  </si>
  <si>
    <t>dlg_battlefield_friend_tower_02_destroyed_01</t>
  </si>
  <si>
    <t>Good work, men! The traitors’ tower has been destroyed. Forward! Good will triumph!</t>
  </si>
  <si>
    <t>dlg_battlefield_friend_tower_03_destroyed_01</t>
  </si>
  <si>
    <t>Another tower has been eliminated in our campaign of revenge. Draw new strength, my fellows, we will drive the dark brood out of our lands!</t>
  </si>
  <si>
    <t>dlg_battlefield_friend_tower_04_destroyed_01</t>
  </si>
  <si>
    <t>King Arcturus' troops were not exactly idle and had destroyed another tower. Undeterred, the army moved closer…</t>
  </si>
  <si>
    <t>dlg_battlefield_friend_tower_05_destroyed_01</t>
  </si>
  <si>
    <t>Another tower. Tremble, dark brood, vile traitors! Expect no mercy from me, King Arcturus!</t>
  </si>
  <si>
    <t>dlg_battlefield_friend_tower_06_destroyed_01</t>
  </si>
  <si>
    <t>Another of the Looking-Like-A-Total-Idiot Evil’s towers went up in flames. Things were getting hot.</t>
  </si>
  <si>
    <t>dlg_battlefield_friend_tower_07_destroyed_01</t>
  </si>
  <si>
    <t>Excellent work, my friends. Another of the vile traitors’ towers has been destroyed. Forward!</t>
  </si>
  <si>
    <t>dlg_battlefield_friend_tower_08_destroyed_01</t>
  </si>
  <si>
    <t>Not many of the towers built by the Stupid Evil’s Converted Heroes were left. These melted away like an ice lolly in the hands of my three-year-old son.</t>
  </si>
  <si>
    <t>dlg_battlefield_friend_tower_09_destroyed_01</t>
  </si>
  <si>
    <t>The traitor's citadel is close, my friends, very close. Soon, cold steel will judge them!</t>
  </si>
  <si>
    <t>dlg_battlefield_friend_tower_10_destroyed_01</t>
  </si>
  <si>
    <t>Only one more miserable tower stood between King Arcturus’ army and the Converted Heroes’ citadel. It was time for the Ponderous Evil to finally take action!</t>
  </si>
  <si>
    <t>dlg_battlefield_friend_tower_11_destroyed_01</t>
  </si>
  <si>
    <t>The last of the towers built by the Drenched-In-Cold-Sweat Evil’s Converted Heroes had fallen. The traitor's citadel was now completely defenceless. Good work, YOU LOSER!</t>
  </si>
  <si>
    <t>dlg_battlefield_intro_01</t>
  </si>
  <si>
    <t>The King-Killing Evil’s armies had reached King Arcturus’ new hometown. Thalya and her armies prepared to storm his citadel of Camel Trot.</t>
  </si>
  <si>
    <t>dlg_battlefield_intro_02</t>
  </si>
  <si>
    <t>Huh, we'll show him! Damned King! We have our own heroic citadel full of traitors. Together with them, we'll wipe out Good for good!</t>
  </si>
  <si>
    <t>dlg_battlefield_intro_03</t>
  </si>
  <si>
    <t>This dark brood has no power in my country! Men, we will emerge victorious. For Good, for the Goddess!</t>
  </si>
  <si>
    <t>dlg_battlefield_intro_04</t>
  </si>
  <si>
    <t>After these fulminant if somewhat minimalist speeches by the two factions’ leaders the armies began to march against one another.</t>
  </si>
  <si>
    <t>dlg_battlefield_intro_05</t>
  </si>
  <si>
    <t>The time had come. Time for the final battle. The King’s fortress would have to be destroyed before he could be dealt with. If you get this really, really broad hint…</t>
  </si>
  <si>
    <t>dlg_battlefield_intro_06</t>
  </si>
  <si>
    <t>Right, take towers, destroy citadel, behead King. Coming right up!</t>
  </si>
  <si>
    <t>dlg_battlefield_mission_caption</t>
  </si>
  <si>
    <t>The Towers (and the Citadel)</t>
  </si>
  <si>
    <t>dlg_battlefield_mission_description</t>
  </si>
  <si>
    <t>Things weren’t going well for King Arcturus. Thalya had fought him back. Now both armies faced each other for an epic final battle…</t>
  </si>
  <si>
    <t>dlg_battlefield_outro_00_lose_01</t>
  </si>
  <si>
    <t>The Not-Exactly-Quick-On-The-Uptake Evil had lost its Dungeonheart. That really was kind of sad, because the enemies in this mission mainly targeted the allied evil Heroes. But hey, we seem to have prepared for “special” cases like you and recorded this line anyway. Nice job, YOU SCRUB!</t>
  </si>
  <si>
    <t>dlg_battlefield_outro_01</t>
  </si>
  <si>
    <t>Argh… Evil triumphs? How… can that… be? Good… is supposed to win! My death… will be… avenged… I hope. *death rattle*</t>
  </si>
  <si>
    <t>dlg_battlefield_outro_01_lose_01</t>
  </si>
  <si>
    <t>The Leisurely-Playing Evil looked unbelievingly at the smoke from its allies' citadel. Could spending the last three hours selecting curtains for the second Corridor have been a mistake? Well, maybe it should try this mission again…</t>
  </si>
  <si>
    <t>dlg_battlefield_outro_02</t>
  </si>
  <si>
    <t>King Arcturus gave up the ghost and bit the grass. The Triumphant Evil had won! Hopefully, Good was now forever a thing of the past!</t>
  </si>
  <si>
    <t>dlg_battlefield_outro_03</t>
  </si>
  <si>
    <t>Ha, very good! We made short work of him! And somehow I also managed to chain my good side once and for all in the depths of my soul so that it doesn't interrupt our evil deeds ever again! Ha ha ha!</t>
  </si>
  <si>
    <t>dlg_battlefield_outro_04</t>
  </si>
  <si>
    <t>No, actually, I'm still here…</t>
  </si>
  <si>
    <t>dlg_battlefield_outro_05</t>
  </si>
  <si>
    <t>No one wants to hear that now! Got it? So, King Arcturus was toast. Forever. Maybe he'd make a good Zombie…</t>
  </si>
  <si>
    <t>dlg_battlefield_outro_06</t>
  </si>
  <si>
    <t>Braaaains…</t>
  </si>
  <si>
    <t>dlg_battlefield_outro_07</t>
  </si>
  <si>
    <t>Wait, that’s going too far. We can talk about that in Dungeons 4 at the earliest. If it ever happens…</t>
  </si>
  <si>
    <t>dlg_cannons_heroes_active_fallback_01</t>
  </si>
  <si>
    <t>The Really-Stuffed-Its-Pockets-Full-Of-Gold Evil’s armies on the surface had not gone unnoticed by the doubloon-craving Heroes from the Overworld. They avidly set out into the Underground to loot the treasures there!</t>
  </si>
  <si>
    <t>dlg_cannons_heroes_active_start_01</t>
  </si>
  <si>
    <t>The doubloon-craving Overworld Heroes had noticed the Gold-Hoarding Evil’s Dungeon. Consumed by greed, they stomped through its Underground in search of treasures to plunder.</t>
  </si>
  <si>
    <t>dlg_cannons_info_barricades_01</t>
  </si>
  <si>
    <t>The Walking-Into-A-Trap Evil had discovered a strong defensive structure. It would be tactically advisable to attack it from the side…</t>
  </si>
  <si>
    <t>dlg_cannons_info_barricades_02</t>
  </si>
  <si>
    <t>Tactics? Bah, forward, you cowardly dogs!</t>
  </si>
  <si>
    <t>dlg_cannons_info_hired_01</t>
  </si>
  <si>
    <t>The Guileful Evil had hired some scoundrels who now readily joined its army.</t>
  </si>
  <si>
    <t>dlg_cannons_info_money_01</t>
  </si>
  <si>
    <t>The Doubloon-Grasping Evil’s scouts had discovered a treasure chest. The Drooling Evil quickly sent its armies there to prevent any other treasure hunters from crashing the party.</t>
  </si>
  <si>
    <t>dlg_cannons_info_money_02</t>
  </si>
  <si>
    <t>A treasure chest full of doubloons had been discovered. The Panting-For-The-Extra-Currency Evil quickly set out to claim it before someone else did.</t>
  </si>
  <si>
    <t>dlg_cannons_info_money_03</t>
  </si>
  <si>
    <t>Another treasure chest full of doubloons was available! Get it before the others do!</t>
  </si>
  <si>
    <t>dlg_cannons_info_no_money_01</t>
  </si>
  <si>
    <t>The Strapped-For-Money Evil didn't have enough doubloons to pay the pirates. Sad, but that's life!</t>
  </si>
  <si>
    <t>dlg_cannons_info_octopi_01_killed_01</t>
  </si>
  <si>
    <t>With powerful blows and cuts, the Sushi-Making Evil’s Creatures destroyed one of the Tentacles!</t>
  </si>
  <si>
    <t>dlg_cannons_info_octopi_01_killed_02</t>
  </si>
  <si>
    <t>Great work! Come on, let’s do that again!</t>
  </si>
  <si>
    <t>dlg_cannons_info_octopi_02_killed_01</t>
  </si>
  <si>
    <t>Cthallo’s – or something like that – second Tentacle fell to the ground. The Self-Confident Evil’s Creatures grunted and groaned in celebration of their victory!</t>
  </si>
  <si>
    <t>dlg_cannons_info_octopi_02_killed_02</t>
  </si>
  <si>
    <t>It's still too early. Somebody released the Kraken. Come on, let's make the rest into sushi, too!</t>
  </si>
  <si>
    <t>dlg_cannons_info_octopi_03_killed_01</t>
  </si>
  <si>
    <t>All good things come in threes! At least, that was the third Tentacle to leave this plane of existence! The Making-Fast-Progress Evil set out for number four!</t>
  </si>
  <si>
    <t>dlg_cannons_info_octopi_04_killed_01</t>
  </si>
  <si>
    <t>The Tentacle-Massacring Evil didn’t stop at number four and sent it to the afterlife, too! The army marched mercilessly onwards!</t>
  </si>
  <si>
    <t>dlg_cannons_info_octopi_04_killed_02</t>
  </si>
  <si>
    <t>You got that right. Army: Merciless march, ho!</t>
  </si>
  <si>
    <t>dlg_cannons_info_octopi_05_killed_01</t>
  </si>
  <si>
    <t>The Tentacle-To-Soup-Making Evil had taken out the fifth Tentacle. Only three more remained to endanger the Dungeonheart.</t>
  </si>
  <si>
    <t>dlg_cannons_info_octopi_05_killed_02</t>
  </si>
  <si>
    <t>Ha, we’ll get rid of those with ease, too! Creatures, advance!</t>
  </si>
  <si>
    <t>dlg_cannons_info_octopi_06_killed_01</t>
  </si>
  <si>
    <t>The Merciless Evil and its army had cut up another Tentacle, minced it and made it into little hors d' oeuvres. With a grim look it turned to the sixth Tentacle!</t>
  </si>
  <si>
    <t>dlg_cannons_info_octopi_06_killed_02</t>
  </si>
  <si>
    <t>Wait, wasn't that just Tentacle number six? Or seven? I'm confused…</t>
  </si>
  <si>
    <t>dlg_cannons_info_octopi_06_killed_03</t>
  </si>
  <si>
    <t>Hmm, wait… oh, that was number six. Good, good. On to Lucky Number Slevin, uh… Seven.</t>
  </si>
  <si>
    <t>dlg_cannons_info_octopi_07_killed_01</t>
  </si>
  <si>
    <t>It was done, all… wait a minute, gotta count ‘em again… oh, damn, there’s another one back there. Okay… the Repeating-Itself Evil had put an end to the seventh Tentacle. Would this one provide tonight’s dinner after a visit to the campfire and a delicious sauce? The Still-Undecided Evil moved on for the time being!</t>
  </si>
  <si>
    <t>dlg_cannons_info_octopi_attack_01</t>
  </si>
  <si>
    <t>The enormous Cthallu's – or something like that – Tentacle arms struck the island of Turtoga with power and sheer mass. A powerful shock wave went through the Underground and caused the Dungeonheart to tremble. The fewer Tentacles there were, the more likely it was that the Dungeonheart would survive another attack…</t>
  </si>
  <si>
    <t>dlg_cannons_info_octopi_attack_02</t>
  </si>
  <si>
    <t>T-t-that w-w-w-was n-n-nothing… Bah, this Tentacled monster won’t be any danger. But… still, we can't allow any further damage to the Dungeon. Come on, chop his Tentacles to bits, make it walk the plank, make fish soup out of it!</t>
  </si>
  <si>
    <t>dlg_cannons_info_octopi_attack_random_01</t>
  </si>
  <si>
    <t>Once again, the Tentacles struck with enormous force and damaged the Dungeonheart. Thalya had to act!</t>
  </si>
  <si>
    <t>dlg_cannons_info_octopi_attack_random_02</t>
  </si>
  <si>
    <t>Once again, parts of the Dungeonheart crumbled away as the Tentacles made the ground tremble. The Dungeonheart wouldn’t be able to take many more of those blows…</t>
  </si>
  <si>
    <t>dlg_cannons_info_octopi_attack_random_03</t>
  </si>
  <si>
    <t>With a mighty boom and crash and blam and all that (!) the Tentacles laid a smoking Samba beat on the island and really shook the Dungeonheart.</t>
  </si>
  <si>
    <t>dlg_cannons_info_population_limit_01</t>
  </si>
  <si>
    <t>The Hitting-Its-Population-Point-Limit Evil couldn’t hire any more pirates. At least, not until it had made some “room”…</t>
  </si>
  <si>
    <t>dlg_cannons_info_shooting_01</t>
  </si>
  <si>
    <t>The pirates fired a full broadside.</t>
  </si>
  <si>
    <t>dlg_cannons_info_shooting_02</t>
  </si>
  <si>
    <t>The pirates’ broadside struck the target with full force!</t>
  </si>
  <si>
    <t>dlg_cannons_intro_01</t>
  </si>
  <si>
    <t>So… what's keeping me from my vacation this time? We already had Rum and gambling debts, what's next? Seafood tasting?</t>
  </si>
  <si>
    <t>dlg_cannons_intro_02</t>
  </si>
  <si>
    <t>No, no, nothing like that. Don't worry.</t>
  </si>
  <si>
    <t>dlg_cannons_intro_03</t>
  </si>
  <si>
    <t>Okay, so now I can finally start my vacation…</t>
  </si>
  <si>
    <t>dlg_cannons_intro_04</t>
  </si>
  <si>
    <t>The Loves-To-Insult-Others Evil had unfortunately insulted another visitor at the last Villains Anonymous meeting. A certain Chtollo or Cthalla or something like that…</t>
  </si>
  <si>
    <t>dlg_cannons_intro_05</t>
  </si>
  <si>
    <t>Anyway, he was somewhat angry and lived quite nearby.</t>
  </si>
  <si>
    <t>dlg_cannons_intro_06</t>
  </si>
  <si>
    <t>*sigh* Fine, I'll take care of him. Where is he?</t>
  </si>
  <si>
    <t>dlg_cannons_intro_07</t>
  </si>
  <si>
    <t>Well, this Cthelle – or whatever – was an enormous creature that lurked in the depths of the sea. Only his octopus Tentacles came to the surface, where they began to tear the land apart and devour the Dwarfish Evil’s fellow combatants. Every stroke of those Tentacles also damaged the Dungeonheart!</t>
  </si>
  <si>
    <t>dlg_cannons_intro_08</t>
  </si>
  <si>
    <t>What? A giant tentacled monster is attacking the island? To arms, grab anything we can use to destroy the beast! Swords, axes, nail clippers!</t>
  </si>
  <si>
    <t>dlg_cannons_intro_09</t>
  </si>
  <si>
    <t>Not far off was a pirate fortress, where Captain Salazar from the last mission’s remaining followers were hanging around. For a few doubloons, they would probably go into battle for the Mercenary-Hiring Evil or at least fire their big Cannon at the Tentacles.</t>
  </si>
  <si>
    <t>dlg_cannons_intro_10</t>
  </si>
  <si>
    <t>Doubloons could be found in treasure chests on the island, just as it should be on a pirate island. However, there were other freebooting Heroes who wanted them for themselves!</t>
  </si>
  <si>
    <t>dlg_cannons_mission_caption</t>
  </si>
  <si>
    <t>Greetings From R’lyeh</t>
  </si>
  <si>
    <t>dlg_cannons_mission_description</t>
  </si>
  <si>
    <t>Thalya, the obstructed vacationer, was very close to finally lying out on the beach. But unfortunately the Insulting Evil had offended another powerful villain, who refused to take it lying down…</t>
  </si>
  <si>
    <t>dlg_cannons_outro_01</t>
  </si>
  <si>
    <t>Done. The last Tentacle went down!</t>
  </si>
  <si>
    <t>dlg_cannons_outro_02</t>
  </si>
  <si>
    <t>The Victorious Evil had managed to defeat this Cthellolula – or something like that. The day was saved!</t>
  </si>
  <si>
    <t>dlg_cannons_outro_03</t>
  </si>
  <si>
    <t>Finally. So now can I go on my well-deserved vacation? I'd better start with a bucket of sangria…</t>
  </si>
  <si>
    <t>dlg_cannons_outro_04</t>
  </si>
  <si>
    <t>Unfortunately, Thalya's vacation was coming to an end. Hopefully she had had a refreshing stay, for the Heaping-Quests-Upon-Her Evil still had loads for her to do!</t>
  </si>
  <si>
    <t>dlg_cannons_outro_05</t>
  </si>
  <si>
    <t>What? Nnnoooooooooo…</t>
  </si>
  <si>
    <t>dlg_cannons_outro_lose_01</t>
  </si>
  <si>
    <t>The Dungeonheart shattered into a thousand tiny splinters, which an underpaid cleaner would now have to sweep up. The Unfortunate Evil would also continue to have this Chtollo – or something like that – on its neck. Sorry, but that's the… END!</t>
  </si>
  <si>
    <t>dlg_cathedral_captain_start_info_01</t>
  </si>
  <si>
    <t>Huh? The Armies of Evil? HERE? Damn it all, how did that happen? Time to call out the heavy guns! Right men, get ready to attack in waves!</t>
  </si>
  <si>
    <t>dlg_cathedral_captain_start_info_02</t>
  </si>
  <si>
    <t>Uh, excuse me, sir… Wouldn't it make more sense if we attacked all at once?</t>
  </si>
  <si>
    <t>dlg_cathedral_captain_start_info_03</t>
  </si>
  <si>
    <t>Pff, where's the fun in that? Wave after wave, that's a strategy for real men!</t>
  </si>
  <si>
    <t>dlg_cathedral_captain_start_info_04</t>
  </si>
  <si>
    <t>Thanks to the enemy's limited tactical finesse their destruction was virtually unavoidable. So it was time to decorate for the victory celebration, to get the beer and hire the Orc dancers… Okay, maybe not Orcs… I shudder at the thought…</t>
  </si>
  <si>
    <t>dlg_cathedral_captain_start_info_05</t>
  </si>
  <si>
    <t>They’re going to be child’s play. Leave them to me!… I mean, hold them back and let them hit you while I deal with them!</t>
  </si>
  <si>
    <t>dlg_cathedral_evil_hub_end_choice_spawner_alive_01</t>
  </si>
  <si>
    <t>We have conquered the last lair of Good! Good is more or less destroyed! Ha, good thing I switched sides!</t>
  </si>
  <si>
    <t>dlg_cathedral_evil_hub_end_choice_spawner_alive_02</t>
  </si>
  <si>
    <t>In fact, the Drooling Evil had claimed all the evilness in these lands. Taking the rest of the camps would be a cakewalk! Easy as stealing candy from a baby!</t>
  </si>
  <si>
    <t>dlg_cathedral_evil_hub_end_choice_spawner_alive_03</t>
  </si>
  <si>
    <t>Candy from a baby, Simple my arse. Ever tried it? The screaming and crying and fetching their parents and family as reinforcements… And those little beasts bite pretty damn hard!
Um *harrumph* not that I have any personal experience, of course!</t>
  </si>
  <si>
    <t>dlg_cathedral_evil_hub_end_choice_spawner_alive_04</t>
  </si>
  <si>
    <t>The Ultimate… Chaotic… Absolute… whatever Evil will be happy. I am! Ha ha ha, Father is going to be so angry!</t>
  </si>
  <si>
    <t>dlg_cathedral_evil_hub_end_choice_spawner_alive_05</t>
  </si>
  <si>
    <t>Do you really know what you’re doing? You wanted to be good! You had dedicated yourself to the Light! Stop and really think about your deeds.</t>
  </si>
  <si>
    <t>dlg_cathedral_evil_hub_end_choice_spawner_alive_06</t>
  </si>
  <si>
    <t>Can you please just stop with the Gollum thing? We already had too many “Lord of the Rings” gags in the last two games! Enough is enough!</t>
  </si>
  <si>
    <t>dlg_cathedral_evil_hub_end_choice_spawner_alive_07</t>
  </si>
  <si>
    <t>Exactly. Just shut it, Good me.</t>
  </si>
  <si>
    <t>dlg_cathedral_evilness_end_01</t>
  </si>
  <si>
    <t>The Progress-Addicted Evil had unlocked some new research and immediately set about trying it out!</t>
  </si>
  <si>
    <t>dlg_cathedral_evilness_population_01</t>
  </si>
  <si>
    <t>The Pulling-Out-All-The-Stops Evil had reached its creature Population Point limit. It would first have to increase this before it could increase the size of its army.</t>
  </si>
  <si>
    <t>dlg_cathedral_evilness_start_01</t>
  </si>
  <si>
    <t>Delicious evilness flowed into the Dungeonheart and filled it with power. New research was thus made available, which would help the dungeon to even greater power. The Impatient Evil immediately began to research something!</t>
  </si>
  <si>
    <t>dlg_cathedral_first_evil_hub_end_01</t>
  </si>
  <si>
    <t>The little town of Good was destroyed and turned into a hotbed of Evilness. Cracks formed on the surface, and something… guess!… Evil rose from the depths.</t>
  </si>
  <si>
    <t>dlg_cathedral_first_evil_hub_end_02</t>
  </si>
  <si>
    <t>This evilness, in a practical spherical form, was the sweet lifeblood which flowed through the Personified Evil's veins. It stimulated the Armies of Evil and swelled their power.</t>
  </si>
  <si>
    <t>dlg_cathedral_first_evil_hub_end_03</t>
  </si>
  <si>
    <t>All this lofty bla bla without any impact on the game aside, it was another resource primarily – or exclusively – used for more powerful research.</t>
  </si>
  <si>
    <t>dlg_cathedral_first_evil_hub_start_01</t>
  </si>
  <si>
    <t>The Armies of Evil reached one of those disgustingly good places that had survived the destruction of Twistram. The Ice-Cold Hand, I mean Evil, would deal with it immediately!</t>
  </si>
  <si>
    <t>dlg_cathedral_first_time_outside_info_01</t>
  </si>
  <si>
    <t>Blinding beams of light met the Dauntless Evil's creatures. They briefly squinted at the disgusting brightness. Finally they grinned, satisfied. At last they were able to carry the battle to the good people and were not limited to protecting themselves in a dungeon. As is the case with other representatives of the genre. *Cough*</t>
  </si>
  <si>
    <t>dlg_cathedral_first_time_outside_info_02</t>
  </si>
  <si>
    <t>Follow me, sons of Rohan, uh I mean my vicious Hordes. Let’s get these tree huggers and wimps!</t>
  </si>
  <si>
    <t>dlg_cathedral_first_time_outside_info_choice_big_army_01</t>
  </si>
  <si>
    <t>Thalya had raised an astonishingly huge army for the Maximum-Population-Challenging Evil. With this army, it should be easy to obliterate the miserable remains of Twistram and its surroundings!</t>
  </si>
  <si>
    <t>dlg_cathedral_first_time_outside_info_choice_big_army_02</t>
  </si>
  <si>
    <t>This will be a cakewalk! Forward march, let's flatten the rest, smash everything we see and tip over all of the flowerpots!</t>
  </si>
  <si>
    <t>dlg_cathedral_first_time_outside_info_choice_small_army_01</t>
  </si>
  <si>
    <t>Thalya had scraped together a few miserable remnants for the Not-Exactly-Impressed Evil, which could hardly be called an army. This would be a suicide mission, at best! Not that the Couldn't-Give-A-Damn-About-His-Subordinates Evil would worry about that!</t>
  </si>
  <si>
    <t>dlg_cathedral_first_time_outside_info_choice_small_army_02</t>
  </si>
  <si>
    <t>Ha, that will not stop us. Forward! We will defeat the Good!</t>
  </si>
  <si>
    <t>dlg_cathedral_first_time_outside_info_choice_small_army_03</t>
  </si>
  <si>
    <t>That seems… somewhat cocky to me. But hey, Armies of Evil were famous for their will to survive…</t>
  </si>
  <si>
    <t>dlg_cathedral_heroes_active_info_01</t>
  </si>
  <si>
    <t>Uh, what is going on here? I feel a disturbance in the force!</t>
  </si>
  <si>
    <t>dlg_cathedral_heroes_active_info_02</t>
  </si>
  <si>
    <t>The deeds of the Conspicuous Evil and its henchmen had not gone unnoticed. As a matter of fact, even a blind man could see the destruction they left behind them. As idiotic Heroes do, they sent out a small patrol to scout the area!</t>
  </si>
  <si>
    <t>dlg_cathedral_heroes_active_info_03</t>
  </si>
  <si>
    <t>Move out, men! Have a look around and report back to me. While I would love to accompany you myself, I'm currently um… teaching myself to play the ukelele…</t>
  </si>
  <si>
    <t>dlg_cathedral_heroes_arrived_dungeon_idle_01</t>
  </si>
  <si>
    <t>Hey, where does this lead? We should take a closer look…</t>
  </si>
  <si>
    <t>dlg_cathedral_heroes_arrived_dungeon_idle_02</t>
  </si>
  <si>
    <t>The first heroes had discovered the Not-So-Well-Hidden Evil's dungeon and now entered its depths. Of course, the Insidious Evil had already prepared a despicable reception for them… At least I hope so!</t>
  </si>
  <si>
    <t>dlg_cathedral_heroes_arrived_dungeon_idle_03</t>
  </si>
  <si>
    <t>Even if that's not the case, I will kill these ridiculous do-gooders myself! They will pay for mocking me over the years!</t>
  </si>
  <si>
    <t>dlg_cathedral_heroes_arrived_dungeon_idle_04</t>
  </si>
  <si>
    <t>Wait a minute, what am I saying? Those are my friends, how can I plan their deaths?</t>
  </si>
  <si>
    <t>dlg_cathedral_heroes_arrived_dungeon_idle_05</t>
  </si>
  <si>
    <t>Thalya had chosen an extremely unfavorable time for moral doubts. Luckily, her evil Dark Elf heritage prevailed. Hey, Thalya, you're evil, so act like it!</t>
  </si>
  <si>
    <t>dlg_cathedral_heroes_arrived_dungeon_idle_06</t>
  </si>
  <si>
    <t>What? Oh yeah, okay… KILL THEM ALL!</t>
  </si>
  <si>
    <t>dlg_cathedral_heroes_arrived_village_idle_01</t>
  </si>
  <si>
    <t>By the Goddess of Light, what happened here? The whole city is in ruins. I drank a beer right over there just yesterday!</t>
  </si>
  <si>
    <t>dlg_cathedral_heroes_arrived_village_idle_02</t>
  </si>
  <si>
    <t>Wasn't that the “Staggering Pony” tavern? By the Goddess, I won't be getting any more roast pork there.</t>
  </si>
  <si>
    <t>dlg_cathedral_heroes_arrived_village_idle_03</t>
  </si>
  <si>
    <t>Oh no, the studio burned down! And I was going to come here tonight for Pilates!</t>
  </si>
  <si>
    <t>dlg_cathedral_heroes_arrived_village_idle_04</t>
  </si>
  <si>
    <t>Hey, wasn't that “Vinnie's Vegan Cuisine”? Oh well, no real loss there! Ha ha ha!</t>
  </si>
  <si>
    <t>dlg_cathedral_intro_01</t>
  </si>
  <si>
    <t>Twistram looked like the leftovers from a heavy metal concert.</t>
  </si>
  <si>
    <t>dlg_cathedral_intro_04</t>
  </si>
  <si>
    <t>What… what have I done! Oh, no, I've fallen to evil again! Father will be beside himself! He was right when he said: “You either die a hero or you live long enough to see yourself become the villain.”</t>
  </si>
  <si>
    <t>dlg_cathedral_intro_05</t>
  </si>
  <si>
    <t>Although, in a way it was fun to be evil. Burning things, pillaging and showing those nasty goody two-shoes where the hammer hangs! Ha, they just looked down at me anyway. MY REVENGE WILL BE TERRIBLE!</t>
  </si>
  <si>
    <t>dlg_cathedral_intro_06</t>
  </si>
  <si>
    <t>While Thalya was delivering a typical villainous monologue, something happened around her…
From the depths arose… a pulsating crystal, filled with the Magic-Savvy Evil's power. A Dungeonheart. Not to be confused with those dungeon hearts from other games. We don't want to be sued… again…</t>
  </si>
  <si>
    <t>dlg_cathedral_intro_07</t>
  </si>
  <si>
    <t>Mellow greetings. What seems to be your boggle?</t>
  </si>
  <si>
    <t>dlg_cathedral_intro_09</t>
  </si>
  <si>
    <t>Secret mental messages were exchanged between Thalya and the Mentally-Savvy Evil's crystal. We could explain this in detail at this point, but that would require a three-hour monologue on my part and I am definitely not being paid enough for that!</t>
  </si>
  <si>
    <t>dlg_cathedral_intro_11</t>
  </si>
  <si>
    <t>Ha, right, then. I will make these people suffer for mocking me! Father’s henchmen never liked me, anyway, and always insulted me, calling me pointy eared! It's time for my well-deserved – REVENGE!</t>
  </si>
  <si>
    <t>dlg_cathedral_intro_12</t>
  </si>
  <si>
    <t>The Game-Logic-Internalizing Evil had given Thalya an assignment. Out there on the surface were shamelessly good places in urgent need of destruction.</t>
  </si>
  <si>
    <t>dlg_cathedral_intro_13</t>
  </si>
  <si>
    <t>No problem, I’ll take care of it. I and… an Evil Army!</t>
  </si>
  <si>
    <t>dlg_cathedral_intro_14</t>
  </si>
  <si>
    <t>Naturally, the Strategically-Well-Versed Evil did not send its new general into battle alone. A dungeon had to be built and creatures hired to provide her with a powerful army.</t>
  </si>
  <si>
    <t>dlg_cathedral_intro_15</t>
  </si>
  <si>
    <t>Of course, the Sophisticatedly-Thinking Evil already knew which way the wind blew in a dungeon. However, should it be hit by short-term memory loss, it could effortlessly look up things in the fabulous Almanac!</t>
  </si>
  <si>
    <t>dlg_cathedral_mission_caption</t>
  </si>
  <si>
    <t>Twistram in ruins</t>
  </si>
  <si>
    <t>dlg_cathedral_mission_description</t>
  </si>
  <si>
    <t>Thalya, the Dark Elf, had turned to evil and laid the “Fatiguing Library” in ruins. Now she began to build a small power base in its vaults. Her first dungeon…</t>
  </si>
  <si>
    <t>dlg_cathedral_outro_01</t>
  </si>
  <si>
    <t>Thalya and the Destructive Evil's army had succeeded in destroying Twistram and the surrounding area. Good no longer existed in this land.</t>
  </si>
  <si>
    <t>dlg_cathedral_outro_02</t>
  </si>
  <si>
    <t>Oi, what the hell happened here?</t>
  </si>
  <si>
    <t>dlg_cathedral_outro_03</t>
  </si>
  <si>
    <t>Uh, apparently not quite all of the good guys were defeated. The Dwarven King Grimli, an old drinking buddy of Tanos the Paladin, was just touring the country with his exorbitantly large army to ensure everything was in order.</t>
  </si>
  <si>
    <t>dlg_cathedral_outro_05</t>
  </si>
  <si>
    <t>Thank God, the Foresighted Evil had provided for this contingency. The Dungeonheart was charged with evilness and enough energy to act as a teleporter. For Thalya, of course…</t>
  </si>
  <si>
    <t>dlg_cathedral_outro_06</t>
  </si>
  <si>
    <t>Oh good, then all the best, brave warriors and… Stop them! Right, I'm out of here…</t>
  </si>
  <si>
    <t>dlg_cathedral_outro_07</t>
  </si>
  <si>
    <t>With a plop, Thalya dissipated and disappeared to a far away – and safe! – place. The rest of the Sacrificing Evil's creatures looked astonished as their general fled, but only for a moment, as they already found themselves facing an unpleasant army of good.</t>
  </si>
  <si>
    <t>dlg_cathedral_outro_08</t>
  </si>
  <si>
    <t>This is the work of that damn pointy eared wench! I always warned Tanos that those miserable Dark Elves couldn't be trusted. Criminals, the lot of them! But enough is enough. I'm going to find that shifty wench and use her ears as bookmarks!</t>
  </si>
  <si>
    <t>dlg_cathedral_outro_lose_01</t>
  </si>
  <si>
    <t>Aargh, I've been defeated! I should have stayed on the side of Good!</t>
  </si>
  <si>
    <t>dlg_cathedral_outro_lose_02</t>
  </si>
  <si>
    <t>The Goofy Evil had allowed the Dungeonheart to be destroyed… In the second mission… Hmm… Well, things sometimes do happen… Ha ha!</t>
  </si>
  <si>
    <t>dlg_cathedral_second_evil_hub_end_01</t>
  </si>
  <si>
    <t>The second island of the good was mercilessly overrun by the Strategically-Savvy Evil's hordes and turned into an evil island. Soon more of that exquisite evilness would be bubbling to the surface. Ha ha ha, excellent.</t>
  </si>
  <si>
    <t>dlg_cathedral_second_evil_hub_end_02</t>
  </si>
  <si>
    <t>Even better than in Dungeons 2! Not that I'm out to plug it or its fantastic add-on or anything. I'd never do that!</t>
  </si>
  <si>
    <t>dlg_cathedral_tech_tree_end_01</t>
  </si>
  <si>
    <t>The new, improved Research Menu (TM) opened and gave an overview of currently available technologies. At the moment the selection was still limited, but that would change. After all, this Evil crusade had only just begun.</t>
  </si>
  <si>
    <t>dlg_cathedral_tech_tree_reminder_01</t>
  </si>
  <si>
    <t>The Somewhat-Sluggish Evil had so far failed to gain an overview of the many research opportunities. It hurriedly did so!</t>
  </si>
  <si>
    <t>dlg_cathedral_tech_tree_reminder_02</t>
  </si>
  <si>
    <t>The new, improved Research Menu (TM) STILL hasn't received a single glance! The Slightly-Feeble-Minded Evil NOW did so! Get a move on!</t>
  </si>
  <si>
    <t>dlg_cathedral_tech_tree_reminder_03</t>
  </si>
  <si>
    <t>Listen, am I being ignored here or what? They pay me a lot of money to guide you through this second-class game! So go ahead, just open the stupid Research Menu (TM) already. A number of people worked on it for weeks. Ok, days… at least, when they weren’t watching cat videos or fetching coffee and cigarettes, but that’s not important! Just open the thing!</t>
  </si>
  <si>
    <t>dlg_cathedral_tech_tree_start_01</t>
  </si>
  <si>
    <t>The Grandiose Evil's helpers had not been idle. Well, they hadn't exhausted themselves either, but… anyway, there were now some research projects the Researching Evil could pursue. The new, improved Research Menu (TM) was now available!</t>
  </si>
  <si>
    <t>dlg_cathedral_threat_blueprint_end_choice_evil_hub_alive_01</t>
  </si>
  <si>
    <t>The Good camp has been destroyed! Victory is ours! Evil is victorious! Ha, good thing I switched sides!</t>
  </si>
  <si>
    <t>dlg_cathedral_threat_blueprint_end_choice_evil_hub_alive_02</t>
  </si>
  <si>
    <t>And so it was that the good camp was destroyed by the Battle-Wise Evil's army. Now it was time to take over all of the Good islands, but that would be a cakewalk! Easy as stealing candy from a baby!</t>
  </si>
  <si>
    <t>dlg_champion_wave_random_01</t>
  </si>
  <si>
    <t>Goddess-blessed Heroes are on their way to your Dungeon!</t>
  </si>
  <si>
    <t>dlg_champion_wave_random_02</t>
  </si>
  <si>
    <t>Blessed Heroes are on their way to your Dungeon!</t>
  </si>
  <si>
    <t>dlg_champion_wave_random_03</t>
  </si>
  <si>
    <t>Additional blessed Heroes are headed for your Dungeon!</t>
  </si>
  <si>
    <t>dlg_coldlight_big_city_ambush_info_01</t>
  </si>
  <si>
    <t>The Guileful Evil had knocked over a stone pillar, damaging the city wall severely. A smart move!</t>
  </si>
  <si>
    <t>dlg_coldlight_big_city_info_01</t>
  </si>
  <si>
    <t>The Exploratory Evil had discovered a human city once home to a dark subculture – Extragoth. It was heavily guarded. An attack would have about the same chance of success as a snowball in hell. Maybe there were other ways to get in there…</t>
  </si>
  <si>
    <t>dlg_coldlight_dwarf_city_info_01</t>
  </si>
  <si>
    <t>One of the two cities was the dwarven city of Oreobor, not to be confused with the dwarven city with the hobbit or those sacrilicious cookies, as we really don’t want to be sued! Well… not again, anyway!</t>
  </si>
  <si>
    <t>dlg_coldlight_dwarf_city_info_02</t>
  </si>
  <si>
    <t>Best we just forget the name quickly and deal with the important things, such as the Catapult located there that fired indiscriminately at evil creatures and stood under one of those deplorable mage tower shield generators!</t>
  </si>
  <si>
    <t>dlg_coldlight_dwarf_city_info_03</t>
  </si>
  <si>
    <t>We’ll flatten that thing, tear it to pieces, we’ll spray it with water so it rusts!</t>
  </si>
  <si>
    <t>dlg_coldlight_eg_obelisk_found_info_01</t>
  </si>
  <si>
    <t>The Lucky Evil had found a magical obelisk! Its magic could be channeled to form a projectile. However, some Stone Guards rose, obviously not at all enthusiastic about the idea.</t>
  </si>
  <si>
    <t>dlg_coldlight_eg_obelisk_occupied_info_01</t>
  </si>
  <si>
    <t>The Possessive Evil had taken the obelisk, and could from then on concentrate its energy to form magical projectiles. He, he, he, this was going to be fun!</t>
  </si>
  <si>
    <t>dlg_coldlight_eg_obelisk_skill_ready_random_01</t>
  </si>
  <si>
    <t>An obelisk was ready to create a magical projectile!</t>
  </si>
  <si>
    <t>dlg_coldlight_eg_obelisk_skill_ready_random_02</t>
  </si>
  <si>
    <t>An obelisks magic was ready for use!</t>
  </si>
  <si>
    <t>dlg_coldlight_eg_obelisk_skill_ready_random_03</t>
  </si>
  <si>
    <t>An obelisks magic was now available!</t>
  </si>
  <si>
    <t>dlg_coldlight_eg_way_info_01</t>
  </si>
  <si>
    <t>The Eagle-Eyed Evil had spotted something glittering and flashing on a small island. However, this was not easy to get to, but perhaps a little force could turn that stone into a bridge.</t>
  </si>
  <si>
    <t>dlg_coldlight_generator_destroyed_info_01</t>
  </si>
  <si>
    <t>The mage tower shield generator had been destroyed, leaving the Catapult unprotected. Just the way the Unprotected-Exploiting Evil liked it!</t>
  </si>
  <si>
    <t>dlg_coldlight_heroes_activate_01</t>
  </si>
  <si>
    <t>The local heroes were not as deaf as was thought, and so the Dungeon under their feet had not escaped their notice. With Tanos having deemed the failure to attack evil creatures as high treason, they hurried to attack the Dungeon as quickly as possible.</t>
  </si>
  <si>
    <t>dlg_coldlight_heroes_activate_02</t>
  </si>
  <si>
    <t>Just let them come! We'll cut them up, chop them up and pour lye into their eyes!</t>
  </si>
  <si>
    <t>dlg_coldlight_intro_01</t>
  </si>
  <si>
    <t>The Teleporting Evil had freed Thalya from Tanos‘ torture chamber and sent her to a distant location.</t>
  </si>
  <si>
    <t>dlg_coldlight_intro_02</t>
  </si>
  <si>
    <t>Yeah, thanks for that by the way.</t>
  </si>
  <si>
    <t>dlg_coldlight_intro_03</t>
  </si>
  <si>
    <t>Quiet, I’m having one of my excessive monologues! Now, where was I? Oh yes… Freed. Thalya wondered what she was supposed to do here.</t>
  </si>
  <si>
    <t>dlg_coldlight_intro_04</t>
  </si>
  <si>
    <t>Yeah, what am I doing here, anyway?</t>
  </si>
  <si>
    <t>dlg_coldlight_intro_05</t>
  </si>
  <si>
    <t>I said QUIET! Hmm, oh, yeah… supposed to do… The Planning Evil had teleported her close to Mount Destiny. There she would have to face the tests to become a real lightsabre wielder… I mean to become a true evil!</t>
  </si>
  <si>
    <t>dlg_coldlight_intro_06</t>
  </si>
  <si>
    <t>And don’t worry, she wouldn’t have to carry the Well-Nourished Evil on her back!</t>
  </si>
  <si>
    <t>dlg_coldlight_intro_07</t>
  </si>
  <si>
    <t>But the road to Mount Destiny was lined with two thriving cities. For better or for worse, these would first have to be dealt with.</t>
  </si>
  <si>
    <t>dlg_coldlight_intro_11</t>
  </si>
  <si>
    <t>Well, good and evil are concepts defined by the viewer. From his fanatical, crazy view of the world, Tanos probably still thinks that he is a champion of Good.</t>
  </si>
  <si>
    <t>dlg_coldlight_intro_12</t>
  </si>
  <si>
    <t>You mean we could be the good guys in the end, then?</t>
  </si>
  <si>
    <t>dlg_coldlight_intro_13</t>
  </si>
  <si>
    <t>Sure, why not? So, now pull yourself together! There are heroes here to be thrashed and tortured!</t>
  </si>
  <si>
    <t>dlg_coldlight_mission_caption</t>
  </si>
  <si>
    <t>Two Sides Of The Medal</t>
  </si>
  <si>
    <t>dlg_coldlight_mission_description</t>
  </si>
  <si>
    <t>The Helpful Evil had freed Thalya from her foster father Tanos’ tortures. But another confrontation was inevitable. Thalya had to be prepared for it.</t>
  </si>
  <si>
    <t>dlg_coldlight_mountain_cliff_info_01</t>
  </si>
  <si>
    <t>The Waylaying Evil had discovered a prominence perfectly suited to an ambush. Splendid, he, he, he!</t>
  </si>
  <si>
    <t>dlg_coldlight_obelisk_skill_not_ready_random_01</t>
  </si>
  <si>
    <t>The Frayed-Nerved Evil tried to use one of the obelisks but, unfortunately, it was not yet fully charged and instead of a magical projectile only a small puff of smoke appeared.</t>
  </si>
  <si>
    <t>dlg_coldlight_obelisk_skill_not_ready_random_02</t>
  </si>
  <si>
    <t>The Impatient Evil tried to use one of the obelisks before it was ready. Instead of a magical projectile, all it produced was a loud fart sound!</t>
  </si>
  <si>
    <t>dlg_coldlight_outro_01</t>
  </si>
  <si>
    <t>Thalya and the Oh-So-Proud Evil had done a great job and reduced both cities to piles of smoking rubble. The road to Mount Destiny was now wide open.</t>
  </si>
  <si>
    <t>dlg_coldlight_outro_02</t>
  </si>
  <si>
    <t>Phew, that was fun. After the… thing with Tanos I didn’t think I still had it in me, but yes, I can still destroy!</t>
  </si>
  <si>
    <t>dlg_coldlight_outro_03</t>
  </si>
  <si>
    <t>That was efficient of you… I mean, me! You know, I’ve become quite used to this whole being evil thing. It’s not bad.</t>
  </si>
  <si>
    <t>dlg_coldlight_outro_04</t>
  </si>
  <si>
    <t>Ha, you see, that’s what I like to hear! There’s obviously enough of me in you! Like, of you and me… Oh, this split personality thing is still totally confusing.</t>
  </si>
  <si>
    <t>dlg_coldlight_outro_05</t>
  </si>
  <si>
    <t>An exciting monolog – or is it dialog? – which I want to end at this point due to total boredom. Besides, the conversation doesn’t include the brilliant Narrator, so it’s completely absurd anyway.</t>
  </si>
  <si>
    <t>dlg_coldlight_outro_06</t>
  </si>
  <si>
    <t>Anyway, the Worry-Free Evil continued on. TO MOUNT DESTINY!</t>
  </si>
  <si>
    <t>dlg_coldlight_outro_lose_01</t>
  </si>
  <si>
    <t>The Careless Evil had not taken enough care of its Dungeonheart, and so it shattered under the attackers’ blows. That was disappointing, but somehow I kind of expected it…</t>
  </si>
  <si>
    <t>dlg_coldlight_second_obelisk_found_info_01</t>
  </si>
  <si>
    <t>The Stumbling-Upon-Stuff-As-If-By-Chance Evil had found a second obelisk. This too would be able to create powerful magical projectiles and was therefore well guarded.</t>
  </si>
  <si>
    <t>dlg_coldlight_second_obelisk_occupied_info_01</t>
  </si>
  <si>
    <t>The Monopolizing Evil had now taken the second obelisk, too. True to the motto: Two are better than one, it could now use twice the amount of destructive energy.</t>
  </si>
  <si>
    <t>dlg_coldlight_stone_guards_random_01</t>
  </si>
  <si>
    <t>The Wandering Evil had awakened a few Stone Guards who were sleeping peacefully in the Underground. They were more than unhappy about the whole thing!</t>
  </si>
  <si>
    <t>dlg_coldlight_stone_guards_random_02</t>
  </si>
  <si>
    <t>The Stomping Evil had startled a few Stone Guards, which unfortunately didn’t impress them at all…</t>
  </si>
  <si>
    <t>dlg_coldlight_stone_guards_random_03</t>
  </si>
  <si>
    <t>The Has-To-Explore-Everything Evil had roused a few Stone Guards. These wanted to explain with big stony fists exactly what they thought of that…</t>
  </si>
  <si>
    <t>dlg_darksword_heroes_active_fallback_01</t>
  </si>
  <si>
    <t>The Alarmed Evil emerged into the Overworld… or, more precisely, its army did. There the last troops of the Not-Quite-So-Free Cities had been hiding in their homes, quivering. As the evil creatures ventured out into the Overworld, they felt compelled to face the very last battle and set off for the Dungeon.</t>
  </si>
  <si>
    <t>dlg_darksword_heroes_active_start_01</t>
  </si>
  <si>
    <t>The Cocooning Evil had merrily entrenched itself in the Dungeon. But the troops from the Not-Quite-So-Free Cities scented a chance to gain the upper hand with Tanos’ presence and gathered, ready to storm the Dungeon for the Good!</t>
  </si>
  <si>
    <t>dlg_darksword_heroes_active_start_02</t>
  </si>
  <si>
    <t>Let them come! We’ll tear them a new one, put them over our knees, tell ‘em bad jokes!</t>
  </si>
  <si>
    <t>dlg_darksword_intro_01</t>
  </si>
  <si>
    <t>The time has come to stop you once and for all, Thalya! You have brought sorrow to this land and killed my stalwarts, my FRIENDS! You are truly evil!</t>
  </si>
  <si>
    <t>dlg_darksword_intro_02</t>
  </si>
  <si>
    <t>Thank you, I do try! But you want to stop me? You and what army?</t>
  </si>
  <si>
    <t>dlg_darksword_intro_03</t>
  </si>
  <si>
    <t>Army? I'll show you my army! Feel the wrath of the Goddess while I open the gates to Valhalla!</t>
  </si>
  <si>
    <t>dlg_darksword_intro_04</t>
  </si>
  <si>
    <t>Tanos’ divine power flowed through the land and began to open a portal in the Dungeon, a portal which transported revoltingly noble and good-natured heroes from the afterworld directly into the Dungeon!</t>
  </si>
  <si>
    <t>dlg_darksword_intro_05</t>
  </si>
  <si>
    <t>Uh, ok… Here comes the army…</t>
  </si>
  <si>
    <t>dlg_darksword_intro_07</t>
  </si>
  <si>
    <t>Thalya was clearly overwhelmed by the situation. The Annoyed Evil sighed. Obviously, it would have to take care of the matter itself.</t>
  </si>
  <si>
    <t>dlg_darksword_intro_08</t>
  </si>
  <si>
    <t>Hey, great idea! It’s about time I got to know the big boss, anyway!</t>
  </si>
  <si>
    <t>dlg_darksword_intro_09</t>
  </si>
  <si>
    <t>Bringing the Absolute Evil here would require a great deal of chaotic magic. No Mana would work here, we’re talking substantial sacrifices!</t>
  </si>
  <si>
    <t>dlg_darksword_intro_10</t>
  </si>
  <si>
    <t>This would require a number of “volunteers” to be taken from the Prison and thrown into the Sacrificial Pit!</t>
  </si>
  <si>
    <t>dlg_darksword_laboratory_end_01</t>
  </si>
  <si>
    <t>The laboratory was ready for use. Undead could from now on work there to turn Mana and Toolboxes into the greatly prized Magic Toolboxes. An insane success!</t>
  </si>
  <si>
    <t>dlg_darksword_laboratory_gimmick_reminder_01</t>
  </si>
  <si>
    <t>While the Short-Sighted Evil had indeed built a Laboratory, it had not yet gotten around to building the appropriate Workplace there. And so it was that the only things to fill the Room were dust and spider webs.</t>
  </si>
  <si>
    <t>dlg_darksword_laboratory_gimmick_reminder_02</t>
  </si>
  <si>
    <t>Hey you, those Laboratories are useless without a Workplace. It’s nice that you actually managed to build the Room, but this isn’t kindergarten, where we just write “always tried hard” into your report card! Now, get a move on and build the damned thing!</t>
  </si>
  <si>
    <t>dlg_darksword_laboratory_reminder_01</t>
  </si>
  <si>
    <t>The Unspeakable Evil had still not built a Laboratory and therefore couldn’t produce Magic Toolboxes itself. Sad but true!</t>
  </si>
  <si>
    <t>dlg_darksword_laboratory_reminder_02</t>
  </si>
  <si>
    <t>The Lazy Evil still hadn’t lifted a finger towards building a Laboratory. It finally woke up and started to do just that.</t>
  </si>
  <si>
    <t>dlg_darksword_laboratory_reminder_03</t>
  </si>
  <si>
    <t>Look, you're not the sharpest knife in the drawer, are you? The poor sods at Realmforge worked day and night to integrate these Magic Toolboxes and the associated muuuuch better Workplaces into the game and you can’t be bothered to build a damn lab? Go on, get your arse in gear!</t>
  </si>
  <si>
    <t>dlg_darksword_laboratory_start_01</t>
  </si>
  <si>
    <t>The Constantly-Nagging Evil’s tireless Little Snots had uncovered a number of Magic Toolboxes in the Underground. They could be used to produce much better Workplaces.</t>
  </si>
  <si>
    <t>dlg_darksword_laboratory_start_02</t>
  </si>
  <si>
    <t>Really? Excellent, is there any other way to get these Magic Toolboxes?</t>
  </si>
  <si>
    <t>dlg_darksword_laboratory_start_03</t>
  </si>
  <si>
    <t>As a matter of fact, the Magic-Toolbox-Wanting Evil could produce them itself. All it had to do was build a Laboratory, where Undead could combine Toolboxes and Mana to make those Magic Toolboxes.</t>
  </si>
  <si>
    <t>dlg_darksword_laboratory_start_04</t>
  </si>
  <si>
    <t>That sounds extremely simple. Come on, you lazy Little Snots, build one of those Laboratories! NOW!</t>
  </si>
  <si>
    <t>dlg_darksword_mission_caption</t>
  </si>
  <si>
    <t>I Am Your Father!</t>
  </si>
  <si>
    <t>dlg_darksword_mission_description</t>
  </si>
  <si>
    <t>The Not-Quite-So-Free Cities were naught but smoking ruins. But Tanos had now reached Thalya and the Surprised Evil’s army. An epic battle loomed…</t>
  </si>
  <si>
    <t>dlg_darksword_outro_01</t>
  </si>
  <si>
    <t>It is time! Finally. Time to kick the arse of Tanos!</t>
  </si>
  <si>
    <t>dlg_darksword_outro_02</t>
  </si>
  <si>
    <t>Never, abomination! You have no power here! You shall not pass!</t>
  </si>
  <si>
    <t>dlg_darksword_outro_fallback_01</t>
  </si>
  <si>
    <t>The Panicky Evil tried to conjure itself, but had not yet collected enough heroes…</t>
  </si>
  <si>
    <t>dlg_darksword_outro_loss_01</t>
  </si>
  <si>
    <t>The Pitiful Evil failed when its Dungeonheart bit the dust. As in so many stories, here too Good triumphed…</t>
  </si>
  <si>
    <t>dlg_darksword_outrovideo_01</t>
  </si>
  <si>
    <t>The time had finally come. The ABSOLUTE EVIL rose from the depths of the Temple.</t>
  </si>
  <si>
    <t>dlg_darksword_outrovideo_02</t>
  </si>
  <si>
    <t>Not a second too soon, as Tanos once again called countless heroes from his portals!</t>
  </si>
  <si>
    <t>dlg_darksword_outrovideo_03</t>
  </si>
  <si>
    <t>But these heroes were, of course, no danger to the Immortal Evil. More like a nice warm-up routine!</t>
  </si>
  <si>
    <t>dlg_darksword_outrovideo_04</t>
  </si>
  <si>
    <t>It joyfully cut its way through the enemy ranks, their blood spurting in all directions. The censors won’t like that bit – but we don’t care!</t>
  </si>
  <si>
    <t>dlg_darksword_outrovideo_05</t>
  </si>
  <si>
    <t>After those enemies had been destroyed, the Malicious Evil turned to Tanos. An epic duel began!</t>
  </si>
  <si>
    <t>dlg_darksword_outrovideo_06</t>
  </si>
  <si>
    <t>The two opponents’ powers briefly washed them in bright light, while wild tendrils of energy darted through the air.</t>
  </si>
  <si>
    <t>dlg_darksword_outrovideo_07</t>
  </si>
  <si>
    <t>They exchanged a few blows before freezing into an epic pose for a staring contest.</t>
  </si>
  <si>
    <t>dlg_darksword_outrovideo_08</t>
  </si>
  <si>
    <t>A clichéd battle, the kind one sees in every second anime, where it spends three entire episodes on the same scene.</t>
  </si>
  <si>
    <t>dlg_darksword_outrovideo_09</t>
  </si>
  <si>
    <t>But the opponents were not as equal as one would believe.</t>
  </si>
  <si>
    <t>dlg_darksword_outrovideo_10</t>
  </si>
  <si>
    <t>Tanos realized that he was no match for the Absolute Evil!</t>
  </si>
  <si>
    <t>dlg_darksword_outrovideo_11</t>
  </si>
  <si>
    <t>Fear took hold of him as his defeat became foreseeable, and his courage and his will dwindled.</t>
  </si>
  <si>
    <t>dlg_darksword_outrovideo_12</t>
  </si>
  <si>
    <t>But his Goddess showed mercy when he implored her.</t>
  </si>
  <si>
    <t>dlg_darksword_outrovideo_13</t>
  </si>
  <si>
    <t>She protected him with a divine shield, so that he could use his Homestone to teleport to safety.</t>
  </si>
  <si>
    <t>dlg_darksword_outrovideo_14</t>
  </si>
  <si>
    <t>The Absolute Evil erupted in wild insults, which anyone familiar with the war-game craft could fully understand!</t>
  </si>
  <si>
    <t>dlg_darksword_outrovideo_15</t>
  </si>
  <si>
    <t>Unfortunately, the Unspeaking Evil had no voice, so it only hissed silently to itself and waved its hands in a threatening manner.</t>
  </si>
  <si>
    <t>dlg_darksword_outrovideo_16</t>
  </si>
  <si>
    <t>Unfortunately, it couldn’t stay in this place forever, and so the Homey Evil once again disappeared.</t>
  </si>
  <si>
    <t>dlg_darksword_outrovideo_17</t>
  </si>
  <si>
    <t>But Thalya had tasted blood! The disgrace of her failure sat deep, causing her to pursue Tanos.</t>
  </si>
  <si>
    <t>dlg_darksword_outrovideo_18</t>
  </si>
  <si>
    <t>She drove the Having-An-Ice-Cold-Drink-At-Home Evil’s army on towards the capital in a forced march.</t>
  </si>
  <si>
    <t>dlg_darksword_outrovideo_19</t>
  </si>
  <si>
    <t>Shortly thereafter, Thalya stood before Stormbreeze, ready to end the conflict once and for all.</t>
  </si>
  <si>
    <t>dlg_darksword_outrovideo_caption</t>
  </si>
  <si>
    <t>I Am Your Father! – Outro</t>
  </si>
  <si>
    <t>dlg_darksword_outrovideo_description</t>
  </si>
  <si>
    <t>Thalya had summoned the Absolute Evil to help her in the fight against her foster father, Tanos.</t>
  </si>
  <si>
    <t>dlg_darksword_outside_evillicated_info_01</t>
  </si>
  <si>
    <t>The Conquest-Craving Evil had destroyed parts of the Overworld. Things were going well!</t>
  </si>
  <si>
    <t>dlg_darksword_outside_evillicated_info_02</t>
  </si>
  <si>
    <t>Do you think that impresses me? Ha, that just makes me even more angry! The Warriors of Valhalla will pass judgment upon you! Oh yes, and my reinforcements, of course, ha ha ha!</t>
  </si>
  <si>
    <t>dlg_darksword_outside_evillicated_info_03</t>
  </si>
  <si>
    <t>Scattered defenders from the Not-Quite-So-Free Cities trickled in over the old road. Impudently enough, they appeared to be interested in making the Overworld GOOD again!</t>
  </si>
  <si>
    <t>dlg_darksword_outside_evillicated_info_04</t>
  </si>
  <si>
    <t>What? Keep them, cut them to pieces, take their hero licenses away!</t>
  </si>
  <si>
    <t>dlg_darksword_prisoners_00_info_01</t>
  </si>
  <si>
    <t>The Exploratory Evil had discovered a few caged contaminated in one of the villages. If someone were to free them and then kill them…</t>
  </si>
  <si>
    <t>dlg_darksword_prisoners_00_info_02</t>
  </si>
  <si>
    <t>New Undead? Excellent! Go, save them, free them, and SEND THEM TO THE SLAUGHTER!</t>
  </si>
  <si>
    <t>dlg_darksword_prisoners_01_info_01</t>
  </si>
  <si>
    <t>The Scouting Evil had discovered more contaminated who would joyfully join its army! Once they’d died, of course…</t>
  </si>
  <si>
    <t>dlg_darksword_prisoners_02_info_01</t>
  </si>
  <si>
    <t>The Amazingly-Widely-Traveled Evil had spotted more contaminated! Following their early death, these would gladly join his army.</t>
  </si>
  <si>
    <t>dlg_darksword_prisoners_03_info_01</t>
  </si>
  <si>
    <t>The Diligently-Exploring-The-Map Evil had found some additional contaminated. It knew what it had to do and was already whetting its knives…</t>
  </si>
  <si>
    <t>dlg_darksword_sacrifice_end_01</t>
  </si>
  <si>
    <t>The Sacrificing Evil had tossed a prisoner into the Sacrificial Pit, delighting the Dark Gods. However, many more sacrifices would be required before the Self-Summoning Evil could… would be summoned!</t>
  </si>
  <si>
    <t>dlg_darksword_sacrifice_end_02</t>
  </si>
  <si>
    <t>Human sacrifice? Thalya, how deep have you sunk? I will cleanse you all!</t>
  </si>
  <si>
    <t>dlg_darksword_sacrifice_reminder_01</t>
  </si>
  <si>
    <t>The Overworked Evil had so far failed to transfer a prisoner from the Prison to the Sacrificial Pit. It quickly did so.</t>
  </si>
  <si>
    <t>dlg_darksword_sacrifice_reminder_02</t>
  </si>
  <si>
    <t>The Benighted Evil had failed to take a prisoner from the Prison to the Sacrificial Pit to… well, sacrifice him! The prisoners were really very happy about that…</t>
  </si>
  <si>
    <t>dlg_darksword_sacrifice_start_01</t>
  </si>
  <si>
    <t>The Wanting-To-Summon-Itself Evil had captured a hero and “stored” him in the Prison. It quickly set about taking him out of there and throwing him into the Sacrificial Pit!</t>
  </si>
  <si>
    <t>dlg_darksword_summon_bonus_end_01</t>
  </si>
  <si>
    <t>The Hunting-Every-Conceivable-Challenge Evil had sacrificed more heroes than the creators of this title had ever dreamed of. But hey, they were also total losers… Uh, *cough*, where was I? However, the Slated Evil’s thirst for sacrifice had been satisfied, so it could now be summoned in all good conscience.</t>
  </si>
  <si>
    <t>dlg_darksword_summon_bonus_info_01</t>
  </si>
  <si>
    <t>Glug, glug, glug went the Sacrificial Pit!</t>
  </si>
  <si>
    <t>dlg_darksword_summon_bonus_info_02</t>
  </si>
  <si>
    <t>Excuse me, may we talk with you about our Lord and Savior, The Absolute Evil? Oh, you’re being sacrificed at the moment? Well, maybe later then!</t>
  </si>
  <si>
    <t>dlg_darksword_summon_bonus_info_03</t>
  </si>
  <si>
    <t>Is it a bird? Is it a plane? No, it’s a hero being thrown directly into the Sacrificial Pit by the Hand of Terror itself!</t>
  </si>
  <si>
    <t>dlg_darksword_summon_bonus_info_04</t>
  </si>
  <si>
    <t>Can you hear the ever-quieting screams? Yes, that’s the hero you just threw into the Sacrificial Pit!</t>
  </si>
  <si>
    <t>dlg_darksword_summon_bonus_info_05</t>
  </si>
  <si>
    <t>Girl or boy matters not a whit, off into the Sacrificial Pit.</t>
  </si>
  <si>
    <t>dlg_darksword_summon_full_info_01</t>
  </si>
  <si>
    <t>Done! The Freshening-Up-For-The-Summoning Evil had sacrificed enough heroes. There was nothing left to prevent its arrival. But could it wait just a little longer?</t>
  </si>
  <si>
    <t>dlg_darksword_summon_full_info_02</t>
  </si>
  <si>
    <t>That almost sounds like a challenge. Psh, of course we can hold the fort… for a while, at least…</t>
  </si>
  <si>
    <t>dlg_darksword_summon_onethird_info_01</t>
  </si>
  <si>
    <t>The Still-Wanting-To-Summon-Itself Evil had by now sacrificed a good third of the necessary heroes. His summoning would not be long in coming!</t>
  </si>
  <si>
    <t>dlg_darksword_summon_onethird_info_02</t>
  </si>
  <si>
    <t>Thalya, stop your reprehensible conduct immediately! Human sacrifice, how could you! That is pure Evilness and totally despicable!</t>
  </si>
  <si>
    <t>dlg_darksword_summon_twothird_info_01</t>
  </si>
  <si>
    <t>A good two-thirds of the needed heroes had been sacrificed. The Soon-To-Summon-Itself Evil was already rubbing its hands. Ha, it would wipe the floor with Tanos!</t>
  </si>
  <si>
    <t>dlg_darksword_summon_twothird_info_02</t>
  </si>
  <si>
    <t>This is where your abominable deeds end! Die, blasphemous abomination!</t>
  </si>
  <si>
    <t>dlg_darksword_townportal_00_info_01</t>
  </si>
  <si>
    <t>That was not all, Thalya! Feel my anger! I will open another gate to Valhalla!</t>
  </si>
  <si>
    <t>dlg_darksword_townportal_00_info_02</t>
  </si>
  <si>
    <t>This Tanos really didn’t do things by halves. A portal opened in the Surprised Evil’s Dungeon. Soon it would bring new heroes into the Dungeon.</t>
  </si>
  <si>
    <t>dlg_darksword_townportal_00_info_03</t>
  </si>
  <si>
    <t>Crap, damn it! Go, beat them, kill them, make them fill out tax returns!</t>
  </si>
  <si>
    <t>dlg_darksword_townportal_01_info_01</t>
  </si>
  <si>
    <t>You think that was it, Thalya? Ha, Valhalla has more of those to offer! Take that!</t>
  </si>
  <si>
    <t>dlg_darksword_townportal_01_info_02</t>
  </si>
  <si>
    <t>And again Tanos opened a gate to Valhalla, which brought EVEN MORE heroes into the Perplexed-Looking Evil’s Dungeon.</t>
  </si>
  <si>
    <t>dlg_darksword_townportal_01_info_03</t>
  </si>
  <si>
    <t>Psh, we can take them. Go, bite their noses off, twist their ears, fart in their faces!</t>
  </si>
  <si>
    <t>dlg_darksword_townportal_02_info_01</t>
  </si>
  <si>
    <t>That wasn’t everything! Time for another portal to Valhalla!</t>
  </si>
  <si>
    <t>dlg_darksword_townportal_02_info_02</t>
  </si>
  <si>
    <t>And another portal opened in the Dungeon. The Briefly-Hesitating Evil looked a little confused, but then shrugged.</t>
  </si>
  <si>
    <t>dlg_darksword_wave_incomming_info_random_01</t>
  </si>
  <si>
    <t>The power of Good is growing! Soon I will bring new heroes from Valhalla!</t>
  </si>
  <si>
    <t>dlg_darksword_wave_incomming_info_random_02</t>
  </si>
  <si>
    <t>The gates of Valhalla are already opening! Watch and wonder, Thalya!</t>
  </si>
  <si>
    <t>dlg_darksword_wave_incomming_info_random_03</t>
  </si>
  <si>
    <t>Soon new troops will arrive from Valhalla!</t>
  </si>
  <si>
    <t>dlg_darksword_wave_incomming_info_random_04</t>
  </si>
  <si>
    <t>The gates of Valhalla are opening!… any time… now!</t>
  </si>
  <si>
    <t>dlg_darksword_wave_incomming_info_random_05</t>
  </si>
  <si>
    <t>My power is growing. Soon the troops from Valhalla shall rise!</t>
  </si>
  <si>
    <t>dlg_darksword_wave_spawning_info_random_01</t>
  </si>
  <si>
    <t>Troops from Valhalla, chasten the evil!</t>
  </si>
  <si>
    <t>dlg_darksword_wave_spawning_info_random_02</t>
  </si>
  <si>
    <t>Heroes of Valhalla, destroy the dark brood!</t>
  </si>
  <si>
    <t>dlg_darksword_wave_spawning_info_random_03</t>
  </si>
  <si>
    <t>You brave men and women of Valhalla, destroy our enemies!</t>
  </si>
  <si>
    <t>dlg_darksword_wave_spawning_info_random_04</t>
  </si>
  <si>
    <t>Warriors of Valhalla rise!</t>
  </si>
  <si>
    <t>dlg_darksword_wave_spawning_info_random_05</t>
  </si>
  <si>
    <t>Troops of Valhalla, destroy the evil!</t>
  </si>
  <si>
    <t>dlg_daynight_defense_info_01</t>
  </si>
  <si>
    <t>We should take advantage of the opportunity and attack them now, while they’re all asleep!</t>
  </si>
  <si>
    <t>dlg_daynight_defense_info_02</t>
  </si>
  <si>
    <t>That would be unwise, I would suggest something else.</t>
  </si>
  <si>
    <t>dlg_daynight_defense_info_03</t>
  </si>
  <si>
    <t>What now, do you want to talk things out again or do you have some other hippie hogwash you want to share?</t>
  </si>
  <si>
    <t>dlg_daynight_defense_info_04</t>
  </si>
  <si>
    <t>Not this time. I wanted to suggest that we focus on defending the Dungeon and build a few defenses. Otherwise they'll overrun us at daybreak.</t>
  </si>
  <si>
    <t>dlg_daynight_defense_info_05</t>
  </si>
  <si>
    <t>That… that doesn’t sound like a bad idea! But attack is the best defense!</t>
  </si>
  <si>
    <t>dlg_daynight_diggingheroes_fallback_info_01</t>
  </si>
  <si>
    <t>This entrance seem to be buried. The Work-Shy Evil decided it wasn't worth the effort and just passed on by.</t>
  </si>
  <si>
    <t>dlg_daynight_eg_fistsleepingguardcontact_info_01</t>
  </si>
  <si>
    <t>Even though the heroes of Lakesville were indeed getting their beauty sleep, it was doubtful that they would sleep through any violence directed their way. And it was also likely that the destruction of any buildings or the like would make a perfect alarm clock!</t>
  </si>
  <si>
    <t>dlg_daynight_eg_fistsleepingguardcontact_info_02</t>
  </si>
  <si>
    <t>Right then, just hit 'em hard enough and they'll close their little eyes again. Ha ha ha!</t>
  </si>
  <si>
    <t>dlg_daynight_eg_fistsleepingguardcontact_info_03</t>
  </si>
  <si>
    <t>You are so evil!</t>
  </si>
  <si>
    <t>dlg_daynight_eg_fistsleepingguardcontact_info_04</t>
  </si>
  <si>
    <t>I know. Thanks for the compliment!</t>
  </si>
  <si>
    <t>dlg_daynight_eg_foundironhide_end_01</t>
  </si>
  <si>
    <t>The All-Crushing Evil simply plowed right through the Ironhides’ weedy guards. Thoroughly impressed, they happily joined the Evilest-Of-All-Evils Evil’s army!</t>
  </si>
  <si>
    <t>dlg_daynight_eg_foundironhide_end_02</t>
  </si>
  <si>
    <t>Simply let themselves be captured, tsk tsk tsk. Losers!</t>
  </si>
  <si>
    <t>dlg_daynight_eg_foundironhide_end_03</t>
  </si>
  <si>
    <t>Saying something like that now was rather amusing, considering that in the future… but I digress. On we go!</t>
  </si>
  <si>
    <t>dlg_daynight_eg_foundironhide_start_01</t>
  </si>
  <si>
    <t>Hmm, those are a couple of the Ironhides I sent to scout around. They've been captured. We should free them! Then I can punish them for failing!</t>
  </si>
  <si>
    <t>dlg_daynight_eg_foundironhide_start_02</t>
  </si>
  <si>
    <t>Great plan. Although it looks like those guards are full to the eyebrows with caffeine. None of them are going to be sleeping tonight!</t>
  </si>
  <si>
    <t>dlg_daynight_eg_survivesecondnight_idle_01</t>
  </si>
  <si>
    <t>Whew, days like these are hard on the nerves. We'd be better off concentrating on the defences for now.</t>
  </si>
  <si>
    <t>dlg_daynight_eg_survivesecondnight_idle_02</t>
  </si>
  <si>
    <t>That sounded like a great plan. Yet the Underground wasn't necessarily safe. May be those sneaky little heroes still had an ace up their sleeves.</t>
  </si>
  <si>
    <t>dlg_daynight_eg_survivesecondnight_idle_03</t>
  </si>
  <si>
    <t>And just what is that supposed to mean? Do you always have to be so vague?</t>
  </si>
  <si>
    <t>dlg_daynight_eg_survivesecondnight_idle_04</t>
  </si>
  <si>
    <t>Of course, this is the bit where I ramp up the excitement. I mean, how boring would it be if I were just to reveal everything right now?</t>
  </si>
  <si>
    <t>dlg_daynight_eg_survivesecondnight_idle_05</t>
  </si>
  <si>
    <t>Extremely un boring?</t>
  </si>
  <si>
    <t>dlg_daynight_eg_survivesecondnight_idle_06</t>
  </si>
  <si>
    <t>Just go with it!</t>
  </si>
  <si>
    <t>dlg_daynight_holocorn_found_info_01</t>
  </si>
  <si>
    <t>The Exploring Evil's Little Snots had discovered a scroll in theUnderground. Now it only needs to be taken to a Lecture Hall!</t>
  </si>
  <si>
    <t>dlg_daynight_holocorn_idle_01</t>
  </si>
  <si>
    <t>The digging in the Dungeon had paid off, for the Truffle-Pig Evil’s Little Snots had found a Scroll. Now it only needed to be taken to a Lecture Hall so it could be used!</t>
  </si>
  <si>
    <t>dlg_daynight_holocorn_idle_02</t>
  </si>
  <si>
    <t>The Excavation-Crazy Evil had uncovered an underground room containing a scroll. This needed to be taken to a Lecture Hall as quickly as possible.</t>
  </si>
  <si>
    <t>dlg_daynight_intro_01</t>
  </si>
  <si>
    <t>Thalya and the Truly-Offensive Evil’s armies continued marauding and running through the fields of wheat. Somewhere behind them, Tanos picked up their trail, but he had no inkling of the Corrupting Evil’s true destination. Termite Island!</t>
  </si>
  <si>
    <t>dlg_daynight_intro_02</t>
  </si>
  <si>
    <t>A fleet would be needed to get to Termite Island and, as everyone knew, the Two-Left-Hands Evil and its creatures were not exactly gifted ship builders. And so it was that the Horde stood before the gates of fantastic Lakesville…</t>
  </si>
  <si>
    <t>dlg_daynight_intro_03</t>
  </si>
  <si>
    <t>The inhabitants of Lakesville worshipped the sun and had even erected a number of Temples that captured the sunlight. The light they collected strengthened the inhabitants of Lakesville in a truly unpleasant manner, which made them dangerous opponents indeed!</t>
  </si>
  <si>
    <t>dlg_daynight_intro_04</t>
  </si>
  <si>
    <t>On top of that, sunshine made them a little over the top in the gung-ho department! A number of battle-hungry troops had already rushed out to head for the dungeon.</t>
  </si>
  <si>
    <t>dlg_daynight_intro_07</t>
  </si>
  <si>
    <t>What? Alert! Come, creatures of Evil, prepare to defend against intruders! Beat them, break their legs, pick their noses!</t>
  </si>
  <si>
    <t>dlg_daynight_intro_08</t>
  </si>
  <si>
    <t>Sit down in a circle!</t>
  </si>
  <si>
    <t>dlg_daynight_intro_09</t>
  </si>
  <si>
    <t>Just shut it! Tear out their arms, twist their necks, give ‘em wedgies!</t>
  </si>
  <si>
    <t>dlg_daynight_intro_10</t>
  </si>
  <si>
    <t>Battle began in the Underground. Meanwhile the heroes on the surface continued to bathe in the sunlight!</t>
  </si>
  <si>
    <t>dlg_daynight_intro_11</t>
  </si>
  <si>
    <t>It’s getting to be about time for night to fall!</t>
  </si>
  <si>
    <t>dlg_daynight_intro_12</t>
  </si>
  <si>
    <t>What? Night? Hmm… Okay. Night slowly fell over Lakesville as the sun sank and finally disappeared. The sun praisers of Lakesville shivered a little, as they were used to sizzling in the sun. At the same time they were overcome with a deep fatigue that led the Overworld guards to fall asleep. Only a few heroes were still on their feet!</t>
  </si>
  <si>
    <t>dlg_daynight_intro_13</t>
  </si>
  <si>
    <t>Excellent. Finally, this narrator does something useful for a change!</t>
  </si>
  <si>
    <t>dlg_daynight_intro_14</t>
  </si>
  <si>
    <t>Hm… Ungrateful lot, fine then… *harrumph* The night wouldn’t last forever, though, and daybreak was approaching fast. It seems the days just flew by in Lakesville. Must be all that fresh sea air!</t>
  </si>
  <si>
    <t>dlg_daynight_itwillbeday_info_random_01</t>
  </si>
  <si>
    <t>The sun would soon be rising!</t>
  </si>
  <si>
    <t>dlg_daynight_itwillbeday_info_random_02</t>
  </si>
  <si>
    <t>Sunrise was approaching fast!</t>
  </si>
  <si>
    <t>dlg_daynight_itwillbeday_info_random_03</t>
  </si>
  <si>
    <t>Night would soon be over!</t>
  </si>
  <si>
    <t>dlg_daynight_itwillbeday_info_random_04</t>
  </si>
  <si>
    <t>The night was almost over!</t>
  </si>
  <si>
    <t>dlg_daynight_itwillbeday_info_random_05</t>
  </si>
  <si>
    <t>Sunrise approached!</t>
  </si>
  <si>
    <t>dlg_daynight_itwillbeday_info_random_06</t>
  </si>
  <si>
    <t>The sun would soon rise!</t>
  </si>
  <si>
    <t>dlg_daynight_itwillbenight_info_random_01</t>
  </si>
  <si>
    <t>Soon night would fall.</t>
  </si>
  <si>
    <t>dlg_daynight_itwillbenight_info_random_02</t>
  </si>
  <si>
    <t>It would soon be night!</t>
  </si>
  <si>
    <t>dlg_daynight_itwillbenight_info_random_03</t>
  </si>
  <si>
    <t>The sun began to sink. Soon it would be nightfall!</t>
  </si>
  <si>
    <t>dlg_daynight_itwillbenight_info_random_04</t>
  </si>
  <si>
    <t>The sun slowly began to sink beneath the horizon. It would soon be night!</t>
  </si>
  <si>
    <t>dlg_daynight_itwillbenight_info_random_05</t>
  </si>
  <si>
    <t>Nightfall approached!</t>
  </si>
  <si>
    <t>dlg_daynight_itwillbenight_info_random_06</t>
  </si>
  <si>
    <t>Night slowly fell on Lakesville!</t>
  </si>
  <si>
    <t>dlg_daynight_itwillbenight_info_random_07</t>
  </si>
  <si>
    <t>Soon it would be night!</t>
  </si>
  <si>
    <t>dlg_daynight_itwillbenight_info_random_08</t>
  </si>
  <si>
    <t>Soon night would descend upon the land!</t>
  </si>
  <si>
    <t>dlg_daynight_lecture_info_01</t>
  </si>
  <si>
    <t>In order to be able to defeat Lakesville’s daylight active heroes, the Hardhearted Evil would have to use the Lecture Hall. There, Scrolls could be examined which would make things already researched even better!</t>
  </si>
  <si>
    <t>dlg_daynight_lecture_info_02</t>
  </si>
  <si>
    <t>Sounds pretty damn sensible to me. We could use all the help we can get against these sunbathing goody two-shoes!</t>
  </si>
  <si>
    <t>dlg_daynight_lg_upgradediggingheros_start_01</t>
  </si>
  <si>
    <t>Having been slaughtered a number of times at the buried entrance to the Dungeon, the heroes excavation team decided they'd had enough. What? No, of course they didn't give up, but instead did that what every pitiful hero does. They called for reinforcements. The reinforced troop would work much more quickly. But probably die just as quickly!</t>
  </si>
  <si>
    <t>dlg_daynight_lg_upgradediggingheros_start_random_01</t>
  </si>
  <si>
    <t>One of these reinforced excavation troops set out for the buried entrance in an attempt to underhandedly dig it free! Naturally, this had to be prevented!</t>
  </si>
  <si>
    <t>dlg_daynight_lg_upgradediggingheros_start_random_02</t>
  </si>
  <si>
    <t>And once again, one of these reinforced wrecking crews was on its way to dig out the old entrance. It would definitely be better if that could be prevented!</t>
  </si>
  <si>
    <t>dlg_daynight_lg_upgradediggingheros_start_random_03</t>
  </si>
  <si>
    <t>And another excavation troop set out to clear the buried entrance. The Definitely-Going-to-Prevent-That evil would, of course, deal with this personally!</t>
  </si>
  <si>
    <t>dlg_daynight_mg_destroyfirstsuncollector_end_01</t>
  </si>
  <si>
    <t>The first Sun Temple was destroyed, bursting into thousand of particles, I mean pieces – sorry about that.</t>
  </si>
  <si>
    <t>dlg_daynight_mg_destroyfirstsuncollector_end_02</t>
  </si>
  <si>
    <t>Ha, that’ll teach those worms!</t>
  </si>
  <si>
    <t>dlg_daynight_mg_destroyfirstsuncollector_end_03</t>
  </si>
  <si>
    <t>What will it teach them?</t>
  </si>
  <si>
    <t>dlg_daynight_mg_destroyfirstsuncollector_end_04</t>
  </si>
  <si>
    <t>Not too… that… um… stop asking such stupid questions, split-personality me! We have to take out that second Temple!</t>
  </si>
  <si>
    <t>dlg_daynight_mg_destroyfirstsuncollector_end_05</t>
  </si>
  <si>
    <t>But the sun is beautiful and wonderful and good and warm…</t>
  </si>
  <si>
    <t>dlg_daynight_mg_destroyfirstsuncollector_end_06</t>
  </si>
  <si>
    <t>Oh, stop it! All that revolting do-gooder drivel leaves a disgusting taste in my mouth!</t>
  </si>
  <si>
    <t>dlg_daynight_mg_destroyfirstsuncollector_reminder_01</t>
  </si>
  <si>
    <t>The Lakesville heroes continued to praise the Sun at their ridiculous Temples. Unfortunately, the Temples ensured that the heroes’ attacks were much more powerful during the day. The Darkness-Loving Evil immediately set about destroying the buildings!</t>
  </si>
  <si>
    <t>dlg_daynight_mg_destroyfirstsuncollector_reminder_02</t>
  </si>
  <si>
    <t>The inhabitants of Lakesville continued to enjoy the Sun Temples that made them extra powerful during the day. It seemed a DAMN GOOD idea to destroy them!</t>
  </si>
  <si>
    <t>dlg_daynight_mg_destroyfirstsuncollector_reminder_03</t>
  </si>
  <si>
    <t>BOTH TEMPLES are still standing?!?!? What the devil have you been doing? You can’t solve this diplomatically! Go on, get a move on and tear the stupid thing down!</t>
  </si>
  <si>
    <t>dlg_daynight_mg_destroysecondsuncollector_end_01</t>
  </si>
  <si>
    <t>The Sun Temples were destroyed! A wailing and weeping could be heard echoing down the streets of Lakesville, for hard times loomed before the sunbathers. Of course, they had a completely different set of problems, for soon the Sun-Hating Evil’s army would be at their gates.</t>
  </si>
  <si>
    <t>dlg_daynight_mg_destroysecondsuncollector_end_02</t>
  </si>
  <si>
    <t>And that's the way it looks, Sun. Even when I was a good Dark Elf, I hated that thing. Disgusting!</t>
  </si>
  <si>
    <t>dlg_daynight_mg_destroysecondsuncollector_end_03</t>
  </si>
  <si>
    <t>I wish I could contradict you, but we Dark Elves really aren't suited to long stays in the sun. Unless we use a protection factor that would even work for a Vampire.</t>
  </si>
  <si>
    <t>dlg_daynight_mg_destroysecondsuncollector_end_04</t>
  </si>
  <si>
    <t>Yeah, but they always buy it all up! Damned Vampires!</t>
  </si>
  <si>
    <t>dlg_daynight_mg_destroysecondsuncollector_reminder_01</t>
  </si>
  <si>
    <t>One of the Sun Temples still stood and delighted the people of Lakesville with its blessing. Not for long, thought the Unthinking Evil from a safe distance as it sent its army out to destroy the thing!</t>
  </si>
  <si>
    <t>dlg_daynight_mg_destroysecondsuncollector_reminder_02</t>
  </si>
  <si>
    <t>One of the Sun Temples seemed to be particularly stubborn and continued to bless the city’s heroes. A detailed dismantling plan should soon remedy that!</t>
  </si>
  <si>
    <t>dlg_daynight_mg_destroysecondsuncollector_reminder_03</t>
  </si>
  <si>
    <t>Hey you, eagle eye! Maybe you missed it, because you were rummaging around in that chip bag instead of staring at the monitor, but that damn Sun Temple that makes those heroes so tough is still standing there untouched! Now finally do something about it!</t>
  </si>
  <si>
    <t>dlg_daynight_mg_diggingheros_end_01</t>
  </si>
  <si>
    <t>Hear that suspicious rumbling and the cheering?</t>
  </si>
  <si>
    <t>dlg_daynight_mg_diggingheros_end_02</t>
  </si>
  <si>
    <t>Um… What's that?</t>
  </si>
  <si>
    <t>dlg_daynight_mg_diggingheros_end_03</t>
  </si>
  <si>
    <t>Those are the heroes who actually managed to clear the entrance to the Dungeon and will now be attacking more frequently!</t>
  </si>
  <si>
    <t>dlg_daynight_mg_diggingheros_end_04</t>
  </si>
  <si>
    <t>Uhhhhhh…</t>
  </si>
  <si>
    <t>dlg_daynight_mg_diggingheros_end_05</t>
  </si>
  <si>
    <t>Yes, I’m sure your stuttering and stammering is going to stop them!</t>
  </si>
  <si>
    <t>dlg_daynight_mg_diggingheros_random_01</t>
  </si>
  <si>
    <t>The All-Destroying Evil showed that wrecking crew what it thought of an additional entrance to the Dungeon. Absolutely nothing!</t>
  </si>
  <si>
    <t>dlg_daynight_mg_diggingheros_random_02</t>
  </si>
  <si>
    <t>Never again would this wrecking crew attempt to uncover a Dungeon entrance, he he he!</t>
  </si>
  <si>
    <t>dlg_daynight_mg_diggingheros_reminder_01</t>
  </si>
  <si>
    <t>And the hard-working heroes were still busy trying to uncover the buried entrance to the Dungeon. Oh, the poor things! Somebody should give them a break. An ETERNAL break!</t>
  </si>
  <si>
    <t>dlg_daynight_mg_diggingheros_reminder_02</t>
  </si>
  <si>
    <t>Do you hear that hammering in the Dungeon? No, not from your Little Snots, from the buried entrance! That's because there are STILL a few heroes out there working hard to uncover it! You should stop them at all costs!</t>
  </si>
  <si>
    <t>dlg_daynight_mg_diggingheros_start_01</t>
  </si>
  <si>
    <t>Hey listen, does anyone else hear a strange scraping sound? Like the sound of someone digging through stone? I mean, aside from us, of course!</t>
  </si>
  <si>
    <t>dlg_daynight_mg_diggingheros_start_02</t>
  </si>
  <si>
    <t>Yeah, I hear it too! Which kind of makes sense, seeing as how we share a body… *harrumph* Maybe it’s termites or something like that.</t>
  </si>
  <si>
    <t>dlg_daynight_mg_diggingheros_start_03</t>
  </si>
  <si>
    <t>Termites? In stone? So, like, Stone-Termites? Total nonsense… hmm, well, it is a fantasy world, so who knows what kind of absurdities the writers will think up!</t>
  </si>
  <si>
    <t>dlg_daynight_mg_diggingheros_start_04</t>
  </si>
  <si>
    <t>Stone-Termites sounded… interesting. However, the explanation was much more banal, as some heroes were digging another entrance to the Totally-Caught-by-Surprise Evil's dungeon.</t>
  </si>
  <si>
    <t>dlg_daynight_mg_diggingheros_start_05</t>
  </si>
  <si>
    <t>What? Someone's tunneling through to us? Damn, stop them!</t>
  </si>
  <si>
    <t>dlg_daynight_mg_diggingheros_start_06</t>
  </si>
  <si>
    <t>The excavation site was accessible from the Overworld. It became advisable to pay those troops a little visit to discourage them from their endeavors. Permanently! Which is to say: Axe in the head!</t>
  </si>
  <si>
    <t>dlg_daynight_mg_diggingheros_start_random_01</t>
  </si>
  <si>
    <t>Another excavation troop set out for the buried entrance in an attempt to underhandedly dig it free! Naturally, this had to be prevented!</t>
  </si>
  <si>
    <t>dlg_daynight_mg_diggingheros_start_random_02</t>
  </si>
  <si>
    <t>And once again, heroes were on their way to dig out the old entrance. It would definitely be better if that could be prevented!</t>
  </si>
  <si>
    <t>dlg_daynight_mg_diggingheros_start_random_03</t>
  </si>
  <si>
    <t>And more heroes set out clear the buried entrance. The Not-About-To-Permit-That Evil would of course take care of this problem personally!</t>
  </si>
  <si>
    <t>dlg_daynight_mg_stagingfirstsuncollector_info_01</t>
  </si>
  <si>
    <t>The Darkness-Loving Evil’s armies had reached one of the Sun Temples that made Lakesville’s heroes so powerful!</t>
  </si>
  <si>
    <t>dlg_daynight_mg_stagingfirstsuncollector_info_02</t>
  </si>
  <si>
    <t>That thing has to be destroyed. Right everybody, sunblock on and let's get to it!</t>
  </si>
  <si>
    <t>dlg_daynight_mg_stagingsecondsuncollector_info_01</t>
  </si>
  <si>
    <t>The second Sun Temple must be close by. Those guards over there are probably not just standing around for nothing. Then again, you never know with those heroes. They're not exactly famous for their intelligence!</t>
  </si>
  <si>
    <t>dlg_daynight_mission_caption</t>
  </si>
  <si>
    <t>The Crossing</t>
  </si>
  <si>
    <t>dlg_daynight_mission_description</t>
  </si>
  <si>
    <t>Followed by Tanos, the Heavy-Handed Evil’s army moved further towards their actual goal. But for that it would require a ship.</t>
  </si>
  <si>
    <t>dlg_daynight_nowitsday_info_random_01</t>
  </si>
  <si>
    <t>It was now daytime!</t>
  </si>
  <si>
    <t>dlg_daynight_nowitsday_info_random_02</t>
  </si>
  <si>
    <t>Dawn was breaking!</t>
  </si>
  <si>
    <t>dlg_daynight_nowitsday_info_random_03</t>
  </si>
  <si>
    <t>It was morning!</t>
  </si>
  <si>
    <t>dlg_daynight_nowitsday_info_random_04</t>
  </si>
  <si>
    <t>The sun was rising!</t>
  </si>
  <si>
    <t>dlg_daynight_nowitsday_info_random_05</t>
  </si>
  <si>
    <t>It was daybreak!</t>
  </si>
  <si>
    <t>dlg_daynight_nowitsnight_info_random_01</t>
  </si>
  <si>
    <t>It was night!</t>
  </si>
  <si>
    <t>dlg_daynight_nowitsnight_info_random_02</t>
  </si>
  <si>
    <t>Night was falling!</t>
  </si>
  <si>
    <t>dlg_daynight_nowitsnight_info_random_03</t>
  </si>
  <si>
    <t>The moon had risen. It was night!</t>
  </si>
  <si>
    <t>dlg_daynight_nowitsnight_info_random_04</t>
  </si>
  <si>
    <t>The sun had completely set. It was now dark!</t>
  </si>
  <si>
    <t>dlg_daynight_outro_lose_01</t>
  </si>
  <si>
    <t>Unfortunately, the All-Destroying Evil was itself destroyed. With a boom and a bang, its Dungeonheart broke into a thousand pieces, much to the cleaning lady’s displeasure. Maybe it should take another stab at this mission!</t>
  </si>
  <si>
    <t>dlg_daynight_outro_win_01</t>
  </si>
  <si>
    <t>Lakesville was no more. Once again, Thalya and the Indifferent Evil’s armies left a trail of destruction behind them. Kind of surprising that Tanos hadn't tracked them down yet. They should name him “Worst Tracker of All Time”.</t>
  </si>
  <si>
    <t>dlg_daynight_outro_win_02</t>
  </si>
  <si>
    <t>Yeah, that's true enough. He never was one to pay attention to detail!</t>
  </si>
  <si>
    <t>dlg_daynight_outro_win_03</t>
  </si>
  <si>
    <t>Details like a burning city?</t>
  </si>
  <si>
    <t>dlg_daynight_outro_win_04</t>
  </si>
  <si>
    <t>Yeah, he's more of a big picture guy!</t>
  </si>
  <si>
    <t>dlg_daynight_outro_win_05</t>
  </si>
  <si>
    <t>Pretty soon he's going to be a picture of my dagger in his eye guy!</t>
  </si>
  <si>
    <t>dlg_daynight_outro_win_06</t>
  </si>
  <si>
    <t>You are so brutal! On a different note… Is this day/night cycle thing permanent now?</t>
  </si>
  <si>
    <t>dlg_daynight_outro_win_07</t>
  </si>
  <si>
    <t>No, because… That was just because those sun temples made the days just fly by!</t>
  </si>
  <si>
    <t>dlg_daynight_outro_win_08</t>
  </si>
  <si>
    <t>I thought that was the fresh sea air?</t>
  </si>
  <si>
    <t>dlg_daynight_outro_win_09</t>
  </si>
  <si>
    <t>That too, yes.</t>
  </si>
  <si>
    <t>dlg_daynight_outro_win_10</t>
  </si>
  <si>
    <t>*Harrumph*Lakesville was no more. Now it was time to set sail for Termite Island, there to face the mighty Yaina Overproud!</t>
  </si>
  <si>
    <t>dlg_defense_HQ_damaged_random_01</t>
  </si>
  <si>
    <t>The Converted Heroes’ camp is under attack!</t>
  </si>
  <si>
    <t>dlg_defense_HQ_damaged_random_02</t>
  </si>
  <si>
    <t>Heroes are attacking Heroes! In the bad sense, as far as you’re concerned! Help them!</t>
  </si>
  <si>
    <t>dlg_defense_HQ_damaged_random_03</t>
  </si>
  <si>
    <t>Your allies are under attack!</t>
  </si>
  <si>
    <t>dlg_defense_attacker_wave_wiped_random_01</t>
  </si>
  <si>
    <t>All those who had attacked the allies’ camp had been defeated. They were safe. For now…</t>
  </si>
  <si>
    <t>dlg_defense_attacker_wave_wiped_random_02</t>
  </si>
  <si>
    <t>Ha, we've wiped out all the attackers who tried to mess with my Heroes. Ha ha ha, I'll wipe the floor with you!</t>
  </si>
  <si>
    <t>dlg_defense_attacker_wave_wiped_random_03</t>
  </si>
  <si>
    <t>Survivors currently interested in attacking your allies' camp: Zero.</t>
  </si>
  <si>
    <t>dlg_defense_defenses_build_finished_info_01</t>
  </si>
  <si>
    <t>The Converted-To-Absolute-Chaotic-Evil Heroes had built some defences.</t>
  </si>
  <si>
    <t>dlg_defense_defenses_build_start_random_01</t>
  </si>
  <si>
    <t>Forwards, you traitors! Build some defences to throw those disgusting do-gooders back! Ha ha ha!</t>
  </si>
  <si>
    <t>dlg_defense_defenses_build_start_random_02</t>
  </si>
  <si>
    <t>The Not-Particularly-Worthy-Of-Adoration Evil’s converted Heroes began to build some defences.</t>
  </si>
  <si>
    <t>dlg_defense_defenses_build_start_random_03</t>
  </si>
  <si>
    <t>Heroes who had sworn allegiance to Not-Exactly-Known-For-Its-Honesty Evil began to build some defences.</t>
  </si>
  <si>
    <t>dlg_defense_defenses_destroyed_random_01</t>
  </si>
  <si>
    <t>One of your allies' defences has been destroyed!</t>
  </si>
  <si>
    <t>dlg_defense_defenses_destroyed_random_02</t>
  </si>
  <si>
    <t>Your allied Heroes have lost one of their defences!</t>
  </si>
  <si>
    <t>dlg_defense_defenses_destroyed_random_03</t>
  </si>
  <si>
    <t>One of your allies’ buildings has been destroyed!</t>
  </si>
  <si>
    <t>dlg_defense_heroes_active_fallback_info_01</t>
  </si>
  <si>
    <t>King Arcturus’ Heroes weren’t born yesterday. When they saw the Sticking-Out-Like-A-Sore-Thumb Evil’s Creatures, they managed to put one and one together and sent Heroes into the Underground.</t>
  </si>
  <si>
    <t>dlg_defense_heroes_active_info_01</t>
  </si>
  <si>
    <t>Men, the brood that is clouding our friends’ thoughts dwells there in the Underground. Destroy them! For Stormbreeze!</t>
  </si>
  <si>
    <t>dlg_defense_heroes_active_info_02</t>
  </si>
  <si>
    <t>King Arcturus’ Heroes had discovered the Dungeon. They joyfully set out on their way, for it would be much more fun crushing evil Creatures instead of their former companions!</t>
  </si>
  <si>
    <t>dlg_defense_heroes_active_info_03</t>
  </si>
  <si>
    <t>At least that's what they thought, because of course the Dungeon was packed with traps and monsters armed to the teeth! Ha ha ha, they had NO chance!</t>
  </si>
  <si>
    <t>dlg_defense_heroes_attackers_active_info_01</t>
  </si>
  <si>
    <t>Friends, it is time to eradicate these vile traitors from the face of the earth. Into battle!</t>
  </si>
  <si>
    <t>dlg_defense_heroes_attackers_active_info_02</t>
  </si>
  <si>
    <t>Heroes who were not allied with you set off to attack Heroes who were allied with you. Confusing, I know.</t>
  </si>
  <si>
    <t>dlg_defense_heroes_attackers_spawn_random_01</t>
  </si>
  <si>
    <t>Forward, men! Evil must be purged from this realm!</t>
  </si>
  <si>
    <t>dlg_defense_heroes_attackers_spawn_random_02</t>
  </si>
  <si>
    <t>A number of good Heroes set out to destroy the traitors’ camp. It would be advisable for the Supportive Evil to prevent that from happening!</t>
  </si>
  <si>
    <t>dlg_defense_heroes_attackers_spawn_random_03</t>
  </si>
  <si>
    <t>Good Heroes were on their way to give their Evil counterparts a real hiding!</t>
  </si>
  <si>
    <t>dlg_defense_heroes_attackers_stronger_random_01</t>
  </si>
  <si>
    <t>Oh, that's not all! The power of the Grail strengthens my men and fills them with new vigor! Attack!</t>
  </si>
  <si>
    <t>dlg_defense_heroes_attackers_stronger_random_02</t>
  </si>
  <si>
    <t>The good Heroes intensified their attacks on the Didn’t-Give-A-Damn-About-Its-Henchmen Evil’s traitors and henchmen!</t>
  </si>
  <si>
    <t>dlg_defense_heroes_attackers_stronger_random_03</t>
  </si>
  <si>
    <t>The powers of Good seemed to gain strength through the power of the Holy Grail!</t>
  </si>
  <si>
    <t>dlg_defense_heroes_attackers_wave_increase_random_01</t>
  </si>
  <si>
    <t>The good Heroes intensified their attacks on the traitors and sent more attackers into the fray!</t>
  </si>
  <si>
    <t>dlg_defense_heroes_attackers_wave_increase_random_02</t>
  </si>
  <si>
    <t>Damn, it looks like more of these Heroes are going to attack our allies! To arms, defend the camp, give ‘em what for, step on their toes!</t>
  </si>
  <si>
    <t>dlg_defense_heroes_attackers_wave_increase_random_03</t>
  </si>
  <si>
    <t>Men, gather new strength! The traitors’ camp MUST be destroyed! Attack!</t>
  </si>
  <si>
    <t>dlg_defense_intro_01</t>
  </si>
  <si>
    <t>King Arcturus’ victories had not gone unnoticed. The Not-Wanting-To-Deal-With-Things-Personally Evil sent its General Thalya to deal with the problem.</t>
  </si>
  <si>
    <t>dlg_defense_intro_02</t>
  </si>
  <si>
    <t>You just can’t catch a break around here! No vacation, no breather, no rest, no nothing! And now along comes this strange King Arcturus. I mean, who is he, anyway? I tried to google him, but all I got were weird entries about Starhammer40k or something like that.</t>
  </si>
  <si>
    <t>dlg_defense_intro_03</t>
  </si>
  <si>
    <t>Whatever. One way or another, he's going to pay for ruining my vacation! I’ll throw the country’s enslaved Heroes at him. Ha, that should demotivate him just a tad!</t>
  </si>
  <si>
    <t>dlg_defense_intro_04</t>
  </si>
  <si>
    <t>Come on, you lazy dogs, set up a camp, recruit an army and hold this position until we give these goody-two-shoes a proper trampling!</t>
  </si>
  <si>
    <t>dlg_defense_intro_05</t>
  </si>
  <si>
    <t>Thalya once again showed her tactical brilliance, comprised of the simple idea of quantity instead of quality. In wise anticipation, the Tactical Evil had her build a Dungeon to support the country’s Converted Heroes!</t>
  </si>
  <si>
    <t>dlg_defense_mission_caption</t>
  </si>
  <si>
    <t>The Fellowship</t>
  </si>
  <si>
    <t>dlg_defense_mission_description</t>
  </si>
  <si>
    <t>The King’s return had not gone unnoticed. The Not-Overly-Blessed-With-Competent-Generals Evil sent its next best local deputy out to deal with the situation…</t>
  </si>
  <si>
    <t>dlg_defense_outro_01</t>
  </si>
  <si>
    <t>The armies of Evil had won and the Good Heroes were struck down.</t>
  </si>
  <si>
    <t>dlg_defense_outro_02</t>
  </si>
  <si>
    <t>Betrayal, the enemy fought back! Fall back, men, we're regrouping!</t>
  </si>
  <si>
    <t>dlg_defense_outro_03</t>
  </si>
  <si>
    <t>Huh, that pathetic coward is running for it. No wonder the loser didn't make it into the main game!</t>
  </si>
  <si>
    <t>dlg_defense_outro_04</t>
  </si>
  <si>
    <t>Follow me, men, let's go after them and destroy all that is Good! Again!</t>
  </si>
  <si>
    <t>dlg_defense_outro_lose_01</t>
  </si>
  <si>
    <t>The Incompetent Evil had failed. The Dungeonheart was just a pile of ash. The Failing Evil could be sure of the coming ridicule and mockery, while King Arcturus happily retook his lands.</t>
  </si>
  <si>
    <t>dlg_defense_outro_lose_defend_01</t>
  </si>
  <si>
    <t>Kill the traitors, men. Victory is ours! We will drive the Evil from our lands!</t>
  </si>
  <si>
    <t>dlg_defense_outro_lose_defend_02</t>
  </si>
  <si>
    <t>The Happy-To-Watch-Its-People-Being-Massacred Evil had not managed to protect his loyal Heroes’ camp and had suffered a great defeat at the King’s hands. There was no way it could show its face at the super villains’ weekly poker game!</t>
  </si>
  <si>
    <t>dlg_defense_turned_heroes_spawn_random_01</t>
  </si>
  <si>
    <t>Evil Heroes, allies, human scum who have joined us! Hold your ground! Don't let these miserable do-gooders get through. Stand fast!</t>
  </si>
  <si>
    <t>dlg_defense_turned_heroes_spawn_random_02</t>
  </si>
  <si>
    <t>The Heroes who had converted to Absolute Evil made ready to defend themselves against their now despised relatives.</t>
  </si>
  <si>
    <t>dlg_defense_turned_heroes_spawn_random_03</t>
  </si>
  <si>
    <t>The Heroes who had converted to Merciless Evil prepared to defend their territory against attackers!</t>
  </si>
  <si>
    <t>dlg_defense_turned_heroes_stronger_random_01</t>
  </si>
  <si>
    <t>The apostate Heroes of the Even-More-Apostate Evil gained new confidence and strength from Thalya’s presence!</t>
  </si>
  <si>
    <t>dlg_defense_turned_heroes_stronger_random_02</t>
  </si>
  <si>
    <t>Looks like our allies learned some new tricks! Lads, good work, for me! I mean… for the Absolute Evil!</t>
  </si>
  <si>
    <t>dlg_defense_turned_heroes_stronger_random_03</t>
  </si>
  <si>
    <t>The Evil side’s traitorous Heroes had gained power and were now even stronger!</t>
  </si>
  <si>
    <t>dlg_defense_turned_heroes_wiped_info_01</t>
  </si>
  <si>
    <t>All of the Converted Heroes’ defenders had been defeated. Only Thalya and the Feeble Evil could prevent their total annihilation!</t>
  </si>
  <si>
    <t>dlg_demonicon_ambush_prevented_info_01</t>
  </si>
  <si>
    <t>Operation Sneak Attack, go! … Hello? I said go!</t>
  </si>
  <si>
    <t>dlg_demonicon_ambush_prevented_info_02</t>
  </si>
  <si>
    <t>The Deceitful Evil’s clairvoyance had foreseen the do-gooder's ambush in the bottleneck and it had already eliminated the problem. All that remained was a bewildered Yaina, wondering what had become of her primitive plan!</t>
  </si>
  <si>
    <t>dlg_demonicon_ambush_start_01</t>
  </si>
  <si>
    <t>Operation Sneak Attack, go!</t>
  </si>
  <si>
    <t>dlg_demonicon_ambush_start_02</t>
  </si>
  <si>
    <t>The Foolish Evil had walked right into a do-gooder ambush, who now happily took its armies under fire from above. This would probably lead to painful losses but, of course, that didn’t matter to the Troop-Wasting Evil.</t>
  </si>
  <si>
    <t>dlg_demonicon_battle_idle_01_a</t>
  </si>
  <si>
    <t>The combined might of all Dollaran is behind me, Dark Elf! Your evil brood has no chance here!</t>
  </si>
  <si>
    <t>dlg_demonicon_battle_idle_01_b</t>
  </si>
  <si>
    <t>Psh, we'll raze Dollaran to the ground. When we're done, it will only be good for a car park.</t>
  </si>
  <si>
    <t>dlg_demonicon_battle_idle_02_a</t>
  </si>
  <si>
    <t>Thunderbolt… fly… AND WIN!</t>
  </si>
  <si>
    <t>dlg_demonicon_battle_idle_02_b</t>
  </si>
  <si>
    <t>You want me to call you Sailor Overmoon now, or what? Psh, I can take you with one hand tied behind my back!</t>
  </si>
  <si>
    <t>dlg_demonicon_battle_idle_03_a</t>
  </si>
  <si>
    <t>Give up, Thalya! Good will always triumph!</t>
  </si>
  <si>
    <t>dlg_demonicon_battle_idle_03_b</t>
  </si>
  <si>
    <t>Like hell. Good is going down. I'm going to tear your heart out and use it as a bath sponge!</t>
  </si>
  <si>
    <t>dlg_demonicon_battle_idle_04_a</t>
  </si>
  <si>
    <t>Once I'm done with you, I'm going to raze Dollaran to the ground!</t>
  </si>
  <si>
    <t>dlg_demonicon_battle_idle_04_b</t>
  </si>
  <si>
    <t>You will never defeat me! I fight for Good! We win in every story!</t>
  </si>
  <si>
    <t>dlg_demonicon_battle_idle_05_a</t>
  </si>
  <si>
    <t>Okay Crowley, destroy these do-gooders!</t>
  </si>
  <si>
    <t>dlg_demonicon_battle_idle_05_b</t>
  </si>
  <si>
    <t>Never! Your ridiculous Demon has no power here!</t>
  </si>
  <si>
    <t>dlg_demonicon_camps_pressure_reminder_01</t>
  </si>
  <si>
    <t>The Senseless Evil had so far neglected to eradicate one of the heros camps and therefore continued to face a huge number of heroes. Here it seemed to be living-out its masochistic side.</t>
  </si>
  <si>
    <t>dlg_demonicon_city_start_01</t>
  </si>
  <si>
    <t>Crowley had reached the gates of Dollaran. The energies raging around him melted through the defenses like a hot knife through butter. However, instead of demoralizing the defenders, that seem to motivate them instead.</t>
  </si>
  <si>
    <t>dlg_demonicon_city_start_02</t>
  </si>
  <si>
    <t>Exactly! Right, ladies and gentlemen, time to take out the garbage. Destroy the evil. For the moonstone, for Dollaran!</t>
  </si>
  <si>
    <t>dlg_demonicon_city_start_03</t>
  </si>
  <si>
    <t>Uhh… Man the defenses!…</t>
  </si>
  <si>
    <t>dlg_demonicon_cityspawners_destroyed_info_01</t>
  </si>
  <si>
    <t>The All-Overrunning Evil's army had destroyed the pitiful hero camps with almost ridiculous ease. Now it was only a matter of time before Crowley reached the city’s defenses.</t>
  </si>
  <si>
    <t>dlg_demonicon_cityspawners_destroyed_info_02</t>
  </si>
  <si>
    <t>Never, Dollaran will stand firm. Thunderbolt, fly and win, for crying out loud!</t>
  </si>
  <si>
    <t>dlg_demonicon_counterpush_first_threshold_info_random_01</t>
  </si>
  <si>
    <t>Crowley had already been forced far back. Something needed to be done urgently!</t>
  </si>
  <si>
    <t>dlg_demonicon_counterpush_first_threshold_info_random_02</t>
  </si>
  <si>
    <t>Creatures, go! Support Crowley and my Spell! We dare not fall back any further!</t>
  </si>
  <si>
    <t>dlg_demonicon_counterpush_first_threshold_info_random_03</t>
  </si>
  <si>
    <t>Go, you dogs! Crowley needs your support! NOW!</t>
  </si>
  <si>
    <t>dlg_demonicon_counterpush_second_treshold_info_01</t>
  </si>
  <si>
    <t>Crowley had been forced all the way back. Yaina's spell was so powerful it was hurting him. If he didn't get some support soon, he would die!</t>
  </si>
  <si>
    <t>dlg_demonicon_counterpush_warning_info_random_01</t>
  </si>
  <si>
    <t>Slowly but surely, Crowley was forced back. The Idle Evil had better support him, quickly!</t>
  </si>
  <si>
    <t>dlg_demonicon_counterpush_warning_info_random_02</t>
  </si>
  <si>
    <t>Heroes had surrounded Crowley and, through Yaina Overproud's Spell, slowly pushed him back. The Lazy Evil had to do something to stop them!</t>
  </si>
  <si>
    <t>dlg_demonicon_counterpush_warning_info_random_03</t>
  </si>
  <si>
    <t>Crowley was forced back. The Absolute Evil had to send its creatures to support him!</t>
  </si>
  <si>
    <t>dlg_demonicon_counterpush_warning_info_random_04</t>
  </si>
  <si>
    <t>The heroes strengthened Yaina Overproud's Spell and slowly pushed Crowley back!</t>
  </si>
  <si>
    <t>dlg_demonicon_dungeonattack_spawn_info_01</t>
  </si>
  <si>
    <t>We can’t go on like this. Men, find the source of this evil! Enter the Dungeon and destroy it!</t>
  </si>
  <si>
    <t>dlg_demonicon_dungeonattack_spawn_info_02</t>
  </si>
  <si>
    <t>Not a good time… I’m kind of busy here at the moment…</t>
  </si>
  <si>
    <t>dlg_demonicon_dungeonattack_spawn_info_03</t>
  </si>
  <si>
    <t>A group of heroes made their way into the Dungeon to lead the armies of Evil into a two-fronted war. Fortunately, the Underground was laced with Traps and so on, so that they didn't stand a chance. …You did lace it with traps, didn't you?</t>
  </si>
  <si>
    <t>dlg_demonicon_heartattack_backentrance_info_01</t>
  </si>
  <si>
    <t>Heroes had entered the Dungeon through the back entrance… Wait, HEROES HAD ENTERED THE DUNGEON BY THE BACK ENTRANCE! ALERT!</t>
  </si>
  <si>
    <t>dlg_demonicon_intro_01</t>
  </si>
  <si>
    <t>Ah, we’ve finally reached Dollaran. With the Pit Fiend… I mean, with Crowley we'll effortlessly overrun the city and kick Yaina Overproud’s arse!</t>
  </si>
  <si>
    <t>dlg_demonicon_intro_02</t>
  </si>
  <si>
    <t>But could we solve it peacefully, instead? Maybe they want to surrender?</t>
  </si>
  <si>
    <t>dlg_demonicon_intro_03</t>
  </si>
  <si>
    <t>Thalya, your shameful deeds have not gone unnoticed. You have committed yourself to evil and killed Grimli. You have lead an army of evil here to Dollaran. I cannot allow that, for I fight for capitalism and neoliberalism, I mean love and justice. I am Yaina Overproud and in the name of Dollaran I will punish you!</t>
  </si>
  <si>
    <t>dlg_demonicon_intro_04</t>
  </si>
  <si>
    <t>Uh, ok, I guess we can forget the peaceful solution thing…</t>
  </si>
  <si>
    <t>dlg_demonicon_intro_05</t>
  </si>
  <si>
    <t>The Armies of Evil: FORWARD!</t>
  </si>
  <si>
    <t>dlg_demonicon_intro_06</t>
  </si>
  <si>
    <t>Bravely – or extremely stupidly – the do-gooders of Dollaran threw themselves at Crowley, but they could do little against his concentrated power, his steeled muscles and his fiery breath.</t>
  </si>
  <si>
    <t>dlg_demonicon_intro_07</t>
  </si>
  <si>
    <t>This isn’t over yet! As if a ridiculous little Demon could stand against me! Thunderbolt, fly and win!</t>
  </si>
  <si>
    <t>dlg_demonicon_intro_08</t>
  </si>
  <si>
    <t>A powerful Spell hit Crowley, instantly evaporating all the weaker creatures around him. He seemed considerably weakened.</t>
  </si>
  <si>
    <t>dlg_demonicon_intro_09</t>
  </si>
  <si>
    <t>Hey, that's not fair! Just wait, I have a few tricks up my own sleeve, you fraud! Uh *cough* Strengthen Demon, fly and win!</t>
  </si>
  <si>
    <t>dlg_demonicon_intro_10</t>
  </si>
  <si>
    <t>Thalya now also cast a Spell on Crowley. Both Spells seemed to balance each other out. At the same time, they surrounded the Pit Fiend with a storm of chaotic energy. This would protect him from all damage! Uh, unfortunately it would also protect everyone outside the energy vortex from Crowley…</t>
  </si>
  <si>
    <t>dlg_demonicon_intro_11</t>
  </si>
  <si>
    <t>This… isn’t… over… yet! Men, I need your support. Go to that Demon and stay close to him. That will strengthen my Spell!</t>
  </si>
  <si>
    <t>dlg_demonicon_intro_12</t>
  </si>
  <si>
    <t>That sounds dangerous…</t>
  </si>
  <si>
    <t>dlg_demonicon_intro_13</t>
  </si>
  <si>
    <t>He's almost banned, you idiots! He cannot do anything to you! Get a move on!</t>
  </si>
  <si>
    <t>dlg_demonicon_intro_14</t>
  </si>
  <si>
    <t>Come, creatures, I need your support. Stay close to Crowley to strengthen my Spell. Fear not, the forces surrounding him are harmless. To me!</t>
  </si>
  <si>
    <t>dlg_demonicon_intro_15</t>
  </si>
  <si>
    <t>My goodness, I'm hardly needed for this intro! *Harrumph* The Fast-Acting Evil threw everything it had into getting its creatures close to Crowley in order to support Thalya's Spell.</t>
  </si>
  <si>
    <t>dlg_demonicon_mission_caption</t>
  </si>
  <si>
    <t>The Storming of Dollaran</t>
  </si>
  <si>
    <t>dlg_demonicon_mission_description</t>
  </si>
  <si>
    <t>Now that the Leprous Evil had won the Pit Fiend as an ally it began preparations for the storming of Dollaran. It was time for Yaina Overproud to die!</t>
  </si>
  <si>
    <t>dlg_demonicon_northcamp_discovered_info_01</t>
  </si>
  <si>
    <t>The northern road upon which the Contemptuous-of-All-Life-Including-That-of-It's-Own-Creatures Evil's army was lined with Warriors armed to the teeth. Proceeding any further would be a suicide mission!</t>
  </si>
  <si>
    <t>dlg_demonicon_outro_01</t>
  </si>
  <si>
    <t>Go Crowley, go on, take the worthless magician out! *Harrumph* Oh, I mean… The Pit Fiend had reached Yaina Overproud. He tore through the walls as if they were paper!</t>
  </si>
  <si>
    <t>dlg_demonicon_outro_02</t>
  </si>
  <si>
    <t>And then they met. Lightning bolts lashed through the electrified air! An epic battle began!</t>
  </si>
  <si>
    <t>dlg_demonicon_outro_03</t>
  </si>
  <si>
    <t>Your days are numbered, villainous Pit Fiend. In the name of Dollaran, I will punish you! But… not here!</t>
  </si>
  <si>
    <t>dlg_demonicon_outro_06</t>
  </si>
  <si>
    <t>What that… A teleportation Spell? Argh! What a bitch! Come on, after her! She can't be far.</t>
  </si>
  <si>
    <t>dlg_demonicon_outro_07</t>
  </si>
  <si>
    <t>Daughter, cease your villainous deeds! Grimli's death… *Sigh*I… I forgive you for that. But look inside yourself and return to the Light!</t>
  </si>
  <si>
    <t>audioGroup_dialog2D_telepathic</t>
  </si>
  <si>
    <t>dlg_demonicon_outro_08</t>
  </si>
  <si>
    <t>Him again? Look, go watch that cartoon movie about the ice and snow and listen to the song “Let it go” very, very closely.</t>
  </si>
  <si>
    <t>dlg_demonicon_outro_12</t>
  </si>
  <si>
    <t>I don't have time for that. Come on, we have to find Crowley! And kill Yaina! And lay waste to Dollaran! Not necessarily in that order!</t>
  </si>
  <si>
    <t>dlg_demonicon_outro_lose_01</t>
  </si>
  <si>
    <t>Crowley disappeared in a cloud of energy after Thalya and the Clumsy Evil had completely failed to protect him. A miserable end which should serve as an example to all future villains. How not to do it!</t>
  </si>
  <si>
    <t>dlg_demonicon_outro_lose_dh_01</t>
  </si>
  <si>
    <t>The Inattentive Evil had forgotten its Dungeonheart in the heat of the battle surrounding Crowley. It shattered into a thousand pieces under the attacks. A sad end, indeed.</t>
  </si>
  <si>
    <t>dlg_demonicon_pitfiendskill_cd_info_01</t>
  </si>
  <si>
    <t>The Impatient Evil, however, wanted to use Crowley's impressive skill again, but this had not yet accumulated enough energy to be available.</t>
  </si>
  <si>
    <t>dlg_demonicon_pitfiendskill_info_01</t>
  </si>
  <si>
    <t>Crowley himself was less than pleased by the magical energies that swirled around him. After all, all he wanted was to bring chaos and destruction to the world. His superhuman, demonic powers allowed him to temporarily resist all the Spells and move forward. Of course, he would only do so on the Unrighteous Evil's orders. For, although he was a mighty Pit Fiend, he was not a giant floating hand that could easily crush any and all creatures if it so wished.</t>
  </si>
  <si>
    <t>dlg_demonicon_pitfiendskill_ready_info_01</t>
  </si>
  <si>
    <t>Crowley's fabulous skill, however, stood ready to be unleashed upon the Abominable Evil’s signal!</t>
  </si>
  <si>
    <t>dlg_demonicon_pitfiendskill_used_random_01</t>
  </si>
  <si>
    <t>Yes, more power! Excellent, thank you Crowley. Take that, Yaina!</t>
  </si>
  <si>
    <t>dlg_demonicon_pitfiendskill_used_random_02</t>
  </si>
  <si>
    <t>Very good, that adds some new momentum. Time to die, Yaina Overproud!</t>
  </si>
  <si>
    <t>dlg_demonicon_pitfiendskill_used_random_03</t>
  </si>
  <si>
    <t>There can be only one! And that one is me!</t>
  </si>
  <si>
    <t>dlg_demonicon_pushed_halfway_info_01</t>
  </si>
  <si>
    <t>Meanwhile, Crowley had covered half the distance. Not much longer and Dollaran would fall!</t>
  </si>
  <si>
    <t>dlg_demonicon_pushed_halfway_info_02</t>
  </si>
  <si>
    <t>Never! Men, attack!</t>
  </si>
  <si>
    <t>dlg_demonicon_relaxpool_end_01</t>
  </si>
  <si>
    <t>The hedonistic evil had built his Demons a Chamber of Relaxation. There they could now take Mana Baths, which seem to be an essential requirement for every high level Demon.</t>
  </si>
  <si>
    <t>dlg_demonicon_relaxpool_reminder_01</t>
  </si>
  <si>
    <t>The Splendid Evil still had not built a Chamber of Relaxation. It of course took care of the matter immediately.</t>
  </si>
  <si>
    <t>dlg_demonicon_relaxpool_reminder_02</t>
  </si>
  <si>
    <t>The haphazard evil STILL hadn’t built a Chamber of Relaxation. This brought tears to the eyes of its demonic servants, who really wanted nothing more than to take a swim in some highly energized Mana. This was essential for further increases in level.</t>
  </si>
  <si>
    <t>dlg_demonicon_relaxpool_reminder_03</t>
  </si>
  <si>
    <t>Hey, I really don't want to tell you how to play the game, but GET YOUR FINGER OUT AND FINALLY BUILD THAT CHAMBER OF RELAXATION FOR YOUR DEMONS, DAMMIT!!! Phew, sorry, but that had to be done… So, on we go…</t>
  </si>
  <si>
    <t>dlg_demonicon_relaxpool_start_01</t>
  </si>
  <si>
    <t>The Recovering Evil would build a Chamber of Relaxation. There, Demons could leave their nonexistent cares behind them as they took a warm Mana bath. It also allowed them to attain higher levels.</t>
  </si>
  <si>
    <t>dlg_demonicon_spawn_firstwave_info_01</t>
  </si>
  <si>
    <t>The heroes of Dollaran had finally gathered their courage and moved closer to Crowley in order to intensify their leader Yaina Overproud’s Spell!</t>
  </si>
  <si>
    <t>dlg_demonicon_spawn_firstwave_info_02</t>
  </si>
  <si>
    <t>Get ready to intercept them. That Spell really doesn't need to get any stronger!</t>
  </si>
  <si>
    <t>dlg_demonicon_spawn_firstwave_info_03</t>
  </si>
  <si>
    <t>Forward, brave Warriors! Together we will defeat this evil. Thunderbolt – open!</t>
  </si>
  <si>
    <t>dlg_demonicon_torture_end_01</t>
  </si>
  <si>
    <t>The Malicious Evil had successfully built the Torture Chamber, where it could now persuade heroes to see the benefits of the Dark Side. Through the use of instruments of torture, of course.</t>
  </si>
  <si>
    <t>dlg_demonicon_torture_fallback_01</t>
  </si>
  <si>
    <t>The Malicious Evil was even more malicious than usual and had already built a Torture Chamber before I could even mention doing so. Great work, now let's torture a couple of heroes. I mean… convert.</t>
  </si>
  <si>
    <t>dlg_demonicon_torture_reminder_01</t>
  </si>
  <si>
    <t>The Wicked Evil had simply forgotten to erect the insidious Torture Chamber. Following this little reminder, it immediately set about doing so!</t>
  </si>
  <si>
    <t>dlg_demonicon_torture_reminder_02</t>
  </si>
  <si>
    <t>The Dyslexic Evil had been trying to build a “Torte Chewer Chamber” for quite some time. The embarrassment was obvious when its creatures pointed out that the Room was supposed to be called “Torture Chamber”.</t>
  </si>
  <si>
    <t>dlg_demonicon_torture_reminder_03</t>
  </si>
  <si>
    <t>I understand. This Torture Chamber, where heroes are tortured, really is pretty nasty. Especially when you would rather be picking flowers or petting unicorns! Sure, I get it, I really do, but then tell me… WHAT THE HELL ARE YOU DOING HERE?!? You can play the good hero in all those other damn games. Now get a move on and build the Torture Chamber so that we can listen to a few heroes scream, ha ha ha!</t>
  </si>
  <si>
    <t>dlg_demonicon_torture_start_01</t>
  </si>
  <si>
    <t>The ghastly evil chuckled at the insidious thought of erecting a Torture Chamber. There, imaginative tortures could be used to persuade heroes to defect to good… I mean, to the RIGHT side. Of diabolical, Ha ha ha!</t>
  </si>
  <si>
    <t>dlg_demonicon_village_discovered_info_01</t>
  </si>
  <si>
    <t>The Exploratory Evil had discovered one of the heroes' camps, which was continually sending reinforcements out against its favorite Pit Fiend Crowley. This needed to be destroyed as quickly as possible.</t>
  </si>
  <si>
    <t>dlg_demonicon_village_discovered_info_02</t>
  </si>
  <si>
    <t>Get ye hence, abominations! Hands off my heroes!</t>
  </si>
  <si>
    <t>dlg_demonstones_evil_hub_end_01</t>
  </si>
  <si>
    <t>Delicious evilness dribbled into the Thereupon-Feasting Evil's dungeon. This could be immediately sacrificed to the excellent idea of completing one or two new research projects.</t>
  </si>
  <si>
    <t>dlg_demonstones_evil_hub_start_01</t>
  </si>
  <si>
    <t>There were disgustingly good places near the dungeon which would look much better as islands of evilness instead! Especially since that evilness could be used for new technologies!</t>
  </si>
  <si>
    <t>dlg_demonstones_evil_hub_start_02</t>
  </si>
  <si>
    <t>What is that unbearable place doing right in front of MY dungeon? Dis-gus-ting! Creatures advance, destroy that thing!</t>
  </si>
  <si>
    <t>dlg_demonstones_evil_hub_start_03</t>
  </si>
  <si>
    <t>Are you sure you want to do that, Thalya? Shouldn't we sit down in a circle and talk about it one more time?</t>
  </si>
  <si>
    <t>dlg_demonstones_evil_hub_start_04</t>
  </si>
  <si>
    <t>Are you still here? Honestly, can't you see I'm busy destroying everything that is good? I don't have time for this dissociative identity disorder nonsense!</t>
  </si>
  <si>
    <t>dlg_demonstones_evil_hub_start_05</t>
  </si>
  <si>
    <t>Stop doing the Therese and Jeanette thing!</t>
  </si>
  <si>
    <t>dlg_demonstones_hero_path_info_01</t>
  </si>
  <si>
    <t>Men, take a look at this, there's something strange going on here!</t>
  </si>
  <si>
    <t>dlg_demonstones_hero_path_info_02</t>
  </si>
  <si>
    <t>A local patrol unhappily stumbled into the area of the Gehenna Stones. They wouldn't leave without a fight. Just the way I like it, he he he!</t>
  </si>
  <si>
    <t>dlg_demonstones_hero_path_info_03</t>
  </si>
  <si>
    <t>Just the way I like it, he he he!</t>
  </si>
  <si>
    <t>dlg_demonstones_hero_path_info_04</t>
  </si>
  <si>
    <t>Wait a minute, I just said that. Are you trying to steal my lucrative narrator contract? Back off, I know where your car is!</t>
  </si>
  <si>
    <t>dlg_demonstones_heroes_active_info_01</t>
  </si>
  <si>
    <t>There's something funny going on around here. My knee is itching where I caught that arrow! Men, check it out!</t>
  </si>
  <si>
    <t>dlg_demonstones_heroes_active_info_02</t>
  </si>
  <si>
    <t>The presence of Thalya and the Conspicuous Evil's army had not gone undiscovered, and the first miserable heroes were already on their way to the dungeon.</t>
  </si>
  <si>
    <t>dlg_demonstones_heroes_active_info_03</t>
  </si>
  <si>
    <t>… Where we will of course welcome them appropriately. Move, you lazy dung beetles, get ready!</t>
  </si>
  <si>
    <t>dlg_demonstones_heroes_active_info_04</t>
  </si>
  <si>
    <t>You always have to be so unfriendly? I mean, really, can't we just talk about this, I know this really good psychiatrist and…</t>
  </si>
  <si>
    <t>dlg_demonstones_heroes_active_info_05</t>
  </si>
  <si>
    <t>Don't force me to hit myself!</t>
  </si>
  <si>
    <t>dlg_demonstones_heroes_active_info_06</t>
  </si>
  <si>
    <t>Uhm… yes… As our protagonist sank into one of her disputes with herself, the heroes spread across the surface.</t>
  </si>
  <si>
    <t>dlg_demonstones_heroes_active_info_07</t>
  </si>
  <si>
    <t>It is important to mention that their army consisted mainly of Elves and Dwarves. The Dwarves' hatred of the Greenskins made them excellent at fighting the Horde, and the Elves represented formidable opponents for Demons.</t>
  </si>
  <si>
    <t>dlg_demonstones_heroes_active_info_08</t>
  </si>
  <si>
    <t>Of course, the abashed evil immediately took notes in order to avoid any such troop configurations!</t>
  </si>
  <si>
    <t>dlg_demonstones_intro_01</t>
  </si>
  <si>
    <t>After her… hasty departure, Thalya now found herself a few kilometers – or miles, yards or stone throws, depending on whatever crazy units are used where you are – away. She had managed to escape Grimli's forces, even if one or two evil creatures had to die. But hey, that comes with the job!</t>
  </si>
  <si>
    <t>dlg_demonstones_intro_02</t>
  </si>
  <si>
    <t>The Incredibly-Foresighted Evil hadn't brought Thalya here for nothing. The ancient Gehenna Stones were nearby. Tanos once banished some demonic minions to Hell and used these ancient magic relics to seal them there. Unfortunately, it was unclear how these seals could be broken.</t>
  </si>
  <si>
    <t>dlg_demonstones_intro_03</t>
  </si>
  <si>
    <t>I was there, back in the day when Tanos banished the Demons and sealed the Stones. I can open them!</t>
  </si>
  <si>
    <t>dlg_demonstones_intro_04</t>
  </si>
  <si>
    <t>But should I really do it? These unearthly beings terrorize the land and…</t>
  </si>
  <si>
    <t>dlg_demonstones_intro_05</t>
  </si>
  <si>
    <t>Oh, shut up, good Thalya!</t>
  </si>
  <si>
    <t>dlg_demonstones_intro_06</t>
  </si>
  <si>
    <t>So, you know how to open the seal? Excellent, Devious Evil is obviously nobody's fool, it all feels like a real PLAN!</t>
  </si>
  <si>
    <t>dlg_demonstones_intro_07</t>
  </si>
  <si>
    <t>I just have to get through to the seals, then I can open them. But I need protection from the Elemental Guardians while I do so!</t>
  </si>
  <si>
    <t>dlg_demonstones_intro_08</t>
  </si>
  <si>
    <t>Hmm okay, that should be doable. Get Thalya to the seals, guard her while she opens them!</t>
  </si>
  <si>
    <t>dlg_demonstones_intro_09</t>
  </si>
  <si>
    <t>First, however, it would definitely be a good idea to build a powerful dungeon in order to be prepared for any heroes stationed in the area!</t>
  </si>
  <si>
    <t>dlg_demonstones_mission_caption</t>
  </si>
  <si>
    <t>dlg_demonstones_mission_description</t>
  </si>
  <si>
    <t>After leaving the vestiges of Twistram, Thalya set out for the Gehenna Stones. They served as seals to keep the Demons banished in Hell, where Tanos himself had exiled them. Her so-called “foster father's” act would soon be undone!</t>
  </si>
  <si>
    <t>dlg_demonstones_no_way_info_01</t>
  </si>
  <si>
    <t>The Made-A-Wrong-Turn Evil's creatures stood at the edge of the world. They were unable to go any further, as our engine couldn't display any bigger maps.</t>
  </si>
  <si>
    <t>dlg_demonstones_no_way_info_02</t>
  </si>
  <si>
    <t>Oh, did I just say that? I mean, of course, they couldn't go any further because… uh… a cliff AND a fallen tree blocked the way! Ha, exactly!</t>
  </si>
  <si>
    <t>dlg_demonstones_outro_01</t>
  </si>
  <si>
    <t>With a menacing crunch, the huge stone monster hit the ground. The Stone-Hewing Evil had triumphed! It debated having a new bathroom built from the remains!</t>
  </si>
  <si>
    <t>dlg_demonstones_outro_02</t>
  </si>
  <si>
    <t>Taking the fourth stone was now child's play. So easy, in fact, that we'll just cover it in a short cutscene and spare you all that annoying clicking.</t>
  </si>
  <si>
    <t>dlg_demonstones_outro_03</t>
  </si>
  <si>
    <t>All the seals had now been broken, and the Demons thirsted to unleash chaos, destruction, and folk music upon the world at the Ultimate Evil's side. Okay, maybe I made that last point up.</t>
  </si>
  <si>
    <t>dlg_demonstones_outro_05</t>
  </si>
  <si>
    <t>Grimli was still searching for the Dark Elf and the evil around her. On the other hand, she had asserted herself against her father Tanos and resisted the forces of good!</t>
  </si>
  <si>
    <t>dlg_demonstones_outro_06</t>
  </si>
  <si>
    <t>But by the time his spies much to their horror found the Gehenna Stones destroyed, the Inconspicuous Evil's army had already moved on…</t>
  </si>
  <si>
    <t>dlg_demonstones_outro_lose_01</t>
  </si>
  <si>
    <t>The Gormless Evil had been somewhat distracted by its constant nose-picking and somehow allowed these miserable heroes to actually destroy the Dungeonheart. Thus ends the story and, if they haven't wandered off… then they're loading a savegame right now AND THEY'RE GOING TO PAY BETTER ATTENTION!</t>
  </si>
  <si>
    <t>dlg_demonstones_stone_boss_awoken_01</t>
  </si>
  <si>
    <t>This rock heap was tougher than expected and… What the…??</t>
  </si>
  <si>
    <t>dlg_demonstones_stone_boss_awoken_02</t>
  </si>
  <si>
    <t>Who woke me up? Was it you?</t>
  </si>
  <si>
    <t>dlg_demonstones_stone_boss_awoken_03</t>
  </si>
  <si>
    <t>My children are all… dead!?! You will pay for that! I WILL CRUSH YOU!</t>
  </si>
  <si>
    <t>dlg_demonstones_stone_boss_awoken_04</t>
  </si>
  <si>
    <t>Uhh, okay, I did not see that coming… *harrumph* Of course, the Anticipating Evil had already expected something like this and plunged into the fight well prepared. I hope…</t>
  </si>
  <si>
    <t>dlg_demonstones_stone_boss_fallback_01</t>
  </si>
  <si>
    <t>Why is there a pile of rocks here?</t>
  </si>
  <si>
    <t>dlg_demonstones_stone_boss_fallback_02</t>
  </si>
  <si>
    <t>Why are you wearing a mask… Wait a minute, the rock pile? I'm sure it's nothing important. We should just leave it alone!</t>
  </si>
  <si>
    <t>dlg_demonstones_stone_boss_random_01</t>
  </si>
  <si>
    <t>I WILL CRUSH YOU!</t>
  </si>
  <si>
    <t>dlg_demonstones_stone_boss_random_02</t>
  </si>
  <si>
    <t>I WILL PULVERIZE YOU!</t>
  </si>
  <si>
    <t>dlg_demonstones_stone_boss_random_03</t>
  </si>
  <si>
    <t>I WILL FLATTEN YOU!</t>
  </si>
  <si>
    <t>dlg_demonstones_stone_boss_random_04</t>
  </si>
  <si>
    <t>I WILL TEAR YOU TO PIECES!</t>
  </si>
  <si>
    <t>dlg_demonstones_stone_boss_random_05</t>
  </si>
  <si>
    <t>I'LL BREAK EVERY BONE IN YOUR BODY!</t>
  </si>
  <si>
    <t>dlg_demonstones_stone_first_end_01</t>
  </si>
  <si>
    <t>It's done, the seal is broken!</t>
  </si>
  <si>
    <t>dlg_demonstones_stone_first_end_02</t>
  </si>
  <si>
    <t>What have I done? May the Goddess forgive me!</t>
  </si>
  <si>
    <t>dlg_demonstones_stone_first_end_03</t>
  </si>
  <si>
    <t>Are you still here? Oh come on, can't you pour your heart out somewhere else?</t>
  </si>
  <si>
    <t>dlg_demonstones_stone_first_end_04</t>
  </si>
  <si>
    <t>While Thalya was occupied with herself – again – the seal was completely broken.</t>
  </si>
  <si>
    <t>dlg_demonstones_stone_first_end_05</t>
  </si>
  <si>
    <t>Several portals to a strange world opened in the dungeon. From them a few extremely committed Demons immediately sprang, ready to serve the Releasing-From-Exile Evil.</t>
  </si>
  <si>
    <t>dlg_demonstones_stone_first_guards_01</t>
  </si>
  <si>
    <t>Uh, apparently, there were a few Elemental Guardians who were not particularly pleased at someone fooling with the stones. They threateningly turned towards Thalya. Of course, the Defense-Orientated Evil would protect her at all costs!</t>
  </si>
  <si>
    <t>dlg_demonstones_stone_first_reminder_01</t>
  </si>
  <si>
    <t>Thalya, what are you doing? Why did you turn back to evil?</t>
  </si>
  <si>
    <t>dlg_demonstones_stone_first_reminder_02</t>
  </si>
  <si>
    <t>Father? Father? I… I… I don’t know… I keep trying to turn back to Good, but a part of me…</t>
  </si>
  <si>
    <t>dlg_demonstones_stone_first_reminder_03</t>
  </si>
  <si>
    <t>Just shut it, you weakling! Tanos, you and your minions always looked down on me. Grimli insulted me without you ever saying a word. YOU drove me to this!</t>
  </si>
  <si>
    <t>dlg_demonstones_stone_first_reminder_04</t>
  </si>
  <si>
    <t>My child, that is not true. Look inside yourself, there's still a spark of good there. Let it guide you, and not this…</t>
  </si>
  <si>
    <t>dlg_demonstones_stone_first_reminder_05</t>
  </si>
  <si>
    <t>Whoops, looks like I “accidentally” tripped on a cable or something. Unfortunately, Tanos could not continue to talk to Thalya. What a pity!</t>
  </si>
  <si>
    <t>dlg_demonstones_stone_first_reminder_06</t>
  </si>
  <si>
    <t>Undeterred, Thalya continued to work on breaking the stone seal!</t>
  </si>
  <si>
    <t>dlg_demonstones_stone_first_reminder_07</t>
  </si>
  <si>
    <t>what?… Oh yes of course! Ha, soon the seal will be broken!</t>
  </si>
  <si>
    <t>dlg_demonstones_stone_first_start_01</t>
  </si>
  <si>
    <t>The first Gehenna Stone is very close! Soon I will destroy it. Tanos will be beside himself, ha ha ha!</t>
  </si>
  <si>
    <t>dlg_demonstones_stone_fourth_start_01</t>
  </si>
  <si>
    <t>Thalya, normally all good things come in threes, but after four stones I will try one last time to bring you to your senses. Please stop what you are doing and return to Good. Together we can wipe evil from the face of the earth!</t>
  </si>
  <si>
    <t>dlg_demonstones_stone_fourth_start_02</t>
  </si>
  <si>
    <t>Father, I…</t>
  </si>
  <si>
    <t>dlg_demonstones_stone_fourth_start_03</t>
  </si>
  <si>
    <t>NEVER! I will be the Queen of Evil and DESTROY all that is good!</t>
  </si>
  <si>
    <t>dlg_demonstones_stone_fourth_start_04</t>
  </si>
  <si>
    <t>These words should make everything crystal clear. Time to take the last stone!</t>
  </si>
  <si>
    <t>dlg_demonstones_stone_fourth_start_05</t>
  </si>
  <si>
    <t>Unfortunately, an unsightly rock pile blocked the way to the fourth stone and had to be cleared out of the way. *Murmuring* They're really leaving no stone unturned to work in a bit more game time, am I right? Very commendable!</t>
  </si>
  <si>
    <t>dlg_demonstones_stone_guards_again_random_01</t>
  </si>
  <si>
    <t>The elemental guardians that had mercilessly slaughtered Thalya earlier appeared once more.</t>
  </si>
  <si>
    <t>dlg_demonstones_stone_guards_again_random_02</t>
  </si>
  <si>
    <t>To nobody's surprise, the elemental guardians once again appeared on the scene wanting to kill Thalya.</t>
  </si>
  <si>
    <t>dlg_demonstones_stone_guards_again_random_03</t>
  </si>
  <si>
    <t>Like an obedient groundhog, the elemental guardians once again appeared on the scene, ready and willing to slay Thalya once more.</t>
  </si>
  <si>
    <t>dlg_demonstones_stone_second_end_01</t>
  </si>
  <si>
    <t>Done! The seal is broken!</t>
  </si>
  <si>
    <t>dlg_demonstones_stone_second_end_02</t>
  </si>
  <si>
    <t>Thalya had conquered another Gehenna Stone, this time even without an extended dialogue with her split personality…</t>
  </si>
  <si>
    <t>dlg_demonstones_stone_second_end_03</t>
  </si>
  <si>
    <t>Well, actually, I was about to…</t>
  </si>
  <si>
    <t>dlg_demonstones_stone_second_end_04</t>
  </si>
  <si>
    <t>Good grief, just shut up! *harrumph* Where were we? Oh yes…</t>
  </si>
  <si>
    <t>dlg_demonstones_stone_second_end_05</t>
  </si>
  <si>
    <t>Once again a huge jet of Mana shot into the sky and a portal opened. Whether it led to the Winchester brothers', Buffy's, Charmed or whatever universe – Demons ready to kill jumped out.</t>
  </si>
  <si>
    <t>dlg_demonstones_stone_second_end_06</t>
  </si>
  <si>
    <t>As usual in good games which still have some game time to fill, there was yet a third stone to be conquered. Thalya was already on her way…</t>
  </si>
  <si>
    <t>dlg_demonstones_stone_second_guards_01</t>
  </si>
  <si>
    <t>As with the first stone, a number of guardians came to life to attack Thalya. In its wisdom, the Foresighted Evil had already prepared for this. *Murmuring* Let’s hope so, anyway…</t>
  </si>
  <si>
    <t>dlg_demonstones_stone_second_reminder_01</t>
  </si>
  <si>
    <t>Thalya, please, stop doing this. Return to the Light. It took me many years and I had to reload many previous save games before I finally managed to banish all these demons!</t>
  </si>
  <si>
    <t>dlg_demonstones_stone_second_reminder_02</t>
  </si>
  <si>
    <t>Father, I’m trying, but the evil… it is so strong…</t>
  </si>
  <si>
    <t>dlg_demonstones_stone_second_reminder_03</t>
  </si>
  <si>
    <t>Fight it, my child!</t>
  </si>
  <si>
    <t>dlg_demonstones_stone_second_reminder_04</t>
  </si>
  <si>
    <t>Don't forget that this stinker kept you locked up in a place that isn't called the “Fatiguing Library” for nothing for the last few years, and that his best friend is a Dwarf who hates all elves.</t>
  </si>
  <si>
    <t>dlg_demonstones_stone_second_reminder_05</t>
  </si>
  <si>
    <t>I know the narrator should normally be neutral and stay out of the story but this guy's interjections are getting on my nerves, when he's hundreds of miles away!</t>
  </si>
  <si>
    <t>dlg_demonstones_stone_second_reminder_06</t>
  </si>
  <si>
    <t>Right. You're not my father, you just took advantage of me. Ha. You claim to be an honest, decent paladin of “Good”, and yet you allowed me to be mocked and insulted. I'm done with you!</t>
  </si>
  <si>
    <t>dlg_demonstones_stone_second_reminder_07</t>
  </si>
  <si>
    <t>Once Thalya had returned to her true nature, she ignored Tanos and turned back to the stones.</t>
  </si>
  <si>
    <t>dlg_demonstones_stone_second_reminder_08</t>
  </si>
  <si>
    <t>This way, hobbits. I mean, evil creatures! Follow me!</t>
  </si>
  <si>
    <t>dlg_demonstones_stone_third_end_01</t>
  </si>
  <si>
    <t>Finally, the last seal has been broken! Death to all that is Good! Power to Evil!</t>
  </si>
  <si>
    <t>dlg_demonstones_stone_third_end_02</t>
  </si>
  <si>
    <t>Indeed, Thalya had conquered another of the Gehenna Stones. Mana into the sky, Demons out of the portal bla bla bla and so on. You know the score.</t>
  </si>
  <si>
    <t>dlg_demonstones_stone_third_end_03</t>
  </si>
  <si>
    <t>Now only the last of the Gehenna Stones had to be taken.</t>
  </si>
  <si>
    <t>dlg_demonstones_stone_third_end_04</t>
  </si>
  <si>
    <t>Wait a minute, didn’t you say a total of three stones? That was the third stone already!</t>
  </si>
  <si>
    <t>dlg_demonstones_stone_third_end_05</t>
  </si>
  <si>
    <t>Uh, no, you're wrong about that…</t>
  </si>
  <si>
    <t>dlg_demonstones_stone_third_end_06</t>
  </si>
  <si>
    <t>No, I’m not wrong. You said every good game has THREE goals!</t>
  </si>
  <si>
    <t>dlg_demonstones_stone_third_end_07</t>
  </si>
  <si>
    <t>I also said: any GOOD game!</t>
  </si>
  <si>
    <t>dlg_demonstones_stone_third_end_08</t>
  </si>
  <si>
    <t>Um… true… not much to say to that… then it’s off to number four!</t>
  </si>
  <si>
    <t>dlg_demonstones_stone_third_guards_01</t>
  </si>
  <si>
    <t>And a third time the guardians rose to prevent Thalya from fumbling with the Gehenna Stone. Who would have thought…</t>
  </si>
  <si>
    <t>dlg_demonstones_stone_third_reminder_01</t>
  </si>
  <si>
    <t>Thalya, I beg you…</t>
  </si>
  <si>
    <t>dlg_demonstones_stone_third_reminder_02</t>
  </si>
  <si>
    <t>What, you again? This chap's appearing for the third time already! What is he, the gods-damned spirit of Christmas or something? Just shut up and let us get on with the game!</t>
  </si>
  <si>
    <t>dlg_demonstones_stone_third_reminder_03</t>
  </si>
  <si>
    <t>But I…</t>
  </si>
  <si>
    <t>dlg_demonstones_stone_third_reminder_04</t>
  </si>
  <si>
    <t>That's enough. She's not coming back to you, get it? I reckon that after another 15 or 16 missions, she's going to beat the ever-loving crap out of you.</t>
  </si>
  <si>
    <t>dlg_demonstones_stone_third_reminder_05</t>
  </si>
  <si>
    <t>But I’m…</t>
  </si>
  <si>
    <t>dlg_demonstones_stone_third_reminder_06</t>
  </si>
  <si>
    <t>My God, you just don't quit, do you? OK * sigh *… Thalya, your job…</t>
  </si>
  <si>
    <t>dlg_demonstones_stone_third_reminder_07</t>
  </si>
  <si>
    <t>Shut up, Tanos!</t>
  </si>
  <si>
    <t>dlg_demonstones_stone_third_reminder_08</t>
  </si>
  <si>
    <t>Can I say something here?</t>
  </si>
  <si>
    <t>dlg_demonstones_stone_third_reminder_09</t>
  </si>
  <si>
    <t>NO!</t>
  </si>
  <si>
    <t>dlg_demonstones_stone_third_start_01</t>
  </si>
  <si>
    <t>The third Gehenna Stone was very close…</t>
  </si>
  <si>
    <t>dlg_demonstones_stones_reached_info_01</t>
  </si>
  <si>
    <t>The Forgetful Evil's army was very close to one of the Gehenna Stones. But unfortunately it had forgotten Thalya! Only she could break the seals!</t>
  </si>
  <si>
    <t>dlg_demonstones_tut_mapspell_kill_01</t>
  </si>
  <si>
    <t>Boom! The Gehenna Stones dropped an enemy with ease!</t>
  </si>
  <si>
    <t>dlg_demonstones_tut_mapspell_kill_02</t>
  </si>
  <si>
    <t>Crash! Again, the Gehenna Stones rendered an opponent into a heap of ashes!</t>
  </si>
  <si>
    <t>dlg_demonstones_tut_mapspell_kill_03</t>
  </si>
  <si>
    <t>Bang! The Gehenna Stones found yet another victim! Muhahaha!</t>
  </si>
  <si>
    <t>dlg_demonstones_tut_mapspell_notready_random_01</t>
  </si>
  <si>
    <t>Unfortunately, the Gehenna Stones' magic was not yet available again. Sad but true!</t>
  </si>
  <si>
    <t>dlg_demonstones_tut_mapspell_notready_random_02</t>
  </si>
  <si>
    <t>The Gehenna Stones were still busy charging up for a new spell!</t>
  </si>
  <si>
    <t>dlg_demonstones_tut_mapspell_notready_random_03</t>
  </si>
  <si>
    <t>The Gehenna Stones' magic was not yet ready…</t>
  </si>
  <si>
    <t>dlg_demonstones_tut_mapspell_ready_random_01</t>
  </si>
  <si>
    <t>The Gehenna Stones pulsed with magic. Their spell was once again available!</t>
  </si>
  <si>
    <t>dlg_demonstones_tut_mapspell_ready_random_02</t>
  </si>
  <si>
    <t>The Gehenna Stones' spell waited to be once again unleashed upon the Sadistic Evil's enemies!</t>
  </si>
  <si>
    <t>dlg_demonstones_tut_mapspell_ready_random_03</t>
  </si>
  <si>
    <t>The Gehenna Stones' magic was ready for a new, hopefully deadly attack! Ha ha ha!</t>
  </si>
  <si>
    <t>dlg_demonstones_tut_mapspell_start_01</t>
  </si>
  <si>
    <t>The Gehenna Stones contained a ruthless and mighty magic that not only supplied the dungeon with mana but was also very dangerous. This posed no problem for the Danger-Loving Evil, as it was far away. Besides, the magic was only SUPPOSED to affect the heroes…</t>
  </si>
  <si>
    <t>dlg_demonstones_tut_mapspell_start_02</t>
  </si>
  <si>
    <t>With the patience of a fox, the Insidious Evil now waited for a few heroes to “test” this ruthless and powerful magic on a few unsuspecting guinea pigs at the cost of a little mana! He he he.</t>
  </si>
  <si>
    <t>dlg_demonstones_tut_room_reminder_01</t>
  </si>
  <si>
    <t>Some new research projects are available for new rooms. I already mentioned this, but it may have been blocked by the Unkempt Evil's earwax.</t>
  </si>
  <si>
    <t>dlg_demonstones_tut_room_reminder_02</t>
  </si>
  <si>
    <t>The Hard-Of-Understanding Evil still hadn't researched any of the new rooms. It slapped itself for not already having followed the narrator's ingenious advice, but swore to listen to him better in the future and immediately began researching the rooms!</t>
  </si>
  <si>
    <t>dlg_demonstones_tut_tinkercave_end_01</t>
  </si>
  <si>
    <t>The first Tinkerer's Cave was finished and appeared solid enough. Soon the creatures of the Horde would gather here voluntarily – or under the threat of beatings – to build dangerous traps for unwary heroes!</t>
  </si>
  <si>
    <t>dlg_demonstones_tut_tinkercave_start_01</t>
  </si>
  <si>
    <t>The Homicidal Evil had researched the Tinkerer's Cave. This perfidious Room was used by the even more perfidious creatures of the Horde to build deadly Traps and sturdy Doors out of boring old Toolboxes. The Adventurous Evil was keen to try this out right away.</t>
  </si>
  <si>
    <t>dlg_demonstones_tut_vortex_end_01</t>
  </si>
  <si>
    <t>The first Vortex was finished. Here Demons could be hired, or resurrected after their inglorious death, for a tiny fee of – Mana!</t>
  </si>
  <si>
    <t>dlg_demonstones_tut_vortex_end_02</t>
  </si>
  <si>
    <t>Mana? But… but I don’t have any Mana!</t>
  </si>
  <si>
    <t>dlg_demonstones_tut_vortex_end_03</t>
  </si>
  <si>
    <t>That's true… uh… Ah, yes, but luckily the Gehenna Stones produced exactly that. What a wonderful coincidence!</t>
  </si>
  <si>
    <t>dlg_demonstones_tut_vortex_start_01</t>
  </si>
  <si>
    <t>A Vortex could now be built. This excellent Room makes it possible to create direct access to Hell by means of teleportation – or the gun from “Portal” – in order to hire funny – or sometimes not so funny – Demons.</t>
  </si>
  <si>
    <t>dlg_demonstones_tut_vortex_start_02</t>
  </si>
  <si>
    <t>The Very-Curious Evil soon began to build one of these Vortexes.</t>
  </si>
  <si>
    <t>dlg_demonstones_using_stones_fail_01</t>
  </si>
  <si>
    <t>With a rattle Thalya went down. The Inattentive Evil had failed to protect her properly. Luckily, it could take another try…</t>
  </si>
  <si>
    <t>dlg_demonstones_using_stones_fail_02</t>
  </si>
  <si>
    <t>AND AGAIN Thalya bit the dust. The Incompetent Evil had ONCE AGAIN failed to protect her while she tried to work on one of the Gehenna Stones.</t>
  </si>
  <si>
    <t>dlg_demonstones_using_stones_fail_03</t>
  </si>
  <si>
    <t>Tell me, are you going to do this or what?!? You knucklehead, you let Thalya die again!?! My dog could have chewed on the keyboard and done better. Put your back in it!</t>
  </si>
  <si>
    <t>dlg_escape_bossbanter_random_01</t>
  </si>
  <si>
    <t>Arr, I'll have Thalya and her thrice-bedamned wretched brood keelhauled!</t>
  </si>
  <si>
    <t>dlg_escape_bossbanter_random_02</t>
  </si>
  <si>
    <t>Arr, Thalya, I'll make ye walk the plank!</t>
  </si>
  <si>
    <t>dlg_escape_bossbanter_random_03</t>
  </si>
  <si>
    <t>I'll throw that Miserable Evil out of my country and plunder its Treasuries!</t>
  </si>
  <si>
    <t>dlg_escape_bossbanter_random_04</t>
  </si>
  <si>
    <t>I'll avenge Yaina!</t>
  </si>
  <si>
    <t>dlg_escape_bossbanter_random_05</t>
  </si>
  <si>
    <t>We Overprouds will destroy Evil!</t>
  </si>
  <si>
    <t>dlg_escape_bossbanter_random_06</t>
  </si>
  <si>
    <t>By the time I'm done with Thalya, she won't even have the fingers left to peel potatoes in the galley!</t>
  </si>
  <si>
    <t>dlg_escape_camps_destroyed_info_01</t>
  </si>
  <si>
    <t>The Destruction-Addicted Evil had destroyed all outlying Hero camps. The rest would be child’s play!</t>
  </si>
  <si>
    <t>dlg_escape_camps_destroyed_info_02</t>
  </si>
  <si>
    <t>Ha ha ha, very nice work. Now we'll take care of the rest! Come on, knock 'em down, kick their asses, get blood on their shirts. Blood is hell to shift! Ha ha ha!</t>
  </si>
  <si>
    <t>dlg_escape_camps_destroyed_info_03</t>
  </si>
  <si>
    <t>Argh, don't rejoice too soon, Evil brood! Come on, sailors, secure the retreat and throw yourselves at the Evil!</t>
  </si>
  <si>
    <t>dlg_escape_city_destroyed_info_01</t>
  </si>
  <si>
    <t>The Atrocious Evil had completely destroyed the City. The rebels in this neck of the woods were almost completely wiped out!</t>
  </si>
  <si>
    <t>dlg_escape_heroes_active_exploration_info_01</t>
  </si>
  <si>
    <t>Arr, by Neptune, that vile sea scum really is marching around the country! All right, men, let’s give ‘em what for!</t>
  </si>
  <si>
    <t>dlg_escape_heroes_active_exploration_info_02</t>
  </si>
  <si>
    <t>Uh, I guess we weren't careful enough! But hey, no problem, show those landlubbers just who's who! Stomp them, crush them, step on their feet with really heavy boots!</t>
  </si>
  <si>
    <t>dlg_escape_heroes_active_exploration_info_03</t>
  </si>
  <si>
    <t>Or we could still talk about that non-aggression pact, couldn't we?</t>
  </si>
  <si>
    <t>dlg_escape_heroes_active_exploration_info_04</t>
  </si>
  <si>
    <t>Shut up, quibbling Thalya!</t>
  </si>
  <si>
    <t>dlg_escape_heroes_active_info_01</t>
  </si>
  <si>
    <t>Arr, a hundred thousand hellhounds! By all that’s holy, that evil sea scum is here too and hiding in the Underground. Come, we’re going to enter that Dungeon. Forward!</t>
  </si>
  <si>
    <t>dlg_escape_heroes_active_info_02</t>
  </si>
  <si>
    <t>What? Those freshwater sailors are attacking? Defend the Dungeon, build Traps, lock the Doors, throw down slippery banana peels!</t>
  </si>
  <si>
    <t>dlg_escape_heroes_active_info_03</t>
  </si>
  <si>
    <t>Or do we behave neutrally?</t>
  </si>
  <si>
    <t>dlg_escape_heroes_active_info_04</t>
  </si>
  <si>
    <t>Neutral, when they’re attacking us? Know what? You're even more naive than you were in the main game.</t>
  </si>
  <si>
    <t>dlg_escape_intro_01</t>
  </si>
  <si>
    <t>The attack from Thalya and the Pompous Evil’s army left the rebels in a funk and they fled in fear.</t>
  </si>
  <si>
    <t>dlg_escape_intro_02</t>
  </si>
  <si>
    <t>Funk, fled, fear? Ha, those F-obsessed fools flee flabbily and fatuously away like frightened Fobblers… errr… Gobblers!</t>
  </si>
  <si>
    <t>dlg_escape_intro_03</t>
  </si>
  <si>
    <t>Time for a non-aggression pact and neutrality treaty!</t>
  </si>
  <si>
    <t>dlg_escape_intro_04</t>
  </si>
  <si>
    <t>Shut up, goodie-goodie… I mean mind-numbingly non-aggressive Thalya!</t>
  </si>
  <si>
    <t>dlg_escape_intro_05</t>
  </si>
  <si>
    <t>Arr, pull back men! The dark tide approaches. To New Dollaran, we’ll regroup there! Forward!</t>
  </si>
  <si>
    <t>dlg_escape_intro_06</t>
  </si>
  <si>
    <t>They’re running away? Outrageous! We must put a stop to that. Permanently! And violently! With death and killing, in case I didn’t make myself clear?</t>
  </si>
  <si>
    <t>dlg_escape_intro_07</t>
  </si>
  <si>
    <t>Yeah, no problem! We're not slow on the uptake. Although, sometimes, Abominable Evil you do get pretty obtuse… Dah, forget it.</t>
  </si>
  <si>
    <t>dlg_escape_intro_08</t>
  </si>
  <si>
    <t>The rebels were retreating. If too many of them were to break through to New Dollaran, the City would be too well protected. The Preoccupied-By-Detailed-Note-Taking Evil had to prevent that from happening.</t>
  </si>
  <si>
    <t>dlg_escape_intro_09</t>
  </si>
  <si>
    <t>The Heroes would probably only be able to flee by day, as the paths were too dark and unsafe at night. So, any battle-ready Heroes still standing would probably attack the Dungeon by night.</t>
  </si>
  <si>
    <t>dlg_escape_intro_10</t>
  </si>
  <si>
    <t>Whoever heard of heroes with day / night cycles? Insane! I guess it means they crack skulls in the Dungeon by night, and crack skulls outside in the open air by daylight. I admire their desire!</t>
  </si>
  <si>
    <t>dlg_escape_mission_caption</t>
  </si>
  <si>
    <t>Flee, you fools, flee!</t>
  </si>
  <si>
    <t>dlg_escape_mission_description</t>
  </si>
  <si>
    <t>The rest of the rebels ran away. But Thalya and the Villainous Evil had no intentions of leaving things that way.</t>
  </si>
  <si>
    <t>dlg_escape_outro_lose_DH_01</t>
  </si>
  <si>
    <t>Har har har, good work, men. We scuttled that Dungeon right handily. Time to split the loot!</t>
  </si>
  <si>
    <t>dlg_escape_outro_lose_DH_02</t>
  </si>
  <si>
    <t>The Pitiful Evil had not managed to keep its Dungeonheart from being smashed into a thousand itsy-bitsy, teeny-weeny, yellow polka dot bits and pieces. I have to admit that even I am disappointed, although I expected absolutely NOTHING from you!</t>
  </si>
  <si>
    <t>dlg_escape_outro_lose_runaways_01</t>
  </si>
  <si>
    <t>Arr, ha ha ha, excellent! With this many sea dogs I'll have no problems at all retaking the land!</t>
  </si>
  <si>
    <t>dlg_escape_outro_lose_runaways_02</t>
  </si>
  <si>
    <t>As it happily watched the rebels flee, the Incompetent Evil stuck both forefingers in its ears and loudly sang “la la la la la”. It wasn't exactly intelligent warcraft, but hey, intelligence has never been a prerequisite of Evil!</t>
  </si>
  <si>
    <t>dlg_escape_outro_lose_runaways_03</t>
  </si>
  <si>
    <t>In a word, try again. LOSER!</t>
  </si>
  <si>
    <t>dlg_escape_outro_win_01</t>
  </si>
  <si>
    <t>Arr, run, me hearties. Flee you fools. Off to New Dollaran. Thalya, I'll rip yer rotten heart out if ye dare enter my City!</t>
  </si>
  <si>
    <t>dlg_escape_outro_win_02</t>
  </si>
  <si>
    <t>Ha ha ha, I just love the way these do-gooders always whine and threaten. “Uh, I’m gonna avenge my daughter’s death, wah wah wah!” Ha ha ha!</t>
  </si>
  <si>
    <t>dlg_escape_outro_win_03</t>
  </si>
  <si>
    <t>Somehow I'm just not really getting through, am I? So okay, the whole Good thing was nonsense, because Tanos somehow went kind of crazy and all, but let's at least try to discuss the non-aggression pact thing…</t>
  </si>
  <si>
    <t>dlg_escape_outro_win_04</t>
  </si>
  <si>
    <t>What? You? Still? Just you wait, I’ll ow, take that and OW! that and…</t>
  </si>
  <si>
    <t>dlg_escape_outro_win_05</t>
  </si>
  <si>
    <t>As Thalya slapped herself in the face… Hang on, I’m just going enjoy the show for a moment… Blam! Blam! Fantastic! Ha… Anyway, where were we? Oh yes.</t>
  </si>
  <si>
    <t>dlg_escape_outro_win_06</t>
  </si>
  <si>
    <t>The Victorious Evil had slaughtered the rebels. Only a few despondent groups of badly battered defenders managed to drag themselves to New Dollaran along with their leader, Admiral Overproud. But Thalya was already on their tails and…</t>
  </si>
  <si>
    <t>dlg_escape_outro_win_07</t>
  </si>
  <si>
    <t>OW! Take that!</t>
  </si>
  <si>
    <t>dlg_escape_outro_win_08</t>
  </si>
  <si>
    <t>Hey! Enough already! Time to take up the chase!</t>
  </si>
  <si>
    <t>dlg_escape_outro_win_09</t>
  </si>
  <si>
    <t>What… Oh… yeah ok… Good. The evil miscreants! Chase them down! Get after them! In pairs! Nice neat line! Go! Go! Go!</t>
  </si>
  <si>
    <t>dlg_escape_runaways_escaped_random_01</t>
  </si>
  <si>
    <t>The Evil in its great perplexion let some rebels escape. Perhaps because secretly deep inside, it sought a battle of even more epic proportions in the next mission. But THAT’S NOT THE GOAL OF THIS MISSION, DAMMIT!!!! So let’s not get ahead of ourselves… There I’ve said it.</t>
  </si>
  <si>
    <t>dlg_escape_runaways_escaped_random_02</t>
  </si>
  <si>
    <t>The Idiotic Evil stood with a dumb-as-a-stump expression on its face as it watched the escaped Heroes happily whistle their way down the road to New Dollaran. LOSER!</t>
  </si>
  <si>
    <t>dlg_escape_runaways_escaped_random_03</t>
  </si>
  <si>
    <t>Listen, by now you should have at least SOME understanding of how this game works, right? The rebels have to be stopped! Get it? Mangled! Maimed! MASSACRED! So, try to play like someone who doesn’t have a bag on their head and both hands tied behind their back, right?</t>
  </si>
  <si>
    <t>dlg_escape_runaways_fleeing_random_01</t>
  </si>
  <si>
    <t>Right, men, time to be goin’! Off to New Dollaran.</t>
  </si>
  <si>
    <t>dlg_escape_runaways_fleeing_random_02</t>
  </si>
  <si>
    <t>Rebels set off for New Dollaran. The Highway-Robbing Evil wouldn't let any of them get away.</t>
  </si>
  <si>
    <t>dlg_escape_runaways_fleeing_random_03</t>
  </si>
  <si>
    <t>Rebels set off on the road to New Dollaran. The Raiding Evil would of course stop them!</t>
  </si>
  <si>
    <t>dlg_escape_runaways_fleeing_random_04</t>
  </si>
  <si>
    <t>Rebels headed off to New Dollaran. The Sneaky Evil was already planning a sneak ambush.</t>
  </si>
  <si>
    <t>dlg_escape_runaways_incoming_random_01</t>
  </si>
  <si>
    <t>Day is breaking. Now the rebels are sure to sally forth in an attempt to break through to New Dollaran.</t>
  </si>
  <si>
    <t>dlg_escape_runaways_incoming_random_02</t>
  </si>
  <si>
    <t>Arr, the day’s breakin’. Forward, men, soon it'll be time to leave for New Dollaran!</t>
  </si>
  <si>
    <t>dlg_escape_runaways_incoming_random_03</t>
  </si>
  <si>
    <t>The sun rose. The rebels would feel safe in the salvatory sunlight and try to flee to New Dollaran!</t>
  </si>
  <si>
    <t>dlg_escape_runaways_incoming_random_04</t>
  </si>
  <si>
    <t>The day dawned. The rebels would try to reach New Dollaran under the protection of sunlight.</t>
  </si>
  <si>
    <t>dlg_escape_runaways_increase_info_01</t>
  </si>
  <si>
    <t>The rebels were routed. Now, two groups a day would try to make good their escape!</t>
  </si>
  <si>
    <t>dlg_escape_runaways_increase_info_02</t>
  </si>
  <si>
    <t>The remaining rebels scattered like kittens at a Rottweiler’s birthday party. Now, three groups a day would try to run for the hills at the same time!</t>
  </si>
  <si>
    <t>dlg_escape_runaways_killed_random_01</t>
  </si>
  <si>
    <t>The Merciless Evil was unimpressed by the fleeing rebels’ panic and let not a single one escape!</t>
  </si>
  <si>
    <t>dlg_escape_runaways_killed_random_02</t>
  </si>
  <si>
    <t>The Evil was perplexed and surprised to behold rebels fleeing so freely, as normally do-gooders tend to cling on and hang around. Then the Evil simply said “Hey, so what?” and brutally slain them!</t>
  </si>
  <si>
    <t>dlg_escape_runaways_killed_random_03</t>
  </si>
  <si>
    <t>The Cruel Evil was busy pulling the wings off a fly while its troops destroyed more fleeing rebels.</t>
  </si>
  <si>
    <t>dlg_escape_runaways_killed_random_04</t>
  </si>
  <si>
    <t>The Devious Evil ambushed the fleeing rebels and used the element of surprise to grind them into the ground!</t>
  </si>
  <si>
    <t>dlg_escape_runaways_prepare_info_01</t>
  </si>
  <si>
    <t>Arr, on yer feet, men! Dawn’s a-breakin’! To New Dollaran!</t>
  </si>
  <si>
    <t>dlg_escape_runaways_wave_killed_random_01</t>
  </si>
  <si>
    <t>The Homicidal Evil effortlessly wiped out a troop of rebels! Pretty good for a day’s work!</t>
  </si>
  <si>
    <t>dlg_escape_runaways_wave_killed_random_02</t>
  </si>
  <si>
    <t>The Evil in all its wickedness wasted no time and slaughtered the fleeing rebels posthaste. Respect!</t>
  </si>
  <si>
    <t>dlg_escape_runaways_wave_killed_random_03</t>
  </si>
  <si>
    <t>Very professionally the Despicable Evil had taken the fleeing rebels apart. Sun Tzu would've been pleased with their work!</t>
  </si>
  <si>
    <t>dlg_escape_runaways_wave_killed_random_04</t>
  </si>
  <si>
    <t>The Devastating Evil had reduced all of the fleeing rebels into handy, bite-size morsels. Splendid work!</t>
  </si>
  <si>
    <t>dlg_escape_speedspell_info_01</t>
  </si>
  <si>
    <t>The escaping renegades not only betrayed their yellow-streak, but also their fleet-footed fleeing skills. Thankfully, in its addiction to New-Spells, the Evil had a few new tricks in its magic arsenal of evil-itude. Among other things, a Spell that affects speed!</t>
  </si>
  <si>
    <t>dlg_escape_suppressing_fire_hit_random_01</t>
  </si>
  <si>
    <t>Hit and sunk! Ha ha ha!</t>
  </si>
  <si>
    <t>dlg_escape_suppressing_fire_hit_random_02</t>
  </si>
  <si>
    <t>Ha, we sure showed ‘em what a good broadside is!</t>
  </si>
  <si>
    <t>dlg_escape_suppressing_fire_hit_random_03</t>
  </si>
  <si>
    <t>Arr! Nice shot across the bow, sailors!</t>
  </si>
  <si>
    <t>dlg_escape_suppressing_fire_random_01</t>
  </si>
  <si>
    <t>Forward, mateys! I'll cover ye!</t>
  </si>
  <si>
    <t>dlg_escape_suppressing_fire_random_02</t>
  </si>
  <si>
    <t>Gunners, fire the port side battery!</t>
  </si>
  <si>
    <t>dlg_escape_suppressing_fire_random_03</t>
  </si>
  <si>
    <t>Arr, ready the Cannon and fire!</t>
  </si>
  <si>
    <t>dlg_escape_suppressing_fire_random_04</t>
  </si>
  <si>
    <t>Now give ‘em the full broadside!</t>
  </si>
  <si>
    <t>dlg_escape_village_destroyed_info_01</t>
  </si>
  <si>
    <t>The destruction of the small village caused even more panic among the remaining Heroes. The Homicidal Evil was extremely pleased with itself.</t>
  </si>
  <si>
    <t>dlg_escape_village_destroyed_info_02</t>
  </si>
  <si>
    <t>Personally I’d have tried to negotiate peace…</t>
  </si>
  <si>
    <t>dlg_escape_village_destroyed_info_03</t>
  </si>
  <si>
    <t>Shut it before I end up punching myself! Stand back and enjoy the bonfire instead! Ha ha ha!</t>
  </si>
  <si>
    <t>dlg_exam_day_0_end_01</t>
  </si>
  <si>
    <t>Hmm, without any Heroes this seems way more boring than it has to be!</t>
  </si>
  <si>
    <t>dlg_exam_day_0_end_02</t>
  </si>
  <si>
    <t>Luckily, that sly Narratus had some Instant Hero Dwellings in his pocket that he then had setup, plop plop plop!</t>
  </si>
  <si>
    <t>dlg_exam_day_0_end_03</t>
  </si>
  <si>
    <t>What's all this nonsense about Instant Hero Dwellings? Really, are you kidding me?</t>
  </si>
  <si>
    <t>dlg_exam_day_1_end_01</t>
  </si>
  <si>
    <t>Thalya and Ludicrous Evil had survived the first of the narrat… I mean Narratus’ trials! But the next trial was already approaching! Suddenly a Forgetfulness Spell seemed to affect the Forgetful Evil, leaving it with no idea how to make Traps!</t>
  </si>
  <si>
    <t>dlg_exam_day_1_end_02</t>
  </si>
  <si>
    <t>You just steal these things from that part of the Game Design Document where all the bad ideas are lumped together!</t>
  </si>
  <si>
    <t>dlg_exam_day_2_end_01</t>
  </si>
  <si>
    <t>Thalya and the Stupid-As-A-Stump-Looking Evil had still managed to survive the Narrator’s trials and tribulations! But the final chapter had yet to be written!</t>
  </si>
  <si>
    <t>dlg_exam_day_2_end_02</t>
  </si>
  <si>
    <t>The diabolically clever Narratus had spiked the Confused Evil’s evening cocktail with a Potion of Forgetfulness! This erased all memory of any Spells!</t>
  </si>
  <si>
    <t>dlg_exam_day_2_start_01</t>
  </si>
  <si>
    <t>Ha, you pathetic buffoon, you don’t stand a chance against me! Uh… I'm sure that's something that Narratus would say. If he had his own speaker.</t>
  </si>
  <si>
    <t>dlg_exam_day_2_start_02</t>
  </si>
  <si>
    <t>How could he have his own speaker? You just made him up yourself and he's not in any script!</t>
  </si>
  <si>
    <t>dlg_exam_day_2_start_03</t>
  </si>
  <si>
    <t>That's what you think, but he just used his Forgetfulness Spell to prevent Traps from being built in the Dungeon!</t>
  </si>
  <si>
    <t>dlg_exam_day_2_start_04</t>
  </si>
  <si>
    <t>You stole that from the “Braindead Ideas” chapter of the Game Design Document!</t>
  </si>
  <si>
    <t>dlg_exam_day_2_start_05</t>
  </si>
  <si>
    <t>Well… So? This game never had a concept from the start, so it just doesn’t matter anymore! So… that's what Narratus thinks, of course, mighty being that he is. And he’s good-looking, too. VERY good looking!</t>
  </si>
  <si>
    <t>dlg_exam_day_2_start_06</t>
  </si>
  <si>
    <t>But enough of that! You’d be better off trying to survive, he, he, he!</t>
  </si>
  <si>
    <t>dlg_exam_day_3_end_01</t>
  </si>
  <si>
    <t>The Insane-Enough-Yet-Unwilling-To-Die Evil had survived yet another day! But in its carelessness it hadn't noticed that the cunning Narratus had snuck into the Dungeon with panther-like stealth and erased all traces of the Titans.</t>
  </si>
  <si>
    <t>dlg_exam_day_3_end_02</t>
  </si>
  <si>
    <t>What, my good friends, the Titan Units?!? UNFAIR!</t>
  </si>
  <si>
    <t>dlg_exam_day_3_start_01</t>
  </si>
  <si>
    <t>Without Spells. Man, I still remember the first few levels and how BORING they were without Spells!</t>
  </si>
  <si>
    <t>dlg_exam_day_3_start_02</t>
  </si>
  <si>
    <t>Well, that narra… Narratus is good, isn't he? He and that chapter called, “Bad Game Design Decisions That Should Never Have Seen the Light of Day.”</t>
  </si>
  <si>
    <t>dlg_exam_day_3_start_03</t>
  </si>
  <si>
    <t>But I'm sure you can handle it, Thalya. Oh, are the first enemies coming? He, he, he!</t>
  </si>
  <si>
    <t>dlg_exam_day_4_end_01</t>
  </si>
  <si>
    <t>Thalya and the Lucky-To-Even-Be-Alive Evil were still able to defend themselves. But Narratus, that cunning master thief and worthy Arch-Mage, had cast a Spell upon the Dungeon.</t>
  </si>
  <si>
    <t>dlg_exam_day_4_end_02</t>
  </si>
  <si>
    <t>The Caught-Totally-By-Surprise Evil’s Creatures had been teleported to the Overworld. At the same time Narratus ordered a massive attack on that same Dungeon.</t>
  </si>
  <si>
    <t>dlg_exam_day_4_end_03</t>
  </si>
  <si>
    <t>What? That's a really rotten trick! Okay Creatures, come back and defend the Dungeon, defend the Dungeonheart, defend ME!</t>
  </si>
  <si>
    <t>dlg_exam_day_4_start_01</t>
  </si>
  <si>
    <t>Well, that Narratus was just too cunning. Thalya's teeth chattered as she realized she would have to do without those Titan Units from then on. Ha, how pathetic!</t>
  </si>
  <si>
    <t>dlg_exam_day_4_start_02</t>
  </si>
  <si>
    <t>Like hell, we can easily handle it anyway! Just because you're using bad game design tricks here doesn't mean I’m going to throw in the towel!</t>
  </si>
  <si>
    <t>dlg_exam_day_4_start_03</t>
  </si>
  <si>
    <t>Come on, Creatures, flatten everything Narratus has. Beat them to a pulp, knock ‘em down, make ‘em eat yucky-tasting spinach! Ha ha ha!</t>
  </si>
  <si>
    <t>dlg_exam_intro_01</t>
  </si>
  <si>
    <t>It continues, it ALWAYS continues! Don't these DLCs ever end?</t>
  </si>
  <si>
    <t>dlg_exam_intro_02</t>
  </si>
  <si>
    <t>*harrumph* So… The DLC-Addicted Evil had gathered its troops. The very last of the Heroes’ posts had been sighted and stood there, practically begging to be destroyed.</t>
  </si>
  <si>
    <t>dlg_exam_intro_03</t>
  </si>
  <si>
    <t>Excellent! I was almost getting bored here in my huge Throne Room full of Gold!</t>
  </si>
  <si>
    <t>dlg_exam_intro_04</t>
  </si>
  <si>
    <t>Oh, you're still here, too? I have the feeling my career is somehow going nowhere at the moment.</t>
  </si>
  <si>
    <t>dlg_exam_intro_05</t>
  </si>
  <si>
    <t>Nevertheless, this pathetic Hero camp was of course no problem at all for the Merciless Evil, who was already planning how to best use its fully developed and equipped Dungeon to take these few pitiful little Heroes apart.</t>
  </si>
  <si>
    <t>dlg_exam_intro_06</t>
  </si>
  <si>
    <t>You got that right, I’m just itching to get in there! Okay, it might just be these stupid gloves, ‘cause I think I’m maybe allergic to Dwarf hair.</t>
  </si>
  <si>
    <t>dlg_exam_intro_07</t>
  </si>
  <si>
    <t>To Dwarf hair… Wait, what exactly did you do with Grimli's remains, again? Wait, no, don't tell me, I just had breakfast, it would be such a waste!</t>
  </si>
  <si>
    <t>dlg_exam_intro_08</t>
  </si>
  <si>
    <t>Fine, I won't say anything about it. I’ll wrap it in a cloak of Dwarf beard… I mean silence. Ha ha ha!</t>
  </si>
  <si>
    <t>dlg_exam_intro_09</t>
  </si>
  <si>
    <t>I said I don't want to hear it! Now go deal with those Heroes, at least you’re moderately good at that!</t>
  </si>
  <si>
    <t>dlg_exam_intro_10</t>
  </si>
  <si>
    <t>Ha, Heroes, right! Okay, Creatures, get ready! We attack them, beat ‘em up and then we scatter cat hair in their eyes. In the eyes of the ones allergic to cats, of course! HA HA HA!</t>
  </si>
  <si>
    <t>dlg_exam_last_defenders_end_01</t>
  </si>
  <si>
    <t>The Heroes’ Camp had been destroyed. The Absurd Evil had won. Again. Apparently it didn’t find that at all boring.</t>
  </si>
  <si>
    <t>dlg_exam_last_defenders_end_02</t>
  </si>
  <si>
    <t>Yeah, well, whatever floats your boat, I guess. At least you gave those Heroes a beating. Right, that should be all of them. I guess we can wrap this up now, right?</t>
  </si>
  <si>
    <t>dlg_exam_last_defenders_end_03</t>
  </si>
  <si>
    <t>DLC completed! Absolutely splendid! THE END! Bye now, see you next time!</t>
  </si>
  <si>
    <t>dlg_exam_last_defenders_found_01</t>
  </si>
  <si>
    <t>The Cruel Evil’s armies approached the very last remaining Heroes. An indescribable sound could be heard from their direction, probably something to do with their trembling knees.</t>
  </si>
  <si>
    <t>dlg_exam_last_defenders_found_02</t>
  </si>
  <si>
    <t>No wonder, after all, Heroes have become a real rarity in this country! My Creatures and I will kick their asses, pull their ears out, tickle their feet! Only after we've taken off their shoes, of course! Ha ha ha!</t>
  </si>
  <si>
    <t>dlg_exam_lootbox_a</t>
  </si>
  <si>
    <t>This wonderful Lootbox contained some Gold for the Golden Evil!</t>
  </si>
  <si>
    <t>dlg_exam_lootbox_b</t>
  </si>
  <si>
    <t>The Magical Evil had found some Mana in this Lootbox.</t>
  </si>
  <si>
    <t>dlg_exam_lootbox_c</t>
  </si>
  <si>
    <t>This Lootbox contained a temporary attack buff for the Attacky Evil’s Creatures.</t>
  </si>
  <si>
    <t>dlg_exam_lootbox_d</t>
  </si>
  <si>
    <t>This Lootbox contained a temporary defense buff for the Armored Evil’s Creatures.</t>
  </si>
  <si>
    <t>dlg_exam_lootbox_e</t>
  </si>
  <si>
    <t>This Lootbox granted the Aggressive Evil’s Creatures a temporary attack speed buff.</t>
  </si>
  <si>
    <t>dlg_exam_lootbox_f</t>
  </si>
  <si>
    <t>The Speed-Freak Evil found a temporary movement speed buff for its Creatures in this Lootbox.</t>
  </si>
  <si>
    <t>dlg_exam_lootbox_g</t>
  </si>
  <si>
    <t>This Lootbox contained some particularly evil Heroes who immediately joined the Heroic Evil.</t>
  </si>
  <si>
    <t>dlg_exam_lootbox_h</t>
  </si>
  <si>
    <t>This Lootbox held a few frustrated Heroes who now began to attack the Dungeon.</t>
  </si>
  <si>
    <t>dlg_exam_lootbox_i</t>
  </si>
  <si>
    <t>This Lootbox revealed some vicious monsters that began to prowl the Dungeon.</t>
  </si>
  <si>
    <t>dlg_exam_lootbox_intro_start_01</t>
  </si>
  <si>
    <t>Oh, wait, look! The GDD really does mention these “Lootboxes”!</t>
  </si>
  <si>
    <t>dlg_exam_lootbox_intro_start_02</t>
  </si>
  <si>
    <t>Apparently they wanted to use them to suck the players' hard-earned cash out of their wallets! Ah, but it says here that the plan was postponed until the shop has been sold to those greedy guts at Electric Farts or Lousyvision.</t>
  </si>
  <si>
    <t>dlg_exam_lootbox_intro_start_03</t>
  </si>
  <si>
    <t>Extra income from Lootboxes? I can always use that! We'll just unlock that right now!</t>
  </si>
  <si>
    <t>dlg_exam_lootbox_j</t>
  </si>
  <si>
    <t>What was hidden in that Lootbox? A few Gobblers? Hmm, hope you didn’t consider that a total WASTE! Ha ha ha!</t>
  </si>
  <si>
    <t>dlg_exam_lootbox_k</t>
  </si>
  <si>
    <t>Full of anticipation, the Gambling Evil opened its Lootbox. Inside were… Crates, also known as boxes. Toolboxes, to be exact!</t>
  </si>
  <si>
    <t>dlg_exam_lootbox_l</t>
  </si>
  <si>
    <t>What's hidden in that Lootbox? Hmm, how about a… random Unit? Wait, I just have to roll some dice… So, yeah, have fun with that!</t>
  </si>
  <si>
    <t>dlg_exam_mission_caption</t>
  </si>
  <si>
    <t>Show us what you're made of</t>
  </si>
  <si>
    <t>dlg_exam_mission_description</t>
  </si>
  <si>
    <t>Are there really a few leftover Heroes over there? Hmph, these damn DLCs just never stop!</t>
  </si>
  <si>
    <t>dlg_exam_narrator_intro_01</t>
  </si>
  <si>
    <t>Just you hold your horses there, bucko. If I read that correctly, then the players out there were promised a new DLC with 3 missions plus an epic final battle and so on!</t>
  </si>
  <si>
    <t>dlg_exam_narrator_intro_02</t>
  </si>
  <si>
    <t>Yeah, yeah, that was just marketing blah blah. You know how it is. Let's face it, its not like the guys at Realmforge would be the first to rip off their players. I wouldn't be surprised if they put in Lootboxes or something like that now and then sell the shop to Electronic Farts or Lazyvision or whatever they're called tomorrow!</t>
  </si>
  <si>
    <t>dlg_exam_narrator_intro_03</t>
  </si>
  <si>
    <t>Uh uh uhh, no game I’M in is gonna turn out to be a rip-off! I may be an evil character, but THAT just isn't gonna happen. Come on, you lazy-ass Narrator, do your job and… narrate something! Huge dragons, exploding cows, worm-eaten apples. Come on. That's what they pay you for! Probably overpaid, I'd say!</t>
  </si>
  <si>
    <t>dlg_exam_narrator_intro_04</t>
  </si>
  <si>
    <t>How dare you! Just you wait, you want it, you got it!</t>
  </si>
  <si>
    <t>dlg_exam_narrator_intro_05</t>
  </si>
  <si>
    <t>*harrumph* A great danger still lurked in the land. A mighty figure named Narratus, the… Narrator! His powers were so unimaginably powerful that they defied description.</t>
  </si>
  <si>
    <t>dlg_exam_narrator_intro_06</t>
  </si>
  <si>
    <t>Narratus, is such a stupid name…</t>
  </si>
  <si>
    <t>dlg_exam_narrator_intro_07</t>
  </si>
  <si>
    <t>You're really asking for it, aren't you? Have it your way! Narratus had had enough of Thalya and the puppeteer pulling her strings from behind the scenes, the Ashen Evil. The day of reckoning was now at hand!</t>
  </si>
  <si>
    <t>dlg_exam_narrator_intro_08</t>
  </si>
  <si>
    <t>Bears suddenly appeared and pounced on Thalya. Of course, to the inclined listener this came as no surprise, as it made perfect sense to those who had followed the course of the story!</t>
  </si>
  <si>
    <t>dlg_exam_narrator_intro_09</t>
  </si>
  <si>
    <t>Psh, bears!. That’s so pathetic. We had that like about 30 missions ago. So, all the great ideas kinda dry up when you don’t have a script in front of you, huh?</t>
  </si>
  <si>
    <t>dlg_exam_narrator_intro_10</t>
  </si>
  <si>
    <t>Great ideas? Coming right up! Narratus first wanted to check whether Thalya and the Shameful Evil were even worthy of his attention. They would have to pass several trials to do so.</t>
  </si>
  <si>
    <t>dlg_exam_narrator_intro_11</t>
  </si>
  <si>
    <t>From now on, and I quote Paragraph 5, Page 232, Objects would appear in the Dungeon. If these were not destroyed in time, a Monster Room would spawn at that location.</t>
  </si>
  <si>
    <t>dlg_exam_narrator_intro_12</t>
  </si>
  <si>
    <t>Wait a minute… Are you quoting from the “Dungeons 3 Game Design Document”?</t>
  </si>
  <si>
    <t>dlg_exam_narrator_intro_13</t>
  </si>
  <si>
    <t>That is totally irrelevant. If I were you, I'd be better off getting that Dungeon in shape for my… I mean Narratus' trials!</t>
  </si>
  <si>
    <t>dlg_exam_narrator_intro_14</t>
  </si>
  <si>
    <t>Damn! Get moving creatures, keep an eye out for those objects. Search the Dungeon for them, check the Walkthrough!</t>
  </si>
  <si>
    <t>dlg_exam_outro_01</t>
  </si>
  <si>
    <t>Hmm… Narratus nodded acknowledgingly. In spite of his ingenious trials, the Has-The-Luck-Of-Domino Evil had been able to defend itself against all comers.</t>
  </si>
  <si>
    <t>dlg_exam_outro_02</t>
  </si>
  <si>
    <t>Ha, you got that right! We ain't no Heroes, but we sure as hell are super!</t>
  </si>
  <si>
    <t>dlg_exam_outro_03</t>
  </si>
  <si>
    <t>But can we finally stop this Narratus nonsense? I mean, you've had your fun now and trotted out a few antiquated gameplay concepts, but now it's about time…</t>
  </si>
  <si>
    <t>dlg_exam_outro_04</t>
  </si>
  <si>
    <t>But of course Narratus was far from defeated! Ha ha ha, as if Narratus could be beaten! That cunning adventurer still had all the aces up his sleeve and was just getting warmed up!</t>
  </si>
  <si>
    <t>dlg_exam_outro_05</t>
  </si>
  <si>
    <t>I liked you a lot better in your apathetic passive role!</t>
  </si>
  <si>
    <t>dlg_exam_outro_06</t>
  </si>
  <si>
    <t>Yes, well, times change! When these DLCs just go on and on and on and my career is at a standstill, then I might as well make some noise here.</t>
  </si>
  <si>
    <t>dlg_exam_outro_07</t>
  </si>
  <si>
    <t>The common term is Mid-Life Crisis…</t>
  </si>
  <si>
    <t>dlg_exam_outro_08</t>
  </si>
  <si>
    <t>Hmph, see you in the next mission, Thalya! Let's see if you still feel like making cheeky remarks like that then!</t>
  </si>
  <si>
    <t>dlg_exam_outro_hero_lose_01</t>
  </si>
  <si>
    <t>Thalya and the Laughable Evil had failed. While they had indeed subjugated almost the entire Eastern Kingdom, the last handful of nameless Heroes had obviously proved a bit too much. The Dungeonheart burst into thousands of pieces. Pathetic!</t>
  </si>
  <si>
    <t>dlg_exam_outro_lose_01</t>
  </si>
  <si>
    <t>Thalya and the Intellectually-Challenged Evil had failed to face the Narrator's magnificent narrations. Obviously this story was too much for them! Or were they too weak? Be that as it may, this truly was their inglorious… END!</t>
  </si>
  <si>
    <t>dlg_explosion_bossfight_start_01</t>
  </si>
  <si>
    <t>So you invaded my fortress, did you, sugar pie? I'm afraid I'm going to have to give you a little beating for that. But if you're really good about it, you can have a plaster for the boo-boo!</t>
  </si>
  <si>
    <t>dlg_explosion_campspawner_destroyed_info_01</t>
  </si>
  <si>
    <t>The Merciless Evil had destroyed a small Hero Camp. A foretaste of its brilliant victory over the Good Fairy?</t>
  </si>
  <si>
    <t>dlg_explosion_campspawner_destroyed_info_02</t>
  </si>
  <si>
    <t>Pumpkin, what are you doing? That's really not very nice of you! Bad boys don’t get to lick the cake spoons later! Come, my sweet bears, show those villains one just doesn't do that kind of thing!</t>
  </si>
  <si>
    <t>dlg_explosion_dwarf_01_die_info_01</t>
  </si>
  <si>
    <t>Grumpy the unfriendly dwarf had slightly misjudged the armies of Evil. Instead of digging for gold and ore in tunnels, his days would now probably be filled with watching the radishes grow – from below.</t>
  </si>
  <si>
    <t>dlg_explosion_dwarf_01_start_01</t>
  </si>
  <si>
    <t>Grumpy, one of the Good Fairy’s Seven Dwarves, confronted the armies of Evil. Something he would quickly regret…</t>
  </si>
  <si>
    <t>dlg_explosion_dwarf_02_die_info_01</t>
  </si>
  <si>
    <t>The dwarf named Sleepy lay down to take another nap. This time for good!</t>
  </si>
  <si>
    <t>dlg_explosion_dwarf_02_start_01</t>
  </si>
  <si>
    <t>The Cruel Evil’s armies had located Sleepy the dwarf, who yawned as he slowly faced the evil Creatures.</t>
  </si>
  <si>
    <t>dlg_explosion_dwarf_03_die_info_01</t>
  </si>
  <si>
    <t>The dwarf Happy’s grin vanished forever when he fell to the ground deathly wounded. Whoever laughs last is EVIL!</t>
  </si>
  <si>
    <t>dlg_explosion_dwarf_03_start_01</t>
  </si>
  <si>
    <t>The Globetrotting Evil’s armies had tracked down the dwarf Happy, who threw himself at the creatures with a broad grin on his face!</t>
  </si>
  <si>
    <t>dlg_explosion_dwarf_04_die_info_01</t>
  </si>
  <si>
    <t>Dopey the dwarf went down without a single word. It was as if they wanted to save themselves this speaking role. Ha, then I get to say more, wonderful!</t>
  </si>
  <si>
    <t>dlg_explosion_dwarf_04_start_01</t>
  </si>
  <si>
    <t>The Snow-White-Despising Evil had found the dwarf Dopey, who – without saying a single word – faced off against the creatures!</t>
  </si>
  <si>
    <t>dlg_explosion_dwarf_05_die_info_01</t>
  </si>
  <si>
    <t>The dwarf Sneezy rattled a last sneeze before falling to the ground under the blows of the Wicked Evil’s Creatures.</t>
  </si>
  <si>
    <t>dlg_explosion_dwarf_05_start_01</t>
  </si>
  <si>
    <t>With a loud ah-choo, Sneezy the dwarf faced the Didn’t-Give-A-Damn-About-Filmed-Fairytales Evil’s armies. Was that such a good idea?</t>
  </si>
  <si>
    <t>dlg_explosion_dwarf_06_die_info_01</t>
  </si>
  <si>
    <t>Bashful the dwarf bit the dust. He blushed one last time and then breathed his last.</t>
  </si>
  <si>
    <t>dlg_explosion_dwarf_06_start_01</t>
  </si>
  <si>
    <t>The dwarf Bashful, a rather shy fellow, blushed a bit as he stood to face the Not-Really-Known-For-Its-Bashfulness Evil’s hordes.</t>
  </si>
  <si>
    <t>dlg_explosion_dwarf_07_die_info_01</t>
  </si>
  <si>
    <t>The leader of the Dwarves was history.</t>
  </si>
  <si>
    <t>dlg_explosion_dwarf_07_die_info_02</t>
  </si>
  <si>
    <t>BABYKINS! Did you really kill the Seven Dwarves? What a disgraceful thing to do! You're going to bed tonight without dessert, I'll tell you that!</t>
  </si>
  <si>
    <t>dlg_explosion_dwarf_07_start_01</t>
  </si>
  <si>
    <t>The Dwarf-Trashing Evil’s armies had discovered Doc, the leader of the Dwarves. With a “hi ho, hi ho”, he threw himself at the evil Creatures!</t>
  </si>
  <si>
    <t>dlg_explosion_dwarves_killed_info_01</t>
  </si>
  <si>
    <t>The Dreadful Evil had put all seven Dwarves in the ground. This meant that a lot of fairy tale books and a film or two had to be rewritten, but hey! It was definitely worth it! Ha ha ha!</t>
  </si>
  <si>
    <t>dlg_explosion_fairy_combat_random_01</t>
  </si>
  <si>
    <t>Lambchop, I’m going to scrub you with soap bubbles!</t>
  </si>
  <si>
    <t>dlg_explosion_fairy_combat_random_02</t>
  </si>
  <si>
    <t>Sweetums, I’m going to thrash you with gingerbread men!</t>
  </si>
  <si>
    <t>dlg_explosion_fairy_combat_random_03</t>
  </si>
  <si>
    <t>Frou-Frou, I’m going to stuff your mouth with gummy bears!</t>
  </si>
  <si>
    <t>dlg_explosion_fairy_combat_random_04</t>
  </si>
  <si>
    <t>Honeycakes, I’m going to drench you in cake batter!</t>
  </si>
  <si>
    <t>dlg_explosion_fairy_combat_random_05</t>
  </si>
  <si>
    <t>Chubby cheeks, you’re going to have to pay for your not-so-sweet deeds!</t>
  </si>
  <si>
    <t>dlg_explosion_fairy_combat_random_06</t>
  </si>
  <si>
    <t>Sweetheart, I'm afraid I’m going to have to spank you for your evil deeds!</t>
  </si>
  <si>
    <t>dlg_explosion_fairy_combat_random_07</t>
  </si>
  <si>
    <t>Shmoopsie poo, I’m going to have to beat you with a candy cane!</t>
  </si>
  <si>
    <t>dlg_explosion_fairy_combat_random_08</t>
  </si>
  <si>
    <t>Bitsy bear, I'm going to have to wipe the floor with you a little. With crusted icing sticks!</t>
  </si>
  <si>
    <t>dlg_explosion_first_sheep_info_01</t>
  </si>
  <si>
    <t>The first sheep had been loaded with dynamite and was ready to be sent loudly bleating against the Good Fairy’s defenses!</t>
  </si>
  <si>
    <t>dlg_explosion_first_sheep_info_02</t>
  </si>
  <si>
    <t>Oh, bitsy pookums, that's really not very nice of you! Yuck, who's going to clean all this up?</t>
  </si>
  <si>
    <t>dlg_explosion_heroes_active_fallback_info_01</t>
  </si>
  <si>
    <t>So you don’t want to surrender, my little cupcakes? That’s really too bad. Forwards, my sweets, and make that Dungeon obsolete!</t>
  </si>
  <si>
    <t>dlg_explosion_heroes_active_info_01</t>
  </si>
  <si>
    <t>So your advancing means you don't want to surrender, sweetcakes? That’s really too bad. Forwards, my sweets, and make that Dungeon obsolete!</t>
  </si>
  <si>
    <t>dlg_explosion_intro_01</t>
  </si>
  <si>
    <t>The Fairyland-Flattening Evil’s armies had reached the Good Fairy’s fortress. As usual, the Evil Horde tried the brute force approach!</t>
  </si>
  <si>
    <t>dlg_explosion_intro_02</t>
  </si>
  <si>
    <t>Exactly, forwards you Evil Horde. Attack with absolutely no tactical finesse whatsoever and nothing but brute force! Ha ha ha!</t>
  </si>
  <si>
    <t>dlg_explosion_intro_03</t>
  </si>
  <si>
    <t>That's not very nice of you, my dumplings! I'm afraid my transformation towers won't be happy with your behaviour and will finish you little sweeties off.</t>
  </si>
  <si>
    <t>dlg_explosion_intro_04</t>
  </si>
  <si>
    <t>See, you little cuddly-wuddlies? You shouldn't mess with a Good Fairy. And now do be sweethearts and surrender! And then I'll bake you some cookies, too!</t>
  </si>
  <si>
    <t>dlg_explosion_intro_05</t>
  </si>
  <si>
    <t>Umm, cookies… Wait, what am I saying? We're gonna kick that old bag’s arse! It’s just… how are we gonna get past those towers?</t>
  </si>
  <si>
    <t>dlg_explosion_intro_06</t>
  </si>
  <si>
    <t>Once again, Thalya showed little – very, very, very little – tactical finesse. Apparently she had forgotten what happened in the last mission.</t>
  </si>
  <si>
    <t>dlg_explosion_intro_07</t>
  </si>
  <si>
    <t>Uh… why, what happened?</t>
  </si>
  <si>
    <t>dlg_explosion_intro_08</t>
  </si>
  <si>
    <t>*sigh* Okay, one more time for the idiots in the audience. It was all about sheep. The towers here turn Creatures into sheep. So sheep remain sheep. Plus, we have plenty of dynamite. Computer game history has shown us just how useful explosive sheep can be!</t>
  </si>
  <si>
    <t>dlg_explosion_intro_09</t>
  </si>
  <si>
    <t>Ahhhh… okay… great plan. Well, then we'll load the sheep with dynamite and send them up against the Good Fairy’s Fortress!</t>
  </si>
  <si>
    <t>dlg_explosion_intro_10</t>
  </si>
  <si>
    <t>Well, this bad boy is certainly an unpleasant fellow. I'd better send out my seven Dwarves to take care of this problem!</t>
  </si>
  <si>
    <t>dlg_explosion_mission_caption</t>
  </si>
  <si>
    <t>Kamikaze Sheep</t>
  </si>
  <si>
    <t>dlg_explosion_mission_description</t>
  </si>
  <si>
    <t>It was time to attack the Good Fairy’s Fortress and to put an end to that detestably good person!</t>
  </si>
  <si>
    <t>dlg_explosion_outro_01</t>
  </si>
  <si>
    <t>Sugarplum… that’s really… not very nice… of you… Fairyland… still… needs me…</t>
  </si>
  <si>
    <t>dlg_explosion_outro_02</t>
  </si>
  <si>
    <t>Ha ha ha, that’s all she wrote! And the moral of the story is: Good guys never win in this biz! Ha ha ha!</t>
  </si>
  <si>
    <t>dlg_explosion_outro_03</t>
  </si>
  <si>
    <t>Now, if there was a prize for the worst rhymes, you'd surely take first place…</t>
  </si>
  <si>
    <t>dlg_explosion_outro_04</t>
  </si>
  <si>
    <t>*harrumph* The Happy-End-Rejecting Evil had triumphed and really shown the Good Fairy where the hammer hung – or the mace of Evil. So that made it time to extend the trophy wall!</t>
  </si>
  <si>
    <t>dlg_explosion_outro_05</t>
  </si>
  <si>
    <t>At the same time, Fairyland was “liberated”. Never again would anyone fill the bellies of innocent wolves with stones or shove any poor witches into ovens! And no little men on stilts, either.</t>
  </si>
  <si>
    <t>dlg_explosion_outro_06</t>
  </si>
  <si>
    <t>An (Evil) – in brackets – was added to the name Fairyland. And if Thalya hasn't died…</t>
  </si>
  <si>
    <t>dlg_explosion_outro_07</t>
  </si>
  <si>
    <t>Oh yeah, I didn't die! Ha ha ha, I won! Time to get my recorder out and play a victory song!</t>
  </si>
  <si>
    <t>dlg_explosion_outro_08</t>
  </si>
  <si>
    <t>Oookay… well, then… you uh… you play your victory song. I think I’ll just have a drink or two and pray for some memory loss!</t>
  </si>
  <si>
    <t>dlg_explosion_outro_09</t>
  </si>
  <si>
    <t>And if Thalya hasn't died… THEN SHE'S STILL OUT THERE SOMEWHERE GIVING THE GOOD GUYS A DAMN GOOD THRASHING!</t>
  </si>
  <si>
    <t>dlg_explosion_outro_lose_01</t>
  </si>
  <si>
    <t>In its muddleheadedness, the Careless Evil had failed to provide enough protection for its Dungeonheart, which now lay in a thousand pieces. And if they haven't died, then they’re still… oh, wait a minute, you DID DIE! HA HA HA!</t>
  </si>
  <si>
    <t>dlg_explosion_polytower_info_01</t>
  </si>
  <si>
    <t>Having once again sent its Creatures up against the transformation towers out of pure spite, the Deaf-As-A-Doorpost Evil now looked somewhat peplexed as it gazed upon its new herd of sheep.</t>
  </si>
  <si>
    <t>dlg_explosion_portalcamp_destroyed_info_01</t>
  </si>
  <si>
    <t>The Fairyland-Flattening Evil’s armies had destroyed the Hero Camp outside the Good Fairy’s stronghold. Good work! Next stop: The Good Fairy’s Fortress</t>
  </si>
  <si>
    <t>dlg_explosion_portalcamp_destroyed_info_02</t>
  </si>
  <si>
    <t>Honeybunch, what are you doing there? You really are very naughty today!</t>
  </si>
  <si>
    <t>dlg_explosion_sheep_hit_random_01</t>
  </si>
  <si>
    <t>These sheep didn’t mess around when they encountered a few opponents, and quickly – and a touch involuntarily – set off the dynamite they carried. Boom! That's all I'm saying, but an umbrella would be good right about now…</t>
  </si>
  <si>
    <t>dlg_explosion_sheep_hit_random_02</t>
  </si>
  <si>
    <t>A last bleat escaped the sheep before they more-or-less vanished into thin air amidst a group of Heroes. And by air, I mean a really big explosion!</t>
  </si>
  <si>
    <t>dlg_explosion_sheep_hit_random_03</t>
  </si>
  <si>
    <t>With a “Baaaah” the dynamite-equipped sheep plunged into a horde of enemies, which quickly disintegrated into tiny pieces with a joyful boom!</t>
  </si>
  <si>
    <t>dlg_explosion_sheep_max_random_01</t>
  </si>
  <si>
    <t>The Sheep-Stomached Evil had no more room for additional suicidal dynamite sheep. It immediately began sending them out against the Good Fairy’s towers!</t>
  </si>
  <si>
    <t>dlg_explosion_sheep_max_random_02</t>
  </si>
  <si>
    <t>The Haggis-Eating Evil had now managed to hoard the maximum justifiable number of dynamite sheep. It was time to send them on their way!</t>
  </si>
  <si>
    <t>dlg_explosion_sheep_max_random_03</t>
  </si>
  <si>
    <t>The Shorn Evil had reached the maximum number of dynamite sheep. It quickly set about sending them off!</t>
  </si>
  <si>
    <t>dlg_explosion_sheep_summon_inactive_random_01</t>
  </si>
  <si>
    <t>The Not-Exactly-Famous-For-Its-Patience Evil drove its creatures to equip the sheep with dynamite even faster. After all, there were not enough of them yet.</t>
  </si>
  <si>
    <t>dlg_explosion_sheep_summon_inactive_random_02</t>
  </si>
  <si>
    <t>The Impatient Evil had to exercise some patience before enough sheep were equipped with dynamite.</t>
  </si>
  <si>
    <t>dlg_explosion_sheep_summon_inactive_random_03</t>
  </si>
  <si>
    <t>The Nervously-Chewing-On-Its-Claws Evil tried to send more dynamite-laden sheep on their way. Unfortunately, however, these were not yet ready.</t>
  </si>
  <si>
    <t>dlg_explosion_sheep_summoned_random_01</t>
  </si>
  <si>
    <t>Another horde of suicidal sheep appeared with a “baaah!” and stood waiting for the Bleating Evil to give them their orders.</t>
  </si>
  <si>
    <t>dlg_explosion_sheep_summoned_random_02</t>
  </si>
  <si>
    <t>Another group of dynamite-loaded sheep was ready to either fly to the moon or march against the Good Fairy’s fortress!</t>
  </si>
  <si>
    <t>dlg_explosion_spawners_end_01</t>
  </si>
  <si>
    <t>The Terrible Evil huffed and puffed and had destroyed all the Hero Camps.</t>
  </si>
  <si>
    <t>dlg_explosion_spawners_end_02</t>
  </si>
  <si>
    <t>Wonderful work. Nothing stands in the way of our victory now! Ha ha ha ha, being Evil is fun in the DLC, too!</t>
  </si>
  <si>
    <t>dlg_explosion_spawners_portal_active_fallback_combat_info_01</t>
  </si>
  <si>
    <t>Poopsie bear, did you destroy the village? I find that most disturbing! Now I’m just going to send my little Heroes through the Portals DIRECTLY into your Dungeon!</t>
  </si>
  <si>
    <t>dlg_explosion_spawners_portal_active_fallback_info_01</t>
  </si>
  <si>
    <t>Sugarplum, you're starting to piss me off! Now I’m just going to send my little Hero bears DIRECTLY into your Dungeon!</t>
  </si>
  <si>
    <t>dlg_explosion_spawners_portal_active_fallback_info_02</t>
  </si>
  <si>
    <t>Hero portals opened in the Silly-Look-On-Its-Face Evil’s Dungeon. It would be wise to prepare to defend the Dungeon.</t>
  </si>
  <si>
    <t>dlg_explosion_spawners_portal_active_info_01</t>
  </si>
  <si>
    <t>Sweetcakes, I'm getting just a little tired of you. Now I’m just going to send my little Hero bears DIRECTLY into your Dungeon!</t>
  </si>
  <si>
    <t>dlg_explosion_spawners_portal_active_info_02</t>
  </si>
  <si>
    <t>Hero portals opened in the Perplexed Evil’s Dungeon. It would be wise to prepare to defend it.</t>
  </si>
  <si>
    <t>dlg_explosion_towerdestroyed_random_01</t>
  </si>
  <si>
    <t>Pumpkin, did you destroy one of my transformation towers? I don't find that the least bit heartwarming! In fact, I'm afraid it made me slightly angry!</t>
  </si>
  <si>
    <t>dlg_explosion_towerdestroyed_random_02</t>
  </si>
  <si>
    <t>Buttercup, why are you attacking one of my transformation towers? It takes a long time for my elves and fairies to build one of those!</t>
  </si>
  <si>
    <t>dlg_explosion_towerdestroyed_random_03</t>
  </si>
  <si>
    <t>Gumdrop, please keep your hands off my transformation towers! They're not paid for yet!</t>
  </si>
  <si>
    <t>dlg_explosion_village_destroyed_info_01</t>
  </si>
  <si>
    <t>Ha, we destroyed that village with ease! Good work, but now its time to kick this Fairy's arse. We rip off her wings one by one, we'll flatten her, we'll mess up her hairdo!</t>
  </si>
  <si>
    <t>dlg_explosion_village_destroyed_info_02</t>
  </si>
  <si>
    <t>Cookie pops, what have you done there? That's an evil, heinous act. I’m going to have to write that down in your Good Bee book!</t>
  </si>
  <si>
    <t>dlg_extension_boss_random_01</t>
  </si>
  <si>
    <t>Thalya, ye scrawny seahog! I’m going t’smotha ya in sea spume!</t>
  </si>
  <si>
    <t>dlg_extension_boss_random_02</t>
  </si>
  <si>
    <t>Arrr, me hearties, put an end t’ this Evil!</t>
  </si>
  <si>
    <t>dlg_extension_boss_random_03</t>
  </si>
  <si>
    <t>I shall avenge my daughter Yaina Overproud! By the power of the moon, I swear!</t>
  </si>
  <si>
    <t>dlg_extension_boss_random_04</t>
  </si>
  <si>
    <t>Evil will never prevail! Victory to the Buccaneers!</t>
  </si>
  <si>
    <t>dlg_extension_boss_random_05</t>
  </si>
  <si>
    <t>May Evil walk the plank!</t>
  </si>
  <si>
    <t>dlg_extension_building_random_01</t>
  </si>
  <si>
    <t>In their construction-crazed madness, the Evil erected a building at the Outpost. Not such a bad idea!</t>
  </si>
  <si>
    <t>dlg_extension_building_random_02</t>
  </si>
  <si>
    <t>Using cheap labor and materials, the Evil expanded the Outpost.</t>
  </si>
  <si>
    <t>dlg_extension_building_random_03</t>
  </si>
  <si>
    <t>The Cheapskate-And-Illegal-Labor-Employing Evil expanded the Outpost.</t>
  </si>
  <si>
    <t>dlg_extension_dungeon_clear_entrance_outside_extension_01</t>
  </si>
  <si>
    <t>The entrance to the Underground was still buried. And, once again, valuable game time was wasted.</t>
  </si>
  <si>
    <t>dlg_extension_dungeon_clear_entrance_outside_extension_02</t>
  </si>
  <si>
    <t>I think they’re just trying to cram in some more dialogue and justify their paycheck.</t>
  </si>
  <si>
    <t>dlg_extension_dungeon_clear_entrance_outside_extension_03</t>
  </si>
  <si>
    <t>Nonsense! One can never have enough narrative!</t>
  </si>
  <si>
    <t>dlg_extension_dungeon_entered_extension_01</t>
  </si>
  <si>
    <t>Ahh, that good, stale Dungeon fug. I love the smell of rotting flesh in the morning.</t>
  </si>
  <si>
    <t>dlg_extension_dungeon_entered_extension_02</t>
  </si>
  <si>
    <t>Hm, personally I could live without it. Elven noses aren’t designed for anything too pestilential…</t>
  </si>
  <si>
    <t>dlg_extension_dungeon_entered_extension_03</t>
  </si>
  <si>
    <t>Okay… Thalya entered the Underground despite her lame, non-aggression-pact-seeking side. There she could hunker down and build some decent defenses to stave off the advancing Heroes.</t>
  </si>
  <si>
    <t>dlg_extension_dungeon_entered_extension_04</t>
  </si>
  <si>
    <t>That’s what we’ll do! Ha ha ha! Lock down the Dungeon and kick some serious do-gooder ass. I'll rip ‘em from limb to limb, slice off their ears and poke ‘em with sharp pencils!</t>
  </si>
  <si>
    <t>dlg_extension_dungeon_entered_extension_05</t>
  </si>
  <si>
    <t>But in order to proceed against the rebels, Thalya had to search the Underground for another Dungeon entrance. An entrance that would take her to the other side of the mountain and close to the local rebel camp!</t>
  </si>
  <si>
    <t>dlg_extension_dungeon_entered_extension_06</t>
  </si>
  <si>
    <t>I can do that. Little Snots, prepare to comb the Dungeon! On second thoughts! Put the comb away. I didn't mean it literally!</t>
  </si>
  <si>
    <t>dlg_extension_dungeon_entered_extension_07</t>
  </si>
  <si>
    <t>But Spiders too were in the Underground, Spiders who seemed to have grown more intelligent. Not only were the critters now getting around, they were settling in – without even asking. The Arachnophobic Evil was sure to have fun with them!</t>
  </si>
  <si>
    <t>dlg_extension_dungeon_second_entrance_found_extension_01</t>
  </si>
  <si>
    <t>The Excavating Evil’s Little Snots discovered another Dungeon entrance. This would lead very close to the rebel camp. It was time to attack!</t>
  </si>
  <si>
    <t>dlg_extension_dungeon_second_entrance_found_extension_02</t>
  </si>
  <si>
    <t>Arr, ye’ve got that right. Attack, men! For my daughter, for Dollaran! Make ‘em walk the plank!</t>
  </si>
  <si>
    <t>dlg_extension_dungeon_second_entrance_found_extension_03</t>
  </si>
  <si>
    <t>Wait a minute, we were going to attack! That’s not fair! Defend the Dungeon! Send ‘em packing! Throw chocolate at them till they get diabetes!</t>
  </si>
  <si>
    <t>dlg_extension_dungeon_start_01</t>
  </si>
  <si>
    <t>The Evil in its desire to drive the narrative forward destroyed the rebel camp. Darkness covered the land and the Underground opened!</t>
  </si>
  <si>
    <t>dlg_extension_heros_enter_dungeon_1</t>
  </si>
  <si>
    <t>Heroes have entered the Dungeon and are making headway… Wait, do I hear them digging into the rock? I believe they intend to build some kind of Underground base!</t>
  </si>
  <si>
    <t>dlg_extension_heros_enter_dungeon_2</t>
  </si>
  <si>
    <t>Into my Dungeon? Unbelievable! These new in-game map tweaks have gone too far! Stop them, spank them, pull off their ears and rip out their nostril hair!</t>
  </si>
  <si>
    <t>dlg_extension_intro_01</t>
  </si>
  <si>
    <t>Arr, men, I’m proud of ye lads! We’ve seized back the area and keelhauled those Horde bastards! For Lordaeron, I mean for Dollaran! With the Goddess on our side, we’ll force the vermin to walk the plank! Follow me!</t>
  </si>
  <si>
    <t>dlg_extension_intro_02</t>
  </si>
  <si>
    <t>Ah, at last! We’ve found them! They must be the last rebels reported by our scouts. Led by that Admiral Overproud – who is honestly the worst Admiral I’ve ever heard of!</t>
  </si>
  <si>
    <t>dlg_extension_intro_03</t>
  </si>
  <si>
    <t>But you have heard of him?</t>
  </si>
  <si>
    <t>dlg_extension_intro_04</t>
  </si>
  <si>
    <t>Shut up, good Thalya! Why do you continue to torment me? I mean, we killed Tanos together. We stuck his head on a spike. Don’t you think it's time to take things easy and let chaos do the rest?</t>
  </si>
  <si>
    <t>dlg_extension_intro_05</t>
  </si>
  <si>
    <t>Yeah, well, I decided to drop the Goody-Two-Shoes act for a while. I was hoping I could convince you of the benefits of non-aggression treaties!</t>
  </si>
  <si>
    <t>dlg_extension_intro_06</t>
  </si>
  <si>
    <t>Non-aggresha-titty-what?</t>
  </si>
  <si>
    <t>dlg_extension_intro_07</t>
  </si>
  <si>
    <t>Hi there? Sorry to interrupt, could you just hurry on the chit-chat, please? I’ve been getting complaints. “Why-oh-why-oh-why are mission-intros so interminably long?” I mean, it doesn’t bother me, I get paid by the line, but…</t>
  </si>
  <si>
    <t>dlg_extension_intro_08</t>
  </si>
  <si>
    <t>Okay, where were we? Oh, yeah, (clears throat) Thalya managed to pinpoint some of the scattered rebels under the leadership of Yaina’s father, Admiral Overproud.</t>
  </si>
  <si>
    <t>dlg_extension_intro_09</t>
  </si>
  <si>
    <t>Thalya still hadn't built a Dungeon in the area. It was therefore a very sensible idea indeed to take the nearby Heroes’ Monument and use it to erect an Outpost in the Overworld.</t>
  </si>
  <si>
    <t>dlg_extension_intro_10</t>
  </si>
  <si>
    <t>Outposts in the Overworld? Whatever will they think of next?!</t>
  </si>
  <si>
    <t>dlg_extension_intro_11</t>
  </si>
  <si>
    <t>Ha ha! New in-game features! I love it! From the Outpost, I can access that cave and make things a little more “homely” round here!</t>
  </si>
  <si>
    <t>dlg_extension_intro_12</t>
  </si>
  <si>
    <t>And sign non-aggression pacts?</t>
  </si>
  <si>
    <t>dlg_extension_intro_13</t>
  </si>
  <si>
    <t>And use it as a base to exterminate the REBELS! Destroy them, slay them, dice them into cubes and smear toothpaste in their eyes.</t>
  </si>
  <si>
    <t>dlg_extension_intro_14</t>
  </si>
  <si>
    <t>Okay… Time clearly hasn’t healed any of your psychological deficiencies, has it? Anyway, your goal is clear. First thing in your inbox: take the Heroes’ Monument. Move it, move it! You know the drill!</t>
  </si>
  <si>
    <t>dlg_extension_introvideo_01</t>
  </si>
  <si>
    <t>The Absolute Evil – aided by Thalya – had already defeated the Western Kingdoms in the East. Would it now set out to slay the Northern Kingdoms in the South?</t>
  </si>
  <si>
    <t>dlg_extension_introvideo_02</t>
  </si>
  <si>
    <t>Not known as the most creative writers in the world, the development team will probably hold off that idea for later. Dungeons 4? 5? 29?</t>
  </si>
  <si>
    <t>dlg_extension_introvideo_03</t>
  </si>
  <si>
    <t>However, not all Heroes surrendered their fates to the Unmerciful-and-Merciless Evil.</t>
  </si>
  <si>
    <t>dlg_extension_introvideo_04</t>
  </si>
  <si>
    <t>A few last desperate rebels rallied around one final remaining Hero. Admiral Overproud, father to a certain Yaina, vowed bitter revenge for the premature death of his only child.</t>
  </si>
  <si>
    <t>dlg_extension_introvideo_05</t>
  </si>
  <si>
    <t>Thalya found this a welcome change from the endless tiring stream of victory celebrations. At least these were Heroes willing to defend themselves, as opposed to the pathetic Little Snots she used as sparring partners.</t>
  </si>
  <si>
    <t>dlg_extension_introvideo_06</t>
  </si>
  <si>
    <t>And so it was that Thalya set out on behalf of the Bored-And-Overpriced-Add-Ons-Obsessed Evil to show Admiral Overproud just exactly where the moonstone hung!</t>
  </si>
  <si>
    <t>dlg_extension_introvideo_caption</t>
  </si>
  <si>
    <t>An Unexpected Journey (Video)</t>
  </si>
  <si>
    <t>dlg_extension_introvideo_description</t>
  </si>
  <si>
    <t>Thalya went back into battle for the Absolute Evil!</t>
  </si>
  <si>
    <t>dlg_extension_mission_caption</t>
  </si>
  <si>
    <t>An Unexpected Journey</t>
  </si>
  <si>
    <t>dlg_extension_mission_description</t>
  </si>
  <si>
    <t>After her brilliant and bloodthirsty victory over Tanos, Thalya set out to conquer the last remaining pockets of resistance.</t>
  </si>
  <si>
    <t>dlg_extension_outpost_end_01</t>
  </si>
  <si>
    <t>Thalya and the Mercilessly-Rampaging Evil’s armies had done it. All that remained of the Heroes' Monument was an Olympic-class 3D jigsaw puzzle. In its place stood a swanky statue of the Pretentious Evil to mark the Outpost.</t>
  </si>
  <si>
    <t>dlg_extension_outpost_end_02</t>
  </si>
  <si>
    <t>Excellent work. Ha ha ha! The Outpost is mine! But… What do you actually do with Outposts? I mean, they look a bit pointless!</t>
  </si>
  <si>
    <t>dlg_extension_outpost_end_03</t>
  </si>
  <si>
    <t>Perhaps they could be the cornerstone of our new, peace-loving dominion?</t>
  </si>
  <si>
    <t>dlg_extension_outpost_end_04</t>
  </si>
  <si>
    <t>Quit the wisecracks, Thalya!</t>
  </si>
  <si>
    <t>dlg_extension_outpost_end_05</t>
  </si>
  <si>
    <t>Will nothing ever change? Oh, what the hell…! (Sighs) Okay, it’s like this: taking an Outpost would let the New-Game-Options-Avid Evil expand it and unlock great new game stuff, before trying them out to see what they can do.</t>
  </si>
  <si>
    <t>dlg_extension_outpost_hero_defense_idle_01</t>
  </si>
  <si>
    <t>Arr! It’s that damn Thalya who killed my daughter? I’ll strangle her with my own two hands and feed her remains to the sharks!</t>
  </si>
  <si>
    <t>dlg_extension_outpost_hero_defense_idle_02</t>
  </si>
  <si>
    <t>Just one more person who doesn’t like Thalya. No surprises there!</t>
  </si>
  <si>
    <t>dlg_extension_outpost_hero_defense_idle_03</t>
  </si>
  <si>
    <t>I'll show her! Men, build the defenses. Don't let that dark spawn board your ship!</t>
  </si>
  <si>
    <t>dlg_extension_outpost_idle_random_01</t>
  </si>
  <si>
    <t>The armies of Overtaxed Evil loitered near around the Heroes' Monument without actually taking it. Apparently the new game mechanics were intellectually too challenging for them.</t>
  </si>
  <si>
    <t>dlg_extension_outpost_idle_random_02</t>
  </si>
  <si>
    <t>The Trifling Evil had trouble demolishing the Heroes' Monument. Reducing mighty monuments to rubble using an army set only on bloodlust and murder is much trickier than it seems.</t>
  </si>
  <si>
    <t>dlg_extension_outpost_idle_random_03</t>
  </si>
  <si>
    <t>Hey, knucklebrain! You’re supposed to reduce the Heroes' Monument to a pile of smoking rubble! You swanned through the main campaign, so this should be a walk in the park! Get a move on, slowpoke!</t>
  </si>
  <si>
    <t>dlg_extension_outpost_start_01</t>
  </si>
  <si>
    <t>Thalya approached the Heroes’ Monument. She would use brute force to turn it into an Outpost of the Merciless Evil!</t>
  </si>
  <si>
    <t>dlg_extension_outro_1</t>
  </si>
  <si>
    <t>Arr, treachery, the enemy fought back. Retreat men, back through the Portals. We’ll have to punish the Evil brood another day!</t>
  </si>
  <si>
    <t>dlg_extension_outro_2</t>
  </si>
  <si>
    <t>Ha, look at them run, the cowardly dogs. Wait a minute, they’re using Portals! The cheek! How do we get to massacre them now?</t>
  </si>
  <si>
    <t>dlg_extension_outro_3</t>
  </si>
  <si>
    <t>This would be the perfect opportunity to negotiate non-aggression treaties…</t>
  </si>
  <si>
    <t>dlg_extension_outro_4</t>
  </si>
  <si>
    <t>For pity’s sake, you're even more annoying now than you were in the main game. Shut up and let me be the evil, mean and nasty villain I’ve always dreamed of being!</t>
  </si>
  <si>
    <t>dlg_extension_outro_5</t>
  </si>
  <si>
    <t>I could have put up with your bickering if my doctor had prescribed me heavy-duty painkillers. But he only gave me dog cookies again, so stop right now!</t>
  </si>
  <si>
    <t>dlg_extension_outro_6</t>
  </si>
  <si>
    <t>Hmm! So, the rebels had been put to flight. The Self-Satisfied-and-Smug Evil was happy with its work. Admiral Overproud however was still alive. A situation that definitely needed changing.</t>
  </si>
  <si>
    <t>dlg_extension_outro_dungeon_lose_1</t>
  </si>
  <si>
    <t>The Abominable Evil had failed and let its Dungeonheart be destroyed. A pathetic performance in a first mission, if I may say so!</t>
  </si>
  <si>
    <t>dlg_extension_outro_lose_1</t>
  </si>
  <si>
    <t>Don't worry, that isn’t my blood… WAIT! THAT IS MY BLOOD! Nooo! I’m dying!</t>
  </si>
  <si>
    <t>dlg_extension_outro_lose_2</t>
  </si>
  <si>
    <t>And so Thalya shuffled off this mortal coil to push up daisies. Well, that's what you get for joining the forces of Evil!</t>
  </si>
  <si>
    <t>dlg_extension_reinforcement_random_01</t>
  </si>
  <si>
    <t>Thalya and the Careless Evil had lost units. Fortunately for Thalya, there was a Dungeon nearby that instantly dispatched extra cannon fodder to reinforce their defenses!</t>
  </si>
  <si>
    <t>dlg_extension_reinforcement_random_02</t>
  </si>
  <si>
    <t>The Restless Evil had once again allowed its Army to be decimated. Conveniently, there was a Dungeon nearby which was able to make up for their tactical shortcomings with numbers.</t>
  </si>
  <si>
    <t>dlg_extension_reinforcement_random_03</t>
  </si>
  <si>
    <t>Hey, loser, stop leading your Creatures like lambs to the slaughter. Lambs have feelings too, you know? All right, here are a few reinforcements, but don't destroy them all at once!</t>
  </si>
  <si>
    <t>dlg_extension_second_outpost_idle_01</t>
  </si>
  <si>
    <t>Oh, another building site! I could use that…</t>
  </si>
  <si>
    <t>dlg_extension_second_outpost_idle_02</t>
  </si>
  <si>
    <t>As an embassy? A place to sign non-aggression treaties?</t>
  </si>
  <si>
    <t>dlg_extension_second_outpost_idle_03</t>
  </si>
  <si>
    <t>Just shut it, good Tha-… I mean mind-numbingly non-aggressive Thalya!</t>
  </si>
  <si>
    <t>dlg_extension_trap_poison_breath_intro</t>
  </si>
  <si>
    <t>Your Little Snots have discovered a Room full of Poisonbreath traps. These not only weaken enemies, but also explode when a Unit in their area of effect starts to burn. How very naughty!</t>
  </si>
  <si>
    <t>dlg_factory_caravan_fallback_01</t>
  </si>
  <si>
    <t>The Failing Evil had allowed a Potion Delivery to get through. A number of potion-bolstered Heroes immediately set out for the Dungeon.</t>
  </si>
  <si>
    <t>dlg_factory_caravan_fallback_02</t>
  </si>
  <si>
    <t>The Pathetic Evil had failed and a Potion Delivery reached the Heroes. Strengthened like a sailor who had eaten his spinach, they immediately set off on their way to thrash Brutus… I mean, to thrash Evil.</t>
  </si>
  <si>
    <t>dlg_factory_caravan_fallback_03</t>
  </si>
  <si>
    <t>The Wretched Evil had failed once again. Potions got through to the Heroes and swelled their fighting power to over 9000. So strengthened they set off for the Dungeon!</t>
  </si>
  <si>
    <t>dlg_factory_caravan_killed_random_01</t>
  </si>
  <si>
    <t>A Potion Delivery has been eradicated!</t>
  </si>
  <si>
    <t>dlg_factory_caravan_killed_random_02</t>
  </si>
  <si>
    <t>The Cruel Evil had destroyed a Potion Delivery.</t>
  </si>
  <si>
    <t>dlg_factory_caravan_killed_random_03</t>
  </si>
  <si>
    <t>This Potion Delivery isn’t going anywhere ever again!</t>
  </si>
  <si>
    <t>dlg_factory_caravan_killed_random_04</t>
  </si>
  <si>
    <t>A Potion Delivery has been destroyed!</t>
  </si>
  <si>
    <t>dlg_factory_caravan_killed_random_05</t>
  </si>
  <si>
    <t>The Potion-Delivery-Hating Evil had just destroyed one of the aforementioned Potion Deliveries.</t>
  </si>
  <si>
    <t>dlg_factory_caravan_killed_random_06</t>
  </si>
  <si>
    <t>The Merciless Evil had put a Potion Delivery pemanently out of business!</t>
  </si>
  <si>
    <t>dlg_factory_caravan_multi_killed_01</t>
  </si>
  <si>
    <t>The Destructive Evil had not allowed even a single Potion Delivery to reach its destination. Excellent work!</t>
  </si>
  <si>
    <t>dlg_factory_caravan_multi_killed_02</t>
  </si>
  <si>
    <t>The Devastating Evil made short work of the Potion Deliveries. Very good!</t>
  </si>
  <si>
    <t>dlg_factory_caravan_multi_killed_03</t>
  </si>
  <si>
    <t>The Fanatical-Magic-Potion-Prohibiting Evil had prevented any Potions from being delivered!</t>
  </si>
  <si>
    <t>dlg_factory_caravan_multi_killed_04</t>
  </si>
  <si>
    <t>The Good-Fairy-Hating-And-All-Her-Potions-Destroying Evil had eliminated all of the Potion Deliveries!</t>
  </si>
  <si>
    <t>dlg_factory_caravan_multi_killed_05</t>
  </si>
  <si>
    <t>The Only-Drinking-Potions-For-Itself – and only the ones containing alcohol – Evil had stopped the Potion Deliveries for the time being.</t>
  </si>
  <si>
    <t>dlg_factory_caravan_start_first_multiple_01</t>
  </si>
  <si>
    <t>Oops, obviously the Good Fairy’s business was buzzing, because suddenly several Potion Deliveries set out AT THE SAME TIME. But of course the Fast-Acting Evil would intercept them ALL!</t>
  </si>
  <si>
    <t>dlg_factory_caravan_start_first_single_01</t>
  </si>
  <si>
    <t>A Potion Delivery left one of the factories on its way to the Heroes. Of course, the Caught-Completely-By-Surprise Evil would intercept it and destroy every single potion!</t>
  </si>
  <si>
    <t>dlg_factory_caravan_start_first_single_02</t>
  </si>
  <si>
    <t>Wouldn't it make more sense to give the potions to our Creatures?</t>
  </si>
  <si>
    <t>dlg_factory_caravan_start_first_single_03</t>
  </si>
  <si>
    <t>Thalya, Thalya, Thalya… you've been around for a while now and you know how these things work. Do the forces of Evil always destroy everything, or not?</t>
  </si>
  <si>
    <t>dlg_factory_caravan_start_first_single_04</t>
  </si>
  <si>
    <t>Yeah, but…</t>
  </si>
  <si>
    <t>dlg_factory_caravan_start_first_single_05</t>
  </si>
  <si>
    <t>See, that's the way we've always done it. It's a system that works. Not perfect, but it works. So get out there and destroy that thing!</t>
  </si>
  <si>
    <t>dlg_factory_caravan_start_first_single_06</t>
  </si>
  <si>
    <t>*sigh* Okay, okay, lets not break with tradition. Come on, Creatures, follow me! Once more unto the breach. Let's destroy these helpful and invigorating potions!</t>
  </si>
  <si>
    <t>dlg_factory_caravan_start_first_single_07</t>
  </si>
  <si>
    <t>All right, I'm having a generous day today. When you destroy that Potion Delivery, there might be just one left over. Naturally, you can use it if you want!</t>
  </si>
  <si>
    <t>dlg_factory_caravan_start_first_single_08</t>
  </si>
  <si>
    <t>How… generous!</t>
  </si>
  <si>
    <t>dlg_factory_caravan_start_random_multiple_01</t>
  </si>
  <si>
    <t>Several Potion Deliveries were underway at the same time and had to be stopped by the Multitasking Evil.</t>
  </si>
  <si>
    <t>dlg_factory_caravan_start_random_multiple_02</t>
  </si>
  <si>
    <t>Several Potion Deliveries were underway to the Heroes. The Highway-Robbing Evil would never let them reach their goal!</t>
  </si>
  <si>
    <t>dlg_factory_caravan_start_random_multiple_03</t>
  </si>
  <si>
    <t>Potion Deliveries! Potion Deliveries everywhere! Of course, the All-Seeing Evil immediately set out to stop ALL OF THEM.</t>
  </si>
  <si>
    <t>dlg_factory_caravan_start_random_multiple_04</t>
  </si>
  <si>
    <t>Even more Potion Deliveries simultaneously set out. The Thieving Evil swore that none would reach their destination!</t>
  </si>
  <si>
    <t>dlg_factory_caravan_start_random_single_01</t>
  </si>
  <si>
    <t>Another Potion Delivery set out for the slavering Heroes.</t>
  </si>
  <si>
    <t>dlg_factory_caravan_start_random_single_02</t>
  </si>
  <si>
    <t>A Potion Delivery just waited for the Going-To-Stop-It-Anytime-Now Evil to destroy it.</t>
  </si>
  <si>
    <t>dlg_factory_caravan_start_random_single_03</t>
  </si>
  <si>
    <t>A Potion Delivery could hardly wait to be attacked by the Highway-Robbing Evil.</t>
  </si>
  <si>
    <t>dlg_factory_caravan_start_random_single_04</t>
  </si>
  <si>
    <t>Yet another Potion Delivery was on its way to the Potion addicted Heroes.</t>
  </si>
  <si>
    <t>dlg_factory_caravan_start_random_single_05</t>
  </si>
  <si>
    <t>And another Potion Delivery was on its way… and would NEVER reach its destination!</t>
  </si>
  <si>
    <t>dlg_factory_heroes_active_01</t>
  </si>
  <si>
    <t>Oho, do I hear a pitter-patter coming from Underground? But that doesn't sound much like happy “Hi ho, hi ho” dwarves to me, but rather like nasty evil Creatures. But I’m certain I didn't invite them to tea! Away you go, my sweets, please have a look!</t>
  </si>
  <si>
    <t>dlg_factory_heroes_active_02</t>
  </si>
  <si>
    <t>The good fairy had sensed the Boring-Loudly-Through-Bedrock Evil’s presence. Then again, it wasn't that difficult if you used your ears for something other than earwax bunkers. Soon Heroes would descend into the Underground.</t>
  </si>
  <si>
    <t>dlg_factory_heroes_active_03</t>
  </si>
  <si>
    <t>I'm sorry to have to leave you for a while, my little sugar bunnies. I'm afraid they need me back home to test a new elixir. An elixir that will make you even stronger, my ducks. Toodles, until later!</t>
  </si>
  <si>
    <t>dlg_factory_heroes_active_fallback_01</t>
  </si>
  <si>
    <t>Oh, now what do my slightly clouded by sugar glass eyes see there? Those aren’t happy little “Hi ho, hi ho” singing dwarves, but nasty evil Creatures instead. But I’m certain I didn't invite them to tea! Off you go, my sweets, stop those things!</t>
  </si>
  <si>
    <t>dlg_factory_heroes_active_fallback_02</t>
  </si>
  <si>
    <t>The Stumbling-Through-The-Overworld clumsy … I mean Evil’s army had not gone unnoticed. Soon Heroes would be setting out for the Dungeon.</t>
  </si>
  <si>
    <t>dlg_factory_heroes_active_fallback_03</t>
  </si>
  <si>
    <t>Take care of it, please, my sugar-bears. I'm afraid they need me back home because I want to test a new elixir that will make you even stronger, my dumplings. All right, toodle-do and see you later!</t>
  </si>
  <si>
    <t>dlg_factory_info_hollywood_01</t>
  </si>
  <si>
    <t>"Far far away"… that seems so familiar!</t>
  </si>
  <si>
    <t>dlg_factory_info_hollywood_02</t>
  </si>
  <si>
    <t>Well, we had to save on this crazy fairy tale DLC, so we borrowed movie props – from Shruk or Shrok or whatever it's called.</t>
  </si>
  <si>
    <t>dlg_factory_intro_01</t>
  </si>
  <si>
    <t>Once upon a time there was a DLC-Buying-Evil. It just couldn't get enough of the Dungeon story and was eager for more evil adventures. And now the Fabulous Evil had entered the world of fairy tales. Home of a creature whose overwhelming kindness curls the very toenails of any normal Narrator!</t>
  </si>
  <si>
    <t>dlg_factory_intro_02</t>
  </si>
  <si>
    <t>THE GOOD FAIRY!</t>
  </si>
  <si>
    <t>dlg_factory_intro_03</t>
  </si>
  <si>
    <t>Aloha, my little Heroes. I’m the Good Fairy. What can I do for you, my little dumplings?</t>
  </si>
  <si>
    <t>dlg_factory_intro_04</t>
  </si>
  <si>
    <t>That guy over there dedicated himself to Evil!</t>
  </si>
  <si>
    <t>dlg_factory_intro_05</t>
  </si>
  <si>
    <t>Oh, that's really not very nice of you, sweetheart. I’m afraid that calls for a teeny-weeny-ITSY-bitsy punishment. I could turn you into a talking candlestick… Oh, wait a minute, I just lent that Spell out. Well, I guess we’ll go with a classic, then. Say “Quaaack!”, my dear.</t>
  </si>
  <si>
    <t>dlg_factory_intro_06</t>
  </si>
  <si>
    <t>Ugh, see what I mean? She’s ALWAYS nice, even to evil Creatures. Disgusting! Nevertheless – or ESPECIALLY FOR THAT REASON – this character needed to be executed, killed, murdered, cut into pieces, …</t>
  </si>
  <si>
    <t>dlg_factory_intro_07</t>
  </si>
  <si>
    <t>All right, all right, we get it already. Find the Good Fairy, attack, kill. We’re experts at that! I'll beat her up, cut her to pieces and tie her shoelaces together!</t>
  </si>
  <si>
    <t>dlg_factory_intro_08</t>
  </si>
  <si>
    <t>Uh… yeah… sure… okay. Anyway, the GOOD FAIRY was a disgustingly good abomination. To top it all off, her potions were extremely popular throughout Fairyland and strengthened Heroes near and far!</t>
  </si>
  <si>
    <t>dlg_factory_intro_09</t>
  </si>
  <si>
    <t>These potions were made in potion factories and from there delivered to the three little pigs… I mean, the three little witch houses… I mean, the HERO houses.</t>
  </si>
  <si>
    <t>dlg_factory_intro_10</t>
  </si>
  <si>
    <t>The factories were extremely well guarded. So it was easier for the Big-Bad-Wolf-Playing Evil to just destroy the three little… I mean, the HEROES’ HOUSES!</t>
  </si>
  <si>
    <t>dlg_factory_intro_11</t>
  </si>
  <si>
    <t>Right, got it. Destroy and annihilate! Coming right up!</t>
  </si>
  <si>
    <t>dlg_factory_intro_12</t>
  </si>
  <si>
    <t>Is my good side also supposed to play a role in this DLC? I could…</t>
  </si>
  <si>
    <t>dlg_factory_intro_13</t>
  </si>
  <si>
    <t>No, not more of this dissociative-identity disorder thing!</t>
  </si>
  <si>
    <t>dlg_factory_intro_14</t>
  </si>
  <si>
    <t>Oh… All right, then…</t>
  </si>
  <si>
    <t>dlg_factory_intro_15</t>
  </si>
  <si>
    <t>Oh yes, maybe it was a wise idea for the Fairy-Tale-Reading Evil to seek out that transformed Hero who wanted to join the forces of Evil. Maybe there was a way to restore him to his original shape!</t>
  </si>
  <si>
    <t>dlg_factory_mission_caption</t>
  </si>
  <si>
    <t>dlg_factory_mission_description</t>
  </si>
  <si>
    <t>The Fairytale-Hating Evil had travelled to the magical lands of the nauseatingly good Good Fairy to lay waste to them and generally cause a ruckus…</t>
  </si>
  <si>
    <t>dlg_factory_outro_00</t>
  </si>
  <si>
    <t>The Breathless Evil had paid the last Heroes’ house a little… “visit”. It huffed and it puffed and then coughed just a little. The three little pi… I mean, Heroes’ house was very sturdy, having been built of stone.</t>
  </si>
  <si>
    <t>dlg_factory_outro_01</t>
  </si>
  <si>
    <t>The Huffing-And-Puffing Evil eventually got annoyed, gave up and just had his Creatures tear the building down. To hell with the fairy tale, it thought!</t>
  </si>
  <si>
    <t>dlg_factory_outro_02</t>
  </si>
  <si>
    <t>Ha ha ha, burn! BURN! Excellent, and now it’s time to kick the Good Fairy's goody two-shoes arse!</t>
  </si>
  <si>
    <t>dlg_factory_outro_03</t>
  </si>
  <si>
    <t>Can I join in again now?</t>
  </si>
  <si>
    <t>dlg_factory_outro_04</t>
  </si>
  <si>
    <t>What? You? No, NEVER!</t>
  </si>
  <si>
    <t>dlg_factory_outro_05</t>
  </si>
  <si>
    <t>Awww, bummer…</t>
  </si>
  <si>
    <t>dlg_factory_outro_06</t>
  </si>
  <si>
    <t>Uh… yeah… good talk! Anyway, the Destructive Evil had destroyed all of the Heroes’ houses here in the area, thereby sending all of the Good Fairy’s customers straight down the road to Hell.</t>
  </si>
  <si>
    <t>dlg_factory_outro_07</t>
  </si>
  <si>
    <t>After this not so good deed, it took its army and set out for the Good Fairy’s headquarters!</t>
  </si>
  <si>
    <t>dlg_factory_outro_lose_00</t>
  </si>
  <si>
    <t>Shut up, silly Dead Evil. The Foolish Evil hadn't really paid attention and was simply crushed by the Heroes of Fairyland. All’s well that ends well. Or something like that. You loser!</t>
  </si>
  <si>
    <t>dlg_factory_pig_01_house_01</t>
  </si>
  <si>
    <t>The Wolfing Evil huffed and puffed and the first Hero's cottage collapsed – almost physically correctly!</t>
  </si>
  <si>
    <t>dlg_factory_pig_01_house_02</t>
  </si>
  <si>
    <t>Ha ha ha, that's the way it should go. Time to die, you little pigs!</t>
  </si>
  <si>
    <t>dlg_factory_pig_01_house_03</t>
  </si>
  <si>
    <t>But the Heroes in the other houses simply didn't want to give in and upgraded their cottages so that next time they would resist the hugely evil EVIL. A laughable attempt, of course!</t>
  </si>
  <si>
    <t>dlg_factory_pig_02_house_01</t>
  </si>
  <si>
    <t>The Non-Asthmatic Evil huffed and puffed. The second Heroes’ house proved completely helpless against the onslaught and collapsed!</t>
  </si>
  <si>
    <t>dlg_factory_pig_02_house_02</t>
  </si>
  <si>
    <t>Ha, fly you fools! Wait a minute, was that another one of those references? It’s like someone’s putting words in my mouth! As if I didn't have any free will of my own, but only followed a predefined script.</t>
  </si>
  <si>
    <t>dlg_factory_pig_02_house_03</t>
  </si>
  <si>
    <t>Oho, existential speculations from a character in the game! I'm impressed. Well, almost. This game still has a humor so flat you could use it for paving!</t>
  </si>
  <si>
    <t>dlg_factory_pig_02_house_04</t>
  </si>
  <si>
    <t>But let’s not get sidetracked here. The Cruel Evil had already picked its next target! The third Heroes' house, in which the remaining heroes hid trembling and whining!</t>
  </si>
  <si>
    <t>dlg_factory_potgenerator_01_info_01</t>
  </si>
  <si>
    <t>With a wham and a bam and a whoosh and a boom and a plopperdidopp! one of the potion factories went up in a display of fireworks. The Special-Effects-Loving Evil was reasonably satisfied with its submissive servants’ work!</t>
  </si>
  <si>
    <t>dlg_factory_potgenerator_02_info_01</t>
  </si>
  <si>
    <t>A swoosh, blam, badamm and biddeldiboom split the air as the second potion factory went up in flames. The Fireworks-Craving Evil enjoyed the show!</t>
  </si>
  <si>
    <t>dlg_factory_potgenerator_end_01</t>
  </si>
  <si>
    <t>A waddadaboom, bablooie and kablammo and the third potion factory was history. The Good Fairy would have to look for a new business model for these parts! The rest should be child’s play.</t>
  </si>
  <si>
    <t>dlg_factory_toad_end_01</t>
  </si>
  <si>
    <t>Okay okay, I'll do it! Phew, yuck, bah! Nasty!</t>
  </si>
  <si>
    <t>dlg_factory_toad_end_02</t>
  </si>
  <si>
    <t>Almost miraculously, a storm appeared out of nowhere and lightning struck the crabs down. Fascinating!</t>
  </si>
  <si>
    <t>dlg_factory_toad_end_03</t>
  </si>
  <si>
    <t>Apart from that, and to the Silly-Grinning Evil’s great joy, Thalya did not turn into a frog – although there are those would have preferred that – but rather the frog instead turned into a mighty Hero who enthusiastically joined the forces of Evil!</t>
  </si>
  <si>
    <t>dlg_factory_toad_end_04</t>
  </si>
  <si>
    <t>Okay… at least it’s something. And no one’s ever going to mention it again, all right! I just want to go brush my teeth for the next twenty hours or so until my gums bleed.</t>
  </si>
  <si>
    <t>dlg_factory_toad_end_loose_01</t>
  </si>
  <si>
    <t>Thalya had found a way to avoid kissing the frog. By dying. It was a sign of her good taste, but it was disappointing. Although I'm used to the player failing by now…</t>
  </si>
  <si>
    <t>dlg_factory_toad_end_loose_02</t>
  </si>
  <si>
    <t>Thalya preferred to bite the dust instead of kissing the frog. Interesting choice!</t>
  </si>
  <si>
    <t>dlg_factory_toad_random_01</t>
  </si>
  <si>
    <t>Yuck, kissing a frog!</t>
  </si>
  <si>
    <t>dlg_factory_toad_random_02</t>
  </si>
  <si>
    <t>This slippery, disgusting frog… ew!</t>
  </si>
  <si>
    <t>dlg_factory_toad_random_03</t>
  </si>
  <si>
    <t>Right… think about something else… just not about that mucky little mouth and slimy tongue… wäääähhhhhhh!</t>
  </si>
  <si>
    <t>dlg_factory_toad_reminder_01</t>
  </si>
  <si>
    <t>The Yawningly-Slow Evil still had not managed to bring Thalya to the enchanted frog.</t>
  </si>
  <si>
    <t>dlg_factory_toad_reminder_02</t>
  </si>
  <si>
    <t>The Birdbrained Evil decided to continue to ignore the enchanted frog instead of trying to somehow restore it. How shameful!</t>
  </si>
  <si>
    <t>dlg_factory_toad_reminder_03</t>
  </si>
  <si>
    <t>Hey, that frog over there, he'd turn back if you’d finally push Thalya in his direction! Oh, come on, just do it! Or is that mental overload? Good grief, the things I have to put up with here again!</t>
  </si>
  <si>
    <t>dlg_factory_toad_start_01</t>
  </si>
  <si>
    <t>Thalya had reached the Hero who had been changed into a frog. With but one little kiss she could…</t>
  </si>
  <si>
    <t>dlg_factory_toad_start_02</t>
  </si>
  <si>
    <t>What?! Wait a minute, a kiss? Nobody ever said anything about that! I'm not kissing that slimy little frog face!</t>
  </si>
  <si>
    <t>dlg_factory_toad_start_03</t>
  </si>
  <si>
    <t>You didn't realize that? When this whole thing is all about fairy tales and fables? The Frog Prince? Ring any bells?</t>
  </si>
  <si>
    <t>dlg_factory_toad_start_04</t>
  </si>
  <si>
    <t>But even if I do make myself do it – and by the way I’m still saying no! – there are other stories and according to them, if I do I turn into a frog myself!</t>
  </si>
  <si>
    <t>dlg_factory_toad_start_05</t>
  </si>
  <si>
    <t>I can think of worse things, to be honest. Your little interjections really get on my nerves.</t>
  </si>
  <si>
    <t>dlg_factory_toad_start_06</t>
  </si>
  <si>
    <t>While Thalya pondered as to whether she should really kiss the frog, some giant crabs broke out of the Underground and attacked. This had nothing to do with an annoyed Narrator, but simply with the fact that they were hungry for frogs' legs. Yes, that’s it, exactly!</t>
  </si>
  <si>
    <t>dlg_factory_toad_start_07</t>
  </si>
  <si>
    <t>Hey! Call off the crabs!</t>
  </si>
  <si>
    <t>dlg_factory_toad_start_08</t>
  </si>
  <si>
    <t>Are you going to finally kiss the frog?</t>
  </si>
  <si>
    <t>dlg_factory_toad_start_09</t>
  </si>
  <si>
    <t>I’m still thinking about it!</t>
  </si>
  <si>
    <t>dlg_factory_toad_start_10</t>
  </si>
  <si>
    <t>Then think faster!</t>
  </si>
  <si>
    <t>dlg_factory_toad_start_again_01</t>
  </si>
  <si>
    <t>Thalya once again faced the frog, after previously proving her total incompetence and being defeated by a few crabs!</t>
  </si>
  <si>
    <t>dlg_factory_toad_start_again_02</t>
  </si>
  <si>
    <t>After her repeated failures, Thalya once again faced the FROG!</t>
  </si>
  <si>
    <t>dlg_fancyfoods_blockades_end_01</t>
  </si>
  <si>
    <t>The ambush planning evil had taken advantage of the blockades and thereby significantly restricted the food deliveries to “Burgers' End”. That should make starving the city out child's play!</t>
  </si>
  <si>
    <t>dlg_fancyfoods_blockades_end_02</t>
  </si>
  <si>
    <t>Excellent, let's hit the greedy bastards right where it hurts most!</t>
  </si>
  <si>
    <t>dlg_fancyfoods_blockades_end_03</t>
  </si>
  <si>
    <t>In the gonads?</t>
  </si>
  <si>
    <t>dlg_fancyfoods_blockades_end_04</t>
  </si>
  <si>
    <t>IN THEIR STOMACHS!</t>
  </si>
  <si>
    <t>dlg_fancyfoods_blockades_info_random_01</t>
  </si>
  <si>
    <t>We should use the wood piles to close the entrance to “Burgers' End”.</t>
  </si>
  <si>
    <t>dlg_fancyfoods_blockades_info_random_02</t>
  </si>
  <si>
    <t>These wood piles close to the entrance to the city could make an excellent blockade. The Slow Evil quickly began to take advantage of them.</t>
  </si>
  <si>
    <t>dlg_fancyfoods_blockades_info_random_03</t>
  </si>
  <si>
    <t>Finally we should send out a couple of creatures to take advantage of those blockades!</t>
  </si>
  <si>
    <t>dlg_fancyfoods_blockades_info_random_04</t>
  </si>
  <si>
    <t>These blockades were certain to be very useful to the Sneaky Evil in clogging access to “Burgers' End”!</t>
  </si>
  <si>
    <t>dlg_fancyfoods_brewery_01_reminder_01</t>
  </si>
  <si>
    <t>The Abstinent Evil had not yet built a brewery, which led to many sad faces amongst the ranks of the Horde. Still, once the Nasty-Old Evil had finished delighting in their agony, it finally decided to build the brewery.</t>
  </si>
  <si>
    <t>dlg_fancyfoods_brewery_01_reminder_02</t>
  </si>
  <si>
    <t>The Refuses–To–Touch–Any–Alcohol–At–All Evil still hadn't built a brewery, which led to a great grumbling and moaning amongst the ranks of the Horde and prevented them from becoming even more powerful fighters! This situation required an URGENT remedy!</t>
  </si>
  <si>
    <t>dlg_fancyfoods_brewery_01_reminder_03</t>
  </si>
  <si>
    <t>The Asleep-At-The-Switch Evil was obviously incapable of building even a teeny tiny little Brewery. Holy hopping horn toads, a kitten could do it, you simpleton. Get it done!</t>
  </si>
  <si>
    <t>dlg_fancyfoods_brewery_02_reminder_01</t>
  </si>
  <si>
    <t>Although the sleepy evil had built a brewery, without a brewing kettle it was simply a sad sight to see and completely useless. It quickly set about building the aforementioned kettle!</t>
  </si>
  <si>
    <t>dlg_fancyfoods_brewery_02_reminder_02</t>
  </si>
  <si>
    <t>Momentarily lost in thought, the Yawning Evil forgot to build a Brewing Kettle in its Brewery, making its construction a total waste of time. Of course it corrected this minor faux pas immediately!</t>
  </si>
  <si>
    <t>dlg_fancyfoods_brewery_02_reminder_03</t>
  </si>
  <si>
    <t>For crying out… Are you even listening to a word I say, you useless twit? Without a Brewing Kettle, your Brewery is about as useful as a keg of beer at an Alcoholics Anonymous meeting! Just build the stupid thing already!</t>
  </si>
  <si>
    <t>dlg_fancyfoods_brewery_end_01</t>
  </si>
  <si>
    <t>The first Brewery was now ready to roll. Soon a creature of the Horde – or a Little Snot – would here begin to produce the noble brew. Not only was Beer essential for powerful Horde creatures, it also had a healing effect upon them! Ahh, if only that would work for me…</t>
  </si>
  <si>
    <t>dlg_fancyfoods_brewery_end_02</t>
  </si>
  <si>
    <t>Anything that increases the troops' combat strength is great. Go, creatures, get yourselves drunk!</t>
  </si>
  <si>
    <t>dlg_fancyfoods_brewery_milestone_01</t>
  </si>
  <si>
    <t>A Brewery now twinkled and sparkled in the Alcohol-Dependent Evil’s Dungeon. Yet before that noble drop could be produced for the Horde, a Brewing Kettle would first need to be erected.</t>
  </si>
  <si>
    <t>dlg_fancyfoods_brewery_start_01</t>
  </si>
  <si>
    <t>The Beer-Brewing Evil could now build a brewery. Alcohol and heavily armed evil creatures? What could go wrong?! But apart from that, the Brewery was able to brew delicious Beer, which the Horde creatures craved.</t>
  </si>
  <si>
    <t>dlg_fancyfoods_brewery_start_02</t>
  </si>
  <si>
    <t>Beer was essential for the horde, as these stubborn creatures demanded the delicious beverage as soon as they acquired a certain amount of experience and wanted to continue their training beyond a given stage. Actually, that kind of reminds me of my time in the army…</t>
  </si>
  <si>
    <t>dlg_fancyfoods_caravan_fallback_multiple_01</t>
  </si>
  <si>
    <t>The Failing Evil had not managed to stop all of the food deliveries from reaching “Burgers' End” and now had to live with the sounds of the heroes’ satisfied feasting, which was followed by even more satisfied burps.</t>
  </si>
  <si>
    <t>dlg_fancyfoods_caravan_fallback_multiple_02</t>
  </si>
  <si>
    <t>The Pathetic Evil had allowed a food delivery to reach “Burgers' End”! Talk about embarrassing!</t>
  </si>
  <si>
    <t>dlg_fancyfoods_caravan_fallback_multiple_03</t>
  </si>
  <si>
    <t>And once again the You-Know,-I-Can-Only-Feel-Sorry-For-It-Now Evil failed to prevent all of the deliveries from reaching “Burgers' End”. What a disgrace!</t>
  </si>
  <si>
    <t>dlg_fancyfoods_caravan_fallback_multiple_04</t>
  </si>
  <si>
    <t>Look, you DO realize that you're supposed to stop ALL of these deliveries, right? Because it really doesn't look like you actually know that!</t>
  </si>
  <si>
    <t>dlg_fancyfoods_caravan_fallback_single_01</t>
  </si>
  <si>
    <t>The Neglectful Evil had allowed the food deliveries to reach “Burgers' End” undamaged. Soon satisfied groans and the sound of feasting rang from the city, followed by even more satisfied burps!</t>
  </si>
  <si>
    <t>dlg_fancyfoods_caravan_fallback_single_02</t>
  </si>
  <si>
    <t>Did I just hear a satisfied burp? Did a food delivery make it through to “Burgers' End”? The Failing Evil had obviously failed!</t>
  </si>
  <si>
    <t>dlg_fancyfoods_caravan_fallback_single_03</t>
  </si>
  <si>
    <t>Satisfied feasting sounds came from the direction of “Burgers' End”. The Clumsy Evil had failed to stop the food deliveries.</t>
  </si>
  <si>
    <t>dlg_fancyfoods_caravan_fallback_single_04</t>
  </si>
  <si>
    <t>A food delivery had reached “Burgers' End”. The Red-With-Shame Evil would have to live with the humiliation.</t>
  </si>
  <si>
    <t>dlg_fancyfoods_caravan_killed_random_01</t>
  </si>
  <si>
    <t>The Destructive Evil’s armies had destroyed one of the deliveries!</t>
  </si>
  <si>
    <t>dlg_fancyfoods_caravan_killed_random_02</t>
  </si>
  <si>
    <t>The All-Destroying Evil had destroyed one of the deliveries to “Burgers' End”!</t>
  </si>
  <si>
    <t>dlg_fancyfoods_caravan_killed_random_03</t>
  </si>
  <si>
    <t>One of the deliveries to “Burgers' End” met an inglorious end!</t>
  </si>
  <si>
    <t>dlg_fancyfoods_caravan_killed_random_04</t>
  </si>
  <si>
    <t>A delivery to “Burgers' End” spontaneously burst into flame. Well, okay, actually more because the Grandiose Evil’s creatures set it on fire!</t>
  </si>
  <si>
    <t>dlg_fancyfoods_caravan_multiple_end_01</t>
  </si>
  <si>
    <t>The Masterful Evil had stopped all the deliveries from getting through. Terrific!</t>
  </si>
  <si>
    <t>dlg_fancyfoods_caravan_multiple_end_02</t>
  </si>
  <si>
    <t>The Now-In-A-Triumphant-Mood Evil had destroyed all the food supplies before they reached “Burgers' End”!</t>
  </si>
  <si>
    <t>dlg_fancyfoods_caravan_multiple_end_03</t>
  </si>
  <si>
    <t>The Highway-Robbing Evil hadn’t even let a crumb roll through to “Burgers' End”! Excellent work!</t>
  </si>
  <si>
    <t>dlg_fancyfoods_caravan_multiple_end_04</t>
  </si>
  <si>
    <t>The Insidious Evil had intercepted all the food transports. Flawless work!</t>
  </si>
  <si>
    <t>dlg_fancyfoods_caravan_single_end_01</t>
  </si>
  <si>
    <t>We stopped the food deliveries! Ha, let the pigs starve!</t>
  </si>
  <si>
    <t>dlg_fancyfoods_caravan_single_end_02</t>
  </si>
  <si>
    <t>This food delivery will never reach those gluttonous pigs in “Burgers' End” now! Ha!</t>
  </si>
  <si>
    <t>dlg_fancyfoods_caravan_single_end_03</t>
  </si>
  <si>
    <t>The Destructive Evil had destroyed the food delivery before it even got close to “Burgers' End”!</t>
  </si>
  <si>
    <t>dlg_fancyfoods_caravan_single_end_04</t>
  </si>
  <si>
    <t>The Masterful Evil had destroyed the delivery without even breaking a sweat!</t>
  </si>
  <si>
    <t>dlg_fancyfoods_caravan_single_end_05</t>
  </si>
  <si>
    <t>The Savage Evil never even gave the food delivery a chance. Now its creatures gorged themselves on the delicacies instead of the heroes in “Burgers' End”!</t>
  </si>
  <si>
    <t>dlg_fancyfoods_caravan_start_first_single_01</t>
  </si>
  <si>
    <t>The first food delivery set out for Burgers' End! Of course, the Well-Prepared–And-Not-At-All–Surprised Evil would never let it arrive at its destination!</t>
  </si>
  <si>
    <t>dlg_fancyfoods_caravan_start_random_multiple_01</t>
  </si>
  <si>
    <t>A number of food deliveries simultaneously set out for “Burgers' End”. Naturally, the Insatiable Evil would never let them arrive!</t>
  </si>
  <si>
    <t>dlg_fancyfoods_caravan_start_random_multiple_02</t>
  </si>
  <si>
    <t>A number of food deliveries carrying a variety of culinary delights were on their way to “Burgers' End”. How sad that they would never reach their destination, he he he!</t>
  </si>
  <si>
    <t>dlg_fancyfoods_caravan_start_random_multiple_03</t>
  </si>
  <si>
    <t>Scouts report a number of deliveries on their way to “Burgers' End”. Okay, creatures, don't let anything through.</t>
  </si>
  <si>
    <t>dlg_fancyfoods_caravan_start_random_multiple_04</t>
  </si>
  <si>
    <t>More deliveries on their way? Right, let's take care of them!</t>
  </si>
  <si>
    <t>dlg_fancyfoods_caravan_start_random_multiple_05</t>
  </si>
  <si>
    <t>Scouts informed the Highway-Robbing Evil of a number of deliveries on their way to “Burgers' End”. Ahh… the Roaring Evil thought!</t>
  </si>
  <si>
    <t>dlg_fancyfoods_caravan_start_random_multiple_06</t>
  </si>
  <si>
    <t>Again a number of food deliveries were on their way to “Burgers' End”. Naturally, these would never, ever reach their destination!</t>
  </si>
  <si>
    <t>dlg_fancyfoods_caravan_start_random_single_01</t>
  </si>
  <si>
    <t>A food delivery set out for “Burgers' End”. Naturally, the Relentless Evil would never let it get there!</t>
  </si>
  <si>
    <t>dlg_fancyfoods_caravan_start_random_single_02</t>
  </si>
  <si>
    <t>A delivery carrying a variety of culinary delights was on its way to “Burgers' End”. How sad that it would never reach its goal, he he he!</t>
  </si>
  <si>
    <t>dlg_fancyfoods_caravan_start_random_single_03</t>
  </si>
  <si>
    <t>Scouts report another delivery on its way to “Burgers' End”. Come, creatures, let's tear the thing apart!</t>
  </si>
  <si>
    <t>dlg_fancyfoods_caravan_start_random_single_04</t>
  </si>
  <si>
    <t>Another delivery on the way? Right, let's take care of it!</t>
  </si>
  <si>
    <t>dlg_fancyfoods_caravan_start_random_single_05</t>
  </si>
  <si>
    <t>Scouts informed the Highway-Robbing Evil of another delivery on its way to “Burgers' End”.</t>
  </si>
  <si>
    <t>dlg_fancyfoods_caravan_start_random_single_06</t>
  </si>
  <si>
    <t>The stagecoach, I mean the food delivery was on its way to “Burgers' End”. Naturally, it would never reach its goal!</t>
  </si>
  <si>
    <t>dlg_fancyfoods_gobobots_00_info_01</t>
  </si>
  <si>
    <t>In its boundless genius, the Prudent Evil had provided Thalya with a few Gob-O-Bots whose combat strength would prove extremely useful. They were just… um, wait a minute, where are they?</t>
  </si>
  <si>
    <t>dlg_fancyfoods_gobobots_00_info_02</t>
  </si>
  <si>
    <t>Yes, they were supposed to be delivered yesterday, but the postman just left a note at the dungeon entrance saying that I wasn't home! I was here the whole time!</t>
  </si>
  <si>
    <t>dlg_fancyfoods_gobobots_00_info_03</t>
  </si>
  <si>
    <t>How I'd love to work with professionals, just once… PROFESSIONALS! JUST ONCE! Take a deep breath, remember what they taught you. You don't want any more of those electric shocks. *Sighs* Fine, fine… and so the Bad-Tempered Evil quickly threw two Gob-o-Bots into the dungeon. Then it went out to find that postman and beat the living crap out of him!</t>
  </si>
  <si>
    <t>dlg_fancyfoods_gobobots_01_info_01</t>
  </si>
  <si>
    <t>With their increased speed, the Doesn't-Give-a-Damn-About-Its-Creatures Evil’s Gob-O-Bots were well suited to intercepting food deliveries on their way to “Burgers' End”. Naturally, the Getting-Hints-from-a-Mysterious-Narrator Evil definitely wanted to take immediate advantage of this!</t>
  </si>
  <si>
    <t>dlg_fancyfoods_gobobots_02_info_01</t>
  </si>
  <si>
    <t>The Evilness-Collecting Evil had… um, well, collected evil. Damned adjectives! Whatever, it soon had the chance to research Gob-O-Bots, enabling it to recruit them itself in future.</t>
  </si>
  <si>
    <t>dlg_fancyfoods_gobobots_02_info_02</t>
  </si>
  <si>
    <t>This extremely useful research would equip all normal Goblins with a Mech, greatly increasing their combat strength!</t>
  </si>
  <si>
    <t>dlg_fancyfoods_gobobots_inprison_end_01</t>
  </si>
  <si>
    <t>Thankful and relieved for the helping hand they received from the Massacring Evil, the Goblins immediately joined its constantly growing army.</t>
  </si>
  <si>
    <t>dlg_fancyfoods_gobobots_inprison_reminder_01</t>
  </si>
  <si>
    <t>And still these goblins waited to be freed by the Completely-Ignoring-Them Evil. Naturally, it immediately sprang into action!</t>
  </si>
  <si>
    <t>dlg_fancyfoods_gobobots_inprison_reminder_02</t>
  </si>
  <si>
    <t>The Aimless Evil continued to allow the Goblins to rot in their prison. Maybe they didn't deserve it but, just the same, they could also prove to be useful soldiers.</t>
  </si>
  <si>
    <t>dlg_fancyfoods_gobobots_inprison_reminder_03</t>
  </si>
  <si>
    <t>Hey you, those Goblins are STILL waiting for you to get off your arse and save them! Now get a move on!</t>
  </si>
  <si>
    <t>dlg_fancyfoods_gobobots_inprison_start_01</t>
  </si>
  <si>
    <t>Oh, apparently a couple of heroes got lucky and caught a couple of Goblins away from their Gob-O-Bots on a pee break. You should free them as quickly as possible!</t>
  </si>
  <si>
    <t>dlg_fancyfoods_heroes_active_fallback_01</t>
  </si>
  <si>
    <t>The advance of the Homicidal Evil's armies had not escaped the voracious heroes of “Burgers' End” in the short pauses between meals. They immediately sent scouts and combat troops out towards the Dungeon.</t>
  </si>
  <si>
    <t>dlg_fancyfoods_heroes_active_start_01</t>
  </si>
  <si>
    <t>Meanwhile, even the gluttonous heroes of “Burgers' End” had noticed the constant rhythmic thumping sounds coming from Underground between chews, and sent scouts and combat troops out towards the Dungeon.</t>
  </si>
  <si>
    <t>dlg_fancyfoods_heroes_active_start_02</t>
  </si>
  <si>
    <t>These stuffed pigs will be a piece of cake!</t>
  </si>
  <si>
    <t>dlg_fancyfoods_heroes_active_start_03</t>
  </si>
  <si>
    <t>We could also deal with them peacefully, couldn't we?</t>
  </si>
  <si>
    <t>dlg_fancyfoods_heroes_active_start_04</t>
  </si>
  <si>
    <t>That was a noble thought from the “good” Thalya, but the heroes of “Burgers' End” were not choosy about what they ate. And Dark Elf fingers were considered a delicacy…</t>
  </si>
  <si>
    <t>dlg_fancyfoods_heroes_active_start_05</t>
  </si>
  <si>
    <t>Ugh, disgusting! Right, let's roast these pigs!</t>
  </si>
  <si>
    <t>dlg_fancyfoods_heroes_active_start_06</t>
  </si>
  <si>
    <t>Good call!</t>
  </si>
  <si>
    <t>dlg_fancyfoods_hungry_heroes_easy_random_01</t>
  </si>
  <si>
    <t>No food delivery today? Good heavens, and here I wanted to create a 10 course meal for my guests!</t>
  </si>
  <si>
    <t>dlg_fancyfoods_hungry_heroes_easy_random_02</t>
  </si>
  <si>
    <t>By the Goddess, we’re running out of caviar!</t>
  </si>
  <si>
    <t>dlg_fancyfoods_hungry_heroes_easy_random_03</t>
  </si>
  <si>
    <t>The impertinence. Yesterday I went to a reception and there was only one tray of canapés per person!</t>
  </si>
  <si>
    <t>dlg_fancyfoods_hungry_heroes_easy_random_04</t>
  </si>
  <si>
    <t>Where is that delivery? I'd specifically ordered some snake salami. It's supposed to be simply wonderful!</t>
  </si>
  <si>
    <t>dlg_fancyfoods_hungry_heroes_easy_random_05</t>
  </si>
  <si>
    <t>Yesterday I had to choose between dumplings and potatoes for dinner! Just because that stupid food delivery didn't show up!</t>
  </si>
  <si>
    <t>dlg_fancyfoods_hungry_heroes_hard_random_01</t>
  </si>
  <si>
    <t>Goddess, what I wouldn't do for a second breakfast!</t>
  </si>
  <si>
    <t>dlg_fancyfoods_hungry_heroes_hard_random_02</t>
  </si>
  <si>
    <t>I haven't had any hors d'oeuvres in ages!</t>
  </si>
  <si>
    <t>dlg_fancyfoods_hungry_heroes_hard_random_03</t>
  </si>
  <si>
    <t>Terrible times, terrible times! Yesterday we even had to cancel our second dinner!</t>
  </si>
  <si>
    <t>dlg_fancyfoods_hungry_heroes_hard_random_04</t>
  </si>
  <si>
    <t>I've heard there's no more bread to be had! Luckily there’s still cake!</t>
  </si>
  <si>
    <t>dlg_fancyfoods_hungry_heroes_medium_random_01</t>
  </si>
  <si>
    <t>No, that wasn't an animal growling, that was my stomach!</t>
  </si>
  <si>
    <t>dlg_fancyfoods_hungry_heroes_medium_random_02</t>
  </si>
  <si>
    <t>You know, it's been a while since I last saw a rat in this city. Unfortunately.</t>
  </si>
  <si>
    <t>dlg_fancyfoods_hungry_heroes_medium_random_03</t>
  </si>
  <si>
    <t>I am so hungry!</t>
  </si>
  <si>
    <t>dlg_fancyfoods_hungry_heroes_medium_random_04</t>
  </si>
  <si>
    <t>Does human flesh taste like chicken? As far as I know, yes, why… Aargh!</t>
  </si>
  <si>
    <t>dlg_fancyfoods_intro_01</t>
  </si>
  <si>
    <t>Thalya and the All-Devouring Evil's army had left the mines of Steelsmith behind them, far from Tanos and his henchmen. The tunnels brought them close to the city “Burgers' End” in the Empire's hinterlands.</t>
  </si>
  <si>
    <t>dlg_fancyfoods_intro_02</t>
  </si>
  <si>
    <t>“Burgers' End” was known for its voracious heroes. More specifically, their appetites were legen – wait for it – dairy. They ate so much that the city had to be supplied with food from the surrounding area on a daily basis. True story!</t>
  </si>
  <si>
    <t>dlg_fancyfoods_intro_03</t>
  </si>
  <si>
    <t>Psh, these gluttons are going to be easy. Onwards, creatures of the Deviant Evil, give these gourmands their just desserts!</t>
  </si>
  <si>
    <t>dlg_fancyfoods_intro_04</t>
  </si>
  <si>
    <t>This hasty attack wasn't the best idea, as the What-Is-Cannon-Fodder-For Evil's creatures all too quickly found out. These well-fed Warriors proved to be exceedingly powerful and dismembered the advancing Horde with terrifying speed.</t>
  </si>
  <si>
    <t>dlg_fancyfoods_intro_05</t>
  </si>
  <si>
    <t>Um… That could have gone better…</t>
  </si>
  <si>
    <t>dlg_fancyfoods_intro_06</t>
  </si>
  <si>
    <t>Naturally, a battle like that can work up an appetite. Luckily a transport full of food showed up shortly after the clash!</t>
  </si>
  <si>
    <t>dlg_fancyfoods_intro_07</t>
  </si>
  <si>
    <t>The wheels quickly turned in The Deceitful Evil's evil brain. What if those deliveries were to have an “accident” on their way to the city and the city suddenly ran out of food? It giggled a treacherous little giggle.</t>
  </si>
  <si>
    <t>dlg_fancyfoods_intro_08</t>
  </si>
  <si>
    <t>Those wood piles could be used as a roadblock if they were put into motion with a few hefty blows. That would make transporting that food even more difficult!</t>
  </si>
  <si>
    <t>dlg_fancyfoods_intro_09</t>
  </si>
  <si>
    <t>Okay, then we'll starve the pigs out! A brilliant plan!</t>
  </si>
  <si>
    <t>dlg_fancyfoods_intro_10</t>
  </si>
  <si>
    <t>Do we have to do this? I still feel so bad about killing Grimli.</t>
  </si>
  <si>
    <t>dlg_fancyfoods_intro_11</t>
  </si>
  <si>
    <t>Hmm, I'm surprised. I thought that evil act would finally extinguish the good part of me! *sigh* I guess I'll have to put up with you for a while longer…</t>
  </si>
  <si>
    <t>dlg_fancyfoods_intro_12</t>
  </si>
  <si>
    <t>These schizophrenic monologues are really annoying. They prevent me from saying SO MUCH MORE!</t>
  </si>
  <si>
    <t>dlg_fancyfoods_intro_13</t>
  </si>
  <si>
    <t>Not the worst thing, when I look at the reviews of the last game!</t>
  </si>
  <si>
    <t>dlg_fancyfoods_intro_14</t>
  </si>
  <si>
    <t>What? How dare you… Talk about cheeky! You haven’t heard the last of this!</t>
  </si>
  <si>
    <t>dlg_fancyfoods_mission_caption</t>
  </si>
  <si>
    <t>The End of Burgers' End</t>
  </si>
  <si>
    <t>dlg_fancyfoods_mission_description</t>
  </si>
  <si>
    <t>After Grimli's inglorious end, the Insidious Evil's army had gone through the mines of Steelsmith to escape Tanos' armies and his wrath. The old shafts brought them close to the busy town of Burgers' End…</t>
  </si>
  <si>
    <t>dlg_fancyfoods_outro_01</t>
  </si>
  <si>
    <t>“Burgers' End” was doomed. The Feasting Evil’s armies had laid low the last of the defenders and now rampaged through the city, plundering and burning as they went.</t>
  </si>
  <si>
    <t>dlg_fancyfoods_outro_02</t>
  </si>
  <si>
    <t>Wonderful, ha ha ha! Let them burn!</t>
  </si>
  <si>
    <t>dlg_fancyfoods_outro_03</t>
  </si>
  <si>
    <t>Okay, somehow that was extremely evil. I mean, I haven't forgotten that bit about the Dark Elf fingers, but maybe we could have gone about things differently.…</t>
  </si>
  <si>
    <t>dlg_fancyfoods_outro_04</t>
  </si>
  <si>
    <t>Just shut up and look at the fire!</t>
  </si>
  <si>
    <t>dlg_fancyfoods_outro_05</t>
  </si>
  <si>
    <t>Thalya sat and surveyed the heartwarming scene. Every now and then one could still hear some screaming in the distance, but they soon ebbed and there was no sound except the crackling of the fire. Well, aside from the roaring of the Vile Evil's creatures, of course.</t>
  </si>
  <si>
    <t>dlg_fancyfoods_outro_06</t>
  </si>
  <si>
    <t>Once the plundering and arson had gone on long enough, the Hinterland-Conquering Evil’s army marched on.</t>
  </si>
  <si>
    <t>dlg_fancyfoods_outro_loss_01</t>
  </si>
  <si>
    <t>With a spine-tingling crash, the Guess-Who-Just-Lost Evil’s Dungeonheart burst. Odd? But so it is written…</t>
  </si>
  <si>
    <t>dlg_fire_ambush_event_01</t>
  </si>
  <si>
    <t>Thalya and her army entered the City of Stormbreeze. There they found some barricades and… oh, an ambush!</t>
  </si>
  <si>
    <t>dlg_fire_ambush_event_02</t>
  </si>
  <si>
    <t>Naturally, NO ONE could have thought of that…</t>
  </si>
  <si>
    <t>dlg_fire_bossfight_end_01</t>
  </si>
  <si>
    <t>ENOUGH! That’s enough! We end this now! Feel the wrath of all that is Good!</t>
  </si>
  <si>
    <t>dlg_fire_bossfight_end_02</t>
  </si>
  <si>
    <t>Tanos conjured up a mighty firestorm that rolled toward Thalya and her army. However, it didn’t differentiate between good and evil and burned into the city of Stormbreeze as well.</t>
  </si>
  <si>
    <t>dlg_fire_bossfight_end_03</t>
  </si>
  <si>
    <t>The purifying fire will redeem you!</t>
  </si>
  <si>
    <t>dlg_fire_bossfight_end_04</t>
  </si>
  <si>
    <t>Without the Ultimate Evil, Thalya didn’t fare well. She could only run if she didn’t want to die in the firestorm!</t>
  </si>
  <si>
    <t>dlg_fire_bossfight_end_05</t>
  </si>
  <si>
    <t>Okay, run! Take to your heels, flee from the fire, rub yourselves with burn cream!</t>
  </si>
  <si>
    <t>dlg_fire_bossfight_info_01</t>
  </si>
  <si>
    <t>Tanos was but a short distance away. Thalya prepared for the upcoming epic battle!</t>
  </si>
  <si>
    <t>dlg_fire_bossfight_start_01</t>
  </si>
  <si>
    <t>Thalya! You dare to pollute the blessed city of Stormbreeze with your corrupt presence?</t>
  </si>
  <si>
    <t>dlg_fire_bossfight_start_02</t>
  </si>
  <si>
    <t>Got it in one, old man! Time to settle up. You wanted to turn me into a miserable Good marionette and show me off as a virtuous little animal that you trained the evil out of! Don’t lie!</t>
  </si>
  <si>
    <t>dlg_fire_bossfight_start_03</t>
  </si>
  <si>
    <t>Lie? Ha, it's true! I thought I could make something natural out of you, something good, but you remain the same mangy, evil scum you always were!</t>
  </si>
  <si>
    <t>dlg_fire_bossfight_start_04</t>
  </si>
  <si>
    <t>That… that’s not entirely true… I’m still here, too…</t>
  </si>
  <si>
    <t>dlg_fire_bossfight_start_05</t>
  </si>
  <si>
    <t>You? Honestly? You crawl into a corner for so long, and now you come out to brush around Papa Tanos’ legs whining?</t>
  </si>
  <si>
    <t>dlg_fire_bossfight_start_06</t>
  </si>
  <si>
    <t>Ah, then there is still hope for you? Interesting…</t>
  </si>
  <si>
    <t>dlg_fire_bossfight_start_07</t>
  </si>
  <si>
    <t>Bah, time to die, old man!</t>
  </si>
  <si>
    <t>dlg_fire_chance_info_01</t>
  </si>
  <si>
    <t>This barricade looked extremely strong. Not a problem for a powerful Titan like the Grave Golem.</t>
  </si>
  <si>
    <t>dlg_fire_cistern_hero_end_01</t>
  </si>
  <si>
    <t>We’re saved! Thanks… uh… evil creature!</t>
  </si>
  <si>
    <t>dlg_fire_cistern_hero_end_02</t>
  </si>
  <si>
    <t>Uh… Yeah, sure… you’re welcome.</t>
  </si>
  <si>
    <t>dlg_fire_cistern_hero_end_03</t>
  </si>
  <si>
    <t>More or less by chance, Thalya had saved the imprisoned heroes. But now was not the time to think about good deeds like that. The flames approached inexorably.</t>
  </si>
  <si>
    <t>dlg_fire_cistern_hero_start_01</t>
  </si>
  <si>
    <t>Burn, cleansing fire! If Stormbreeze cannot withstand the evil, it deserves to die in the flames!</t>
  </si>
  <si>
    <t>dlg_fire_cistern_hero_start_02</t>
  </si>
  <si>
    <t>But Tanos… what… you’re supposed to be the good one…</t>
  </si>
  <si>
    <t>dlg_fire_cistern_hero_start_03</t>
  </si>
  <si>
    <t>Really? Could have fooled me! Come on, we have to keep going! That stupid water tower is in the way. Grave Golem, take care of it!</t>
  </si>
  <si>
    <t>dlg_fire_cistern_hero_start_04</t>
  </si>
  <si>
    <t>HELP!</t>
  </si>
  <si>
    <t>dlg_fire_cistern_hero_start_05</t>
  </si>
  <si>
    <t>A few heroes had been trapped by the flames. Unfortunately, there was no time to enjoy their suffering!</t>
  </si>
  <si>
    <t>dlg_fire_firestorm_speedup_01</t>
  </si>
  <si>
    <t>The firestorm devastated large parts of Stormbreeze and grew ever larger and faster.</t>
  </si>
  <si>
    <t>dlg_fire_firestorm_speedup_02</t>
  </si>
  <si>
    <t>The firestorm seemed to spread even more quickly. Thalya took to her heels.</t>
  </si>
  <si>
    <t>dlg_fire_forest_fire_01</t>
  </si>
  <si>
    <t>You think you can escape me? Ha, I'll burn this forest down, too! Good will triumph! BURN!</t>
  </si>
  <si>
    <t>dlg_fire_forest_fire_02</t>
  </si>
  <si>
    <t>Now he’s gone completely insane! Take cover!</t>
  </si>
  <si>
    <t>dlg_fire_forest_fire_03</t>
  </si>
  <si>
    <t>Tanos' rain of fire fell on the forest and set it alight. Luckily for Thalya, this opened up new paths which allowed her to proceed.</t>
  </si>
  <si>
    <t>dlg_fire_forest_fire_04</t>
  </si>
  <si>
    <t>You don’t have to tell me twice. Let’s go!</t>
  </si>
  <si>
    <t>dlg_fire_intro_01</t>
  </si>
  <si>
    <t>Tanos had fled following his defeat at the hands of the Absolute Evil. Thalya had immediately taken up the chase without first summoning the Ultimate Evil again…</t>
  </si>
  <si>
    <t>dlg_fire_intro_02</t>
  </si>
  <si>
    <t>Right, as if I couldn’t do this on my own! I kick Tanos’ ass, tear his eyes out and use his teeth as a xylophone!</t>
  </si>
  <si>
    <t>dlg_fire_intro_03</t>
  </si>
  <si>
    <t>Hmm, anyway, it was… rash.</t>
  </si>
  <si>
    <t>dlg_fire_intro_04</t>
  </si>
  <si>
    <t>Nevertheless, Thalya had followed her former mentor and foster father to his home town of Stormbreeze. There the final battle would take place.</t>
  </si>
  <si>
    <t>dlg_fire_intro_05</t>
  </si>
  <si>
    <t>I think so, anyway…</t>
  </si>
  <si>
    <t>dlg_fire_mission_caption</t>
  </si>
  <si>
    <t>Baptism of Fire</t>
  </si>
  <si>
    <t>dlg_fire_mission_description</t>
  </si>
  <si>
    <t>The Absolute Evil had greatly weakened Tanos and put him to flight. Thalya immediately took up the chase. Without the Outstanding Evil…</t>
  </si>
  <si>
    <t>dlg_fire_outro_01</t>
  </si>
  <si>
    <t>Ambush!</t>
  </si>
  <si>
    <t>dlg_fire_outro_02</t>
  </si>
  <si>
    <t>Ah, Thalya. Good to see you made it this far! Now let the Goddess’ fire purify you!</t>
  </si>
  <si>
    <t>dlg_fire_outro_03</t>
  </si>
  <si>
    <t>Tanos, what is wrong with you, you’re supposed to be the good guy! You’re destroying Stormbreeze!</t>
  </si>
  <si>
    <t>dlg_fire_outro_04</t>
  </si>
  <si>
    <t>Psh, this city would have fallen anyway. It was weak and would have failed in the fight against evil. Now that I have cleansed it with a purifying fire, it can be rebuilt stronger than ever!</t>
  </si>
  <si>
    <t>dlg_fire_outro_05</t>
  </si>
  <si>
    <t>But that is none of your concern, for it is time to cleanse you!</t>
  </si>
  <si>
    <t>dlg_fire_outro_06</t>
  </si>
  <si>
    <t>The Grave Golem threw itself in front of Thalya. A selfless act, which one would not necessarily expect from an Undead. Ultimately, it paid for its deed by dying its final death.</t>
  </si>
  <si>
    <t>dlg_fire_outro_07</t>
  </si>
  <si>
    <t>Oh… you're still alive… this is a sign from the Goddess! She wants me to turn you to Good again. Well, so be it!</t>
  </si>
  <si>
    <t>dlg_fire_outro_grave_golem_lose_01</t>
  </si>
  <si>
    <t>The Grave Golem, a quasi-indestructible Titan unit, was shattered. However, as it was essential for further progress, it became necessary to repeat this part of the story again…</t>
  </si>
  <si>
    <t>dlg_fire_outro_protagonist_lose_01</t>
  </si>
  <si>
    <t>Thalya fell to the ground, deadly wounded. As her spirit slowly slipped into the darkness, she thought she heard a hateful voice singing from the off: “Ding dong, the witch is dead…”</t>
  </si>
  <si>
    <t>dlg_fire_outrovideo_01</t>
  </si>
  <si>
    <t>Thalya had walked into Tanos' trap because she failed to listen to the superb Narrator.</t>
  </si>
  <si>
    <t>dlg_fire_outrovideo_02</t>
  </si>
  <si>
    <t>Okay, no one could have guessed that Tanos would willingly burn down the capital city of Stormbreeze just to defeat his daughter.</t>
  </si>
  <si>
    <t>dlg_fire_outrovideo_03</t>
  </si>
  <si>
    <t>Not exactly a good paladin’s finest hour, but this plan would have worked…</t>
  </si>
  <si>
    <t>dlg_fire_outrovideo_04</t>
  </si>
  <si>
    <t>Actually, Tanos had expected his magic to destroy Thalya, but the Grave Golem had heroically thrown itself before its leader and saved her from certain death.</t>
  </si>
  <si>
    <t>dlg_fire_outrovideo_05</t>
  </si>
  <si>
    <t>Tanos saw it as a sign from the Goddess that his foster daughter was not yet lost and only needed a “push” in the right direction.</t>
  </si>
  <si>
    <t>dlg_fire_outrovideo_06</t>
  </si>
  <si>
    <t>And so it was that Tanos turned to the things one used to “convince” others and made eager use of the… Inquisitor’s torture chamber!</t>
  </si>
  <si>
    <t>dlg_fire_outrovideo_07</t>
  </si>
  <si>
    <t>What, you didn’t expect that? Well, no one expects the Spanish Inquisition!</t>
  </si>
  <si>
    <t>dlg_fire_outrovideo_08</t>
  </si>
  <si>
    <t>Thalya could not endure the torture, I mean persuasion, forever! Her fate appeared to be sealed!</t>
  </si>
  <si>
    <t>dlg_fire_outrovideo_09</t>
  </si>
  <si>
    <t>But the Absolute Evil was not yet defeated, for it still had influence even without Thalya.</t>
  </si>
  <si>
    <t>dlg_fire_outrovideo_10</t>
  </si>
  <si>
    <t>And the selfless sacrifice of its own life was not the end for an Undead…</t>
  </si>
  <si>
    <t>dlg_fire_outrovideo_caption</t>
  </si>
  <si>
    <t>Baptism of Fire – Outro</t>
  </si>
  <si>
    <t>dlg_fire_outrovideo_description</t>
  </si>
  <si>
    <t>Thalya had walked into Tanos’ trap…</t>
  </si>
  <si>
    <t>dlg_fire_protagonist_exit_found_01</t>
  </si>
  <si>
    <t>We’re almost there. Come on, keep running, you fools. Follow me! Women and Dark Elves first!</t>
  </si>
  <si>
    <t>dlg_fire_protagonist_firestorm_escape_random_01</t>
  </si>
  <si>
    <t>The fire is already singing my hair! Time to move!</t>
  </si>
  <si>
    <t>dlg_fire_protagonist_firestorm_escape_random_02</t>
  </si>
  <si>
    <t>The fire's getting closer and I don’t have any marshmallows with me! Keep going!</t>
  </si>
  <si>
    <t>dlg_fire_protagonist_firestorm_escape_random_03</t>
  </si>
  <si>
    <t>This fire looks rather unpleasant. Time to move on!</t>
  </si>
  <si>
    <t>dlg_fire_protagonist_firestorm_escape_random_04</t>
  </si>
  <si>
    <t>These flames are pretty warm. I should make tracks!</t>
  </si>
  <si>
    <t>dlg_fire_protagonist_firestorm_escape_random_05</t>
  </si>
  <si>
    <t>The flames are getting closer and closer. I have to be going!</t>
  </si>
  <si>
    <t>dlg_fire_protagonist_idle_bossfight_random_01</t>
  </si>
  <si>
    <t>Just die will you, you miserable do-gooder!</t>
  </si>
  <si>
    <t>dlg_fire_protagonist_idle_bossfight_random_02</t>
  </si>
  <si>
    <t>Hold, daughter, and I'll spare you!</t>
  </si>
  <si>
    <t>dlg_fire_protagonist_idle_bossfight_random_03</t>
  </si>
  <si>
    <t>I’m going to have your armor made into a steamer when you die!</t>
  </si>
  <si>
    <t>dlg_fire_protagonist_idle_bossfight_random_04</t>
  </si>
  <si>
    <t>Feel the good in you, Thalya!</t>
  </si>
  <si>
    <t>dlg_fire_protagonist_idle_bossfight_random_05</t>
  </si>
  <si>
    <t>Time for you to meet your maker!</t>
  </si>
  <si>
    <t>dlg_fire_protagonist_idle_bossfight_random_06</t>
  </si>
  <si>
    <t>Thalya, you can still return to Good!</t>
  </si>
  <si>
    <t>dlg_fire_protagonist_idle_bossfight_random_07</t>
  </si>
  <si>
    <t>You can’t tell me what to do anymore. For you there is only death… oh, and a beautiful afterlife, if you believe the scriptures.</t>
  </si>
  <si>
    <t>dlg_fire_protagonist_idle_town_random_01</t>
  </si>
  <si>
    <t>The day of reckoning is near, Tanos!</t>
  </si>
  <si>
    <t>dlg_fire_protagonist_idle_town_random_02</t>
  </si>
  <si>
    <t>I’m going to pluck out Tanos’ nose hair!</t>
  </si>
  <si>
    <t>dlg_fire_protagonist_idle_town_random_03</t>
  </si>
  <si>
    <t>I'll tweak Tanos's ears!</t>
  </si>
  <si>
    <t>dlg_fire_protagonist_idle_town_random_04</t>
  </si>
  <si>
    <t>Tanos, your days are numbered! Ha ha ha!</t>
  </si>
  <si>
    <t>dlg_fire_protagonist_idle_town_random_05</t>
  </si>
  <si>
    <t>If I kill my foster father, am I then a foster orphan? Oh whatever…</t>
  </si>
  <si>
    <t>dlg_fire_sequence_01</t>
  </si>
  <si>
    <t>You won’t escape the purifying fire that easily. EVEN IF I HAVE TO BURN THE WHOLE CITY TO THE GROUND!</t>
  </si>
  <si>
    <t>dlg_fire_sequence_02</t>
  </si>
  <si>
    <t>Crap, what do I do now? I need the ABSOLUTE EVIL! HELP!</t>
  </si>
  <si>
    <t>dlg_fire_sequence_03</t>
  </si>
  <si>
    <t>The Absolute Evil was a little busy at the moment… All right, I’ll lend a quick hand. That mausoleum over there was, in fact, an Undead, a MIGHTY Grave Golem! It rose and cleared the way for Thalya!</t>
  </si>
  <si>
    <t>dlg_fire_sequence_04</t>
  </si>
  <si>
    <t>Great, thanks! Forwards, flee in panic, run like hell, speed off on Segways!</t>
  </si>
  <si>
    <t>dlg_fire_sinkinggraves_info_01</t>
  </si>
  <si>
    <t>There, the graves are sinking in the ground. That’s extremely strange… but whatever, its the ideal escape route!</t>
  </si>
  <si>
    <t>dlg_fire_spell_info_01</t>
  </si>
  <si>
    <t>Do not try to escape the purifying flames, child! They will cleanse you! Take that!</t>
  </si>
  <si>
    <t>dlg_fire_spell_info_02</t>
  </si>
  <si>
    <t>Tanos cast another Spell and let fire rain from the sky. Apparently, he did not mind burning more of Stormbreeze to the ground.</t>
  </si>
  <si>
    <t>dlg_forest_boss_staging_event_a_01</t>
  </si>
  <si>
    <t>Blasphemers! You dare to destroy these ancient trees! You have forfeited your right to a merciful death! Nature's revenge will be merciless!</t>
  </si>
  <si>
    <t>dlg_forest_boss_staging_event_a_02</t>
  </si>
  <si>
    <t>Man, don't you ever stop whining? Your “nature” can’t do a single thing and we’re going to kick your ass up around your ears anytime now. You'd be better off writing your last will and testament instead of annoying us with your boring old speeches!</t>
  </si>
  <si>
    <t>dlg_forest_boss_staging_event_a_03</t>
  </si>
  <si>
    <t>Good points, but a scraping and digging noise could still be heard in the Dungeon. Apparently the plants there were not sitting idly by…</t>
  </si>
  <si>
    <t>dlg_forest_boss_staging_event_b_01</t>
  </si>
  <si>
    <t>Disgusting scum! You will pay for your crimes against nature!</t>
  </si>
  <si>
    <t>dlg_forest_boss_staging_event_b_02</t>
  </si>
  <si>
    <t>What, you mean like through climate change?</t>
  </si>
  <si>
    <t>dlg_forest_boss_staging_event_b_03</t>
  </si>
  <si>
    <t>What… No, by nature itself, which will destroy you! The Underground is full of plants, too! Beware!</t>
  </si>
  <si>
    <t>dlg_forest_exploration_first_night_01</t>
  </si>
  <si>
    <t>The Secretive Evil's Creatures emerged onto the Overworld under the cover of night. Unfortunately these were not at all secretive, but instead indecently loud and immediately caught the eye of the scattered Heroes’ scouts!</t>
  </si>
  <si>
    <t>dlg_forest_first_day_01</t>
  </si>
  <si>
    <t>The day dawned. The heroes who would have found refuge in the protection of the forests were less than thrilled to encounter the Victorious Evil's creatures here. Scouting parties made up of angry heroes set out!</t>
  </si>
  <si>
    <t>dlg_forest_first_portal_open_01</t>
  </si>
  <si>
    <t>The first Portal opened, providing access to previously inaccessible areas!</t>
  </si>
  <si>
    <t>dlg_forest_first_portal_open_02</t>
  </si>
  <si>
    <t>Excellent work. Forward, Creatures, explorers and any others tired of life to the fore. I… I'll be right there… I've got something else I have to do first…</t>
  </si>
  <si>
    <t>dlg_forest_first_root_progress_01</t>
  </si>
  <si>
    <t>Ha we showed that root! Die, tree die! Ha ha ha! Wow, I feel like I'm working for an oil company or something!</t>
  </si>
  <si>
    <t>dlg_forest_first_time_mushroom_bomb_01</t>
  </si>
  <si>
    <t>Heretics! You have defiled nature! You will pay for that with your lives! May these spores end your despicable existance!</t>
  </si>
  <si>
    <t>dlg_forest_first_time_mushroom_bomb_02</t>
  </si>
  <si>
    <t>Giant mushrooms grew out of the ground at incredible speed. That…</t>
  </si>
  <si>
    <t>dlg_forest_first_time_mushroom_bomb_03</t>
  </si>
  <si>
    <t>Cool, giant mushrooms, this is going to be great, I'm going to – ahh… eat them, of course! Mushroom soup and all that! We don't want to be censored for drug use here!</t>
  </si>
  <si>
    <t>dlg_forest_first_time_mushroom_bomb_04</t>
  </si>
  <si>
    <t>Uh, yeah… well, these mushrooms were more explosive in nature and, if they weren't stopped in time, they would do a lot of damage to the Dungeon!</t>
  </si>
  <si>
    <t>dlg_forest_first_time_mushroom_bomb_05</t>
  </si>
  <si>
    <t>What? Those things explode? Okay, Creatures, take care of those things. Pulverize them, kick ‘em to bits, make cream of mushroom soup out of them!</t>
  </si>
  <si>
    <t>dlg_forest_first_time_portal_stone_picked_01</t>
  </si>
  <si>
    <t>The Greedy Evil took up the Portal Stone. Set on the proper spot, it would open a pathway into the inaccessible parts of the forest. It immediately began trying it out!</t>
  </si>
  <si>
    <t>dlg_forest_intro_01</t>
  </si>
  <si>
    <t>Okie dokie. We've put this stone together. So now we can use it to enter the realm of the Forest Queen for a little creative plundering and burning.</t>
  </si>
  <si>
    <t>dlg_forest_intro_02</t>
  </si>
  <si>
    <t>Unfortunately not.</t>
  </si>
  <si>
    <t>dlg_forest_intro_03</t>
  </si>
  <si>
    <t>Of course not. Nothing in this game is ever that straightforward. There are always twenty intermediate steps! Talk about frustrating… *sigh* Okay, so what do I have to do now?</t>
  </si>
  <si>
    <t>dlg_forest_intro_04</t>
  </si>
  <si>
    <t>A mighty gate would have to be passed before they could enter the woods. But this was made from the vines of ancient trees and virtually indestructible.</t>
  </si>
  <si>
    <t>dlg_forest_intro_05</t>
  </si>
  <si>
    <t>Thalya and the Bored Evil would first have to weaken the trees before they could do anything here. The only way to do that would be to destroy their Root System.</t>
  </si>
  <si>
    <t>dlg_forest_intro_06</t>
  </si>
  <si>
    <t>Okay, chop some roots? Doesn't sound like a whole lot of fun, but hey, I've faced far more stupid tasks in my time so…</t>
  </si>
  <si>
    <t>dlg_forest_intro_07</t>
  </si>
  <si>
    <t>Not so fast. These roots were located in inaccessible areas of the forest. It would take the Creatures centuries to chop their way through!</t>
  </si>
  <si>
    <t>dlg_forest_intro_08</t>
  </si>
  <si>
    <t>Fortunately, thanks to the newly assembled PORTAL STONE, these inaccessible areas could be entered.</t>
  </si>
  <si>
    <t>dlg_forest_intro_09</t>
  </si>
  <si>
    <t>Right then, let’s get this show on the road. Oh… wait a minute, how does this whole Portal thing work?</t>
  </si>
  <si>
    <t>dlg_forest_intro_10</t>
  </si>
  <si>
    <t>*sigh* The not overly blessed with intelligence Thalya and the Evil that commanded her, had to place the Portal Stone in the correct places in the Dungeon to open a Portal.</t>
  </si>
  <si>
    <t>dlg_forest_intro_11</t>
  </si>
  <si>
    <t>Okay, we'll get it done somehow. Alright creatures, it’s root soup tonight! Well… for you, anyways – I can't even stand the sight of the stuff anymore!</t>
  </si>
  <si>
    <t>dlg_forest_mission_caption</t>
  </si>
  <si>
    <t>Creatures Alone in the Forest</t>
  </si>
  <si>
    <t>dlg_forest_mission_description</t>
  </si>
  <si>
    <t>Thalya and the Deforesting Evil’s army had penetrated deep into the forests. But the road to the Forest Queen was still long…</t>
  </si>
  <si>
    <t>dlg_forest_mushroom_bomb_random_01</t>
  </si>
  <si>
    <t>More exploding mushrooms have appeared in the Underground!</t>
  </si>
  <si>
    <t>dlg_forest_mushroom_bomb_random_02</t>
  </si>
  <si>
    <t>Explosive mushrooms have been spotted in the Dungeon!</t>
  </si>
  <si>
    <t>dlg_forest_mushroom_bomb_random_03</t>
  </si>
  <si>
    <t>Deadly mushrooms began to grow in the Dungeon!</t>
  </si>
  <si>
    <t>dlg_forest_outro_01</t>
  </si>
  <si>
    <t>Ha, that's it! So much for the roots! Time to go through the gate and mop the floor with that Pseudo Forest Queen!</t>
  </si>
  <si>
    <t>dlg_forest_outro_02</t>
  </si>
  <si>
    <t>Not so fast…</t>
  </si>
  <si>
    <t>dlg_forest_outro_03</t>
  </si>
  <si>
    <t>You're kidding, right? Portal Stones erected, roots destroyed. That's more than enough complicated obstacles! Honestly, I can't take any more!</t>
  </si>
  <si>
    <t>dlg_forest_outro_04</t>
  </si>
  <si>
    <t>Relax, I just wanted to say that we'll get to that in the next mission.</t>
  </si>
  <si>
    <t>dlg_forest_outro_05</t>
  </si>
  <si>
    <t>Oh… I see. All right, then let's move on to the next mission! Let's not waste any more time with unnecessary dialogue! It came off really badly in all the tests!</t>
  </si>
  <si>
    <t>dlg_forest_outro_06</t>
  </si>
  <si>
    <t>Pff, that's all fake news!</t>
  </si>
  <si>
    <t>dlg_forest_outro_07</t>
  </si>
  <si>
    <t>But fine, let's move on to the grand finale!</t>
  </si>
  <si>
    <t>dlg_forest_outro_lose_01</t>
  </si>
  <si>
    <t>The Recklessly-Playing Evil had failed and allowed its Dungeonheart to be destroyed. This was probably due to the fact that they let themselves constantly be distracted by their mobile phones, conversation partners, television or funny cat videos. Sad but true.</t>
  </si>
  <si>
    <t>dlg_forest_portal_near_first_root_01</t>
  </si>
  <si>
    <t>There is another one of those stupid roots. All right, Creatures, show that thing our interpretation of tree hugging!</t>
  </si>
  <si>
    <t>dlg_forest_portal_near_second_root_01</t>
  </si>
  <si>
    <t>The Environment-Destroying Evil’s Creatures had discovered another root. Ruthlessly they approached it!</t>
  </si>
  <si>
    <t>dlg_forest_portal_near_third_root_01</t>
  </si>
  <si>
    <t>The Poor-Environmental-Attitude Evil’s Creatures had discovered another root!</t>
  </si>
  <si>
    <t>dlg_forest_portal_stone_droped_random_01</t>
  </si>
  <si>
    <t>The Disinterested Evil carelessly threw the Portal Stone to the ground.</t>
  </si>
  <si>
    <t>dlg_forest_portal_stone_droped_random_02</t>
  </si>
  <si>
    <t>The Inattentive Evil obviously didn't really know where to put the Portal Stone and tossed it to the ground!</t>
  </si>
  <si>
    <t>dlg_forest_portal_stone_droped_random_03</t>
  </si>
  <si>
    <t>Hey you, you have to place the Portal Stone properly, not just toss it around like an oversized marble, you idiot!</t>
  </si>
  <si>
    <t>dlg_forest_portal_stone_room_found_random_01</t>
  </si>
  <si>
    <t>The Unscrupulous Evil had found a room containing a previously unknown socket for the Portal Stone!</t>
  </si>
  <si>
    <t>dlg_forest_portal_stone_room_found_random_02</t>
  </si>
  <si>
    <t>The Excavation-Happy Evil's Little Snots had uncovered another socket for the Portal Stone!</t>
  </si>
  <si>
    <t>dlg_forest_portal_stone_room_found_random_03</t>
  </si>
  <si>
    <t>The Exploration-Loving Evil had discovered a new socket for the Portal Stone!</t>
  </si>
  <si>
    <t>dlg_forest_second_root_progress_01</t>
  </si>
  <si>
    <t>Two are better than one! Ha, and it's goodbye second root. Move, play it again, Sam! Good things come in… trees! Hahhahaa… get it? No?! Oh, well…</t>
  </si>
  <si>
    <t>dlg_gate_first_gate_destroyed_01</t>
  </si>
  <si>
    <t>Ha, the gate's been destroyed! Victory!</t>
  </si>
  <si>
    <t>dlg_gate_first_gate_destroyed_02</t>
  </si>
  <si>
    <t>Well, technically not quite, because behind the gate stood… another gate!</t>
  </si>
  <si>
    <t>dlg_gate_first_gate_destroyed_03</t>
  </si>
  <si>
    <t>What? What kind of cheap trick is that? Is that supposed to be funny? That is NOT FUNNY!</t>
  </si>
  <si>
    <t>dlg_gate_first_gate_destroyed_04</t>
  </si>
  <si>
    <t>Apparently they wanted to milk every last minute of gameplay in the add-on, too.</t>
  </si>
  <si>
    <t>dlg_gate_first_gate_destroyed_05</t>
  </si>
  <si>
    <t>(Sigh) Okay, fine. Forward, you big lump of crystal, tear that gate down, crush it to pieces. Show it that diamonds are forever and that gates of Heaven are made of… (what are they made of?)</t>
  </si>
  <si>
    <t>dlg_gate_golem_died_01</t>
  </si>
  <si>
    <t>The Absurd Evil had allowed the Crystal Golem to be destroyed. Too bad, because it was the only thing that could open the gates. It looked like things had come to a bitter end!</t>
  </si>
  <si>
    <t>dlg_gate_golem_died_02</t>
  </si>
  <si>
    <t>Really? The mission is lost just because pathetic Captain Crystal there got a boo-boo? Who made this crap up?</t>
  </si>
  <si>
    <t>dlg_gate_golem_died_03</t>
  </si>
  <si>
    <t>Hmm, yes, it does seem a little harsh, even to me. After all, it's not like this game is inherently sadistic, I mean, it's not like it has a dark soul or anything like that…</t>
  </si>
  <si>
    <t>dlg_gate_golem_died_04</t>
  </si>
  <si>
    <t>Hmm! Miraculously, the Artifact slowly began to piece the Crystal Golem back together. However, it would take time. Besides, the Ever-Learning Evil, once again had to seize the Stones of Mastery. There ain't no such thing as a free lunch!</t>
  </si>
  <si>
    <t>dlg_gate_golem_died_random_01</t>
  </si>
  <si>
    <t>The Loser Evil had once again allowed the Crystal Golem to be destroyed. It would take a while for it to fully regenerate.</t>
  </si>
  <si>
    <t>dlg_gate_golem_died_random_02</t>
  </si>
  <si>
    <t>The Pitiful Evil had allowed the Crystal Golem to die… again. Now it would have to wait until the Crystal Golem had reassembled.</t>
  </si>
  <si>
    <t>dlg_gate_golem_first_time_01</t>
  </si>
  <si>
    <t>Both Stones of Mastery were now once again in the Depraved Evil's greedy little paws. It could now take control of the Crystal Golem!</t>
  </si>
  <si>
    <t>dlg_gate_golem_first_time_02</t>
  </si>
  <si>
    <t>Freaking awesome, now we can finally get it to smash that gate to Godsmount. Okay, forward, you big crystal beauty. Time to go “knock-knock-knocking on Heaven's door”!</t>
  </si>
  <si>
    <t>dlg_gate_golem_first_time_03</t>
  </si>
  <si>
    <t>I have a funny feeling about this…</t>
  </si>
  <si>
    <t>dlg_gate_golem_first_time_04</t>
  </si>
  <si>
    <t>Oh, really? That's amazing considering you're still nothing but a whiny little wretch. Shut up and let me get on with it. Crystal Golem: DESTROY!</t>
  </si>
  <si>
    <t>dlg_gate_golem_kills_heroes_random_01</t>
  </si>
  <si>
    <t>And then the Crystal Golem smashed an enemy. Boom. So simple, yet so satisfying!</t>
  </si>
  <si>
    <t>dlg_gate_golem_kills_heroes_random_02</t>
  </si>
  <si>
    <t>Another enemy fell as the Crystal Golem sallied forth at the Whooping Evil’s behest!</t>
  </si>
  <si>
    <t>dlg_gate_golem_kills_heroes_random_03</t>
  </si>
  <si>
    <t>And again the Crystal Golem struck. In the truest sense of the word!</t>
  </si>
  <si>
    <t>dlg_gate_golem_random_01</t>
  </si>
  <si>
    <t>You have taken control of the Crystal Golem!</t>
  </si>
  <si>
    <t>dlg_gate_golem_random_02</t>
  </si>
  <si>
    <t>The Crystal Golem is now under your control!</t>
  </si>
  <si>
    <t>dlg_gate_heroes_active_01</t>
  </si>
  <si>
    <t>Day broke, driving the Goddess's fanatical followers from their lairs. Soon they would joyfully plunge into battle!</t>
  </si>
  <si>
    <t>dlg_gate_heroes_active_02</t>
  </si>
  <si>
    <t>You're right, we're not afraid of those little runts. We'll crush them, destroy them, smeared canned ravioli in their faces! Super-spicy canned ravioli! Ha ha ha!</t>
  </si>
  <si>
    <t>dlg_gate_heroes_active_fallback_01</t>
  </si>
  <si>
    <t>The Curious Evil ventured out into the Overworld. It thereby took the, as yet, still unprepared Heroes completely by surprise. Maybe that could be exploited.</t>
  </si>
  <si>
    <t>dlg_gate_hint_random_01</t>
  </si>
  <si>
    <t>The Crystal Golem was the only thing that could damage the gates.</t>
  </si>
  <si>
    <t>dlg_gate_hint_random_02</t>
  </si>
  <si>
    <t>The gates to Godsmount were invincible without the power of the Crystal Golem.</t>
  </si>
  <si>
    <t>dlg_gate_hint_random_03</t>
  </si>
  <si>
    <t>Only the Crystal Golem had the strength to destroy the gates to Godsmount.</t>
  </si>
  <si>
    <t>dlg_gate_intro_01</t>
  </si>
  <si>
    <t>So, just what did this mighty Artifact do for us, anyway? Are the gates to Godsmount already open? Somehow I kind of expected a few more effects here!</t>
  </si>
  <si>
    <t>dlg_gate_intro_02</t>
  </si>
  <si>
    <t>Is this a good time to maybe talk about a non-aggression pact?</t>
  </si>
  <si>
    <t>dlg_gate_intro_03</t>
  </si>
  <si>
    <t>NO! Just shut it, neutral Thalya!</t>
  </si>
  <si>
    <t>dlg_gate_intro_04</t>
  </si>
  <si>
    <t>If you're done… Hmmm! The Artifact-Charging Evil had done it. But contrary to expectations – except to those who know full well that nothing in this game EVER goes smoothly – the Artifact had NOT smashed open the gates to Godsmount.</t>
  </si>
  <si>
    <t>dlg_gate_intro_05</t>
  </si>
  <si>
    <t>Instead, a powerful being rose from the remains of the Artifact: A Crystal Golem. It possessed the immense strength needed to tear down the gates to the Kingdom of the Gods.</t>
  </si>
  <si>
    <t>dlg_gate_intro_06</t>
  </si>
  <si>
    <t>Okay, right, we can do that. So, let's get up to the gate and then…</t>
  </si>
  <si>
    <t>dlg_gate_intro_07</t>
  </si>
  <si>
    <t>Easy, there. Of course, first this mighty being had to be brought under control. This was done by…</t>
  </si>
  <si>
    <t>dlg_gate_intro_08</t>
  </si>
  <si>
    <t>hitting it really hard. Everything in this game is solved through violence!</t>
  </si>
  <si>
    <t>dlg_gate_intro_09</t>
  </si>
  <si>
    <t>Oh, just shut it, good… neutral… I mean, evil Thalya! Where was I? Oh yes…</t>
  </si>
  <si>
    <t>dlg_gate_intro_10</t>
  </si>
  <si>
    <t>To control the Crystal Golem, two mighty rune stones called the Stones of Mastery would have to be taken simultaneously. Then the Evil, who was eagerly scribbling notes, would be able to subjugate this mighty being!</t>
  </si>
  <si>
    <t>dlg_gate_intro_11</t>
  </si>
  <si>
    <t>Right, got it, take the stones, subjugate Crystal Golem, bust open the gate. Now that's something I can work with!</t>
  </si>
  <si>
    <t>dlg_gate_mission_caption</t>
  </si>
  <si>
    <t>At the foot of Godsmount</t>
  </si>
  <si>
    <t>dlg_gate_mission_description</t>
  </si>
  <si>
    <t>Now the gate to Godsmount was the only thing preventing Thalya and the Nervous Evil’s army from finally attacking the Goddess herself.</t>
  </si>
  <si>
    <t>dlg_gate_outro_lose_01</t>
  </si>
  <si>
    <t>The Merciless Evil had failed mercilessly and allowed its Dungeonheart to be destroyed. That didn't exactly say much for its competence. Sad. But true!</t>
  </si>
  <si>
    <t>dlg_gate_outro_win_01</t>
  </si>
  <si>
    <t>Okay, gate number 3 is busted to pieces too. If there's another one, I’m going to scream!</t>
  </si>
  <si>
    <t>dlg_gate_outro_win_02</t>
  </si>
  <si>
    <t>And behind the third gate was…</t>
  </si>
  <si>
    <t>dlg_gate_outro_win_03</t>
  </si>
  <si>
    <t>I'm warning you!</t>
  </si>
  <si>
    <t>dlg_gate_outro_win_04</t>
  </si>
  <si>
    <t>All right, we’ll stop there. All the other heavenly gates fell like dominoes. The path to Godsmount was finally free!</t>
  </si>
  <si>
    <t>dlg_gate_outro_win_05</t>
  </si>
  <si>
    <t>Ha, wonderful! Let's get to the divine finale, where I personally kick the Mother of God's ass. Forward! Before my neutral bit says something stupid!</t>
  </si>
  <si>
    <t>dlg_gate_second_gate_destroyed_01</t>
  </si>
  <si>
    <t>Yes, now the second gate has been destroyed, too! And now……</t>
  </si>
  <si>
    <t>dlg_gate_second_gate_destroyed_02</t>
  </si>
  <si>
    <t>Behind the destroyed gate Thalya discovered… A THIRD GATE! Ha ha ha! Get it! It's Dungeons THREE! Get it? Ha ha ha!</t>
  </si>
  <si>
    <t>dlg_gate_second_gate_destroyed_03</t>
  </si>
  <si>
    <t>Very funny. Man! Good thing this isn't episode 42 or something… Alright, play it again, Crystal. Go forth! Knock on Heaven's door!</t>
  </si>
  <si>
    <t>dlg_gate_stone_hint_random_01</t>
  </si>
  <si>
    <t>An unsettling feeling flashed through the Now-Alarmed Evil. Soon one of the Stones of Mastery would come under attack!</t>
  </si>
  <si>
    <t>dlg_gate_stone_hint_random_02</t>
  </si>
  <si>
    <t>A grim premonition plagued the Clairvoyant Evil. A Stone of Mastery would soon come under attack!</t>
  </si>
  <si>
    <t>dlg_gate_stone_hint_random_03</t>
  </si>
  <si>
    <t>Dark premonitions drove the All-Ignoring Evil onwards. A Stone of Mastery would be attacked at any moment!</t>
  </si>
  <si>
    <t>dlg_gate_stones_active_random_01</t>
  </si>
  <si>
    <t>The Controlling Evil had once again won control of the Crystal Golem!</t>
  </si>
  <si>
    <t>dlg_gate_stones_active_random_02</t>
  </si>
  <si>
    <t>The Possessive Evil once again took possession of the Crystal Golem!</t>
  </si>
  <si>
    <t>dlg_gate_stones_lost_random_01</t>
  </si>
  <si>
    <t>You lost control of one of the Stones of Mastery!</t>
  </si>
  <si>
    <t>dlg_gate_stones_lost_random_02</t>
  </si>
  <si>
    <t>Enemies have taken one of the Stones of Mastery!</t>
  </si>
  <si>
    <t>dlg_gate_stones_lost_random_03</t>
  </si>
  <si>
    <t>You've lost one of the Stones of Mastery to an enemy!</t>
  </si>
  <si>
    <t>dlg_general_alliesfound1</t>
  </si>
  <si>
    <t>A buried Room full of creatures had been uncovered! These immediately joined the Absolute Evil.</t>
  </si>
  <si>
    <t>dlg_general_alliesfound2</t>
  </si>
  <si>
    <t>A number of creatures who had joined the Absolute Evil had been hidden in a secret Room.</t>
  </si>
  <si>
    <t>dlg_general_arcanium_empty_v1</t>
  </si>
  <si>
    <t>Your Arcanium is empty.</t>
  </si>
  <si>
    <t>dlg_general_arcanium_empty_v2</t>
  </si>
  <si>
    <t>You are almost out of Mana.</t>
  </si>
  <si>
    <t>dlg_general_arcanium_empty_v3</t>
  </si>
  <si>
    <t>You don’t have much Mana.</t>
  </si>
  <si>
    <t>dlg_general_arcanium_empty_v4</t>
  </si>
  <si>
    <t>Your Arcanium is very low on Mana.</t>
  </si>
  <si>
    <t>dlg_general_arcanium_empty_v5</t>
  </si>
  <si>
    <t>You only have a very little bit of Mana left.</t>
  </si>
  <si>
    <t>dlg_general_arcanium_full_v1</t>
  </si>
  <si>
    <t>Your Arcanium is overflowing! You can’t store any more Mana.</t>
  </si>
  <si>
    <t>dlg_general_arcanium_full_v2</t>
  </si>
  <si>
    <t>You can’t save any more Mana.</t>
  </si>
  <si>
    <t>dlg_general_arcanium_full_v3</t>
  </si>
  <si>
    <t>You don’t have room to store any more Mana.</t>
  </si>
  <si>
    <t>dlg_general_arcanium_full_v4</t>
  </si>
  <si>
    <t>You don’t have room for any more Mana.</t>
  </si>
  <si>
    <t>dlg_general_arcanium_full_v5</t>
  </si>
  <si>
    <t>There’s no more room available for Mana.</t>
  </si>
  <si>
    <t>dlg_general_attackentrance_v1</t>
  </si>
  <si>
    <t>Your Dungeon Gate is under attack!</t>
  </si>
  <si>
    <t>dlg_general_attackentrance_v2</t>
  </si>
  <si>
    <t>The Dungeon Gate is under attack!</t>
  </si>
  <si>
    <t>dlg_general_attackentrance_v3</t>
  </si>
  <si>
    <t>Defend your Dungeon Gate!</t>
  </si>
  <si>
    <t>dlg_general_attackentrance_v4</t>
  </si>
  <si>
    <t>An enemy is attacking your Dungeon Gate!</t>
  </si>
  <si>
    <t>dlg_general_attackthroneroom_v1</t>
  </si>
  <si>
    <t>Your Dungeonheart is under attack.</t>
  </si>
  <si>
    <t>dlg_general_attackthroneroom_v2</t>
  </si>
  <si>
    <t>Defend the Dungeonheart!</t>
  </si>
  <si>
    <t>dlg_general_attackthroneroom_v3</t>
  </si>
  <si>
    <t>The Dungeonheart is being attacked.</t>
  </si>
  <si>
    <t>dlg_general_brewery_full_v1</t>
  </si>
  <si>
    <t>Your Breweries have reached their maximum capacity.</t>
  </si>
  <si>
    <t>dlg_general_brewery_full_v2</t>
  </si>
  <si>
    <t>Your Breweries are overflowing! You can’t store any more barrels of Beer.</t>
  </si>
  <si>
    <t>dlg_general_brewery_full_v3</t>
  </si>
  <si>
    <t>You don’t have room for any more barrels of Beer.</t>
  </si>
  <si>
    <t>dlg_general_brewery_full_v4</t>
  </si>
  <si>
    <t>You can’t put any more barrels of Beer in storage.</t>
  </si>
  <si>
    <t>dlg_general_brewery_full_v5</t>
  </si>
  <si>
    <t>There’s no more room in your Dungeon for barrels of Beer.</t>
  </si>
  <si>
    <t>dlg_general_chosen_boss_gotdamage_v01</t>
  </si>
  <si>
    <t>Ouch!</t>
  </si>
  <si>
    <t>dlg_general_chosen_boss_gotdamage_v02</t>
  </si>
  <si>
    <t>Ow!</t>
  </si>
  <si>
    <t>dlg_general_chosen_boss_gotdamage_v03</t>
  </si>
  <si>
    <t>Owie!</t>
  </si>
  <si>
    <t>dlg_general_chosen_boss_gotdamage_v04</t>
  </si>
  <si>
    <t>dlg_general_chosen_boss_gotdamage_v05</t>
  </si>
  <si>
    <t>Owwww!</t>
  </si>
  <si>
    <t>dlg_general_chosen_boss_gotdamage_v06</t>
  </si>
  <si>
    <t>Agh!</t>
  </si>
  <si>
    <t>dlg_general_chosen_boss_killedenemy_v01</t>
  </si>
  <si>
    <t>For the Goddess!</t>
  </si>
  <si>
    <t>dlg_general_chosen_boss_killedenemy_v02</t>
  </si>
  <si>
    <t>Death to the traitors!</t>
  </si>
  <si>
    <t>dlg_general_chosen_boss_killedenemy_v03</t>
  </si>
  <si>
    <t>For the King! For ME!</t>
  </si>
  <si>
    <t>dlg_general_chosen_boss_killedenemy_v04</t>
  </si>
  <si>
    <t>For Stormbreeze!</t>
  </si>
  <si>
    <t>dlg_general_chosen_boss_killedenemy_v05</t>
  </si>
  <si>
    <t>Death to all Evil!</t>
  </si>
  <si>
    <t>dlg_general_chosen_boss_select_v01</t>
  </si>
  <si>
    <t>dlg_general_chosen_boss_select_v02</t>
  </si>
  <si>
    <t>Arcturus here!</t>
  </si>
  <si>
    <t>dlg_general_chosen_boss_select_v03</t>
  </si>
  <si>
    <t>I have the Holy Grail!</t>
  </si>
  <si>
    <t>dlg_general_chosen_boss_select_v04</t>
  </si>
  <si>
    <t>Yes?</t>
  </si>
  <si>
    <t>dlg_general_chosen_boss_select_v05</t>
  </si>
  <si>
    <t>I give the orders!</t>
  </si>
  <si>
    <t>dlg_general_chosen_boss_select_v06</t>
  </si>
  <si>
    <t>My word is law!</t>
  </si>
  <si>
    <t>dlg_general_chosen_boss_select_v07</t>
  </si>
  <si>
    <t>Stormbreeze will be mine again!</t>
  </si>
  <si>
    <t>dlg_general_creatureattackeddungeon1</t>
  </si>
  <si>
    <t>Your creatures are fighting in the dungeon!</t>
  </si>
  <si>
    <t>dlg_general_creatureattackeddungeon2</t>
  </si>
  <si>
    <t>Your creatures are being attacked in the dungeon!</t>
  </si>
  <si>
    <t>dlg_general_creatureattackeddungeon3</t>
  </si>
  <si>
    <t>There is fighting in your dungeon!</t>
  </si>
  <si>
    <t>dlg_general_creatureattackednotdungeon1</t>
  </si>
  <si>
    <t>Your creatures are being attacked!</t>
  </si>
  <si>
    <t>dlg_general_creatureattackednotdungeon2</t>
  </si>
  <si>
    <t>Your creatures are currently fighting!</t>
  </si>
  <si>
    <t>dlg_general_creaturebecameangry1</t>
  </si>
  <si>
    <t>A creature has become livid with rage!</t>
  </si>
  <si>
    <t>dlg_general_creaturebecameangry2</t>
  </si>
  <si>
    <t>One of your creatures has become livid with rage!</t>
  </si>
  <si>
    <t>dlg_general_creaturebecameangry3</t>
  </si>
  <si>
    <t>One of your creatures is furious and is on strike.</t>
  </si>
  <si>
    <t>dlg_general_creep_eat_gurus_v1</t>
  </si>
  <si>
    <t>Spiders have invaded your Gobbler farm.</t>
  </si>
  <si>
    <t>dlg_general_creep_eat_gurus_v2</t>
  </si>
  <si>
    <t>Spiders are eating your Gobblers!</t>
  </si>
  <si>
    <t>dlg_general_creep_eat_gurus_v3</t>
  </si>
  <si>
    <t>Spiders are… gobbling down your Gobblers!</t>
  </si>
  <si>
    <t>dlg_general_creep_eat_mana_v1</t>
  </si>
  <si>
    <t>Crystal Beings are consuming your Mana!</t>
  </si>
  <si>
    <t>dlg_general_creep_eat_mana_v2</t>
  </si>
  <si>
    <t>Crystal Beings are destroying your Mana supplies!</t>
  </si>
  <si>
    <t>dlg_general_creep_eat_mana_v3</t>
  </si>
  <si>
    <t>Your Mana supplies are being destroyed by Crystal Beings!</t>
  </si>
  <si>
    <t>dlg_general_creep_steal_gold_v1</t>
  </si>
  <si>
    <t>Dragons are stealing your Gold!</t>
  </si>
  <si>
    <t>dlg_general_creep_steal_gold_v2</t>
  </si>
  <si>
    <t>Dragons are borrowing your Gold for their hoard!</t>
  </si>
  <si>
    <t>dlg_general_creep_steal_gold_v3</t>
  </si>
  <si>
    <t>Dragons are plundering your Treasuries.</t>
  </si>
  <si>
    <t>dlg_general_crystalguardroom1</t>
  </si>
  <si>
    <t>A room full of Crystal Beings has been unearthed!</t>
  </si>
  <si>
    <t>dlg_general_crystalguardroom2</t>
  </si>
  <si>
    <t>Your creatures have dug into a room full of Crystal Beings!</t>
  </si>
  <si>
    <t>dlg_general_demon_roomuncovered1</t>
  </si>
  <si>
    <t>A room with demons has been unearthed!</t>
  </si>
  <si>
    <t>dlg_general_demon_roomuncovered2</t>
  </si>
  <si>
    <t>A secret room full of demons was discovered!</t>
  </si>
  <si>
    <t>dlg_general_demon_unitspawned_v1</t>
  </si>
  <si>
    <t>A new creature has been summoned.</t>
  </si>
  <si>
    <t>dlg_general_demon_unitspawned_v2</t>
  </si>
  <si>
    <t>A new creature has entered your dungeon through the portal.</t>
  </si>
  <si>
    <t>dlg_general_demon_unitspawned_v3</t>
  </si>
  <si>
    <t>You have summoned a new creature.</t>
  </si>
  <si>
    <t>dlg_general_destroy_room_v1</t>
  </si>
  <si>
    <t>Heroes are wrecking your Rooms.</t>
  </si>
  <si>
    <t>dlg_general_destroy_room_v2</t>
  </si>
  <si>
    <t>Heroes are destroying your Rooms.</t>
  </si>
  <si>
    <t>dlg_general_dig_dungeon_1</t>
  </si>
  <si>
    <t>Enemies have dug their way into your Dungeon!</t>
  </si>
  <si>
    <t>dlg_general_dig_dungeon_2</t>
  </si>
  <si>
    <t>Your Dungeon has been dug into!</t>
  </si>
  <si>
    <t>dlg_general_dig_dungeon_3</t>
  </si>
  <si>
    <t>Your Dungeon has been dug into by enemies!</t>
  </si>
  <si>
    <t>dlg_general_drakeroom1</t>
  </si>
  <si>
    <t>The Bustling Evil had dug into a Dragon's nest.</t>
  </si>
  <si>
    <t>dlg_general_drakeroom2</t>
  </si>
  <si>
    <t>Your creatures have inadvertently dug into a Dragon's nest.</t>
  </si>
  <si>
    <t>dlg_general_drakeroom3</t>
  </si>
  <si>
    <t>Your Little Snots have uncovered a Dragon's nest.</t>
  </si>
  <si>
    <t>dlg_general_drakeroom4</t>
  </si>
  <si>
    <t>Dragons have nested in the Underground.</t>
  </si>
  <si>
    <t>dlg_general_establish_outpost_v1</t>
  </si>
  <si>
    <t>Heroes are building an Underground base in your Dungeon!</t>
  </si>
  <si>
    <t>dlg_general_evilhub_attacked_v1</t>
  </si>
  <si>
    <t>One of your Islands of Evilness is under attack.</t>
  </si>
  <si>
    <t>dlg_general_evilhub_attacked_v2</t>
  </si>
  <si>
    <t>An Island of Evilness is being attacked.</t>
  </si>
  <si>
    <t>dlg_general_evilhub_conquered_v1</t>
  </si>
  <si>
    <t>You have conquered an Island of Evilness.</t>
  </si>
  <si>
    <t>dlg_general_evilhub_conquered_v2</t>
  </si>
  <si>
    <t>Your creatures have conquered an Island of Evilness.</t>
  </si>
  <si>
    <t>dlg_general_evilhub_lost_v1</t>
  </si>
  <si>
    <t>You have lost an Island of Evilness.</t>
  </si>
  <si>
    <t>dlg_general_evilhub_lost_v2</t>
  </si>
  <si>
    <t>You have lost one of your Islands of Evilness to the enemy.</t>
  </si>
  <si>
    <t>dlg_general_evilhub_lost_v3</t>
  </si>
  <si>
    <t>One of your Islands of Evilness was captured.</t>
  </si>
  <si>
    <t>dlg_general_evilhub_lost_v4</t>
  </si>
  <si>
    <t>The enemy has captured one of your Islands of Evilness.</t>
  </si>
  <si>
    <t>dlg_general_evilhub_recapture_v1</t>
  </si>
  <si>
    <t>Heroes want to attack one of your Islands of Evilness!</t>
  </si>
  <si>
    <t>dlg_general_evilhub_recapture_v2</t>
  </si>
  <si>
    <t>Heroes are on their way to one of your Islands of Evilness!</t>
  </si>
  <si>
    <t>dlg_general_fairy_boss_gotdamage_v01</t>
  </si>
  <si>
    <t>dlg_general_fairy_boss_gotdamage_v02</t>
  </si>
  <si>
    <t>dlg_general_fairy_boss_gotdamage_v03</t>
  </si>
  <si>
    <t>dlg_general_fairy_boss_gotdamage_v04</t>
  </si>
  <si>
    <t>dlg_general_fairy_boss_gotdamage_v05</t>
  </si>
  <si>
    <t>dlg_general_fairy_boss_killedenemy_v01</t>
  </si>
  <si>
    <t>Oops!</t>
  </si>
  <si>
    <t>dlg_general_fairy_boss_killedenemy_v02</t>
  </si>
  <si>
    <t>Whoops, sorry about that!</t>
  </si>
  <si>
    <t>dlg_general_fairy_boss_killedenemy_v03</t>
  </si>
  <si>
    <t>Sorry, chubbykins!</t>
  </si>
  <si>
    <t>dlg_general_fairy_boss_killedenemy_v04</t>
  </si>
  <si>
    <t>Terribly sorry, my sweetness!</t>
  </si>
  <si>
    <t>dlg_general_fairy_boss_killedenemy_v05</t>
  </si>
  <si>
    <t>Oh, diddikums, I do hope you're okay?</t>
  </si>
  <si>
    <t>dlg_general_fairy_boss_select_v01</t>
  </si>
  <si>
    <t>dlg_general_fairy_boss_select_v02</t>
  </si>
  <si>
    <t>I AM the GOOD Fairy!</t>
  </si>
  <si>
    <t>dlg_general_fairy_boss_select_v03</t>
  </si>
  <si>
    <t>Time for a happy ending!</t>
  </si>
  <si>
    <t>dlg_general_fairy_boss_select_v04</t>
  </si>
  <si>
    <t>Did someone order a miracle?</t>
  </si>
  <si>
    <t>dlg_general_fairy_boss_select_v05</t>
  </si>
  <si>
    <t>Does anyone need a pumpkin coach?</t>
  </si>
  <si>
    <t>dlg_general_fairy_boss_select_v06</t>
  </si>
  <si>
    <t>Hocus pocus, abracadabra and alakazam!</t>
  </si>
  <si>
    <t>dlg_general_fairy_boss_select_v07</t>
  </si>
  <si>
    <t>Halloho! I’m the Good Fairy!</t>
  </si>
  <si>
    <t>dlg_general_fallen_hero_die_first</t>
  </si>
  <si>
    <t>Noooooo! … I'll be back!</t>
  </si>
  <si>
    <t>dlg_general_fallen_hero_die_random_v1</t>
  </si>
  <si>
    <t>The Sloppy Evil had allowed Thalya to die. But, for a small fee, she could be resurrected…</t>
  </si>
  <si>
    <t>dlg_general_fallen_hero_die_random_v2</t>
  </si>
  <si>
    <t>It didn’t seem to matter to the Callous Evil that Thalya had died yet again. Although she was sure to return, it should take better care of her next time.</t>
  </si>
  <si>
    <t>dlg_general_fallen_hero_die_random_v3</t>
  </si>
  <si>
    <t>*Sigh* Can we please stop letting Thalya die all the time? I mean, it’s not that hard to resurrect her. But blow-drying her hair until it’s just right sends the electricity bill through the roof.</t>
  </si>
  <si>
    <t>dlg_general_fallen_hero_die_random_v4</t>
  </si>
  <si>
    <t>That Thalya sure can’t take much. There she goes, dropping again.</t>
  </si>
  <si>
    <t>dlg_general_fallen_hero_die_random_v5</t>
  </si>
  <si>
    <t>And once again, Thalya bought the farm.</t>
  </si>
  <si>
    <t>dlg_general_fallen_hero_die_random_v6</t>
  </si>
  <si>
    <t>As often as I die, a life insurance policy would be an absolute gold mine.</t>
  </si>
  <si>
    <t>dlg_general_fallen_hero_die_random_v7</t>
  </si>
  <si>
    <t>Argh!</t>
  </si>
  <si>
    <t>dlg_general_furryroom1</t>
  </si>
  <si>
    <t>You've discovered a number of Rootlings in the Underground!</t>
  </si>
  <si>
    <t>dlg_general_furryroom2</t>
  </si>
  <si>
    <t>Rootlings have been dug up in the Underground.</t>
  </si>
  <si>
    <t>dlg_general_furryroom3</t>
  </si>
  <si>
    <t>Your Little Snots have dug up a number of Rootlings.</t>
  </si>
  <si>
    <t>dlg_general_furryroom4</t>
  </si>
  <si>
    <t>Rootlings have spread throughout the Underground!</t>
  </si>
  <si>
    <t>dlg_general_golden_egg_clicked</t>
  </si>
  <si>
    <t>Your Little Snots dug up this Golden Pickaxe! Oho, does that give any hidden bonuses? Does that work like lootboxes? Probably not, those guys at Realmforge don't know how to make money these days…</t>
  </si>
  <si>
    <t>dlg_general_golden_egg_clicked_before</t>
  </si>
  <si>
    <t>Yes, you've already collected the Golden Pickaxe and no, it won't be counted again. Tsk tsk tsk… as if it were that simple!</t>
  </si>
  <si>
    <t>dlg_general_golden_egg_found</t>
  </si>
  <si>
    <t>Your Little Snots dug up this Golden Pickaxe!</t>
  </si>
  <si>
    <t>dlg_general_guard2</t>
  </si>
  <si>
    <t>Duty calls.</t>
  </si>
  <si>
    <t>dlg_general_guard3</t>
  </si>
  <si>
    <t>My cousin is out there fighting against the Horde and what do I get? Guard duty…</t>
  </si>
  <si>
    <t>dlg_general_guard4</t>
  </si>
  <si>
    <t>It's been so long since I killed an orc, my sword arm's gotten flabby.</t>
  </si>
  <si>
    <t>dlg_general_guard5</t>
  </si>
  <si>
    <t>I used to be the top soldier, then I took a sword to the chest.</t>
  </si>
  <si>
    <t>dlg_general_guard6</t>
  </si>
  <si>
    <t>Farmers, farriers, stableboys … these are no soldiers! Most have seen too many winters. Or too few.</t>
  </si>
  <si>
    <t>dlg_general_guard7</t>
  </si>
  <si>
    <t>I used to be a scientist, but then I got a hammer to the skull.</t>
  </si>
  <si>
    <t>dlg_general_guard8</t>
  </si>
  <si>
    <t>I was once a tax collector, but then I got a pitchfork up the arse.</t>
  </si>
  <si>
    <t>dlg_general_guard9</t>
  </si>
  <si>
    <t>I used to be an adventurer, but then I got an arrow to the groin.</t>
  </si>
  <si>
    <t>dlg_general_guard10</t>
  </si>
  <si>
    <t>Everything was better back in the day. The colors brighter, the women more beautiful, the enemies more powerful. Oh, how I miss the good old days.</t>
  </si>
  <si>
    <t>dlg_general_guard11</t>
  </si>
  <si>
    <t>It's almost time to plunder a Dungeon again!</t>
  </si>
  <si>
    <t>dlg_general_guard12</t>
  </si>
  <si>
    <t>For Tanos! For the Good! For one week only! Uh, forget that last one!</t>
  </si>
  <si>
    <t>dlg_general_guard13</t>
  </si>
  <si>
    <t>Want to compare our equipments’ magic properties?</t>
  </si>
  <si>
    <t>dlg_general_guard14</t>
  </si>
  <si>
    <t>Join the army, they said. See the world, they said. I'd rather be sailing!</t>
  </si>
  <si>
    <t>dlg_general_guard15</t>
  </si>
  <si>
    <t>Who’s supposed to be the king? Well, I didn’t elect him!</t>
  </si>
  <si>
    <t>dlg_general_guard16</t>
  </si>
  <si>
    <t>We have found a witch! May we burn her?</t>
  </si>
  <si>
    <t>dlg_general_guard17</t>
  </si>
  <si>
    <t>Help, help! I’m being repressed! Oh, wait, wrong gig…</t>
  </si>
  <si>
    <t>dlg_general_guard18</t>
  </si>
  <si>
    <t>Uncle Tanos wants YOU! For the Front.</t>
  </si>
  <si>
    <t>dlg_general_guard19</t>
  </si>
  <si>
    <t>Weapons don’t kill people, I do! Ha ha ha!</t>
  </si>
  <si>
    <t>dlg_general_guard20</t>
  </si>
  <si>
    <t>I am so tired of all these constant allusions! Can’t someone write some original dialog?</t>
  </si>
  <si>
    <t>dlg_general_guard21</t>
  </si>
  <si>
    <t>I feel like all I do is just stand around waiting for somebody to beat the crap out of me…</t>
  </si>
  <si>
    <t>dlg_general_guard22</t>
  </si>
  <si>
    <t>I see dead people… Like, Undead wandering around, I mean!</t>
  </si>
  <si>
    <t>dlg_general_guard23</t>
  </si>
  <si>
    <t>The good will ALWAYS win!</t>
  </si>
  <si>
    <t>dlg_general_guard24</t>
  </si>
  <si>
    <t>For the Light!</t>
  </si>
  <si>
    <t>dlg_general_guard25</t>
  </si>
  <si>
    <t>My nephew is out there fighting dragons. And what am I doing? Stopping the Absolute Evil…</t>
  </si>
  <si>
    <t>dlg_general_gurufarm_empty_v1</t>
  </si>
  <si>
    <t>Your Gobbler Farms are completely empty.</t>
  </si>
  <si>
    <t>dlg_general_gurufarm_empty_v2</t>
  </si>
  <si>
    <t>Your creatures have eaten all your Gobblers.</t>
  </si>
  <si>
    <t>dlg_general_gurufarm_empty_v3</t>
  </si>
  <si>
    <t>The call of the Gobbler no longer sounds through your Dungeon. Your creatures have eaten them all.</t>
  </si>
  <si>
    <t>dlg_general_gurufarm_empty_v4</t>
  </si>
  <si>
    <t>You don’t have a single Gobbler left.</t>
  </si>
  <si>
    <t>dlg_general_gurufarm_empty_v5</t>
  </si>
  <si>
    <t>There isn’t a single Gobbler left in your Dungeon.</t>
  </si>
  <si>
    <t>dlg_general_hero_free_prisoner_v1</t>
  </si>
  <si>
    <t>Heroes are freeing prisoners from your Dungeon.</t>
  </si>
  <si>
    <t>dlg_general_hero_free_prisoner_v2</t>
  </si>
  <si>
    <t>Prisoners are being freed from your Dungeon.</t>
  </si>
  <si>
    <t>dlg_general_hero_steal_gold_v1</t>
  </si>
  <si>
    <t>Heroes are stealing your Gold.</t>
  </si>
  <si>
    <t>dlg_general_hero_steal_gold_v2</t>
  </si>
  <si>
    <t>Heroes are helping themselves to your Treasury.</t>
  </si>
  <si>
    <t>dlg_general_heroesentereddungeon_v1</t>
  </si>
  <si>
    <t>Enemies have entered the dungeon!</t>
  </si>
  <si>
    <t>dlg_general_heroesentereddungeon_v2</t>
  </si>
  <si>
    <t>There are enemies in your dungeon!</t>
  </si>
  <si>
    <t>dlg_general_heroroom1</t>
  </si>
  <si>
    <t>The Absolute Evil had discovered a buried Room containing a few heroes. Whoops!</t>
  </si>
  <si>
    <t>dlg_general_heroroom2</t>
  </si>
  <si>
    <t>The Excavating Evil had discovered a buried Room in the Underground containing a few heroes. Whatever were they up to in there…</t>
  </si>
  <si>
    <t>dlg_general_heroroom3</t>
  </si>
  <si>
    <t>A room with heroes has been unearthed!</t>
  </si>
  <si>
    <t>dlg_general_heroroom4</t>
  </si>
  <si>
    <t>An old guard room with heroes has been unearthed!</t>
  </si>
  <si>
    <t>dlg_general_horde_roomuncovered1</t>
  </si>
  <si>
    <t>A room with Horde creatures in it has been unearthed!</t>
  </si>
  <si>
    <t>dlg_general_horde_roomuncovered2</t>
  </si>
  <si>
    <t>A secret room full of Horde creatures has been discovered!</t>
  </si>
  <si>
    <t>dlg_general_horde_unitspawned_v1</t>
  </si>
  <si>
    <t>You have hired a new creature.</t>
  </si>
  <si>
    <t>dlg_general_horde_unitspawned_v2</t>
  </si>
  <si>
    <t>A new creature has been hired.</t>
  </si>
  <si>
    <t>dlg_general_horde_unitspawned_v3</t>
  </si>
  <si>
    <t>A new creature has joined your cause.</t>
  </si>
  <si>
    <t>dlg_general_idle_v1</t>
  </si>
  <si>
    <t>A horrified expression crossed the Absolute Evil's face when it discovered that all the chickens from its chicken farm had been eaten. What were its creatures going to eat now? Wait a moment, chickens? Ah, whoops, that's another game, got a little confused there, here we have Gobblers. Strange name…</t>
  </si>
  <si>
    <t>dlg_general_idle_v2</t>
  </si>
  <si>
    <t>A strange odor spread though the Absolute Evil's dungeon. It vowed that in future it would eat fewer flatulence-inducing vegetables.</t>
  </si>
  <si>
    <t>dlg_general_idle_v3</t>
  </si>
  <si>
    <t>In the meantime, several carnivorous penguins had begun to make their way into the Absolute Evil's dungeon. However, they would definitely not arrive before the end of this story.</t>
  </si>
  <si>
    <t>dlg_general_idle_v4</t>
  </si>
  <si>
    <t>Recently one of the creatures had come up with a plan to create a trade union and go on strike for better working conditions. Once he remembered exactly what the Absolute Evil would then do to him, he quickly abandoned the idea.</t>
  </si>
  <si>
    <t>dlg_general_idle_v5</t>
  </si>
  <si>
    <t>A few of the Gruesome Evil’s creatures had lit a fire in the dungeon and begun to barbecue. The smell of freshly roasted meat wafted through the Underground.</t>
  </si>
  <si>
    <t>dlg_general_idle_v6</t>
  </si>
  <si>
    <t>The dungeon of the Ultimate Evil was full of jelly. Invisible jelly.</t>
  </si>
  <si>
    <t>dlg_general_idle_v7</t>
  </si>
  <si>
    <t>The Chocolaty Evil’s creatures suddenly developed a craving for chocolate. Mmm, chocolate!</t>
  </si>
  <si>
    <t>dlg_general_idle_v8</t>
  </si>
  <si>
    <t>Do you have any idea how little they pay me to do this gig? I’ll be happy if it’s enough to pay for the bus ticket home!</t>
  </si>
  <si>
    <t>dlg_general_idle_v9</t>
  </si>
  <si>
    <t>Is this all a bit slow for you? Visit the Premium Shop where you can buy 20 gems for just 100 Dollars which will speed up the rate at which this work is done! Hang on a minute, this isn't a free-to-play game. Just completely ignore what I just said.</t>
  </si>
  <si>
    <t>dlg_general_idle_v10</t>
  </si>
  <si>
    <t>Insert funny line here.
Wait, what? Hmm, the script doesn't seem to be done here. Amateurs. Oh, to work with professionals for once…</t>
  </si>
  <si>
    <t>dlg_general_idle_v11</t>
  </si>
  <si>
    <t>Your dungeon is full of yogurt …
Yogurt? What's this all about, there is absolutely no yogurt …
Oh, it's supposed to be an funny allusion. I see. Very funny.</t>
  </si>
  <si>
    <t>dlg_general_idle_v12</t>
  </si>
  <si>
    <t>And the weather for today: Cloudy with a chance of blood-thirsty orcs.</t>
  </si>
  <si>
    <t>dlg_general_idle_v13</t>
  </si>
  <si>
    <t>A Little Snot is secretly making jokes about the Absolute Evil behind its back. It should be punished, but I forgot which one it was…
They just all look the same!</t>
  </si>
  <si>
    <t>dlg_general_idle_v14</t>
  </si>
  <si>
    <t>A secret service spy approached the Sinister Evil wanting to have the usage data on all its monsters. There wasn’t much left of him once the Orcs were done…</t>
  </si>
  <si>
    <t>dlg_general_idle_v15</t>
  </si>
  <si>
    <t>In a survey of 1022 heroes, your dungeon ranked No. 5 of the most popular destinations for power gamers. Not bad, not bad.</t>
  </si>
  <si>
    <t>dlg_general_idle_v16</t>
  </si>
  <si>
    <t>Your dungeon is under atta… *Pause, confused* Oh? Got a little ahead of myself, there. Don't worry, everything's fine. You don't have to build any further defenses.</t>
  </si>
  <si>
    <t>dlg_general_idle_v17</t>
  </si>
  <si>
    <t>* slurring * After a little personal tasting session, you'll be pleased to hear that … the beer in your breweries is not too bad at… all.</t>
  </si>
  <si>
    <t>dlg_general_idle_v18</t>
  </si>
  <si>
    <t>Those fellows from Realmforge actually wanted me plug some of their games here! He he he, they’re definitely not the brightest bulbs on the tree!</t>
  </si>
  <si>
    <t>dlg_general_idle_v19</t>
  </si>
  <si>
    <t>A super-hip ultra-modern consultant had approached the Corrupting Evil in an attempt to convince it that PC games were dead and only browser and mobile games were of any interest anymore. The Corrupting Evil's Ghouls stuffed his remains in egg cups and sent them back to his wife C.O.D..</t>
  </si>
  <si>
    <t>dlg_general_idle_v20</t>
  </si>
  <si>
    <t>Oh God it's the Slenderman, RUN! … Oh, sorry, just my shadow!</t>
  </si>
  <si>
    <t>dlg_general_idle_v21</t>
  </si>
  <si>
    <t>Stanley was wondering whether he should return to his desk. Oh, sorry, I'm in the wrong script.</t>
  </si>
  <si>
    <t>dlg_general_idle_v22</t>
  </si>
  <si>
    <t>By the way, did you know that in the first Dungeons a certain Calypso – not to be confused with the great publisher Kalypso – joined in the game? You didn't? Well, I wanted to astound you with this momentous bit of trivia. You really should get back to playing the game again.</t>
  </si>
  <si>
    <t>dlg_general_idle_v23</t>
  </si>
  <si>
    <t>Today is upside-down day. Your Little Snots now fight for you while the Nagas carry the Gold… Um, maybe we should just forget the whole idea.</t>
  </si>
  <si>
    <t>dlg_general_idle_v24</t>
  </si>
  <si>
    <t>Everything’s gone black! Oh, my hood is down!… Ha, that was a good one!… What, that gag was stolen? No surprise, it was way funnier than the rest…</t>
  </si>
  <si>
    <t>dlg_general_idle_v25</t>
  </si>
  <si>
    <t>By the way, our next project will be DUNGEONS: THE LIVE ACTION DUNGEONKEEPER STRATEGY ROLEPLAYING GAME! But don’t tell anyone, it’s a surprise.</t>
  </si>
  <si>
    <t>dlg_general_idle_v26</t>
  </si>
  <si>
    <t>Why are these levels called sandbox maps, anyway? I can’t see any sand or a boxing match anywhere…</t>
  </si>
  <si>
    <t>dlg_general_idle_v27</t>
  </si>
  <si>
    <t>Five Little Snots used to work in this room, five Little Snots worked here, I swallowed one down with a big noisy sound, four Little Snots used to work in this room! *Burp*</t>
  </si>
  <si>
    <t>dlg_general_idle_v28</t>
  </si>
  <si>
    <t>Did you know that Realmforge's last Christmas party was overshadowed by an epidemic? Several employees were sick before the party, and the others became sick FROM the party. Ha ha ha!</t>
  </si>
  <si>
    <t>dlg_general_idle_v29</t>
  </si>
  <si>
    <t>Welcome to the Alpha Complex. Your friend the computer will be right with you.</t>
  </si>
  <si>
    <t>dlg_general_idle_v30</t>
  </si>
  <si>
    <t>You know what's funny? No? Hm, me neither…</t>
  </si>
  <si>
    <t>dlg_general_idle_v31</t>
  </si>
  <si>
    <t>Some people would say the game isn't ready for release yet. But I say THAT is a release with hair on its chest!</t>
  </si>
  <si>
    <t>dlg_general_idle_v32</t>
  </si>
  <si>
    <t>A Pokémon has somehow gotten lost in your Dungeon. I bet you could catch it now! Go ahead, go for it… Wait, what do you mean, nobody's interested in that anymore and the hype is over? Ohhh…</t>
  </si>
  <si>
    <t>dlg_general_idle_v33</t>
  </si>
  <si>
    <t>Today is the Absolute Evil's birthday. His creatures knew, of course, but the last well-wisher’s screams still haunt their dreams…</t>
  </si>
  <si>
    <t>dlg_general_idle_v34</t>
  </si>
  <si>
    <t>One of your Little Snots doubted the existence of the Absolute Evil. A couple of hearty blows convinced it quite quickly.</t>
  </si>
  <si>
    <t>dlg_general_idle_v35</t>
  </si>
  <si>
    <t>Uh oh, you'd better save, I can feel the crash coming on!</t>
  </si>
  <si>
    <t>dlg_general_idle_v36</t>
  </si>
  <si>
    <t>One of your creatures now worships the Red God.</t>
  </si>
  <si>
    <t>dlg_general_idle_v37</t>
  </si>
  <si>
    <t>Wow, no one has ever played this game the way you did…</t>
  </si>
  <si>
    <t>dlg_general_idle_v38</t>
  </si>
  <si>
    <t>One of your creatures can make tasty milkshakes that bring all the other creatures to the yard… Hmm, I think I'm missing something here…</t>
  </si>
  <si>
    <t>dlg_general_idle_v39</t>
  </si>
  <si>
    <t>Your creatures are squandering their wages in the casino… Uh, casino? Huh, there aren't any in this game, that was in that other game, the one we keep steali… I mean, which we get our “inspiration” from.</t>
  </si>
  <si>
    <t>dlg_general_idle_v40</t>
  </si>
  <si>
    <t>Your Dungeon has been infected with bird flu! Luckily, your creatures are so busy with their other diseases that they don't have time for a new one!</t>
  </si>
  <si>
    <t>dlg_general_idle_v41</t>
  </si>
  <si>
    <t>A few Gobblers have set out on a trip through the Dungeon.</t>
  </si>
  <si>
    <t>dlg_general_idle_v42</t>
  </si>
  <si>
    <t>The Malignant Evil confidently viewed the state of the world. Evil was growing everywhere. Ha, excellent!</t>
  </si>
  <si>
    <t>dlg_general_idle_v43</t>
  </si>
  <si>
    <t>Your Horny is running amok in the Dungeon! Wait a minute, what did you say? Horny? What in the world is a Horny? Who writes this stuff, anyway?</t>
  </si>
  <si>
    <t>dlg_general_idle_v44</t>
  </si>
  <si>
    <t>These game VOs are getting stupider every day. If only I had listened to my mother and joined the Navy. But oh no, I had to do something “creative” in the media industry. It just occurred to me, are we doing that ciggy ad after this?</t>
  </si>
  <si>
    <t>dlg_general_idle_v45</t>
  </si>
  <si>
    <t>This would be the perfect time for something funny about the world's political situation, but that would probably hurt someone's feelings somewhere, so we'll just forget it.</t>
  </si>
  <si>
    <t>dlg_general_idle_v46</t>
  </si>
  <si>
    <t>Someone introduced themselves as a so-called “Horseman of the Apocalypse” the other day, I'm sure I still have his CV here somewhere. Looked a little emaciated, though, poor guy…</t>
  </si>
  <si>
    <t>dlg_general_idle_v47</t>
  </si>
  <si>
    <t>Jackpot! We have a jackpot! One of your creatures… Hey, wait a minute, there is no casino here. Forget I said anything.</t>
  </si>
  <si>
    <t>dlg_general_idle_v48</t>
  </si>
  <si>
    <t>It's payday! Well, for me, because were almost done with the VO. But not with the game. Ha ha ha, hope that didn't confuse you!</t>
  </si>
  <si>
    <t>dlg_general_idle_v49</t>
  </si>
  <si>
    <t>Your Treasury is even emptier than your head!</t>
  </si>
  <si>
    <t>dlg_general_idle_v50</t>
  </si>
  <si>
    <t>A certain Col. Sanders wanted to talk to you about your Gobbler Farms. I sent him away, though.</t>
  </si>
  <si>
    <t>dlg_general_idle_v51</t>
  </si>
  <si>
    <t>The Absolute Evil's creatures are in an uproar! Wi-Fi reception in the Dungeon is particularly bad today. Is that someone downloading Dungeons 3 from PirateBay?</t>
  </si>
  <si>
    <t>dlg_general_idle_v52</t>
  </si>
  <si>
    <t>There is a travelling salesman at the door who wants to speak to the Absolute Evil. Normally a case for the Torture Chamber, but somehow there is a certain spiritual similarity between the two of you…</t>
  </si>
  <si>
    <t>dlg_general_idle_v53</t>
  </si>
  <si>
    <t>The local authority wants to build a subway tunnel right through the middle of your Dungeon! Your creatures ate both the incoming workers and their tools.</t>
  </si>
  <si>
    <t>dlg_general_idle_v54</t>
  </si>
  <si>
    <t>Room prices in your Dungeon are starting to give birth to a real estate bubble. The Danger-to-the-Public-at-Large Evil considered opening a Bad Bank.</t>
  </si>
  <si>
    <t>dlg_general_idle_v55</t>
  </si>
  <si>
    <t>The Unfashionable Evil had bought itself some new tight fitting jeans. The eyes of the first Little Snot it came across exploded on sight.</t>
  </si>
  <si>
    <t>dlg_general_idle_v56</t>
  </si>
  <si>
    <t>The Staggering Evil's dungeon was uneven. It ordered its creatures to jump up and down.</t>
  </si>
  <si>
    <t>dlg_general_idle_v57</t>
  </si>
  <si>
    <t>The Dungeon was too uneven to play marbles. The Ignoring-It's-Creatures Evil's creatures complained about exactly that.</t>
  </si>
  <si>
    <t>dlg_general_idle_v58</t>
  </si>
  <si>
    <t>The introduction of social networks into the Dungeon resulted in a production loss of over 50%.</t>
  </si>
  <si>
    <t>dlg_general_idle_v59</t>
  </si>
  <si>
    <t>It was cold in the Cold-Insensitive Evil's dungeon. The creatures demanded warm pullovers.</t>
  </si>
  <si>
    <t>dlg_general_idle_v60</t>
  </si>
  <si>
    <t>The Horrible Evil once tried to approach its creatures positively and to always smile. To this day, those creatures suffer from the most terrible nightmares.</t>
  </si>
  <si>
    <t>dlg_general_idle_v61</t>
  </si>
  <si>
    <t>One of your creatures has now become a vegan. She hardly has the strength to stand up.</t>
  </si>
  <si>
    <t>dlg_general_idle_v62</t>
  </si>
  <si>
    <t>Look forward to the definitely never to appear World of Dungeons, an MMO with the budget of a small country. Waddle through the Underground as a Little Snot and get a beating from a huge Hand of Terror. Hmm, now that sounds like fun!</t>
  </si>
  <si>
    <t>dlg_general_idle_v63</t>
  </si>
  <si>
    <t>In order to improve hygiene in the Dungeon, unicorn-bone toothpicks will now be handed out with every Gobbler!</t>
  </si>
  <si>
    <t>dlg_general_idle_v64</t>
  </si>
  <si>
    <t>Rumor has it that this Thalya from the campaign is an homage to some Dark Elf from something called the “Forgotten Realms”. But come on, honestly, who's going to pick up on geeky stuff like that?</t>
  </si>
  <si>
    <t>dlg_general_idle_v65</t>
  </si>
  <si>
    <t>Knock knock… Who's there?… Keeper… Keeper who?… DUNGEON KEEPER… Great, now we're going to get sued.</t>
  </si>
  <si>
    <t>dlg_general_idle_v66</t>
  </si>
  <si>
    <t>Ha, those guys at Realmforge are so desperate that they're even saying in their games that they are looking for experienced programmers. Oh my, that is so pathetic! I refuse to even read anything like… Oh… Dammit!</t>
  </si>
  <si>
    <t>dlg_general_idle_v67</t>
  </si>
  <si>
    <t>A number of creatures want to play laser tag in your Dungeon. The Bored Evil was interested. Now they just had to wait for someone to invent the appropriate weapons…</t>
  </si>
  <si>
    <t>dlg_general_idle_v68</t>
  </si>
  <si>
    <t>A while back, the Busy Evil had had business cell phones distributed to its Little Snots. Distracted by large screens, however, these now ran into the walls more often than ever.</t>
  </si>
  <si>
    <t>dlg_general_idle_v69</t>
  </si>
  <si>
    <t>Real estate prices in the Dungeon have risen to an all-time high. That felt a lot like a real estate bubble.</t>
  </si>
  <si>
    <t>dlg_general_idle_v70</t>
  </si>
  <si>
    <t>Rumor has it that work is already underway on a free to play sequel called “Clash of Dungeons”, a soulless Pay2Win click game designed to suck the money out of your wallet! Ha ha, that was just a joke! As if Realmforge could actually make a mobile game…</t>
  </si>
  <si>
    <t>dlg_general_idle_v71</t>
  </si>
  <si>
    <t>Did you know that Dungeons is based on an iconic game with a similar name that was turned into a really miserable piece of mobile phone junk not long ago? No? Good for you, you didn't miss anything, content-wise.</t>
  </si>
  <si>
    <t>dlg_general_idle_v72</t>
  </si>
  <si>
    <t>Your Dungeon is even more insipid than my jokes.</t>
  </si>
  <si>
    <t>dlg_general_idle_v73</t>
  </si>
  <si>
    <t>Your creatures are pondering the meaning of life. That can take a “little” longer for your Zombies…</t>
  </si>
  <si>
    <t>dlg_general_idle_v74</t>
  </si>
  <si>
    <t>Your creatures are demanding a TV in the Throne Room!</t>
  </si>
  <si>
    <t>dlg_general_idle_v75</t>
  </si>
  <si>
    <t>In order to maximize your Dungeon's profitability, an advisor suggested that you not build the Arena and instead train your creatures using the “Funtendo Wee”. Said consultant is now serving as a training mannequin…</t>
  </si>
  <si>
    <t>dlg_general_idle_v76</t>
  </si>
  <si>
    <t>Hail to the Absolute Evil, baby!</t>
  </si>
  <si>
    <t>dlg_general_idle_v77</t>
  </si>
  <si>
    <t>No animals were harmed or killed during production of this game. I hope virtual ones don't count, right?</t>
  </si>
  <si>
    <t>dlg_general_idle_v78</t>
  </si>
  <si>
    <t>It's dangerous to go alone! Take this. … Ah, and what? This just shows a pixelated sword…</t>
  </si>
  <si>
    <t>dlg_general_idle_v79</t>
  </si>
  <si>
    <t>Micro pigs are entering your dungeon! However, they're so small you can't even see them…</t>
  </si>
  <si>
    <t>dlg_general_idle_v80</t>
  </si>
  <si>
    <t>The Just-Chilling Evil was pretty relaxed. Not that it was in a hurry to win this map, but hey, a little effort wouldn't be out of place!</t>
  </si>
  <si>
    <t>dlg_general_idle_v81</t>
  </si>
  <si>
    <t>All good things come in threes! But do all evil things also come in threes? Does that mean that Dungeons is done? Does that mean that the Absolute Evil isn't really the Absolute Evil, but really the Absolute Good instead? Now we're getting down to life's important questions!</t>
  </si>
  <si>
    <t>dlg_general_idle_v82</t>
  </si>
  <si>
    <t>One of your Little Snots invented the wheel and claims that carts can increase efficiency in the Dungeon by 100%! That may be the case, but it's way more fun to watch them drag their butts carrying stuff, ha ha ha!</t>
  </si>
  <si>
    <t>dlg_general_idle_v83</t>
  </si>
  <si>
    <t>It's one of your Little Snots’ birthday today. Maybe you could, not send it on a suicide mission right now?</t>
  </si>
  <si>
    <t>dlg_general_idle_v84</t>
  </si>
  <si>
    <t>The Balanced Evil had begun doing yoga. Then it ate its yoga teacher. We don't talk about it anymore.</t>
  </si>
  <si>
    <t>dlg_general_idle_v85</t>
  </si>
  <si>
    <t>A Horde of puppies has gotten lost in the Overworld. If you find any, you can really earn some Evilness!</t>
  </si>
  <si>
    <t>dlg_general_idle_v86</t>
  </si>
  <si>
    <t>One of your Little Snots keeps sending you funny cat videos. You'd punish it, but you find the things so sweet!</t>
  </si>
  <si>
    <t>dlg_general_idle_v87</t>
  </si>
  <si>
    <t>Uhhhh, where am I? What happened? Who are all these people and why are they sticking a microphone in my face? Damn, I knew I shouldn't have gone drinking with those guys from Realmforge last night!</t>
  </si>
  <si>
    <t>dlg_general_idle_v88</t>
  </si>
  <si>
    <t>Your Dungeon is being overrun by bloodthirsty hamsters! Did you hear that squeak? I accidentally stepped on one.</t>
  </si>
  <si>
    <t>dlg_general_idle_v89</t>
  </si>
  <si>
    <t>Heroes consider your Dungeon a stain on their land. Hmm… I suppose that's a compliment.</t>
  </si>
  <si>
    <t>dlg_general_idle_v90</t>
  </si>
  <si>
    <t>One of your creatures is a traitor working for the enemy! Unfortunately, I don't know which one…</t>
  </si>
  <si>
    <t>dlg_general_idle_v91</t>
  </si>
  <si>
    <t>Your stock portfolio is developing very nicely indeed.</t>
  </si>
  <si>
    <t>dlg_general_idle_v92</t>
  </si>
  <si>
    <t>Your creatures are demanding sanitary facilities. Psh, Philistines!</t>
  </si>
  <si>
    <t>dlg_general_idle_v93</t>
  </si>
  <si>
    <t>One of your Little Snots worships dark Gods! Good creature, that creature!</t>
  </si>
  <si>
    <t>dlg_general_idle_v94</t>
  </si>
  <si>
    <t>Where there is Lich, there is shadow!</t>
  </si>
  <si>
    <t>dlg_general_idle_v95</t>
  </si>
  <si>
    <t>Your Dungeon is dark, but is it the Darkest Dungeon?</t>
  </si>
  <si>
    <t>dlg_general_idle_v96</t>
  </si>
  <si>
    <t>Originally, Thalya was supposed to be called Malice, but the “decision-makers” thought that sounded stupid. Psh, “decision-makers"… Like, when have they ever done anything for US?</t>
  </si>
  <si>
    <t>dlg_general_idle_v97</t>
  </si>
  <si>
    <t>If the polar ice caps melt your Dungeon will be flooded! But you don't believe in global warming, do you?</t>
  </si>
  <si>
    <t>dlg_general_idle_v98</t>
  </si>
  <si>
    <t>The Amusing-Itself-at-the-Cost-of-Others Evil wanted to order its Little Snots to use only their heads when digging new Rooms. But then it decided it wasn't that funny after all and discarded the idea.</t>
  </si>
  <si>
    <t>dlg_general_idle_v99</t>
  </si>
  <si>
    <t>The Slow-Clicking Evil was taking its time with building its dungeon. So much time that even the Undead thought “Duuuuude"…</t>
  </si>
  <si>
    <t>dlg_general_idle_v100</t>
  </si>
  <si>
    <t>The Bogey-Nugget-Mining Evil looked down upon its dungeon and saw that it was good. Well, okay. All right, maybe average. Best case. If you close both eyes, turn around and turn off the light…</t>
  </si>
  <si>
    <t>dlg_general_laboratory_full_v1</t>
  </si>
  <si>
    <t>You don’t have room for any more Magic Toolboxes.</t>
  </si>
  <si>
    <t>dlg_general_laboratory_full_v2</t>
  </si>
  <si>
    <t>You can’t store any more Magic Toolboxes.</t>
  </si>
  <si>
    <t>dlg_general_laboratory_full_v3</t>
  </si>
  <si>
    <t>You can’t save any more Magic Toolboxes.</t>
  </si>
  <si>
    <t>dlg_general_laboratory_full_v4</t>
  </si>
  <si>
    <t>There’s no more room in your Dungeon for Magic Toolboxes.</t>
  </si>
  <si>
    <t>dlg_general_laboratory_full_v5</t>
  </si>
  <si>
    <t>Your Magic Toolbox storage is full.</t>
  </si>
  <si>
    <t>dlg_general_mana1</t>
  </si>
  <si>
    <t>A room with mana crystals has been excavated.</t>
  </si>
  <si>
    <t>dlg_general_mana2</t>
  </si>
  <si>
    <t>The Absolute Evil has come across a Room full of Mana Crystals.</t>
  </si>
  <si>
    <t>dlg_general_mana3</t>
  </si>
  <si>
    <t>The Absolute Evil has discovered a secret Mana supply!</t>
  </si>
  <si>
    <t>dlg_general_notenoughbeer1</t>
  </si>
  <si>
    <t>You do not have enough beer!</t>
  </si>
  <si>
    <t>dlg_general_notenoughbeer2</t>
  </si>
  <si>
    <t>One of your creatures is thirsty and cannot find a beer!</t>
  </si>
  <si>
    <t>dlg_general_notenoughbeer3</t>
  </si>
  <si>
    <t>Your beer supply is exhausted!</t>
  </si>
  <si>
    <t>dlg_general_notenoughgold1</t>
  </si>
  <si>
    <t>You do not have enough gold!</t>
  </si>
  <si>
    <t>dlg_general_notenoughgold2</t>
  </si>
  <si>
    <t>Not enough gold!</t>
  </si>
  <si>
    <t>dlg_general_notenoughgold3</t>
  </si>
  <si>
    <t>There is not enough gold in your treasury!</t>
  </si>
  <si>
    <t>dlg_general_notenoughgoldforcreatures1</t>
  </si>
  <si>
    <t>You cannot pay your creatures!</t>
  </si>
  <si>
    <t>dlg_general_notenoughgoldforcreatures2</t>
  </si>
  <si>
    <t>Your creatures cannot collect their pay!</t>
  </si>
  <si>
    <t>dlg_general_notenoughgoldforcreatures3</t>
  </si>
  <si>
    <t>You do not have enough gold to pay your creatures!</t>
  </si>
  <si>
    <t>dlg_general_notenoughmana1</t>
  </si>
  <si>
    <t>You do not have enough mana!</t>
  </si>
  <si>
    <t>dlg_general_notenoughmana2</t>
  </si>
  <si>
    <t>Not enough mana!</t>
  </si>
  <si>
    <t>dlg_general_notenoughmanabath_v1</t>
  </si>
  <si>
    <t>Your Demons can't find enough Mana to bathe.</t>
  </si>
  <si>
    <t>dlg_general_notenoughmanabath_v2</t>
  </si>
  <si>
    <t>You don't have enough Mana for your Demons to enjoy bathing.</t>
  </si>
  <si>
    <t>dlg_general_notenoughworkshop1</t>
  </si>
  <si>
    <t>You do not have enough materials!</t>
  </si>
  <si>
    <t>dlg_general_notenoughworkshop2</t>
  </si>
  <si>
    <t>Not enough materials!</t>
  </si>
  <si>
    <t>dlg_general_outsidebuildzone_attacked_v1</t>
  </si>
  <si>
    <t>One of your Outposts is under attack!</t>
  </si>
  <si>
    <t>dlg_general_outsidebuildzone_attacked_v2</t>
  </si>
  <si>
    <t>An Outpost is under attack!</t>
  </si>
  <si>
    <t>dlg_general_outsidebuildzone_conquered_v1</t>
  </si>
  <si>
    <t>You’ve captured an Outpost!</t>
  </si>
  <si>
    <t>dlg_general_outsidebuildzone_conquered_v2</t>
  </si>
  <si>
    <t>You have a new Outpost available!</t>
  </si>
  <si>
    <t>dlg_general_outsidebuildzone_conquered_v3</t>
  </si>
  <si>
    <t>Your creatures have conquered an Outpost!</t>
  </si>
  <si>
    <t>dlg_general_outsidebuildzone_lost_v1</t>
  </si>
  <si>
    <t>You’ve lost an Outpost!</t>
  </si>
  <si>
    <t>dlg_general_outsidebuildzone_lost_v2</t>
  </si>
  <si>
    <t>One of your Outposts has been overrun!</t>
  </si>
  <si>
    <t>dlg_general_outsidebuildzone_lost_v3</t>
  </si>
  <si>
    <t>The enemy has captured one of your Outposts!</t>
  </si>
  <si>
    <t>dlg_general_outsidebuildzone_recapture_v1</t>
  </si>
  <si>
    <t>Heroes want to attack one of your Outposts!</t>
  </si>
  <si>
    <t>dlg_general_outsidebuildzone_recapture_v2</t>
  </si>
  <si>
    <t>Heroes are on their way to one of your Outposts!</t>
  </si>
  <si>
    <t>dlg_general_overproud_boss_gotdamage_v01</t>
  </si>
  <si>
    <t>dlg_general_overproud_boss_gotdamage_v02</t>
  </si>
  <si>
    <t>dlg_general_overproud_boss_gotdamage_v03</t>
  </si>
  <si>
    <t>dlg_general_overproud_boss_gotdamage_v04</t>
  </si>
  <si>
    <t>dlg_general_payday_v1</t>
  </si>
  <si>
    <t>Payday!</t>
  </si>
  <si>
    <t>dlg_general_payday_v2</t>
  </si>
  <si>
    <t>It's payday!</t>
  </si>
  <si>
    <t>dlg_general_peasant1</t>
  </si>
  <si>
    <t>Work, work!</t>
  </si>
  <si>
    <t>dlg_general_peasant2</t>
  </si>
  <si>
    <t>Beautiful day today. Oh, I need to till my fields!</t>
  </si>
  <si>
    <t>dlg_general_peasant3</t>
  </si>
  <si>
    <t>Help, help, I am being repressed!</t>
  </si>
  <si>
    <t>dlg_general_peasant4</t>
  </si>
  <si>
    <t>I'm a peasant and this is the longest day of my life!</t>
  </si>
  <si>
    <t>dlg_general_peasant5</t>
  </si>
  <si>
    <t>No matter how good you are at something, there's always about a million people better than you. And what do we learn from this? Never try …</t>
  </si>
  <si>
    <t>dlg_general_peasant6</t>
  </si>
  <si>
    <t>I have three kids and no money. Why can't I have no kids and three money!</t>
  </si>
  <si>
    <t>dlg_general_protagonist_summon_minions_1</t>
  </si>
  <si>
    <t>The Evilness had brought Thalya so much experience that she had access to a new skill. She could use it to create a number of Shadows to fight at her side.</t>
  </si>
  <si>
    <t>dlg_general_protagonist_summon_minions_2</t>
  </si>
  <si>
    <t>Sounds pretty damn useful to me. Ha! Tanos is as good as dead!</t>
  </si>
  <si>
    <t>dlg_general_ratroom1</t>
  </si>
  <si>
    <t>A rat's nest has been unearthed!</t>
  </si>
  <si>
    <t>dlg_general_ratroom2</t>
  </si>
  <si>
    <t>The Absolute Evil has discovered a rat's nest!</t>
  </si>
  <si>
    <t>dlg_general_ratroom3</t>
  </si>
  <si>
    <t>A room full of rats has been unearthed!</t>
  </si>
  <si>
    <t>dlg_general_sacrifice_angry_v1</t>
  </si>
  <si>
    <t>The Gods were angry at the pitiful sacrifice.</t>
  </si>
  <si>
    <t>dlg_general_sacrifice_angry_v2</t>
  </si>
  <si>
    <t>The sacrifice angered the Gods.</t>
  </si>
  <si>
    <t>dlg_general_sacrifice_angry_v3</t>
  </si>
  <si>
    <t>The Gods were angry at the sacrifice.</t>
  </si>
  <si>
    <t>dlg_general_sacrifice_good_v1</t>
  </si>
  <si>
    <t>The Gods were pleased with the sacrifice.</t>
  </si>
  <si>
    <t>dlg_general_sacrifice_good_v2</t>
  </si>
  <si>
    <t>The sacrifice pleased the Gods.</t>
  </si>
  <si>
    <t>dlg_general_sacrifice_good_v3</t>
  </si>
  <si>
    <t>The Gods seemed content with the sacrifice.</t>
  </si>
  <si>
    <t>dlg_general_sacrifice_good_v4</t>
  </si>
  <si>
    <t>The sacrifice satisfied the Gods.</t>
  </si>
  <si>
    <t>dlg_general_sacrifice_great_v1</t>
  </si>
  <si>
    <t>The Gods were delighted with the sacrifice.</t>
  </si>
  <si>
    <t>dlg_general_sacrifice_great_v2</t>
  </si>
  <si>
    <t>The Gods rejoiced at the sacrifice.</t>
  </si>
  <si>
    <t>dlg_general_sacrifice_great_v3</t>
  </si>
  <si>
    <t>The Gods were more than satisfied with the sacrifice.</t>
  </si>
  <si>
    <t>dlg_general_sacrifice_laughter_v1</t>
  </si>
  <si>
    <t>Ha ha ha!</t>
  </si>
  <si>
    <t>dlg_general_sacrifice_laughter_v2</t>
  </si>
  <si>
    <t>dlg_general_sacrifice_laughter_v3</t>
  </si>
  <si>
    <t>dlg_general_sacrifice_medium_v1</t>
  </si>
  <si>
    <t>The Gods found the sacrifice… okay.</t>
  </si>
  <si>
    <t>dlg_general_sacrifice_medium_v2</t>
  </si>
  <si>
    <t>The sacrifice didn't coax a single God out of the clouds.</t>
  </si>
  <si>
    <t>dlg_general_sacrifice_medium_v3</t>
  </si>
  <si>
    <t>The Gods weren't particularly impressed by the sacrifice.</t>
  </si>
  <si>
    <t>dlg_general_somethingindungeonattacked1</t>
  </si>
  <si>
    <t>Enemies are attacking your dungeon!</t>
  </si>
  <si>
    <t>dlg_general_somethingindungeonattacked2</t>
  </si>
  <si>
    <t>Enemies are breaking things in the dungeon!</t>
  </si>
  <si>
    <t>dlg_general_spider_spreading_v1</t>
  </si>
  <si>
    <t>Spiders have spread out somewhere in the Underground!</t>
  </si>
  <si>
    <t>dlg_general_spiderroom1</t>
  </si>
  <si>
    <t>Uh oh, a spider nest has been unearthed!</t>
  </si>
  <si>
    <t>dlg_general_spiderroom2</t>
  </si>
  <si>
    <t>Hopefully no one has arachnophobia. A spider nest has been discovered!</t>
  </si>
  <si>
    <t>dlg_general_spiderroom3</t>
  </si>
  <si>
    <t>Spiders have spread throughout the underground!</t>
  </si>
  <si>
    <t>dlg_general_spiderroom4</t>
  </si>
  <si>
    <t>There are countless spiders pouring out of a room that was accidentally unearthed. Disgusting!</t>
  </si>
  <si>
    <t>dlg_general_thalya_drop_nonattack_v1</t>
  </si>
  <si>
    <t>Aaaaaah!</t>
  </si>
  <si>
    <t>dlg_general_thalya_drop_nonattack_v2</t>
  </si>
  <si>
    <t>Aieeeeee!</t>
  </si>
  <si>
    <t>dlg_general_thalya_drop_nonattack_v3</t>
  </si>
  <si>
    <t>Heeeelp!</t>
  </si>
  <si>
    <t>dlg_general_thalya_drop_nonattack_v4</t>
  </si>
  <si>
    <t>Uhhhhh!</t>
  </si>
  <si>
    <t>dlg_general_thalya_drop_nonattack_v5</t>
  </si>
  <si>
    <t>dlg_general_thalya_drop_nonattack_v6</t>
  </si>
  <si>
    <t>Aaaah!</t>
  </si>
  <si>
    <t>dlg_general_thalya_drop_nonattack_v7</t>
  </si>
  <si>
    <t>dlg_general_thalya_drop_nonattack_v8</t>
  </si>
  <si>
    <t>Ooooieee!</t>
  </si>
  <si>
    <t>dlg_general_thalya_drop_nonattack_v9</t>
  </si>
  <si>
    <t>Oooohhh!</t>
  </si>
  <si>
    <t>dlg_general_thalya_drop_nonattack_v10</t>
  </si>
  <si>
    <t>dlg_general_thalya_drop_v1</t>
  </si>
  <si>
    <t>dlg_general_thalya_drop_v2</t>
  </si>
  <si>
    <t>Attaaaaack!</t>
  </si>
  <si>
    <t>dlg_general_thalya_drop_v3</t>
  </si>
  <si>
    <t>Man, is this deeeep!</t>
  </si>
  <si>
    <t>dlg_general_thalya_drop_v4</t>
  </si>
  <si>
    <t>I’m falllling!</t>
  </si>
  <si>
    <t>dlg_general_thalya_drop_v5</t>
  </si>
  <si>
    <t>For Eeeeeevil!</t>
  </si>
  <si>
    <t>dlg_general_thalya_drop_v6</t>
  </si>
  <si>
    <t>Death to the Gooooood!</t>
  </si>
  <si>
    <t>dlg_general_thalya_drop_v7</t>
  </si>
  <si>
    <t>Aaaaaaaaaah!</t>
  </si>
  <si>
    <t>dlg_general_thalya_drop_v8</t>
  </si>
  <si>
    <t>dlg_general_thalya_drop_v9</t>
  </si>
  <si>
    <t>Chaaaaarge!</t>
  </si>
  <si>
    <t>dlg_general_thalya_drop_v10</t>
  </si>
  <si>
    <t>Aaaaaaattaaaaack!</t>
  </si>
  <si>
    <t>dlg_general_thalya_drop_v11</t>
  </si>
  <si>
    <t>Downwaaaards!</t>
  </si>
  <si>
    <t>dlg_general_thalya_drop_v12</t>
  </si>
  <si>
    <t>I serve the Eeeeevil!</t>
  </si>
  <si>
    <t>dlg_general_thalya_drop_v13</t>
  </si>
  <si>
    <t>Kill the heroes!</t>
  </si>
  <si>
    <t>dlg_general_thalya_drop_v14</t>
  </si>
  <si>
    <t>Follow me into battle!</t>
  </si>
  <si>
    <t>dlg_general_thalya_drop_v15</t>
  </si>
  <si>
    <t>Let’s get them!</t>
  </si>
  <si>
    <t>dlg_general_thalya_drop_v16</t>
  </si>
  <si>
    <t>The Dungeon is ours!</t>
  </si>
  <si>
    <t>dlg_general_thalya_drop_v17</t>
  </si>
  <si>
    <t>Defend the Dungeon!</t>
  </si>
  <si>
    <t>dlg_general_thalya_drop_v18</t>
  </si>
  <si>
    <t>Get them!</t>
  </si>
  <si>
    <t>dlg_general_thalya_drop_v19</t>
  </si>
  <si>
    <t>Blood for the Blood God! Cookies for me!</t>
  </si>
  <si>
    <t>dlg_general_thalya_drop_v20</t>
  </si>
  <si>
    <t>Huuuuuuiiii!</t>
  </si>
  <si>
    <t>dlg_general_thalya_drop_v21</t>
  </si>
  <si>
    <t>Death from above!</t>
  </si>
  <si>
    <t>dlg_general_thalya_gotdamage_v1</t>
  </si>
  <si>
    <t>dlg_general_thalya_gotdamage_v2</t>
  </si>
  <si>
    <t>dlg_general_thalya_gotdamage_v3</t>
  </si>
  <si>
    <t>dlg_general_thalya_gotdamage_v4</t>
  </si>
  <si>
    <t>dlg_general_thalya_gotdamage_v5</t>
  </si>
  <si>
    <t>dlg_general_thalya_gotdamage_v6</t>
  </si>
  <si>
    <t>dlg_general_thalya_gotdamage_v7</t>
  </si>
  <si>
    <t>dlg_general_thalya_gotdamage_v8</t>
  </si>
  <si>
    <t>Ouch! Ouch!</t>
  </si>
  <si>
    <t>dlg_general_thalya_gotdamage_v9</t>
  </si>
  <si>
    <t>Ahh, hey!</t>
  </si>
  <si>
    <t>dlg_general_thalya_gotdamage_v10</t>
  </si>
  <si>
    <t>Just wait!</t>
  </si>
  <si>
    <t>dlg_general_thalya_killedenemy_v1</t>
  </si>
  <si>
    <t>Evil is unstoppable!</t>
  </si>
  <si>
    <t>dlg_general_thalya_killedenemy_v2</t>
  </si>
  <si>
    <t>Take that!</t>
  </si>
  <si>
    <t>dlg_general_thalya_killedenemy_v3</t>
  </si>
  <si>
    <t>Take that, you worm!</t>
  </si>
  <si>
    <t>dlg_general_thalya_killedenemy_v4</t>
  </si>
  <si>
    <t>Ha! Showed him!</t>
  </si>
  <si>
    <t>dlg_general_thalya_killedenemy_v5</t>
  </si>
  <si>
    <t>He's not going to get up!</t>
  </si>
  <si>
    <t>dlg_general_thalya_killedenemy_v6</t>
  </si>
  <si>
    <t>And stay down!</t>
  </si>
  <si>
    <t>dlg_general_thalya_killedenemy_v7</t>
  </si>
  <si>
    <t>Hasta la vista, baby!</t>
  </si>
  <si>
    <t>dlg_general_thalya_killedenemy_v8</t>
  </si>
  <si>
    <t>Bye bye, baby!</t>
  </si>
  <si>
    <t>dlg_general_thalya_killedenemy_v9</t>
  </si>
  <si>
    <t>dlg_general_thalya_killedenemy_v10</t>
  </si>
  <si>
    <t>Sure showed him!</t>
  </si>
  <si>
    <t>dlg_general_thalya_lvlup_v1</t>
  </si>
  <si>
    <t>The power flows through my veins!</t>
  </si>
  <si>
    <t>dlg_general_thalya_lvlup_v2</t>
  </si>
  <si>
    <t>The evil energy grows stronger!</t>
  </si>
  <si>
    <t>dlg_general_thalya_lvlup_v3</t>
  </si>
  <si>
    <t>I am EVEN MORE POWERFUL!</t>
  </si>
  <si>
    <t>dlg_general_thalya_lvlup_v4</t>
  </si>
  <si>
    <t>This power… It's so incredibly strong!</t>
  </si>
  <si>
    <t>dlg_general_thalya_lvlup_v5</t>
  </si>
  <si>
    <t>Ha ha ha, I am INVINCIBLE! … Well, almost…</t>
  </si>
  <si>
    <t>dlg_general_thalya_lvlup_v6</t>
  </si>
  <si>
    <t>The dark power fills me!</t>
  </si>
  <si>
    <t>dlg_general_thalya_lvlup_v7</t>
  </si>
  <si>
    <t>I’m the Queen of Evil!</t>
  </si>
  <si>
    <t>dlg_general_thalya_lvlup_v8</t>
  </si>
  <si>
    <t>The power is indescribable!</t>
  </si>
  <si>
    <t>dlg_general_thalya_lvlup_v9</t>
  </si>
  <si>
    <t>More power, MORE POWER!</t>
  </si>
  <si>
    <t>dlg_general_thalya_lvlup_v10</t>
  </si>
  <si>
    <t>I am EVEN STRONGER!</t>
  </si>
  <si>
    <t>dlg_general_thalya_lvlupto5_v1</t>
  </si>
  <si>
    <t>Ha! I've acquired a new Skill!</t>
  </si>
  <si>
    <t>dlg_general_thalya_lvlupto5_v2</t>
  </si>
  <si>
    <t>Oh, a new Skill for me? Excellent, I can use that to destroy Good!</t>
  </si>
  <si>
    <t>dlg_general_thalya_lvlupto5_v3</t>
  </si>
  <si>
    <t>I learned a new Skill! Wonderful!</t>
  </si>
  <si>
    <t>dlg_general_thalya_pickup_v1</t>
  </si>
  <si>
    <t>Lead me to the battle!</t>
  </si>
  <si>
    <t>dlg_general_thalya_pickup_v2</t>
  </si>
  <si>
    <t>Ugh, where are you taking me?</t>
  </si>
  <si>
    <t>dlg_general_thalya_pickup_v3</t>
  </si>
  <si>
    <t>For evil!</t>
  </si>
  <si>
    <t>dlg_general_thalya_pickup_v4</t>
  </si>
  <si>
    <t>Tanos must die!</t>
  </si>
  <si>
    <t>dlg_general_thalya_pickup_v5</t>
  </si>
  <si>
    <t>Drop me on the enemy!</t>
  </si>
  <si>
    <t>dlg_general_thalya_pickup_v6</t>
  </si>
  <si>
    <t>Hey, keep your hands to yourself!</t>
  </si>
  <si>
    <t>dlg_general_thalya_pickup_v7</t>
  </si>
  <si>
    <t xml:space="preserve"> Uhh…</t>
  </si>
  <si>
    <t>dlg_general_thalya_pickup_v8</t>
  </si>
  <si>
    <t>dlg_general_thalya_pickup_v9</t>
  </si>
  <si>
    <t>Command me!</t>
  </si>
  <si>
    <t>dlg_general_thalya_pickup_v10</t>
  </si>
  <si>
    <t>Tell me what to do!</t>
  </si>
  <si>
    <t>dlg_general_thalya_pickup_v11</t>
  </si>
  <si>
    <t>Give me my orders!</t>
  </si>
  <si>
    <t>dlg_general_thalya_pickup_v12</t>
  </si>
  <si>
    <t>Throw me at the enemy!</t>
  </si>
  <si>
    <t>dlg_general_thalya_pickup_v13</t>
  </si>
  <si>
    <t>Take me to the enemy!</t>
  </si>
  <si>
    <t>dlg_general_thalya_pickup_v14</t>
  </si>
  <si>
    <t>Death to the heroes!</t>
  </si>
  <si>
    <t>dlg_general_thalya_pickup_v15</t>
  </si>
  <si>
    <t>Death to all that is Good!</t>
  </si>
  <si>
    <t>dlg_general_thalya_pickup_v16</t>
  </si>
  <si>
    <t>Destroy the Good!</t>
  </si>
  <si>
    <t>dlg_general_thalya_pickup_v17</t>
  </si>
  <si>
    <t>Time to die!</t>
  </si>
  <si>
    <t>dlg_general_thalya_pickup_v18</t>
  </si>
  <si>
    <t>Everything EVIL comes from above!</t>
  </si>
  <si>
    <t>dlg_general_thalya_pickup_v19</t>
  </si>
  <si>
    <t>Evil will triumph!</t>
  </si>
  <si>
    <t>dlg_general_thalya_pickup_v20</t>
  </si>
  <si>
    <t>For the Absolute EVIL!</t>
  </si>
  <si>
    <t>dlg_general_thalya_resurect_v1</t>
  </si>
  <si>
    <t>I have returned!</t>
  </si>
  <si>
    <t>dlg_general_thalya_resurect_v2</t>
  </si>
  <si>
    <t>I'm back again!</t>
  </si>
  <si>
    <t>dlg_general_thalya_resurect_v3</t>
  </si>
  <si>
    <t>Ha, death cannot stop me!</t>
  </si>
  <si>
    <t>dlg_general_thalya_resurect_v4</t>
  </si>
  <si>
    <t>Death is not the end!</t>
  </si>
  <si>
    <t>dlg_general_thalya_resurect_v5</t>
  </si>
  <si>
    <t>Oh, I've been resurrected? Thanks!</t>
  </si>
  <si>
    <t>dlg_general_thalya_resurect_v6</t>
  </si>
  <si>
    <t>I’m back in the game!</t>
  </si>
  <si>
    <t>dlg_general_thalya_resurect_v7</t>
  </si>
  <si>
    <t>Nothing can stop me!</t>
  </si>
  <si>
    <t>dlg_general_thalya_resurect_v8</t>
  </si>
  <si>
    <t>Not even death can stop me!</t>
  </si>
  <si>
    <t>dlg_general_thalya_resurect_v9</t>
  </si>
  <si>
    <t>Back again!</t>
  </si>
  <si>
    <t>dlg_general_thalya_resurect_v10</t>
  </si>
  <si>
    <t>I’m baa-aack!</t>
  </si>
  <si>
    <t>dlg_general_thalya_select_v1</t>
  </si>
  <si>
    <t>What can I do for you?</t>
  </si>
  <si>
    <t>dlg_general_thalya_select_v2</t>
  </si>
  <si>
    <t>dlg_general_thalya_select_v3</t>
  </si>
  <si>
    <t>dlg_general_thalya_select_v4</t>
  </si>
  <si>
    <t>Who do you want dead?</t>
  </si>
  <si>
    <t>dlg_general_thalya_select_v5</t>
  </si>
  <si>
    <t xml:space="preserve"> Give your orders!</t>
  </si>
  <si>
    <t>dlg_general_thalya_select_v6</t>
  </si>
  <si>
    <t>dlg_general_thalya_select_v7</t>
  </si>
  <si>
    <t>You desire?</t>
  </si>
  <si>
    <t>dlg_general_thalya_select_v8</t>
  </si>
  <si>
    <t>Who do you want killed?</t>
  </si>
  <si>
    <t>dlg_general_thalya_select_v9</t>
  </si>
  <si>
    <t xml:space="preserve"> What?</t>
  </si>
  <si>
    <t>dlg_general_thalya_select_v10</t>
  </si>
  <si>
    <t xml:space="preserve"> Command me!</t>
  </si>
  <si>
    <t>dlg_general_thalya_select_v11</t>
  </si>
  <si>
    <t>I will destroy this land!</t>
  </si>
  <si>
    <t>dlg_general_thalya_select_v12</t>
  </si>
  <si>
    <t>Good will fall!</t>
  </si>
  <si>
    <t>dlg_general_thalya_select_v13</t>
  </si>
  <si>
    <t>Everything good must die!</t>
  </si>
  <si>
    <t>dlg_general_thalya_select_v14</t>
  </si>
  <si>
    <t>What do you want me to do?</t>
  </si>
  <si>
    <t>dlg_general_thalya_select_v15</t>
  </si>
  <si>
    <t>What’s up?</t>
  </si>
  <si>
    <t>dlg_general_thalya_select_v16</t>
  </si>
  <si>
    <t>I knew you’d need me!</t>
  </si>
  <si>
    <t>dlg_general_thalya_select_v17</t>
  </si>
  <si>
    <t>I AM the Evil!</t>
  </si>
  <si>
    <t>dlg_general_thalya_select_v18</t>
  </si>
  <si>
    <t>dlg_general_thalya_select_v19</t>
  </si>
  <si>
    <t>I want Tanos’ head!</t>
  </si>
  <si>
    <t>dlg_general_thalya_select_v20</t>
  </si>
  <si>
    <t>Time to take out the trash! Destroy them all!</t>
  </si>
  <si>
    <t>dlg_general_thalya_xmas_v1</t>
  </si>
  <si>
    <t>Merry Christmas, you bums!</t>
  </si>
  <si>
    <t>dlg_general_thalya_xmas_v2</t>
  </si>
  <si>
    <t>Yeah, yeah, sure, it's Christmas and I'm an elf. Very funny…</t>
  </si>
  <si>
    <t>dlg_general_thalya_xmas_v3</t>
  </si>
  <si>
    <t>Ho ho ho!</t>
  </si>
  <si>
    <t>dlg_general_thalya_xmas_v4</t>
  </si>
  <si>
    <t>You don't celebrate Christmas with people you like, you celebrate it with your family.</t>
  </si>
  <si>
    <t>dlg_general_thalya_xmas_v5</t>
  </si>
  <si>
    <t>Cancel the leftovers for the lepers! No more mercy for executions! And cancel Christmas!</t>
  </si>
  <si>
    <t>dlg_general_thalya_xmas_v6</t>
  </si>
  <si>
    <t>If Christmas is always like this, I'd like to be invited to the New Year's Eve party.</t>
  </si>
  <si>
    <t>dlg_general_thalya_xmas_v7</t>
  </si>
  <si>
    <t>Once, just once, I’d like to celebrate Christmas normally!</t>
  </si>
  <si>
    <t>dlg_general_thalya_xmas_v8</t>
  </si>
  <si>
    <t>Let it snow! Ha ha ha!</t>
  </si>
  <si>
    <t>dlg_general_thalya_xmas_v9</t>
  </si>
  <si>
    <t>Now I have a machine gun. Ho ho ho.</t>
  </si>
  <si>
    <t>dlg_general_thalya_xmas_v10</t>
  </si>
  <si>
    <t>Yippee-ki-yay, motherclucker!</t>
  </si>
  <si>
    <t>dlg_general_thalya_xmas_v11</t>
  </si>
  <si>
    <t>Why do I have to wear this stupid costume for Christmas again?</t>
  </si>
  <si>
    <t>dlg_general_thalya_xmas_v12</t>
  </si>
  <si>
    <t>Christmas? I'd rather play video games!</t>
  </si>
  <si>
    <t>dlg_general_thalya_xmas_v13</t>
  </si>
  <si>
    <t>Who's making all that awful noise? Are those carollers out in front of the Dungeon?</t>
  </si>
  <si>
    <t>dlg_general_thalya_xmas_v14</t>
  </si>
  <si>
    <t>If an old man with a beard and a sleigh with reindeer shows up, I’m going to kick his arse!</t>
  </si>
  <si>
    <t>dlg_general_thalya_xmas_v15</t>
  </si>
  <si>
    <t>The killer penguins were in Dungeons 2… Thank God, otherwise I’d have to deal with them now…</t>
  </si>
  <si>
    <t>dlg_general_treasure1</t>
  </si>
  <si>
    <t>A room with treasure was unearthed!</t>
  </si>
  <si>
    <t>dlg_general_treasure2</t>
  </si>
  <si>
    <t>The Absolute Evil has stumbled upon a room full of gold!</t>
  </si>
  <si>
    <t>dlg_general_treasure3</t>
  </si>
  <si>
    <t>The Greedy Evil has discovered a secret stash of gold!</t>
  </si>
  <si>
    <t>dlg_general_treasury_full_v1</t>
  </si>
  <si>
    <t>Your Treasuries are overflowing! You can’t store any more Gold.</t>
  </si>
  <si>
    <t>dlg_general_treasury_full_v2</t>
  </si>
  <si>
    <t>Your Treasuries are bursting at the seams! You can’t store any more Gold.</t>
  </si>
  <si>
    <t>dlg_general_treasury_full_v3</t>
  </si>
  <si>
    <t>Your Little Snots don't know what to do with the Gold anymore.</t>
  </si>
  <si>
    <t>dlg_general_treasury_full_v4</t>
  </si>
  <si>
    <t>You don’t have room for any more Gold.</t>
  </si>
  <si>
    <t>dlg_general_treasury_full_v5</t>
  </si>
  <si>
    <t>You can’t store any more Gold.</t>
  </si>
  <si>
    <t>dlg_general_undead_norest_1</t>
  </si>
  <si>
    <t>Your Undead creatures can't find any place in the Graveyard.</t>
  </si>
  <si>
    <t>dlg_general_undead_norest_2</t>
  </si>
  <si>
    <t>Your creature's demand more space in the Graveyard.</t>
  </si>
  <si>
    <t>dlg_general_undead_norest_3</t>
  </si>
  <si>
    <t>You don't have enough room in your Graveyard.</t>
  </si>
  <si>
    <t>dlg_general_undead_unitspawned_v1</t>
  </si>
  <si>
    <t>You have resurrected a new creature!</t>
  </si>
  <si>
    <t>dlg_general_undead_unitspawned_v2</t>
  </si>
  <si>
    <t>You resurrected an undead creature!</t>
  </si>
  <si>
    <t>dlg_general_undead_unitspawned_v3</t>
  </si>
  <si>
    <t>Every time I die, so do a thousand kittens! Don't forget that…</t>
  </si>
  <si>
    <t>dlg_general_undeadroom1</t>
  </si>
  <si>
    <t>A room filled with undead was unearthed!</t>
  </si>
  <si>
    <t>dlg_general_undeadroom2</t>
  </si>
  <si>
    <t>A secret room full of Undead has been discovered!</t>
  </si>
  <si>
    <t>dlg_general_workshop_empty_v1</t>
  </si>
  <si>
    <t>Your Workshop is completely empty. All of the Toolboxes have been used.</t>
  </si>
  <si>
    <t>dlg_general_workshop_empty_v2</t>
  </si>
  <si>
    <t>Your don’t have a single Toolbox left.</t>
  </si>
  <si>
    <t>dlg_general_workshop_empty_v3</t>
  </si>
  <si>
    <t>All of your Toolboxes have been used.</t>
  </si>
  <si>
    <t>dlg_general_workshop_empty_v4</t>
  </si>
  <si>
    <t>You don't have any Toolboxes left in your Workshop.</t>
  </si>
  <si>
    <t>dlg_general_workshop_empty_v5</t>
  </si>
  <si>
    <t>All of the Toolboxes in this Workshop have been used.</t>
  </si>
  <si>
    <t>dlg_general_workshop_full_v1</t>
  </si>
  <si>
    <t>You can’t store any more Toolboxes.</t>
  </si>
  <si>
    <t>dlg_general_workshop_full_v2</t>
  </si>
  <si>
    <t>You don’t have room for any more Toolboxes.</t>
  </si>
  <si>
    <t>dlg_general_workshop_full_v3</t>
  </si>
  <si>
    <t>There is no more space available to store Toolboxes.</t>
  </si>
  <si>
    <t>dlg_general_workshop_full_v4</t>
  </si>
  <si>
    <t>You can't store even more Toolboxes.</t>
  </si>
  <si>
    <t>dlg_general_workshop_full_v5</t>
  </si>
  <si>
    <t>Your Workshops are overflowing! You don’t have room for any more Toolboxes.</t>
  </si>
  <si>
    <t>dlg_general_worm1</t>
  </si>
  <si>
    <t>A Giant Worm has been sighted in the Dungeon.</t>
  </si>
  <si>
    <t>dlg_general_worm2</t>
  </si>
  <si>
    <t>A Giant Worm has nested in the Dungeon.</t>
  </si>
  <si>
    <t>dlg_general_worm3</t>
  </si>
  <si>
    <t>You hear that grinding sound? That's a Giant Worm eating its way through the Underground.</t>
  </si>
  <si>
    <t>dlg_general_worm_guard1</t>
  </si>
  <si>
    <t>A couple of Worms are worming through your Dungeon. Crush the Worms!</t>
  </si>
  <si>
    <t>dlg_general_worm_guard2</t>
  </si>
  <si>
    <t>Your creatures have discovered a number of Worms in your Dungeon! That is so disgusting!</t>
  </si>
  <si>
    <t>dlg_general_worm_guard3</t>
  </si>
  <si>
    <t>Worms have been spotted in the Dungeon!</t>
  </si>
  <si>
    <t>dlg_goddess_battle_random_01_01</t>
  </si>
  <si>
    <t>That good Thalya is bugging me even more than she did during the entire rest of the game. At least back then I could tell her to “shut your mouth”, but now…</t>
  </si>
  <si>
    <t>dlg_goddess_battle_random_01_02</t>
  </si>
  <si>
    <t>Ha, you're not going to shut me up that easily this time, evil Thalya! I finally found my destiny as Avatar of the Goddess!</t>
  </si>
  <si>
    <t>dlg_goddess_battle_random_02_01</t>
  </si>
  <si>
    <t>I’m going to stop you, evil Thalya! You don't stand a chance against the power of the Goddess!</t>
  </si>
  <si>
    <t>dlg_goddess_battle_random_02_02</t>
  </si>
  <si>
    <t>I seem to recall Thanos saying something like that just before I stuck his head on a spear!</t>
  </si>
  <si>
    <t>dlg_goddess_battle_random_03_01</t>
  </si>
  <si>
    <t>Evil Thalya, stop what you're doing. You and I, we are one. Let us speak together of peace and a truce…</t>
  </si>
  <si>
    <t>dlg_goddess_battle_random_03_02</t>
  </si>
  <si>
    <t>Honestly, do you really think I fought my way through this entire add-on just to give up right before the end? You obviously have no idea who you're dealing with! Evil will emerge victorious!</t>
  </si>
  <si>
    <t>dlg_goddess_champion_defeated_random_01</t>
  </si>
  <si>
    <t>Ha! Kicked good Thalya's ass? Check! Do it all over again at the next Temple? Double check!</t>
  </si>
  <si>
    <t>dlg_goddess_champion_defeated_random_02</t>
  </si>
  <si>
    <t>Ha, take that, good Thalya! Finally I can beat the living daylights of you without hurting myself!</t>
  </si>
  <si>
    <t>dlg_goddess_champion_defeated_random_03</t>
  </si>
  <si>
    <t>Bye-bye, good Thalya! I'M certainly not going to miss you!</t>
  </si>
  <si>
    <t>dlg_goddess_champion_defeated_random_04</t>
  </si>
  <si>
    <t>Toodle-oo, good Thalya!</t>
  </si>
  <si>
    <t>dlg_goddess_damageareas_random_01</t>
  </si>
  <si>
    <t>The Goddess herself made it rain divine fire from the heavens to destroy Evil!</t>
  </si>
  <si>
    <t>dlg_goddess_damageareas_random_02</t>
  </si>
  <si>
    <t>The Goddess herself intervened to make it rain divine fire from heaven!</t>
  </si>
  <si>
    <t>dlg_goddess_heroes_active_exploration_info_01</t>
  </si>
  <si>
    <t>You dare sneak onto the Overworld with your army, evil Thalya? I, good Thalya, now command the Goddess's army. We will defeat you, wrestle you to the ground, sprinkle you with holy water and sing power ballads over your lifeless body!</t>
  </si>
  <si>
    <t>dlg_goddess_heroes_active_exploration_info_02</t>
  </si>
  <si>
    <t>Oh God, I really hate this whole twin comedy plot!</t>
  </si>
  <si>
    <t>dlg_goddess_heroes_active_info_01</t>
  </si>
  <si>
    <t>Evil Thalya, your days are numbered. I, good Thalya, now command the Goddess's army. We will defeat you, wrestle you to the ground and sprinkle you with holy water!</t>
  </si>
  <si>
    <t>dlg_goddess_heroes_active_info_02</t>
  </si>
  <si>
    <t>Did I mention that I have a migraine coming on? Dealing with TWO of you is incredibly exhausting!</t>
  </si>
  <si>
    <t>dlg_goddess_intro_01</t>
  </si>
  <si>
    <t>Why… do these things… always… have to be… on top of bloody mountains? Couldn't they build… this crap… in the lowlands… instead?</t>
  </si>
  <si>
    <t>dlg_goddess_intro_02</t>
  </si>
  <si>
    <t>Thalya and the Mountain-Climbing Evil’s armies had climbed Godsmount. The time for the final battle was at hand!</t>
  </si>
  <si>
    <t>dlg_goddess_intro_03</t>
  </si>
  <si>
    <t>The Goddess sat enthroned in the middle of her empire, obviously less than enthusiastic about the unannounced visit. Seeing as how we failed to persuade Alanis to voice the Goddess, the Goddess simply said nothing!</t>
  </si>
  <si>
    <t>dlg_goddess_intro_04</t>
  </si>
  <si>
    <t>Gods are a strange lot indeed. They never get involved in battles themselves. They always send avatars into the fray.</t>
  </si>
  <si>
    <t>dlg_goddess_intro_05</t>
  </si>
  <si>
    <t>Afraid to get their own hands dirty, huh? How pathetic! I just wonder who this good avatar is? I mean, I've taken pretty much everybody out of the picture by now…</t>
  </si>
  <si>
    <t>dlg_goddess_intro_06</t>
  </si>
  <si>
    <t>Suddenly, a bolt of lightning struck Thalya! And when she re-appeared… OH NO! Two Thalyas???</t>
  </si>
  <si>
    <t>dlg_goddess_intro_07</t>
  </si>
  <si>
    <t>What the…</t>
  </si>
  <si>
    <t>dlg_goddess_intro_08</t>
  </si>
  <si>
    <t>I… I have my own body? Wow, that's fantastic! Now I can finally do some good! I mean, you know, real good, not that kind of twisted good Thanos used to do…</t>
  </si>
  <si>
    <t>dlg_goddess_intro_09</t>
  </si>
  <si>
    <t>My alter ego is the Goddess's avatar? Honestly?</t>
  </si>
  <si>
    <t>dlg_goddess_intro_10</t>
  </si>
  <si>
    <t>Now, evil Thalya, it is time for you to pay for your… our evil deeds! You'll never defeat the Goddess and you'll never defeat me, either!</t>
  </si>
  <si>
    <t>dlg_goddess_intro_11</t>
  </si>
  <si>
    <t>I'm still trying to get my head around that little turn of events, to be honest. Somehow I was sure that sooner or later I would betray the Absolute Evil and become its greatest adversary, but instead…</t>
  </si>
  <si>
    <t>dlg_goddess_intro_12</t>
  </si>
  <si>
    <t>But then again, now I can finally kick my good side's ass without hurting myself! That's definitely something! Okay, then let's do that!</t>
  </si>
  <si>
    <t>dlg_goddess_intro_13</t>
  </si>
  <si>
    <t>Godsmount was dominated by several sacred sites, which formed the Goddess’s power base. If these were destroyed, it was goodbye to the whole omnipotence thing!</t>
  </si>
  <si>
    <t>dlg_goddess_intro_14</t>
  </si>
  <si>
    <t>Okay, let’s desecrate the Temples to destroy the Goddess. No sooner said than done! Forward, destroy the Temples, tear them down, tear their pixels to bytes!</t>
  </si>
  <si>
    <t>dlg_goddess_last_champion_defeated_info_01</t>
  </si>
  <si>
    <t>No, you cannot win. I'm the good side… Aaaaah!</t>
  </si>
  <si>
    <t>dlg_goddess_mission_caption</t>
  </si>
  <si>
    <t>Death of a Goddess</t>
  </si>
  <si>
    <t>dlg_goddess_mission_description</t>
  </si>
  <si>
    <t>The time had come! Thalya had climbed Godsmount and was now ready to lead the Atheist Evil's army forth to finally kick the Goddess's ass!</t>
  </si>
  <si>
    <t>dlg_goddess_outro_01</t>
  </si>
  <si>
    <t>Great, we really cleaned house here. Ha ha ha!</t>
  </si>
  <si>
    <t>dlg_goddess_outro_02</t>
  </si>
  <si>
    <t>Thalya had done it again! She and the Victorious Evil’s army had destroyed all of the Temples on Godsmount. Apparently that had also wiped out Thalya's good side? At least I hope so, because I'm starting to run out of tranquilizers!</t>
  </si>
  <si>
    <t>dlg_goddess_outro_03</t>
  </si>
  <si>
    <t>Yeah, I'm CERTAIN we've seen her for the last time. But enough of that. It’s time to celebrate!</t>
  </si>
  <si>
    <t>dlg_goddess_outro_04</t>
  </si>
  <si>
    <t>Yes. You did it. You successfully completed the addon to this game. My! You must have had a lot of free time! But… whatever! We hope you enjoyed it! ROLL THE FINAL CUTSCENE!</t>
  </si>
  <si>
    <t>dlg_goddess_outro_lose_01</t>
  </si>
  <si>
    <t>The Clumsy Evil had allowed its Dungeonheart to be destroyed. Apparently the Age of Evil was over. Unjust, I know, but that is what is written in the script.</t>
  </si>
  <si>
    <t>dlg_goddess_outrovideo_01</t>
  </si>
  <si>
    <t>Evil Thalya and the God-Fighting Evil had won. The Goddess was destroyed.</t>
  </si>
  <si>
    <t>dlg_goddess_outrovideo_02</t>
  </si>
  <si>
    <t>This raised some pretty difficult questions for theologists. Did this mean it was the end of the world? The apocalypse? The last installment of the Dungeons series?</t>
  </si>
  <si>
    <t>dlg_goddess_outrovideo_03</t>
  </si>
  <si>
    <t>These questions were of little concern to Thalya, who was revelling in her blasphemous victory over the warriors of heaven and frankly didn’t give a damn about the whereabouts of her good side.</t>
  </si>
  <si>
    <t>dlg_goddess_outrovideo_04</t>
  </si>
  <si>
    <t>And even the Evil, and its propensity to overlook logical flaws, found it pointless to worry about such things. After all, this was not its first computer game…</t>
  </si>
  <si>
    <t>dlg_goddess_outrovideo_05</t>
  </si>
  <si>
    <t>Shortly afterwards, the Most-Divinely-Evil Evil ascended the throne of the gods and savored its victory to the fullest!</t>
  </si>
  <si>
    <t>dlg_goddess_outrovideo_06</t>
  </si>
  <si>
    <t>Fanfares and soft sweet sounds of serenity accompanied its accession to the throne. Under no circumstances was that Ogre and his ear-splitting solo act allowed to get anywhere near the orchestra pit. After all, it was time to celebrate, not whine and complain!</t>
  </si>
  <si>
    <t>dlg_goddess_outrovideo_07</t>
  </si>
  <si>
    <t>As the Transcendentally-Evil Evil’s emissary Thalya, too, had nothing to complain about.</t>
  </si>
  <si>
    <t>dlg_goddess_outrovideo_08</t>
  </si>
  <si>
    <t>The reward she received for betraying her father and destroying the Goddess of Light was “appropriate”, let’s say.</t>
  </si>
  <si>
    <t>dlg_goddess_outrovideo_09</t>
  </si>
  <si>
    <t>And nothing like the pittance I get paid for churning out this nonsense. But I shouldn't complain. At least not as long as they’re still recording.</t>
  </si>
  <si>
    <t>dlg_goddess_outrovideo_10</t>
  </si>
  <si>
    <t>The Godlike Evil had found a quiver full of handy lightning bolts under the Throne of the Gods, which it now happily used to harass the inhabitants of the Overworld.</t>
  </si>
  <si>
    <t>dlg_goddess_outrovideo_11</t>
  </si>
  <si>
    <t>Was this a hidden announcement for another plagiarized, I mean, “inspired” game? Dungeons 4: Return of the Killer Dungeon or something? You never know with those guys at Realmforge!</t>
  </si>
  <si>
    <t>dlg_goddess_outrovideo_12</t>
  </si>
  <si>
    <t>But bored with the world and now floating in a heavenly sphere, the Evil’s gaze rose. Way, way up into the sky.</t>
  </si>
  <si>
    <t>dlg_goddess_outrovideo_13</t>
  </si>
  <si>
    <t>Really, really, reaaally far up. Perhaps to a galaxy far, far away? Endless expanses? Galaxies no Little Snot has ever seen before?</t>
  </si>
  <si>
    <t>dlg_goddess_outrovideo_14</t>
  </si>
  <si>
    <t>Whatever the future has in store for the Hard-Drinking-Jubilatory Evil is yet to be written. For now, there is only one thing left for me to say.</t>
  </si>
  <si>
    <t>dlg_goddess_outrovideo_15</t>
  </si>
  <si>
    <t>THE END!</t>
  </si>
  <si>
    <t>dlg_goddess_outrovideo_16</t>
  </si>
  <si>
    <t>Sorry, perhaps that was a little too dramatic. How about you start a Skirmish, replay the Campaign with a friend or take on others in Multiplayer.</t>
  </si>
  <si>
    <t>dlg_goddess_outrovideo_17</t>
  </si>
  <si>
    <t>Or maybe just stare at the Main Menu for 20 hours until it burns into your screen. Or… oh, whatever. I hope you enjoyed it!</t>
  </si>
  <si>
    <t>dlg_goddess_outrovideo_18</t>
  </si>
  <si>
    <t>THE END! For real this time!</t>
  </si>
  <si>
    <t>dlg_goddess_outrovideo_caption</t>
  </si>
  <si>
    <t>Death of a Goddess (Video)</t>
  </si>
  <si>
    <t>dlg_goddess_outrovideo_description</t>
  </si>
  <si>
    <t>The Divinely-Evil Evil once again emerged victorious!</t>
  </si>
  <si>
    <t>dlg_goddess_resurrect_random_01</t>
  </si>
  <si>
    <t>Rise, brave Hero! The forces of good need you!</t>
  </si>
  <si>
    <t>dlg_goddess_resurrect_random_02</t>
  </si>
  <si>
    <t>This is not your end! Rise, brave knight!</t>
  </si>
  <si>
    <t>dlg_goddess_resurrect_random_03</t>
  </si>
  <si>
    <t>Your sword arm is still needed. Rise and fight for the forces of good!</t>
  </si>
  <si>
    <t>dlg_goddess_spell_meteor_random_01</t>
  </si>
  <si>
    <t>In the name of Good, this Meteor Shower shall strike you down, evil brood!</t>
  </si>
  <si>
    <t>dlg_goddess_spell_meteor_random_02</t>
  </si>
  <si>
    <t>A Meteor Shower a day keeps the troubles away! Oh yeah, and all sorts of evil Creatures too, he he he!</t>
  </si>
  <si>
    <t>dlg_goddess_spell_poisonfog_random_01</t>
  </si>
  <si>
    <t>Poisonous fog? Doesn't really sound good, but if it serves Good, then so be it…</t>
  </si>
  <si>
    <t>dlg_goddess_spell_poisonfog_random_02</t>
  </si>
  <si>
    <t>A little poisonous fog will stop you, Evilest Evil!</t>
  </si>
  <si>
    <t>dlg_goddess_spell_shield_random_01</t>
  </si>
  <si>
    <t>Mana Shield! Save my brave companions from the forces of evil!</t>
  </si>
  <si>
    <t>dlg_goddess_spell_shield_random_02</t>
  </si>
  <si>
    <t>This Mana Shield will protect my brave allies from the evil terrors!</t>
  </si>
  <si>
    <t>dlg_goddess_spell_strength_random_01</t>
  </si>
  <si>
    <t>Despair not, my friends. This Heroic Strength will make you… um, stronger!</t>
  </si>
  <si>
    <t>dlg_goddess_spell_strength_random_02</t>
  </si>
  <si>
    <t>Take this divine strength and use it to defeat our enemies!</t>
  </si>
  <si>
    <t>dlg_goddess_strongwave_incoming_random_01</t>
  </si>
  <si>
    <t>Good Thalya and the Goddess's armies prepared for a mighty attack!</t>
  </si>
  <si>
    <t>dlg_goddess_strongwave_incoming_random_02</t>
  </si>
  <si>
    <t>The Goddess's armies were in an uproar! Soon a huge army would be on its way to the Dungeon!</t>
  </si>
  <si>
    <t>dlg_goddess_strongwave_incoming_random_03</t>
  </si>
  <si>
    <t>Good Thalya and the Goddess prepared a mighty attack on the Dungeon!</t>
  </si>
  <si>
    <t>dlg_goddess_strongwave_summoned_random_01</t>
  </si>
  <si>
    <t>A mighty army of good attacked the Dungeon!</t>
  </si>
  <si>
    <t>dlg_goddess_strongwave_summoned_random_02</t>
  </si>
  <si>
    <t>A mighty force of the Goddess’s troops set out for the Dungeon!</t>
  </si>
  <si>
    <t>dlg_goddess_strongwave_summoned_random_03</t>
  </si>
  <si>
    <t>A very powerful group of Heroes was on its way to the Dungeon!</t>
  </si>
  <si>
    <t>dlg_goddess_strongwaves_active_info_01</t>
  </si>
  <si>
    <t>Enough! Now you shall experience the full might of the Goddess, evil Thalya! The Heroes of Valhalla thirst for your blood!</t>
  </si>
  <si>
    <t>dlg_goddess_strongwaves_active_info_02</t>
  </si>
  <si>
    <t>Yes, finally the gloves come off! I was starting to get bored!</t>
  </si>
  <si>
    <t>dlg_goddess_temple_discovered_left_info_01</t>
  </si>
  <si>
    <t>The Exploratory Evil's armies had discovered one of the Temples that formed the Goddess's power base.</t>
  </si>
  <si>
    <t>dlg_goddess_temple_discovered_left_info_02</t>
  </si>
  <si>
    <t>Hands off the Goddess's Temple! I'll stop you myself if I have to!</t>
  </si>
  <si>
    <t>dlg_goddess_temple_discovered_mid_info_01</t>
  </si>
  <si>
    <t>The Nosy Evil's armies had discovered another of the Goddess's Temples.</t>
  </si>
  <si>
    <t>dlg_goddess_temple_discovered_mid_info_02</t>
  </si>
  <si>
    <t>This is consecrated ground! Away, evil Creatures!</t>
  </si>
  <si>
    <t>dlg_goddess_temple_discovered_right_info_01</t>
  </si>
  <si>
    <t>Get thee hence, evil Thalya! The Temple of the Goddess is no place for the likes of you!</t>
  </si>
  <si>
    <t>dlg_goddess_temple_discovered_right_info_02</t>
  </si>
  <si>
    <t>Psh, try and stop me, bitch!</t>
  </si>
  <si>
    <t>dlg_goddess_temples_discovered_top_info_01</t>
  </si>
  <si>
    <t>Two Temples at the same time? Ha, now we seem to be rolling!</t>
  </si>
  <si>
    <t>dlg_goddess_temples_discovered_top_info_02</t>
  </si>
  <si>
    <t>The power of the Goddess will strengthen my arm. Double the Temples also means double the retribution!</t>
  </si>
  <si>
    <t>dlg_goddess_temples_discovered_top_info_03</t>
  </si>
  <si>
    <t>There are definitely getting to be too many Thalyas! Go on, get out there and reduce their numbers!</t>
  </si>
  <si>
    <t>dlg_graves_boss_idle_random_01</t>
  </si>
  <si>
    <t>Isn’t that palisade finished yet? Get a move on, you lazy gods-damned slackers!</t>
  </si>
  <si>
    <t>dlg_graves_boss_idle_random_02</t>
  </si>
  <si>
    <t>Move it, you slackers, we need more resources!</t>
  </si>
  <si>
    <t>dlg_graves_boss_idle_random_03</t>
  </si>
  <si>
    <t>Cut more trees, you sleepyheads! We need more WOOD!</t>
  </si>
  <si>
    <t>dlg_graves_boss_idle_random_04</t>
  </si>
  <si>
    <t>Newborn babies would work faster and cry less than you lazy dogs!</t>
  </si>
  <si>
    <t>dlg_graves_boss_idle_random_05</t>
  </si>
  <si>
    <t>Population limit reached? POPULATION LIMIT REACHED??!? Well then, plenty to throw at the enemy!</t>
  </si>
  <si>
    <t>dlg_graves_boss_idle_random_06</t>
  </si>
  <si>
    <t>Steelsmith wasn’t built in a day, but if you lame-arses had been there the entrance gate still wouldn’t be finished!</t>
  </si>
  <si>
    <t>dlg_graves_boss_idle_random_07</t>
  </si>
  <si>
    <t>I’d love to work with professionals – just once!</t>
  </si>
  <si>
    <t>dlg_graves_boss_idle_random_08</t>
  </si>
  <si>
    <t>If you worked any slower, you’d be going backwards!</t>
  </si>
  <si>
    <t>dlg_graves_boss_idle_random_09</t>
  </si>
  <si>
    <t>I can’t drink enough beer to make you lazy dogs bearable!</t>
  </si>
  <si>
    <t>dlg_graves_boss_idle_random_10</t>
  </si>
  <si>
    <t>My grandmother could build this base faster and protect it better than you!</t>
  </si>
  <si>
    <t>dlg_graves_enemy_found_random_01</t>
  </si>
  <si>
    <t>Enemies!</t>
  </si>
  <si>
    <t>dlg_graves_enemy_found_random_02</t>
  </si>
  <si>
    <t>By the Goddess, evil is here!</t>
  </si>
  <si>
    <t>dlg_graves_enemy_found_random_03</t>
  </si>
  <si>
    <t>I've spotted the enemy!</t>
  </si>
  <si>
    <t>dlg_graves_enemy_found_random_04</t>
  </si>
  <si>
    <t>Repulsive creatures!</t>
  </si>
  <si>
    <t>dlg_graves_enemy_found_random_05</t>
  </si>
  <si>
    <t>Evil creatures!</t>
  </si>
  <si>
    <t>dlg_graves_enemy_found_random_06</t>
  </si>
  <si>
    <t>Enemies! Kill them!</t>
  </si>
  <si>
    <t>dlg_graves_enemy_found_random_07</t>
  </si>
  <si>
    <t>Enemy sighted!</t>
  </si>
  <si>
    <t>dlg_graves_enemy_found_random_08</t>
  </si>
  <si>
    <t>The enemy is here! Destroy them!</t>
  </si>
  <si>
    <t>dlg_graves_enemy_found_random_09</t>
  </si>
  <si>
    <t>dlg_graves_enemy_found_random_10</t>
  </si>
  <si>
    <t>For the Good!</t>
  </si>
  <si>
    <t>dlg_graves_first_grave_of_ashenell_end_01</t>
  </si>
  <si>
    <t>Alright you Undead, up you get!</t>
  </si>
  <si>
    <t>dlg_graves_first_grave_of_ashenell_end_02</t>
  </si>
  <si>
    <t>Fight for me and regain your honor. I am Isildur's heir, I mean, the Deathly Pale Evil’s messenger. Fight for me and I will consider your oath fulfilled. An oath that you never swore… Excuse me, I seem to have mixed a few things up.</t>
  </si>
  <si>
    <t>dlg_graves_first_grave_of_ashenell_end_03</t>
  </si>
  <si>
    <t>A… splendid speech… but good enough for the mindless hordes buried here, who excitedly signaled their approval, even if it was with nothing more than a moaned “Braaiiins”.</t>
  </si>
  <si>
    <t>dlg_graves_first_grave_of_ashenell_end_04</t>
  </si>
  <si>
    <t>And so the walking dead arose to serve the Abominable Evil. And, of course, his eloquent “envoy” with the split personality.</t>
  </si>
  <si>
    <t>dlg_graves_first_grave_of_ashenell_end_05</t>
  </si>
  <si>
    <t>Hey, I can hear you.</t>
  </si>
  <si>
    <t>dlg_graves_first_grave_of_ashenell_end_06</t>
  </si>
  <si>
    <t>I certainly hope so, I don't want to just waste my insults!</t>
  </si>
  <si>
    <t>dlg_graves_first_grave_of_ashenell_end_07</t>
  </si>
  <si>
    <t>Hmpf! We’ll talk later! Go, Undead, destroy the living!</t>
  </si>
  <si>
    <t>dlg_graves_first_grave_of_ashenell_start_01</t>
  </si>
  <si>
    <t>I… I should turn back. This is not what the Goddess wants.</t>
  </si>
  <si>
    <t>dlg_graves_first_grave_of_ashenell_start_02</t>
  </si>
  <si>
    <t>Ha ha ha, exactly, you got it in one! Time for me to raise a few Undead!</t>
  </si>
  <si>
    <t>dlg_graves_first_hero_camp_end_01</t>
  </si>
  <si>
    <t>I, uh, have to leave you now because I have to prepare something back home. But you hold the fort here! Got it? Good, then take care of them!</t>
  </si>
  <si>
    <t>dlg_graves_first_hero_camp_end_02</t>
  </si>
  <si>
    <t>With these “heroic” words Grimli, the great Dwarf King, took to his heels and ran. Some might think it cowardly.</t>
  </si>
  <si>
    <t>dlg_graves_first_hero_camp_end_03</t>
  </si>
  <si>
    <t>Yes, the damn coward! But we’ll get him and then…</t>
  </si>
  <si>
    <t>dlg_graves_first_hero_camp_end_04</t>
  </si>
  <si>
    <t>We’ll organize an intervention?</t>
  </si>
  <si>
    <t>dlg_graves_first_hero_camp_end_05</t>
  </si>
  <si>
    <t>WE’LL TEAR HIM A NEW ONE!</t>
  </si>
  <si>
    <t>dlg_graves_first_hero_camp_end_06</t>
  </si>
  <si>
    <t>My goodness, what a turn of phrase. Outrageous! Still, it was a desire I can only agree with. Come on! For the Validation-Craving Evil!</t>
  </si>
  <si>
    <t>dlg_graves_first_hero_camp_start_01</t>
  </si>
  <si>
    <t>What are you doing, you deadbeats? Are you seriously going to let a few old corpses get the best of you? Take care of this vermin before I kick your arses so hard you fly all the way to Stormbreeze, where you can tell Tanos personally what a bunch of gods-damned cowards you really are!</t>
  </si>
  <si>
    <t>dlg_graves_grave_reached_info_01</t>
  </si>
  <si>
    <t>The Oblivious Evil's armies had reached one of the Ashspring tombs. But… unfortunately they had forgotten Thalya, who was indispensable to the “motivation” of the Undead!</t>
  </si>
  <si>
    <t>dlg_graves_grave_reached_info_02</t>
  </si>
  <si>
    <t>And again the Mad Evil's creatures reached one of Ashsprings tombs without Thalya. Without her there would be no walking dead!</t>
  </si>
  <si>
    <t>dlg_graves_grave_reached_info_03</t>
  </si>
  <si>
    <t>Nice to see you found a tomb. WITHOUT ME, you pathetic losers! Things will never work that way!</t>
  </si>
  <si>
    <t>dlg_graves_grave_used_already_random_01</t>
  </si>
  <si>
    <t>The Dull-Witted Evil picked one of the graves that had already been conquered. Maybe it liked the view from here?</t>
  </si>
  <si>
    <t>dlg_graves_grave_used_already_random_02</t>
  </si>
  <si>
    <t>“I already conquered this tomb!” thought the Unthinking Evil. True.</t>
  </si>
  <si>
    <t>dlg_graves_grave_used_already_random_03</t>
  </si>
  <si>
    <t>The Conspicuous Evil cursed when it realized it had already conquered this tomb.</t>
  </si>
  <si>
    <t>dlg_graves_heros_active_start_01</t>
  </si>
  <si>
    <t>Aye, I knew it, that damned pointy eared wench is sneaking around here somewhere. Let’s go, men, double the watches!</t>
  </si>
  <si>
    <t>dlg_graves_heros_active_start_02</t>
  </si>
  <si>
    <t>And leave something for me! Ha ha ha!</t>
  </si>
  <si>
    <t>dlg_graves_heros_active_start_03</t>
  </si>
  <si>
    <t>Ha, you have no chance against me and the Ultimate Evil! I can smell your beer breath all the way down into my dungeon, you drunken shrimp!</t>
  </si>
  <si>
    <t>dlg_graves_heros_active_start_04</t>
  </si>
  <si>
    <t>Spread out and find her!</t>
  </si>
  <si>
    <t>dlg_graves_heros_active_start_05</t>
  </si>
  <si>
    <t>The presence of the Inconspicuous-As-A-Rainbow-Colored-Dog Evil's army was no longer a secret. In fact, it was amazing it had escaped the warriors of good for so long. Well, their leader was a Dwarf and he had lots of beer, but… I digress. Hopefully the dungeon's defenses are ready!</t>
  </si>
  <si>
    <t>dlg_graves_intro_01</t>
  </si>
  <si>
    <t>Whilst elsewhere Grimli's scouts took the trouble to turn every stone in their search for Thalya – and I mean that literally – she was marching towards the town of Steelsmith, the seat of the Dwarven King. However, after a not-in-the-least-bit-subtle hint from the Not-At-All-Tactful-Evil she had taken a little detour through the Ashspring Swamplands.</t>
  </si>
  <si>
    <t>dlg_graves_intro_02</t>
  </si>
  <si>
    <t>Here the ancient, cursed bones of long-forgotten soldiers lay uneasy in their graves, waiting only for the necessary nudge to finally rise and play The Talking Dead or whatever it's called.</t>
  </si>
  <si>
    <t>dlg_graves_intro_03</t>
  </si>
  <si>
    <t>Unfortunately – and, of course, purely coincidentally – Grimli, the racist dwarven king, was also currently in Ashspring.</t>
  </si>
  <si>
    <t>dlg_graves_intro_04</t>
  </si>
  <si>
    <t>Aye, chop more wood, I don’t have enough resources! I want to build a barracks to hire knights and foot soldiers!</t>
  </si>
  <si>
    <t>dlg_graves_intro_05</t>
  </si>
  <si>
    <t>I also need some for these palisades… Which idiot is responsible for this, please? My right toe could build a better defense on its own! Now, fix it!</t>
  </si>
  <si>
    <t>dlg_graves_intro_06</t>
  </si>
  <si>
    <t>And over there we’ll build a watchtower – or two!</t>
  </si>
  <si>
    <t>dlg_graves_intro_08</t>
  </si>
  <si>
    <t>Grimli is here? Excellent, I'll beat every single gods-damned prejudice out of that bearded drunk’s alcohol-soaked carcass!</t>
  </si>
  <si>
    <t>dlg_graves_intro_09</t>
  </si>
  <si>
    <t>And some of these undead wannabes lying around here in their graves are going to help me. Let's see how that drunken idiot likes facing a few brain hungry zombies.</t>
  </si>
  <si>
    <t>dlg_graves_intro_10</t>
  </si>
  <si>
    <t>Not that he needs to be afraid with that little birdbrain of his!</t>
  </si>
  <si>
    <t>dlg_graves_intro_11</t>
  </si>
  <si>
    <t>Thalya, are you sure you don’t want to reconsider? Undead? How low have we sunk?</t>
  </si>
  <si>
    <t>dlg_graves_intro_12</t>
  </si>
  <si>
    <t>Oh, are you still there? I thought I had finally seen the last of you in the previous mission. Anyway, shut up and let me work. I must raise the living dead.</t>
  </si>
  <si>
    <t>dlg_graves_intro_13</t>
  </si>
  <si>
    <t>So, in order to start the night of the living dead our protagonist, the Currently-Eating-A-Chicken-Leg Evil's envoy, had to reach the region's larger cemeteries and recruit their undead.</t>
  </si>
  <si>
    <t>dlg_graves_mission_caption</t>
  </si>
  <si>
    <t>The Ashspring Swamplands</t>
  </si>
  <si>
    <t>dlg_graves_mission_description</t>
  </si>
  <si>
    <t>While Grimli Hammerhand's henchmen were looking for Thalya and the Absolute Evil's army, they in turn were slowly marching through the gloom of the Ashspring Swamplands towards the dwarven town of Steelsmith.
This… idyllic area provided the unique opportunity to secure additional allies: Undead…</t>
  </si>
  <si>
    <t>dlg_graves_outro_01</t>
  </si>
  <si>
    <t>Now it is time to find Grimli and give him his rightful punishment.</t>
  </si>
  <si>
    <t>dlg_graves_outro_02</t>
  </si>
  <si>
    <t>What rightful punishment?</t>
  </si>
  <si>
    <t>dlg_graves_outro_03</t>
  </si>
  <si>
    <t>Hmm… Oh, rightful or not, what do I care? As long as the dwarf SUFFERS! *Crazy laughter*</t>
  </si>
  <si>
    <t>dlg_graves_outro_04</t>
  </si>
  <si>
    <t>The lands of Ashspring were wholly under the Crazed Evil's control. Every now and then a confused zombie would pop up, even though the living had already been driven out.</t>
  </si>
  <si>
    <t>dlg_graves_outro_05</t>
  </si>
  <si>
    <t>But that didn't matter, for the ABSOLUTE Evil's hordes set out for Steelsmith, King Grimli's headquarters!</t>
  </si>
  <si>
    <t>dlg_graves_outro_lose_01</t>
  </si>
  <si>
    <t>Groan, creak, boom! Those were roughly the last noises the Dungeonheart made before it exploded. Thalya and the Not-So-Clever Evil had failed and the dungeon lay in ruins. Sad but true!</t>
  </si>
  <si>
    <t>dlg_graves_second_grave_of_ashenell_end_01</t>
  </si>
  <si>
    <t>More Undead joined the Monstrous Evil and, with a spirited if moaned “Braiiins”, staggered off towards the human defenders. The glorious…</t>
  </si>
  <si>
    <t>dlg_graves_second_grave_of_ashenell_end_02</t>
  </si>
  <si>
    <t>Hey, that's my text. You don't even appear in this dialogue at all!</t>
  </si>
  <si>
    <t>dlg_graves_second_grave_of_ashenell_end_03</t>
  </si>
  <si>
    <t>Your problem for taking such a long ciggy break. I’ll take over your job in the long run!</t>
  </si>
  <si>
    <t>dlg_graves_second_grave_of_ashenell_end_04</t>
  </si>
  <si>
    <t>That’s something we can both agree on!</t>
  </si>
  <si>
    <t>dlg_graves_second_grave_of_ashenell_end_05</t>
  </si>
  <si>
    <t>Are your two personalities conspiring against me? Pah, as a narrator, I am unsurpassed. If you heard the stories I tell in the bar on weekends…</t>
  </si>
  <si>
    <t>dlg_graves_second_grave_of_ashenell_end_06</t>
  </si>
  <si>
    <t>Um… forget about that. Additional undead had been secured for the Insidious Evil.</t>
  </si>
  <si>
    <t>dlg_graves_second_grave_of_ashenell_end_07</t>
  </si>
  <si>
    <t>Suddenly, a few dissatisfied… bears appeared directly in front of Thalya. Exactly, bears. And they attacked.</t>
  </si>
  <si>
    <t>dlg_graves_second_grave_of_ashenell_end_08</t>
  </si>
  <si>
    <t>dlg_graves_second_grave_of_ashenell_end_09</t>
  </si>
  <si>
    <t>This had nothing to do with a certain narrator's injured pride, but made total sense within the framework of the story.</t>
  </si>
  <si>
    <t>dlg_graves_second_hero_camp_end_01</t>
  </si>
  <si>
    <t>And the good peoples' defensive camp went up in flames. The pitiful survivors ran in panic and dispersed in all directions.</t>
  </si>
  <si>
    <t>dlg_graves_second_hero_camp_end_02</t>
  </si>
  <si>
    <t>Ha! Those cowards! See how they run. Isn't that funny?</t>
  </si>
  <si>
    <t>dlg_graves_second_hero_camp_end_03</t>
  </si>
  <si>
    <t>It does have something comical about it. Even the zombies emitted a laughing moan before pushing on to get some tasty brains before the others did.</t>
  </si>
  <si>
    <t>dlg_graves_third_grave_of_ashenell_end_01</t>
  </si>
  <si>
    <t>Even more undead! Yes, walk, my mindless hordes and destroy the living!</t>
  </si>
  <si>
    <t>dlg_graves_third_grave_of_ashenell_end_02</t>
  </si>
  <si>
    <t>Do you always have to be so evil?</t>
  </si>
  <si>
    <t>dlg_graves_third_grave_of_ashenell_end_03</t>
  </si>
  <si>
    <t>Is that a trick question? Naturally! Who, if not me?!</t>
  </si>
  <si>
    <t>dlg_graves_third_grave_of_ashenell_end_04</t>
  </si>
  <si>
    <t>And even more undead marched against the human defenses in the Glamorous Evil's name. They didn't stand a chance!</t>
  </si>
  <si>
    <t>dlg_graves_third_grave_of_ashenell_end_05</t>
  </si>
  <si>
    <t>But suddenly – and this had nothing to do with the protagonist's previous insults – evil bears once again appeared to attack Thalya!</t>
  </si>
  <si>
    <t>dlg_graves_third_grave_of_ashenell_end_06</t>
  </si>
  <si>
    <t>Hey, it's all right, ok! You can keep your job! I'm sorry!</t>
  </si>
  <si>
    <t>dlg_graves_third_grave_of_ashenell_end_07</t>
  </si>
  <si>
    <t>Almost miraculously, a bolt of lightning hit the bears and killed them on the spot. Amazing, but of course it all made sense within the greater framework of this story!</t>
  </si>
  <si>
    <t>dlg_graves_tut_arcanium_end_01</t>
  </si>
  <si>
    <t>And so it was that the first demon began to generate powerful mana in the Arcanium.</t>
  </si>
  <si>
    <t>dlg_graves_tut_arcanium_end_02</t>
  </si>
  <si>
    <t>Ah, delicious Mana. I like to spread it on my Sunday morning croissant as my wife passes me a cup of tea and massages my feet as I open the newspaper to the obituaries… *harrumph* But back to the subject…</t>
  </si>
  <si>
    <t>dlg_graves_tut_arcanium_end_03</t>
  </si>
  <si>
    <t>Mana was also important to the Couldn't-Care-Less-About-Sunday-Morning-Croissants Evil because, on the one hand, his higher level Demons loved the stuff and, on the other hand, it could be used to cast powerful Spells.</t>
  </si>
  <si>
    <t>dlg_graves_tut_arcanium_end_04</t>
  </si>
  <si>
    <t>Of course, the Excited Evil couldn't wait to… promptly… try it out.</t>
  </si>
  <si>
    <t>dlg_graves_tut_arcanium_reminder_01</t>
  </si>
  <si>
    <t>The Sluggish Evil still hadn't erected another Arcanium, although they were a great source of power. It quickly decided to do so.</t>
  </si>
  <si>
    <t>dlg_graves_tut_arcanium_reminder_02</t>
  </si>
  <si>
    <t>The Less-Than-Totally-Bright Evil still hadn't erected another Arcanium. Did it want to do without the many lovingly designed and crafted spells?</t>
  </si>
  <si>
    <t>dlg_graves_tut_arcanium_reminder_03</t>
  </si>
  <si>
    <t>*Yawns* What, still no Arcanium? This is an important room, for crying out loud! Now get a move on, you silly git!</t>
  </si>
  <si>
    <t>dlg_graves_tut_arcanium_start_01</t>
  </si>
  <si>
    <t>Ah! One of the Lucky Evil's Little Snots had discovered a hidden Arcanium. Here Demons could create valuable mana which, on the one hand, they themselves needed while, on the other, could also be used for powerful spells.</t>
  </si>
  <si>
    <t>dlg_graves_tut_undead_vs_humans_01</t>
  </si>
  <si>
    <t>Biters!</t>
  </si>
  <si>
    <t>dlg_graves_tut_undead_vs_humans_02</t>
  </si>
  <si>
    <t>The walking dead moved towards the human barricades. Did they put out plants for defense?</t>
  </si>
  <si>
    <t>dlg_graves_tut_undead_vs_humans_03</t>
  </si>
  <si>
    <t>No, they had not. Nevertheless, the barricade was a serious obstacle to the brain-hungry undead.</t>
  </si>
  <si>
    <t>dlg_graves_tut_undead_vs_humans_04</t>
  </si>
  <si>
    <t>In addition, it turned out that humans with their spiritual connection were particularly effective in the fight against the rotting corpses.</t>
  </si>
  <si>
    <t>dlg_graves_tut_undead_vs_humans_05</t>
  </si>
  <si>
    <t>Of course the Hesitant Evil didn't hesitate for long – as in no more than a few minutes – and sent its troops into battle!</t>
  </si>
  <si>
    <t>dlg_graves_tut_undead_vs_humans_06</t>
  </si>
  <si>
    <t>Follow me, dogs! Beat them, whip them! Give them small animal names! Blood for the Blood God!</t>
  </si>
  <si>
    <t>dlg_graves_undead_spawned_info_random_01</t>
  </si>
  <si>
    <t>And Zombies rose from their graves!</t>
  </si>
  <si>
    <t>dlg_graves_undead_spawned_info_random_02</t>
  </si>
  <si>
    <t>And the living dead rose!</t>
  </si>
  <si>
    <t>dlg_graves_undead_spawned_info_random_03</t>
  </si>
  <si>
    <t>Biters! I mean Zombies! I mean Undead! Whatever! Rise!</t>
  </si>
  <si>
    <t>dlg_graves_undead_spawned_info_random_04</t>
  </si>
  <si>
    <t>The walking dead set out to destroy all living things. All GOOD living things, of course!</t>
  </si>
  <si>
    <t>dlg_graves_undead_spawned_info_random_05</t>
  </si>
  <si>
    <t>And again the brain-hungry zombies rose against the human defenses!</t>
  </si>
  <si>
    <t>dlg_graves_use_grave_failed_01</t>
  </si>
  <si>
    <t>Before the tomb could be desecrated, Thalya died from a massive trauma. A natural death for evil creatures!</t>
  </si>
  <si>
    <t>dlg_graves_use_grave_failed_02</t>
  </si>
  <si>
    <t>Thalya was desecrating the tomb when she died. Excellent, that saved transport costs to the cemetery!</t>
  </si>
  <si>
    <t>dlg_graves_wrong_way_01</t>
  </si>
  <si>
    <t>The Mentally-Confused Evil's armies followed the road… in totally the wrong direction…</t>
  </si>
  <si>
    <t>dlg_guardian_boss_idle_normale_random_01</t>
  </si>
  <si>
    <t>Blasphemers! Those like you who destroy nature will in turn be destroyed by the wrath of the forests!</t>
  </si>
  <si>
    <t>dlg_guardian_boss_idle_normale_random_02</t>
  </si>
  <si>
    <t>The very forests themselves will descend upon you and tear you to pieces!</t>
  </si>
  <si>
    <t>dlg_guardian_boss_idle_normale_random_03</t>
  </si>
  <si>
    <t>Your pitiful little tunnels and machines will not save you from facing the fury of nature!</t>
  </si>
  <si>
    <t>dlg_guardian_boss_idle_normale_random_04</t>
  </si>
  <si>
    <t>These forests have stood since the beginning of time! Your miserable existence is but the blink of an eye to these trees! They will still stand here when you have long since turned to dust!</t>
  </si>
  <si>
    <t>dlg_guardian_boss_idle_rage_random_01</t>
  </si>
  <si>
    <t>Your perfidious attacks are of no effect! The wrath of the forests will descend upon you!</t>
  </si>
  <si>
    <t>dlg_guardian_boss_idle_rage_random_02</t>
  </si>
  <si>
    <t>These forests will put an end to your infamy!</t>
  </si>
  <si>
    <t>dlg_guardian_boss_idle_rage_random_03</t>
  </si>
  <si>
    <t>Your Evilness matters not to the forest! You will die here!</t>
  </si>
  <si>
    <t>dlg_guardian_boss_idle_rampage_random_01</t>
  </si>
  <si>
    <t>I will bind you in thorned vines and have you pierced by the very branches themselves! Prepare yourselves for a world of pain!</t>
  </si>
  <si>
    <t>dlg_guardian_boss_idle_rampage_random_02</t>
  </si>
  <si>
    <t>The branches of the trees will beat you to death, impertinent scum!</t>
  </si>
  <si>
    <t>dlg_guardian_boss_idle_rampage_random_03</t>
  </si>
  <si>
    <t>The roots and tendrils will rise from the earth to grasp you and tear you limb from limb! Wretched creatures!</t>
  </si>
  <si>
    <t>dlg_guardian_boss_stage_a_first_time_01</t>
  </si>
  <si>
    <t>Hey, wait! We were just getting ready to kick your arse into next week, just like I said in the mission intro!</t>
  </si>
  <si>
    <t>dlg_guardian_boss_stage_a_first_time_02</t>
  </si>
  <si>
    <t>Ha, the forests look after their own! I can walk these forests as I will. These wounds will quickly heal! You will never defeat me!</t>
  </si>
  <si>
    <t>dlg_guardian_boss_stage_b_first_time_01</t>
  </si>
  <si>
    <t>What, you’re just disappearing again? Come on, it's just no fun anymore! Come back here and let us beat you, pound on you, cover you in aphids!</t>
  </si>
  <si>
    <t>dlg_guardian_boss_stage_b_first_time_02</t>
  </si>
  <si>
    <t>You will never win! NEVER! I am the Forest Queen, and I have existed since the first trees sprouted eons ago. Your presence is but a grain of dust in my eternal existence. Die!</t>
  </si>
  <si>
    <t>dlg_guardian_boss_summons_attack_dh_random_01</t>
  </si>
  <si>
    <t>Some Rootlings had dug their way into the Dungeon where they began to attack the Dungeonheart without pause.</t>
  </si>
  <si>
    <t>dlg_guardian_boss_summons_attack_dh_random_02</t>
  </si>
  <si>
    <t>Some Rootlings had dug their way into the Caught-Entirely-by-Surprise Evil’s Dungeon!</t>
  </si>
  <si>
    <t>dlg_guardian_boss_summons_attack_dh_random_03</t>
  </si>
  <si>
    <t>Rootlings have dug their way into your Dungeon!</t>
  </si>
  <si>
    <t>dlg_guardian_boss_summons_dungeon_roots_first_time_01</t>
  </si>
  <si>
    <t>Time to put an end to this. Your Dungeonheart is being torn to pieces!</t>
  </si>
  <si>
    <t>dlg_guardian_boss_summons_dungeon_roots_first_time_02</t>
  </si>
  <si>
    <t>Huge roots burst from the Underground to greedily strike out at the Dungeonheart! These had to be stopped quickly, before it was too late!</t>
  </si>
  <si>
    <t>dlg_guardian_boss_summons_dungeon_roots_random_01</t>
  </si>
  <si>
    <t>The roots of the trees will prove your defeat!</t>
  </si>
  <si>
    <t>dlg_guardian_boss_summons_dungeon_roots_random_02</t>
  </si>
  <si>
    <t>A giant root broke through the Dungeon floor to attack the Dungeonheart!</t>
  </si>
  <si>
    <t>dlg_guardian_boss_summons_dungeon_roots_random_03</t>
  </si>
  <si>
    <t>More roots rose from the ground to attack the Dungeonheart!</t>
  </si>
  <si>
    <t>dlg_guardian_boss_switch_position_random_01</t>
  </si>
  <si>
    <t>You will NEVER defeat me!</t>
  </si>
  <si>
    <t>dlg_guardian_boss_switch_position_random_02</t>
  </si>
  <si>
    <t>You cannot defeat me that easily!</t>
  </si>
  <si>
    <t>dlg_guardian_boss_switch_position_random_03</t>
  </si>
  <si>
    <t>Let me heal my wounds, and then I will pound you into the ground!</t>
  </si>
  <si>
    <t>dlg_guardian_exploration_first_night_01</t>
  </si>
  <si>
    <t>The Creatures courageously made their way to the surface the very first night. The Suicidal Evil probably had the audacious hope that this would give it the element of surprise.</t>
  </si>
  <si>
    <t>dlg_guardian_first_day_01</t>
  </si>
  <si>
    <t>The day dawned. Heroes in the service of the Forest Queen marched towards the Dungeon to pay the Dungeonheart a little “visit”.</t>
  </si>
  <si>
    <t>dlg_guardian_intro_01</t>
  </si>
  <si>
    <t>Thalya and the Nature-Desecrating Evil’s army had penetrated deep into the forests. The Forest Queen was oh so close!</t>
  </si>
  <si>
    <t>dlg_guardian_intro_02</t>
  </si>
  <si>
    <t>Disgusting creatures. Your presence poisons life in the forest. You will pay for your impertinence!</t>
  </si>
  <si>
    <t>dlg_guardian_intro_03</t>
  </si>
  <si>
    <t>Man, she's really getting on my nerves. It's time to kick her ass to Tuesday!</t>
  </si>
  <si>
    <t>dlg_guardian_intro_04</t>
  </si>
  <si>
    <t>Here, too, the forests had grown so thick and dense that it was sometimes impossible to get through. Luckily Thalya still had the Portal Stone with her, so she…</t>
  </si>
  <si>
    <t>dlg_guardian_intro_05</t>
  </si>
  <si>
    <t>Um…</t>
  </si>
  <si>
    <t>dlg_guardian_intro_06</t>
  </si>
  <si>
    <t>What “um…"? You do have the Portal Stone, don't you?</t>
  </si>
  <si>
    <t>dlg_guardian_intro_07</t>
  </si>
  <si>
    <t>Well, I kinda thought those things were always only good for one mission, you know? I mean, normally all the mechanisms are tossed out when one ends! And let me tell you, that Portal Stone was pretty damn heavy…</t>
  </si>
  <si>
    <t>dlg_guardian_intro_08</t>
  </si>
  <si>
    <t>And here I thought that after so many missions, maps, DLC's and add-ons, the level of incompetence shown here couldn't really shake me anymore. Never in my entire life have I been so wrong…</t>
  </si>
  <si>
    <t>dlg_guardian_intro_09</t>
  </si>
  <si>
    <t>Okay, that is somewhat suboptimal, I'll admit. Look, is there any way we can get this done without the stone?</t>
  </si>
  <si>
    <t>dlg_guardian_intro_10</t>
  </si>
  <si>
    <t>No, these areas aren't just going to suddenly become accessible! I would suggest that you go back and find the thing. I'm sure the Hand of Terror can manage without you for the time being.</t>
  </si>
  <si>
    <t>dlg_guardian_intro_11</t>
  </si>
  <si>
    <t>*Sigh* Alright already, I'm going, I'm going…</t>
  </si>
  <si>
    <t>dlg_guardian_mission_caption</t>
  </si>
  <si>
    <t>The Forest Queen</t>
  </si>
  <si>
    <t>dlg_guardian_mission_description</t>
  </si>
  <si>
    <t>Thalya had fought her way through the Queen's forests to her seat of power. The time for the final battle was at hand…</t>
  </si>
  <si>
    <t>dlg_guardian_outro_01</t>
  </si>
  <si>
    <t>You have… defeated me. But nature will continue… to exist… even without me!</t>
  </si>
  <si>
    <t>dlg_guardian_outro_02</t>
  </si>
  <si>
    <t>The Forest Queen was defeated. Once again, the Hard-Hitting Evil had demonstrated its destructive streak and killed a remaining Heroine of Good!</t>
  </si>
  <si>
    <t>dlg_guardian_outro_03</t>
  </si>
  <si>
    <t>Yay! That was a great job. Finally, that stupid “Queen” gives it a rest. Permanently! Ha ha ha! But what do we do with the forest now?</t>
  </si>
  <si>
    <t>dlg_guardian_outro_04</t>
  </si>
  <si>
    <t>Reforest and sell them as Christmas trees?</t>
  </si>
  <si>
    <t>dlg_guardian_outro_05</t>
  </si>
  <si>
    <t>Or toothpicks. Probably sell like hotcakes among the Orcs!</t>
  </si>
  <si>
    <t>dlg_guardian_outro_06</t>
  </si>
  <si>
    <t>Interesting… But before we proceed on to that chapter, I would suggest we finish this mission first.</t>
  </si>
  <si>
    <t>dlg_guardian_outro_07</t>
  </si>
  <si>
    <t>Brilliant work! The Forest Queen was destroyed. You can go back to doing other things now. Such as your plan…</t>
  </si>
  <si>
    <t>dlg_guardian_outro_08</t>
  </si>
  <si>
    <t>TO TAKE OVER THE WORLD!</t>
  </si>
  <si>
    <t>dlg_guardian_outro_lose_01</t>
  </si>
  <si>
    <t>The Clumsy Evil didn't stand a chance against the Forest Queen and had to watch its Dungeonheart be smashed to bite-sized pieces. Sad but true!</t>
  </si>
  <si>
    <t>dlg_guardian_portal_open_random_01</t>
  </si>
  <si>
    <t>The Fast-Travelling Evil used the Portal Stone.</t>
  </si>
  <si>
    <t>dlg_guardian_portal_open_random_02</t>
  </si>
  <si>
    <t>A Portal opened, allowing access to remote parts of the forest.</t>
  </si>
  <si>
    <t>dlg_guardian_portal_open_random_03</t>
  </si>
  <si>
    <t>The Portal Stone opened the path to further parts of the forest!</t>
  </si>
  <si>
    <t>dlg_guardian_portalstone_hint_random_01</t>
  </si>
  <si>
    <t>The Portal Stone allowed the Slow-Witted Evil’s army to quickly travel to otherwise inaccessible areas of the Overworld. The Hint-Understanding Evil immediately tried this out!</t>
  </si>
  <si>
    <t>dlg_guardian_portalstone_hint_random_02</t>
  </si>
  <si>
    <t>The Portal Stone lay around in the dust, instead of being used to transport the Idiotic Evil's army to different places in the Overworld. The Forgetful Evil figuratively smacked itself upside the head and immediately began to take advantage of it!</t>
  </si>
  <si>
    <t>dlg_guardian_protagonist_is_back_01</t>
  </si>
  <si>
    <t>Okay, I finally found the damn stone! Phew, I guess I must have thrown it down a drain so had to climb down after it. There was this strange clown down there with his red balloon. Weird kind of guy.</t>
  </si>
  <si>
    <t>dlg_guardian_protagonist_is_back_02</t>
  </si>
  <si>
    <t>Excellent. Don't bore us with any more useless details. Instead, we could get on with it and take care of this Forest Queen. Okay?</t>
  </si>
  <si>
    <t>dlg_guardian_protagonist_is_back_03</t>
  </si>
  <si>
    <t>Right, time to kick the Forest Queen's ass!</t>
  </si>
  <si>
    <t>dlg_guardian_summons_attack_evil_hub_fallback_01</t>
  </si>
  <si>
    <t>Guardians of the forest, advance! The time is come to stop the dark brood from the Underground. Destroy them!</t>
  </si>
  <si>
    <t>dlg_guardian_summons_attack_evil_hub_first_time_01</t>
  </si>
  <si>
    <t>Forwards, peoples of the forest! It is time to take back what is ours!</t>
  </si>
  <si>
    <t>dlg_guardian_summons_attack_evil_hub_first_time_02</t>
  </si>
  <si>
    <t>The guardians of the forest set out to take back an Island of Evilness.</t>
  </si>
  <si>
    <t>dlg_guardian_summons_attack_evil_hub_first_time_03</t>
  </si>
  <si>
    <t>Ha, we'll give them a warm reception. With Spells and Creatures! And me! Well… I'll watch from back here, anyway, maybe toss in the occasional damage spell. I mean, not that I'll be directly involved. I have just had my nails done and that was pretty damn expensive!</t>
  </si>
  <si>
    <t>dlg_guardian_summons_attack_evil_hub_random_01</t>
  </si>
  <si>
    <t>Nature will take back its own!</t>
  </si>
  <si>
    <t>dlg_guardian_summons_attack_evil_hub_random_02</t>
  </si>
  <si>
    <t>Nature will take back all that belongs to it!</t>
  </si>
  <si>
    <t>dlg_guardian_summons_attack_evil_hub_random_03</t>
  </si>
  <si>
    <t>It's time for us to take back what is ours!</t>
  </si>
  <si>
    <t>dlg_guardian_waiting_protagonist_random_01</t>
  </si>
  <si>
    <t>Where is that Thalya?</t>
  </si>
  <si>
    <t>dlg_guardian_waiting_protagonist_random_02</t>
  </si>
  <si>
    <t>My goodness, Thalya still isn't back!</t>
  </si>
  <si>
    <t>dlg_guardian_waiting_protagonist_random_03</t>
  </si>
  <si>
    <t>That Thalya's probably found herself a nice comfortable café where she can sit back and avoid the final battle!</t>
  </si>
  <si>
    <t>dlg_hammer_boss_normale_idle_random_01</t>
  </si>
  <si>
    <t>Time for the Death Hammer!</t>
  </si>
  <si>
    <t>dlg_hammer_boss_normale_idle_random_02</t>
  </si>
  <si>
    <t>HAMMER TIME!</t>
  </si>
  <si>
    <t>dlg_hammer_boss_normale_idle_random_03</t>
  </si>
  <si>
    <t>We’re going to tear that damned dungeon apart!</t>
  </si>
  <si>
    <t>dlg_hammer_boss_normale_idle_random_04</t>
  </si>
  <si>
    <t>I’m going use that gods-damned dark elf’s ears for slippers!</t>
  </si>
  <si>
    <t>dlg_hammer_boss_normale_idle_random_05</t>
  </si>
  <si>
    <t>Time to massacre the evil scum!</t>
  </si>
  <si>
    <t>dlg_hammer_boss_normale_idle_random_06</t>
  </si>
  <si>
    <t>Obliterate the evil rabble!</t>
  </si>
  <si>
    <t>dlg_hammer_boss_normale_idle_random_07</t>
  </si>
  <si>
    <t>“What do you want?”
- “The GIANT HAMMER!”
“When do you want it?”
- “NOW!”</t>
  </si>
  <si>
    <t>dlg_hammer_boss_rage_idle_random_01</t>
  </si>
  <si>
    <t>Where number one failed, number two will succeed. Prepare the DEATH HAMMER!</t>
  </si>
  <si>
    <t>dlg_hammer_boss_rage_idle_random_02</t>
  </si>
  <si>
    <t>You got lucky with the first DEATH HAMMER. The second will destroy your dungeon!</t>
  </si>
  <si>
    <t>dlg_hammer_boss_rage_idle_random_03</t>
  </si>
  <si>
    <t>Pretty clever of me to do have a second DEATH HAMMER built, ha ha ha!</t>
  </si>
  <si>
    <t>dlg_hammer_boss_rage_idle_random_04</t>
  </si>
  <si>
    <t>I'll show you where the hammer hangs! So, second verse, same as the first…</t>
  </si>
  <si>
    <t>dlg_hammer_boss_rampaging_idle_random_01</t>
  </si>
  <si>
    <t>My Three Hammers will smash you to bits!</t>
  </si>
  <si>
    <t>dlg_hammer_boss_rampaging_idle_random_02</t>
  </si>
  <si>
    <t>Time for the Three Hammers! Hmm, that doesn't really roll off the tongue right, does it… Never mind, trash the Dungeon!</t>
  </si>
  <si>
    <t>dlg_hammer_boss_rampaging_idle_random_03</t>
  </si>
  <si>
    <t>Prepare the Three Hammers, we have a Dungeon to destroy!</t>
  </si>
  <si>
    <t>dlg_hammer_boss_rampaging_idle_random_04</t>
  </si>
  <si>
    <t>Thalya, you will pay for your crimes. I'll strangle you with my bare hands!</t>
  </si>
  <si>
    <t>dlg_hammer_boss_start_01</t>
  </si>
  <si>
    <t>So that’s the way you want it! I’ll take care of you myself! For death and glory! The horn of Grimli Hammerhand shall sound in the deep… one last time! Men, let this be the hour when we draw swords together! Now for wrath, now for ruin. And the red dawn!</t>
  </si>
  <si>
    <t>dlg_hammer_boss_start_02</t>
  </si>
  <si>
    <t>Finally, we meet, Grimli! Your final hour has come!</t>
  </si>
  <si>
    <t>dlg_hammer_dungeon_dwarfs_random_01</t>
  </si>
  <si>
    <t>The Excavation-Happy Evil came upon a room in which some dwarves were trapped. No matter how they got there, they didn't look at all grateful…</t>
  </si>
  <si>
    <t>dlg_hammer_dungeon_dwarfs_random_02</t>
  </si>
  <si>
    <t>Aye, did you find my lost mine workers, Thalya? Nice of you, he he he. Right lads, show her where the hammer hangs!</t>
  </si>
  <si>
    <t>dlg_hammer_dungeon_dwarfs_random_03</t>
  </si>
  <si>
    <t>And again the Exploratory Evil dug up a few trapped dwarves. Obviously, getting trapped while digging seemed to be the order of the day around here…</t>
  </si>
  <si>
    <t>dlg_hammer_dungeon_dwarfs_random_04</t>
  </si>
  <si>
    <t>Again, the Expansive Evil's Little Snots accidentally dug up a troop of dwarves. How long had they been living there and what did they eat?</t>
  </si>
  <si>
    <t>dlg_hammer_dungeon_dwarfs_random_05</t>
  </si>
  <si>
    <t>Oh, THAT’S where my dwarf troop was trapped? Good thing you found them, I wasn't looking for them. Alright men, tear the dungeon apart!</t>
  </si>
  <si>
    <t>dlg_hammer_first_hammer_end_01</t>
  </si>
  <si>
    <t>Ha, so much for your “DEATH HAMMER!”, Grimli! Oh, did we break your toy? Are you going to cry like a little baby? Boo-hoo-hoo? Ha ha ha!</t>
  </si>
  <si>
    <t>dlg_hammer_first_hammer_end_02</t>
  </si>
  <si>
    <t>Hmpf, you’ll pay for that. Don't be giving yourself any medals yet! The Dwarven Empire will strike back, of that you can be sure!</t>
  </si>
  <si>
    <t>dlg_hammer_first_hammer_end_03</t>
  </si>
  <si>
    <t>We could still solve this peacefully…</t>
  </si>
  <si>
    <t>dlg_hammer_first_hammer_end_04</t>
  </si>
  <si>
    <t>You? Now? Really? In my moment of triumph? There is nothing you can't ruin, is there?!</t>
  </si>
  <si>
    <t>dlg_hammer_first_hammer_end_05</t>
  </si>
  <si>
    <t>Sorry…</t>
  </si>
  <si>
    <t>dlg_hammer_first_hammer_end_06</t>
  </si>
  <si>
    <t>Holy crap, you're even “good” to me. Sister, you have some real issues… I have to go take care of a dwarven king and tear his city apart. Follow me! To Steelsmith!</t>
  </si>
  <si>
    <t>dlg_hammer_first_hammer_fallback_01</t>
  </si>
  <si>
    <t>The evil brood is already damn close, men. We’re running out of time. Activate the DEATH HAMMER!</t>
  </si>
  <si>
    <t>dlg_hammer_first_hammer_start_01</t>
  </si>
  <si>
    <t>Hey, Thalya, open those pointy ears of yours. I have a surprise for you and the hellspawn. Something world-shaking! Come on, men, fire the DEATH HAMMER!</t>
  </si>
  <si>
    <t>dlg_hammer_first_hammer_start_02</t>
  </si>
  <si>
    <t>By the Goddess, is that…</t>
  </si>
  <si>
    <t>dlg_hammer_first_hammer_start_03</t>
  </si>
  <si>
    <t>Grimli had had a gigantic hammer built! The DEATH HAMMER. This caused not only a disturbance in the force, but also in the ground, causing a massive earthquake. The effect on the dungeon was clearly noticeable. The Dungeonheart in particular could only withstand but a few such blows!</t>
  </si>
  <si>
    <t>dlg_hammer_first_hammer_start_04</t>
  </si>
  <si>
    <t>Ha ha ha, well, how do you like that, you damned evil brood? Ha ha ha!
Now we just have to take a few minutes to rewind the thing. But it was damn well worth it. Stay and enjoy the show, evil scum!</t>
  </si>
  <si>
    <t>dlg_hammer_first_hammer_start_05</t>
  </si>
  <si>
    <t>In his own lovingly insulting manner, Grimli made it clear to Thalya and the Perplexed Evil that pulling back would not be an option. The giant hammer had to be destroyed.</t>
  </si>
  <si>
    <t>dlg_hammer_first_hammer_start_06</t>
  </si>
  <si>
    <t>We can’t stay here, that thing has to be destroyed! After analyzing it briefly, I have discovered a great weakness!</t>
  </si>
  <si>
    <t>dlg_hammer_first_hammer_start_07</t>
  </si>
  <si>
    <t>Throw something through the two-meter-wide cooling vent to destroy the reactor?</t>
  </si>
  <si>
    <t>dlg_hammer_first_hammer_start_08</t>
  </si>
  <si>
    <t>What? Nonsense, the thing is standing right there, so we can smash it to pieces!</t>
  </si>
  <si>
    <t>dlg_hammer_first_hammer_start_09</t>
  </si>
  <si>
    <t>* Sigh * Why did I expect sophisticated tactics when I'm hanging around with bloodthirsty, not exactly intelligent evil creatures…?</t>
  </si>
  <si>
    <t>dlg_hammer_graveyard_researched_01</t>
  </si>
  <si>
    <t>The Deathly-Pale Evil had erected a cemetery. From now on, it could supply its own walking dead. Practically enough, heroes who had kicked the bucket were dropped here and then turned into brainless Zombies. As an alternative, Banshees could also be inspired to join the Burning Evil's army there.</t>
  </si>
  <si>
    <t>dlg_hammer_hint_info_01</t>
  </si>
  <si>
    <t>The Having-A-Look-Around Evil’s army had discovered a stone heap. Just a little brute force and it would fall into the ravine to form something like a bridge. Psh, computer game logic!</t>
  </si>
  <si>
    <t>dlg_hammer_hint_reminder_01</t>
  </si>
  <si>
    <t>The Half-Blind Evil had yet to find another way over the demolished bridge. Had it even really searched for one? Needing an alibi, it quickly sent a few creatures swarming out as a Vanguard!</t>
  </si>
  <si>
    <t>dlg_hammer_hint_reminder_02</t>
  </si>
  <si>
    <t>Right, I get it. There used to be a bridge there, and now it's gone. Boo-hoo hoo, what shall I do and so on and so forth. But honestly: Crying isn't going to help anything here. Have a look around, make a few notes, there's sure to be another way. Big stones bring big luck, if you get this subtle-as-a-kick-in-the-teeth hint!</t>
  </si>
  <si>
    <t>dlg_hammer_hint_start_01</t>
  </si>
  <si>
    <t>These cowardly dwarves have actually blown up the bridge! I mean, it's good for my ego to be feared that greatly, but how are we going to get through there now?…</t>
  </si>
  <si>
    <t>dlg_hammer_intro_01</t>
  </si>
  <si>
    <t>Alright, you lazy buggers, get ready. That evil horde is going to show up with that pointy eared cow any moment now. But Steelsmith is a fortress like none they’ve ever seen! So take your positions and don’t forget, the Elf is mine. I’m going to make slippers out of her ears!</t>
  </si>
  <si>
    <t>dlg_hammer_intro_02</t>
  </si>
  <si>
    <t>Did you hear the rumbling? They're here, I feel it in my right corn. Send out the scouts! And prepare the “DEATH HAMMER”!</t>
  </si>
  <si>
    <t>dlg_hammer_intro_03</t>
  </si>
  <si>
    <t>Finally the time of the great battle was at hand. Thalya's troops had taken the quickest route from the Ashspring Swamplands, and they were full of anger and determination to win this final confrontation.</t>
  </si>
  <si>
    <t>dlg_hammer_intro_04</t>
  </si>
  <si>
    <t>I wouldn’t say that. I’m still trying to persuade myself to return to the forces of Good…</t>
  </si>
  <si>
    <t>dlg_hammer_intro_05</t>
  </si>
  <si>
    <t>* Sigh * Okay, a PART of Thalya burned with anger and determination to win this final confrontation. Another wanted to form work groups and look after the bonsai garden.</t>
  </si>
  <si>
    <t>dlg_hammer_intro_06</t>
  </si>
  <si>
    <t>Ignore my little moments! I’m going to crush that gods-damned dwarf! He’s made his last stupid comment about elves! I’m going to make gloves out of his beard.</t>
  </si>
  <si>
    <t>dlg_hammer_intro_07</t>
  </si>
  <si>
    <t>What's this whole thing about everybody using bits of their opponent's for slippers or gloves? That's incredibly unhygienic!</t>
  </si>
  <si>
    <t>dlg_hammer_intro_08</t>
  </si>
  <si>
    <t>* harrumph * The time had come. Thalya began to raise a great army for the Erratic Evil.</t>
  </si>
  <si>
    <t>dlg_hammer_mission_caption</t>
  </si>
  <si>
    <t>The Battle of Steelsmith</t>
  </si>
  <si>
    <t>dlg_hammer_mission_description</t>
  </si>
  <si>
    <t>Led by Thalya, the Brutal Evil's army had reached the dwarven town of Steelsmith and made ready to storm it. Inside, the fierce dwarven king Grimli planned its defense.</t>
  </si>
  <si>
    <t>dlg_hammer_offmapspawner_start_01</t>
  </si>
  <si>
    <t>Scattered heroes from out towards the Ashspring Swamplands had found their way to Steelsmith. Still having an account to settle with the Hated Evil, they headed straight for the Dungeon.</t>
  </si>
  <si>
    <t>dlg_hammer_outro_01</t>
  </si>
  <si>
    <t>You'll pay for this… you damned… brat…</t>
  </si>
  <si>
    <t>dlg_hammer_outro_02</t>
  </si>
  <si>
    <t>With these words, Grimli, the Dwarven King, breathed his last.</t>
  </si>
  <si>
    <t>dlg_hammer_outro_03</t>
  </si>
  <si>
    <t>A well-earned victory for evil! Ha, all the legends and stories that revolve around good heroes… Utter nonsense. In the end, evil will always triumph. Time to enjoy my victory!</t>
  </si>
  <si>
    <t>dlg_hammer_outro_04</t>
  </si>
  <si>
    <t>THALYA! What have you done? You killed Grimli?!? I will have to punish you for this! Stay where you are, I'll be there in a couple of hours!</t>
  </si>
  <si>
    <t>dlg_hammer_outro_05</t>
  </si>
  <si>
    <t>Apparently Tanos was anything but enthusiastic about his foster daughter's deeds. The Insightful Evil knew that a confrontation was not yet advisable and ordered Thalya to travel west! Always west!</t>
  </si>
  <si>
    <t>dlg_hammer_outro_06</t>
  </si>
  <si>
    <t>We could always wait for father and try to explain everything to him.</t>
  </si>
  <si>
    <t>dlg_hammer_outro_07</t>
  </si>
  <si>
    <t>Oh come on, even my Good side can't be that naïve! He'll skin me alive if he gets his hands on me. There is no way I should get anywhere near him until his anger has cooled.</t>
  </si>
  <si>
    <t>dlg_hammer_outro_08</t>
  </si>
  <si>
    <t>Unfortunately, I'm afraid I have to agree with my evil me. We should let the grass grow over the whole thing, first!</t>
  </si>
  <si>
    <t>dlg_hammer_outro_09</t>
  </si>
  <si>
    <t>Oho, good and evil in agreement? A rare stroke of luck, I'd say. So it was time to run.</t>
  </si>
  <si>
    <t>dlg_hammer_outro_lose_01</t>
  </si>
  <si>
    <t>The Accustomed-To-Losing Evil's dungeon was but rubble and ashes. Grimli once again laughed heartily, then set about digging Thalya out in order to make slippers from her ears. But we don't need to show that and gratefully fade out…</t>
  </si>
  <si>
    <t>dlg_hammer_outrovideo_01</t>
  </si>
  <si>
    <t>Here, the only problem was, as usual, his own death. After the dwarven king Grimli suffered a premature death at the hands of the Hero-Beating Evil's armies, the Dark Elf Thalya got herself out of Dodge.</t>
  </si>
  <si>
    <t>dlg_hammer_outrovideo_02</t>
  </si>
  <si>
    <t>She took the evil creatures and retreated into the tunnels and mines of Steelsmith, which were connected to the most remote places in the world.</t>
  </si>
  <si>
    <t>dlg_hammer_outrovideo_03</t>
  </si>
  <si>
    <t>The hasty departure proved to be very wise indeed, for shortly afterwards Tanos appeared on the scene, and with him a mighty army of Good.</t>
  </si>
  <si>
    <t>dlg_hammer_outrovideo_04</t>
  </si>
  <si>
    <t>When he found his dwarven friend's lifeless body, he screamed his pent up anger out into the world. As overly emotional heroes are often prone to do.</t>
  </si>
  <si>
    <t>dlg_hammer_outrovideo_05</t>
  </si>
  <si>
    <t>A few hours later Tanos gathered with his two remaining comrades and commanders in his tent.</t>
  </si>
  <si>
    <t>dlg_hammer_outrovideo_06</t>
  </si>
  <si>
    <t>We will now repeat approximately what was said. “Ay ay ay ay, the evil will destroy us!”, “We are lost! Wail, wail!” and so on.</t>
  </si>
  <si>
    <t>dlg_hammer_outrovideo_07</t>
  </si>
  <si>
    <t>In the end, Tanos called his fellow soldiers to order and commanded them to return to their respective empires and strengthen their defenses.</t>
  </si>
  <si>
    <t>dlg_hammer_outrovideo_08</t>
  </si>
  <si>
    <t>So it was time to do what all good folks do. Hide themselves behind thick walls in fear and hope that the storm would pass them by and hit the others. How exceedingly honorable…</t>
  </si>
  <si>
    <t>dlg_hammer_outrovideo_09</t>
  </si>
  <si>
    <t>In the meantime, Tanos sent out some spies to track down his evil student.</t>
  </si>
  <si>
    <t>dlg_hammer_outrovideo_10</t>
  </si>
  <si>
    <t>The Dark Elf had by then beaten her way through the mines of Steelsmith, accidentally awakened an army, and fled from a whip swinging demon. The usual stuff that happens when traveling through dwarven tunnels.</t>
  </si>
  <si>
    <t>dlg_hammer_outrovideo_11</t>
  </si>
  <si>
    <t>At least they had left Tanos and the armies of good far behind them and now moved almost unmolested through the countryside, determined to continue spreading chaos and horror.</t>
  </si>
  <si>
    <t>dlg_hammer_outrovideo_caption</t>
  </si>
  <si>
    <t>The Battle of Steelsmith – Outro</t>
  </si>
  <si>
    <t>dlg_hammer_outrovideo_description</t>
  </si>
  <si>
    <t>Thalya had made short work of the Dwarven King Grimli…</t>
  </si>
  <si>
    <t>dlg_hammer_second_hammer_end_01</t>
  </si>
  <si>
    <t>Ha ha ha, these things are pretty fragile, aren't they? Grimli, I think I “accidentally” broke both your hammers. *Giggle* I'm sooo sorry.</t>
  </si>
  <si>
    <t>dlg_hammer_second_hammer_end_02</t>
  </si>
  <si>
    <t>I'll strangle you with my bare hands, girl! You gods–damned, disgusting…</t>
  </si>
  <si>
    <t>dlg_hammer_second_hammer_end_03</t>
  </si>
  <si>
    <t>In order to make sure we don't have to cut out all of Grimli's cursing, I'll just take over here. The Brilliant Evil had succeeded! The second dwarven hammer was also history, and its army marched inexorably towards the dwarven town of Steelsmith.</t>
  </si>
  <si>
    <t>dlg_hammer_second_hammer_end_04</t>
  </si>
  <si>
    <t>Something else permeated the smell of metalworking that wafted from the city towards the dungeon: the smell of the dwarves' fear!</t>
  </si>
  <si>
    <t>dlg_hammer_second_hammer_end_05</t>
  </si>
  <si>
    <t>For a good reason, too! We're going to tear their city apart!</t>
  </si>
  <si>
    <t>dlg_hammer_second_hammer_end_06</t>
  </si>
  <si>
    <t>We could still return to the side of Good!</t>
  </si>
  <si>
    <t>dlg_hammer_second_hammer_end_07</t>
  </si>
  <si>
    <t>Let me think about it for a second… hmm, NO!</t>
  </si>
  <si>
    <t>dlg_hammer_second_hammer_fallback_01</t>
  </si>
  <si>
    <t>Oops, this evil vermin is faster than I thought, we have to speed things up! Alright men, activate the second DEATH HAMMER!</t>
  </si>
  <si>
    <t>dlg_hammer_second_hammer_start_01</t>
  </si>
  <si>
    <t>Hey, Thalya! Did you really think I didn't have another ace up my sleeve? I had a second DEATH HAMMER built. It will tear your dungeon apart! Move it, men!</t>
  </si>
  <si>
    <t>dlg_hammer_second_hammer_start_02</t>
  </si>
  <si>
    <t>Another one of those things? Damn it all anyway, get ready for impact…</t>
  </si>
  <si>
    <t>dlg_hammer_second_hammer_start_03</t>
  </si>
  <si>
    <t>With a KABOOM the second DEATH HAMMER hit on the ground and sent its destructive waves toward the dungeon. The Dungeonheart groaned under the blow. This DEATH HAMMER also had to be destroyed quickly in order to save the Dungeonheart!</t>
  </si>
  <si>
    <t>dlg_hammer_second_hammer_start_04</t>
  </si>
  <si>
    <t>Just to make sure nothing happens to my poor little hammer, I also built an SLD–26 magical tower shield generator. So knock yourselves out, ha ha ha.</t>
  </si>
  <si>
    <t>dlg_hammer_second_hammer_start_05</t>
  </si>
  <si>
    <t>Generously, the foolish dwarf king Grimli revealed the safety mechanisms to the Listening-And-Taking-Notes Evil. Before the second DEATH HAMMER could be turned off, a team would have to land on Endor, I mean, the Eager-For-A-Star-War Evil had to destroy the magic shield.</t>
  </si>
  <si>
    <t>dlg_hammer_second_hammer_start_06</t>
  </si>
  <si>
    <t>Right then, first we'll destroy the magical tower and then DEATH HAMMER number two. No problem, we're good at breaking things!</t>
  </si>
  <si>
    <t>dlg_hammer_shield_end_01</t>
  </si>
  <si>
    <t>Hey, hands off my SLD–26 magical tower shield generator!</t>
  </si>
  <si>
    <t>dlg_hammer_shield_end_02</t>
  </si>
  <si>
    <t>Hey, Grimli, your toys break easily. My pals barely got their hands on it and it broke Ha ha ha! So, people, let's have a look at this second DEATH HAMMER, shall we?</t>
  </si>
  <si>
    <t>dlg_hammer_shield_end_03</t>
  </si>
  <si>
    <t>Keep your hands to yourself or I'll bite your fingers off, you god's–damned wench! Right men, prepare the DEATH HAMMER!</t>
  </si>
  <si>
    <t>dlg_hammer_shield_end_04</t>
  </si>
  <si>
    <t>Grimli seemed a little desperate upon seeing the Occasionally-Gigging-As-A-Stand-Up-Comedian Evil turn out to be a brilliant strategist. It relentlessly sent its armies towards the second DEATH HAMMER.</t>
  </si>
  <si>
    <t>dlg_hammer_shield_fallback_01</t>
  </si>
  <si>
    <t>The Inventive Evil’s army had reached the second DEATH HAMMER. Unfortunately, this was still protected by a magic shield. This would have to be eliminated before the hammer could be dealt with.</t>
  </si>
  <si>
    <t>dlg_hammer_tanos_start_01</t>
  </si>
  <si>
    <t>Daughter. Reconsider your deeds. You can still turn back, no one need die today. Except these disgustingly evil creatures, perhaps, but certainly neither Grimli nor you!</t>
  </si>
  <si>
    <t>dlg_hammer_tanos_start_02</t>
  </si>
  <si>
    <t>This bloke is more stubborn than those phone marketing people who are always trying to get me to buy some shite!</t>
  </si>
  <si>
    <t>dlg_hammer_tanos_start_03</t>
  </si>
  <si>
    <t>I too think that we should maybe rethink this…</t>
  </si>
  <si>
    <t>dlg_hammer_tanos_start_04</t>
  </si>
  <si>
    <t>IT IS NOW TIME FOR DWARVES TO DIE!</t>
  </si>
  <si>
    <t>dlg_hammer_third_fallback_01</t>
  </si>
  <si>
    <t>Dammit, you always have to be in such a hurry? I just completed my surprise. You know that all good things come in threes!</t>
  </si>
  <si>
    <t>dlg_hammer_third_hammer_start_01</t>
  </si>
  <si>
    <t>Hey, Thalya. I have a surprise for you! You know that all good things come in threes!</t>
  </si>
  <si>
    <t>dlg_hammer_third_hammer_start_02</t>
  </si>
  <si>
    <t>Honestly, you have another one of those damned DEATH HAMMERS?</t>
  </si>
  <si>
    <t>dlg_hammer_third_hammer_start_03</t>
  </si>
  <si>
    <t>A Death Hammer? Ha, I have three Death Hammers!</t>
  </si>
  <si>
    <t>dlg_hammer_third_hammer_start_04</t>
  </si>
  <si>
    <t>The whole thing times three? Not very imaginative, if you ask me! You are so…</t>
  </si>
  <si>
    <t>dlg_hammer_third_hammer_start_09</t>
  </si>
  <si>
    <t>STOP! HAMMER TIME!</t>
  </si>
  <si>
    <t>dlg_hammer_third_hammer_start_10</t>
  </si>
  <si>
    <t>Together, the three Death Hammers had a lot more power than a single one. It would certainly be better for the Dungeonheart if they too were quickly put out of action!</t>
  </si>
  <si>
    <t>dlg_hungry_beer_00_reminder_01</t>
  </si>
  <si>
    <t>Ogre still… thirsty!</t>
  </si>
  <si>
    <t>dlg_hungry_beer_00_reminder_02</t>
  </si>
  <si>
    <t>The Lethargic Evil STILL hadn’t brought the Ogre any Beer. It was only a matter of time before the heroes of Lotsawinter sent out a powerful troop to destroy the Dungeon!</t>
  </si>
  <si>
    <t>dlg_hungry_beer_00_reminder_03</t>
  </si>
  <si>
    <t>Ogre sad. Ogre still no have Beer.</t>
  </si>
  <si>
    <t>dlg_hungry_beer_00_reminder_04</t>
  </si>
  <si>
    <t>Ogre need Beer to keep hands from shaking…</t>
  </si>
  <si>
    <t>dlg_hungry_beer_01_reminder_01</t>
  </si>
  <si>
    <t>The Ogre’s big, wide, bulging eyes brimmed with tears because he still hadn’t got any Beer. And EVEN THOUGH the Hoarding Evil had already produced enough of it! Come on, give him the stuff already!</t>
  </si>
  <si>
    <t>dlg_hungry_beer_01_reminder_02</t>
  </si>
  <si>
    <t>Ogre very, very sad! Give Ogre BEER!</t>
  </si>
  <si>
    <t>dlg_hungry_beer_button_fallback_01</t>
  </si>
  <si>
    <t>The pitiful amount of Beer the Pathetic Evil had wouldn’t satisfy a baby Ogre’s thirst. This was tantamount to an insult for a fully-grown specimen!</t>
  </si>
  <si>
    <t>dlg_hungry_beer_button_pressed_01</t>
  </si>
  <si>
    <t>Ok, Ogre, we brought you your Beer, now it's time… Wait a minute, where did the Beer go? Did you already…?</t>
  </si>
  <si>
    <t>dlg_hungry_beer_button_pressed_02</t>
  </si>
  <si>
    <t>And hey, where the HELL DO YOU THINK YOU’RE GOING? Stay where you are, we have a city to attack!</t>
  </si>
  <si>
    <t>dlg_hungry_beer_button_pressed_03</t>
  </si>
  <si>
    <t>Beer make Ogre hungry. Ogre get quick snack…</t>
  </si>
  <si>
    <t>dlg_hungry_beer_button_pressed_04</t>
  </si>
  <si>
    <t>The Ogre greedily staggered toward a small nearby farm. The sheep could be heard bleating happily…</t>
  </si>
  <si>
    <t>dlg_hungry_beer_button_pressed_05</t>
  </si>
  <si>
    <t>… Which quickly turned into a panicked bleating as the sheep saw the Ogre approach!</t>
  </si>
  <si>
    <t>dlg_hungry_beer_end_01</t>
  </si>
  <si>
    <t>The Brewing Evil had produced a huge number of barrels of Beer, enough to keep several Orcs busy for days. Hopefully it was enough for “one for the road” for the Ogre!</t>
  </si>
  <si>
    <t>dlg_hungry_beer_end_02</t>
  </si>
  <si>
    <t>The Quick Evil lost no time in delivering the Beer to the Ogre!</t>
  </si>
  <si>
    <t>dlg_hungry_beer_start_01</t>
  </si>
  <si>
    <t>The Having-A-Look-Around Evil’s army had reached the Ogre.</t>
  </si>
  <si>
    <t>dlg_hungry_beer_start_02</t>
  </si>
  <si>
    <t>Hey… I am… Ogre.</t>
  </si>
  <si>
    <t>dlg_hungry_beer_start_03</t>
  </si>
  <si>
    <t>Um, obviously, this creature wouldn’t be winning any Intelligence contests…</t>
  </si>
  <si>
    <t>dlg_hungry_beer_start_04</t>
  </si>
  <si>
    <t>Me… happy… help you. Moshing… heroes… fun! But me… little… thirsty. Before me… start… should drink something!</t>
  </si>
  <si>
    <t>dlg_hungry_beer_start_05</t>
  </si>
  <si>
    <t>*sigh* Of course, it couldn’t be that easy. A large quantity of Beer would first have to be delivered to the Ogre in order to “convince” him to help out. With a groan, the Brewmaster Evil set to work!</t>
  </si>
  <si>
    <t>dlg_hungry_beer_start_06</t>
  </si>
  <si>
    <t>Ok, you nasty little creatures, you heard the word! Time to brew some Beer. Move, hit those Brewing Kettles, I wanna smell barley instead of mold down here!</t>
  </si>
  <si>
    <t>dlg_hungry_brewery_cauldron_01</t>
  </si>
  <si>
    <t>The Drunken Evil had built another Brewing Kettle. A fabulous decision, one which would surely benefit the Horde’s alcoholics.</t>
  </si>
  <si>
    <t>dlg_hungry_dontenter_info_01</t>
  </si>
  <si>
    <t>The Overconfident Evil’s puny little army marched on Lotsawinter, death wish in hand. The local heroes laughed spitefully to themselves and joked that the experience points were delivering themselves today.</t>
  </si>
  <si>
    <t>dlg_hungry_dontenter_info_02</t>
  </si>
  <si>
    <t>Ha, they’d better not underestimate us! I am willing to send my creatures, I mean the Unspeakable Evil’s, wave after wave to the slaughter, if need be. BECAUSE I CAN!</t>
  </si>
  <si>
    <t>dlg_hungry_fight_end_01</t>
  </si>
  <si>
    <t>That was good fight, but *yawn* Ogre very tired now… take short nap… then we mosh… city. *Snore*</t>
  </si>
  <si>
    <t>dlg_hungry_fight_end_02</t>
  </si>
  <si>
    <t>Again! AGAIN! Will this never end?</t>
  </si>
  <si>
    <t>dlg_hungry_fight_fallback_random_01</t>
  </si>
  <si>
    <t>Ouchie, Ogre got booboo! Make better!</t>
  </si>
  <si>
    <t>dlg_hungry_fight_fallback_random_02</t>
  </si>
  <si>
    <t>Ouch, Ogre hurt self. Maybe need little help!</t>
  </si>
  <si>
    <t>dlg_hungry_fight_fallback_random_03</t>
  </si>
  <si>
    <t>Not worry, that not my blood… wait, that my blood! Ouch!</t>
  </si>
  <si>
    <t>dlg_hungry_fight_reminder_01</t>
  </si>
  <si>
    <t>Hey, what you do? Ogre need training, not you. Ogre not need help!</t>
  </si>
  <si>
    <t>dlg_hungry_fight_start_01</t>
  </si>
  <si>
    <t>Ah, real opponents! It’s clobbering time! Ouch! Hey, for YOU, I meant!</t>
  </si>
  <si>
    <t>dlg_hungry_fight_start_02</t>
  </si>
  <si>
    <t>The Ogre had found a worthy opponent for his “warm-up training”. The fight was on!</t>
  </si>
  <si>
    <t>dlg_hungry_food_end_01</t>
  </si>
  <si>
    <t>And again the Ogre was supplied with a truly absurd amount of Beer, which he tossed down in just a few seconds.</t>
  </si>
  <si>
    <t>dlg_hungry_food_end_02</t>
  </si>
  <si>
    <t>Ok, that will have to do for now! Get a move on, roly-poly! It’s time to flatten Lotsawinter!</t>
  </si>
  <si>
    <t>dlg_hungry_food_end_03</t>
  </si>
  <si>
    <t>Ok… but Ogre bit rusty… Ogre must do warm-up fight. Probably opponents in forest. Opponents good for warm-up fight. Opponents from forest maybe also burn for small fire later!</t>
  </si>
  <si>
    <t>dlg_hungry_food_end_04</t>
  </si>
  <si>
    <t>What?… Wait… Where are you going? But the city is… NO! Come back, you idiot!</t>
  </si>
  <si>
    <t>dlg_hungry_food_end_05</t>
  </si>
  <si>
    <t>And so it was that the armies of Evil set out to follow the Ogre… away from Lotsawinter…</t>
  </si>
  <si>
    <t>dlg_hungry_food_info_01</t>
  </si>
  <si>
    <t>Ogre now… full.</t>
  </si>
  <si>
    <t>dlg_hungry_food_info_02</t>
  </si>
  <si>
    <t>Wow, how many did you eat, there, greedy-guts?</t>
  </si>
  <si>
    <t>dlg_hungry_food_info_03</t>
  </si>
  <si>
    <t>Hmm, well, 1 sheep… 2 sheep… *yawn* 3 sheep… 4… *snore*</t>
  </si>
  <si>
    <t>dlg_hungry_food_info_04</t>
  </si>
  <si>
    <t>Oh… crap…</t>
  </si>
  <si>
    <t>dlg_hungry_food_info_05</t>
  </si>
  <si>
    <t>And now he’s taking a nap? My goodness, my grandchildren will be doing the narration by the time he attacks the town…</t>
  </si>
  <si>
    <t>dlg_hungry_food_info_06</t>
  </si>
  <si>
    <t>*sigh* Anyway, seeing as how Ogres were hardcore alcoholics, one could assume that one or two or… twenty or so Beers would wake him up… With a heartfelt groan, the Beer-Brewing Evil went back to work…</t>
  </si>
  <si>
    <t>dlg_hungry_food_pause_01</t>
  </si>
  <si>
    <t>Phew, Ogre need short break. Ogre usually not move so much between meals…</t>
  </si>
  <si>
    <t>dlg_hungry_food_pause_01_end</t>
  </si>
  <si>
    <t>So… *burp* enough break. Ogre go on now. Move, don’t be so slow!</t>
  </si>
  <si>
    <t>dlg_hungry_food_start_01</t>
  </si>
  <si>
    <t>Yummy, tasty sheep!</t>
  </si>
  <si>
    <t>dlg_hungry_food_start_02</t>
  </si>
  <si>
    <t>The Ogre decimated the sheep instead of attacking Lotsawinter… It was obvious that Thalya was unable to get this beast under control, much to the Impatient Evil’s displeasure!</t>
  </si>
  <si>
    <t>dlg_hungry_food_start_03</t>
  </si>
  <si>
    <t>What? Why is it now my problem when that stupid meatbag gets distracted by a couple of sheep?</t>
  </si>
  <si>
    <t>dlg_hungry_food_start_04</t>
  </si>
  <si>
    <t>Well, I'm just the narrator, not the General of Evil. Anyway, there was a repulsively good town very close by which could perhaps be brought closer to Evil in the meantime.</t>
  </si>
  <si>
    <t>dlg_hungry_food_start_05</t>
  </si>
  <si>
    <t>Hmpf, fine, let's take care of it. Get out there, twist their arms, smear finger-paint in their eyes!</t>
  </si>
  <si>
    <t>dlg_hungry_heroes_active_fallback_01</t>
  </si>
  <si>
    <t>Lotsawinters heroes were somewhat underemployed and always on the lookout for treasures and problems. Accordingly, the Not-So-Secret Evil’s creatures were soon spotted and a group of adventurers immediately set out to beat the stuffing out of these walking experience points.</t>
  </si>
  <si>
    <t>dlg_hungry_heroes_active_fallback_02</t>
  </si>
  <si>
    <t>Psh, just let them come! Tear their heads off, bite their fingernails!</t>
  </si>
  <si>
    <t>dlg_hungry_heroes_active_start_01</t>
  </si>
  <si>
    <t>The Playing-At-A-Snail’s-Pace Evil hadn’t exactly been circumspect. By now it had to be clear to even the most deaf hero that something had taken up residence in the Underground. Heroes being what they are, a group of adventurers had already set out to plunder this Dungeon’s treasures.</t>
  </si>
  <si>
    <t>dlg_hungry_heroes_active_start_02</t>
  </si>
  <si>
    <t>Ha, they’ll pay for that. Break their legs! Pull out all their nose hair!</t>
  </si>
  <si>
    <t>dlg_hungry_intro_01</t>
  </si>
  <si>
    <t>The Gruesome Evil’s army once again stood on the coast of the Western Kingdoms. There, off the coast, lay the Not-Quite-So-Free Cities, a place of indecent wealth. In the planned march on the capital, there was no way these cities could be left standing, as otherwise they would attack the Tactical Evil from behind!</t>
  </si>
  <si>
    <t>dlg_hungry_intro_02</t>
  </si>
  <si>
    <t>To get there, it needed… a ship. Again. We’ve been here before. Since the Capable Evil’s creatures were still incapable of producing anything that floated, they had to “borrow” them from the natives.</t>
  </si>
  <si>
    <t>dlg_hungry_intro_03</t>
  </si>
  <si>
    <t>Nearby lay the harbor town of Lotsawinter, home to many famous heroes and a famous seafaring town.</t>
  </si>
  <si>
    <t>dlg_hungry_intro_04</t>
  </si>
  <si>
    <t>Unfortunately, Lotsawinter was extremely well guarded and a meeting place for extremely experienced, not to say high-level, heroes. The Prepared-To-Make-Sacrifices Evil’s miserable creatures wouldn’t stand a chance here!</t>
  </si>
  <si>
    <t>dlg_hungry_intro_05</t>
  </si>
  <si>
    <t>Then why are we here? That doesn’t make any sen…</t>
  </si>
  <si>
    <t>dlg_hungry_intro_06</t>
  </si>
  <si>
    <t>Easy there! However, a MIGHTY creature was camped nearby. An Ogre!</t>
  </si>
  <si>
    <t>dlg_hungry_intro_07</t>
  </si>
  <si>
    <t>It’s fighting prowess would allow it to meet Lotsawinter’s defenders head on.</t>
  </si>
  <si>
    <t>dlg_hungry_intro_08</t>
  </si>
  <si>
    <t>But first of all, the creature had to be… persuaded… to join the forces of evil.</t>
  </si>
  <si>
    <t>dlg_hungry_intro_09</t>
  </si>
  <si>
    <t>Ha, no problem. I’ll just promise him a beating if he doesn’t get a move on.</t>
  </si>
  <si>
    <t>dlg_hungry_intro_10</t>
  </si>
  <si>
    <t>Interesting idea, but I did just say that he’s really powerful, didn’t I? He’d mop the floor with everything we could muster against him!</t>
  </si>
  <si>
    <t>dlg_hungry_intro_11</t>
  </si>
  <si>
    <t>Hmm… Well, let’s have a look at him first, then. Talk first, fight later!</t>
  </si>
  <si>
    <t>dlg_hungry_mission_caption</t>
  </si>
  <si>
    <t>The Hungry, Hungry Ogre</t>
  </si>
  <si>
    <t>dlg_hungry_mission_description</t>
  </si>
  <si>
    <t>What was it with the Perverted Evil and those Ships, anyway? Why did it always destroy them instead of saving them for another day? As may be, the Legendary Evil’s army once again stood on the coast wanting to set sail, but this time for the Not-Quite-So-Free Cities. But – as I said – it needed a ship to do so. Fortunately, the harbor town of Lotsawinter was not far off and luckily there was an ally in the area…</t>
  </si>
  <si>
    <t>dlg_hungry_ogre_info_random_01</t>
  </si>
  <si>
    <t>From the book “Ogres for Dummies”: Ogres are really heavy drinkers. Their Beer consumption is legendary! Once two Ogres got into a drinking contest and consumed the year’s supply of an entire dwarven kingdom in just one day!</t>
  </si>
  <si>
    <t>dlg_hungry_ogre_info_random_02</t>
  </si>
  <si>
    <t>Want some more useless knowledge about Ogres? Ogres consume insane amounts of Beer. In order to process all that Beer, they also have an oversized bladder, which is why Ogres are often used as firefighters. Ugh, just the thought makes my toenails curl!</t>
  </si>
  <si>
    <t>dlg_hungry_ogre_info_random_03</t>
  </si>
  <si>
    <t>Did you know that Ogres like to eat sheep? I mean lots of sheep. I mean LOTS AND LOTS AND LOTS of sheep! This tremendous appetite is only surpassed by their record-breaking thirst for Beer.</t>
  </si>
  <si>
    <t>dlg_hungry_ogre_info_random_04</t>
  </si>
  <si>
    <t>Useless Knowledge about Ogres for 200 points: An Ogre once took second place in an Intelligence contest. Although he was actually the only contestant, he ended up losing out to a fly that randomly flew into the Room…</t>
  </si>
  <si>
    <t>dlg_hungry_outro_00_lose_01</t>
  </si>
  <si>
    <t>The Neglectful Evil had forgotten to keep an eye on its Dungeonheart. While it was off amusing itself somewhere else, a group of heroes from Lotsawinter ground it into dust. Oh well, it happens. *Cough* Loser! *Cough*</t>
  </si>
  <si>
    <t>dlg_hungry_outro_01</t>
  </si>
  <si>
    <t>The Ogre had done a truly artful job of reducing Lotsawinter to a pile of smoking rubble.</t>
  </si>
  <si>
    <t>dlg_hungry_outro_01_lose_01</t>
  </si>
  <si>
    <t>The Careless Evil was accustomed to throwing his creatures at the enemy wave after wave, and had therefore not paid attention to the ogre, who was now breathing his last. Unfortunately, that also doomed the takeover of Lotsawinter…</t>
  </si>
  <si>
    <t>dlg_hungry_outro_02</t>
  </si>
  <si>
    <t>Luckily the harbor escaped the destruction, as the Insidious Evil still wanted to “visit” the Not-Quite-So-Free Cities.</t>
  </si>
  <si>
    <t>dlg_hungry_outro_03</t>
  </si>
  <si>
    <t>Very nice, we really cleaned house here, too. Tanos will be raging, he, he, he! So, then all creatures on board and anchors aweigh! Arrr!</t>
  </si>
  <si>
    <t>dlg_hungry_outro_04</t>
  </si>
  <si>
    <t>What happened to your good side?</t>
  </si>
  <si>
    <t>dlg_hungry_outro_05</t>
  </si>
  <si>
    <t>Her? No idea, probably lying on some psychiatrist’s couch telling him what a rough childhood she had! Loser!</t>
  </si>
  <si>
    <t>dlg_hungry_outro_06</t>
  </si>
  <si>
    <t>Isn’t that your… Never mind. The Fabled Evil’s army made ready for departure.</t>
  </si>
  <si>
    <t>dlg_hungry_outro_07</t>
  </si>
  <si>
    <t>Hey, can I come? But I might need a beer for the road… *burp*</t>
  </si>
  <si>
    <t>dlg_hungry_sing_checkpoint_01</t>
  </si>
  <si>
    <t>So, can start… music. I in band, by the way. Called O.G.R.E.. Short for Okra Garlic Radish Ears. I think. Somehow forgot. Is solo band.</t>
  </si>
  <si>
    <t>dlg_hungry_sing_checkpoint_02</t>
  </si>
  <si>
    <t>But before I start, I might need some… Beer. I mean, musician sober, really?</t>
  </si>
  <si>
    <t>dlg_hungry_sing_checkpoint_03</t>
  </si>
  <si>
    <t>More Beer? Honestly?</t>
  </si>
  <si>
    <t>dlg_hungry_sing_checkpoint_04</t>
  </si>
  <si>
    <t>The Stressed Evil had already seen something like this coming and was tired of the discussions. It set about brewing the barrels of Beer. The attack on Lotsawinter would have to work sooner or later…</t>
  </si>
  <si>
    <t>dlg_hungry_sing_end_01</t>
  </si>
  <si>
    <t>Ah, that help, now I can start!</t>
  </si>
  <si>
    <t>dlg_hungry_sing_end_02</t>
  </si>
  <si>
    <t>Ogre solo!</t>
  </si>
  <si>
    <t>dlg_hungry_sing_end_03</t>
  </si>
  <si>
    <t>That’s… that’s… deafening… I mean intoxicating he he he…</t>
  </si>
  <si>
    <t>dlg_hungry_sing_end_04</t>
  </si>
  <si>
    <t>My goodness, what kind of amateurish cacophony is that? It’s like someone ground an out-of-tune piano between two millstones! That’s repulsive!</t>
  </si>
  <si>
    <t>dlg_hungry_sing_end_05</t>
  </si>
  <si>
    <t>WHO INSULT OGRE MUSIC? YOU DIE FOR THAT!</t>
  </si>
  <si>
    <t>dlg_hungry_sing_end_06</t>
  </si>
  <si>
    <t>ROAR!</t>
  </si>
  <si>
    <t>dlg_hungry_sing_end_07</t>
  </si>
  <si>
    <t>Finally! FINALLY! The Ogre tore through Lotsawinter’s city walls and entered an enraged battle with the critics of his disgusting… I mean marvelous music. Yeah, you show ‘em! A left, a right and jab! Jab! Alright!</t>
  </si>
  <si>
    <t>dlg_hungry_sing_start_01</t>
  </si>
  <si>
    <t>Ah, that strengthen Ogre. Ogre now ready to fight.</t>
  </si>
  <si>
    <t>dlg_hungry_sing_start_02</t>
  </si>
  <si>
    <t>Excellent, that's music to my ears!</t>
  </si>
  <si>
    <t>dlg_hungry_sing_start_03</t>
  </si>
  <si>
    <t>Music? Oh, Ogre good musician! Ogre like make music. Wait, I show!</t>
  </si>
  <si>
    <t>dlg_hungry_sing_start_04</t>
  </si>
  <si>
    <t>Wait, wait… NO, what have I done?!?</t>
  </si>
  <si>
    <t>dlg_hungry_sing_start_05</t>
  </si>
  <si>
    <t>You’re doing that on purpose, right? We’ll never reach that damned city if you keep distracting that stupid Ogre with all sorts of nonsense! Gosh, I'd love to work with professionals, just once! Where did I put my Valium?!?</t>
  </si>
  <si>
    <t>dlg_hungry_sleep_end_01</t>
  </si>
  <si>
    <t>Ouch… Ogre head hurts… Blows not good for Ogre. I need healing Beer that make head so light!</t>
  </si>
  <si>
    <t>dlg_hungry_sleep_end_02</t>
  </si>
  <si>
    <t>Beer? BEER???? My word, does it ever stop???</t>
  </si>
  <si>
    <t>dlg_hungry_sleep_end_03</t>
  </si>
  <si>
    <t>Obviously not. The Foreseeing Evil had anticipated something like this and had already gone into production…</t>
  </si>
  <si>
    <t>dlg_hungry_sleep_start_01</t>
  </si>
  <si>
    <t>As the Ogre’s turgid little eyes closed in sleep and he happily began to snore, a large party of adventurers set out from Lotsawinter. They had accepted the quest to kill the Ogre. Stupid RPG elements!</t>
  </si>
  <si>
    <t>dlg_hungry_sleep_start_02</t>
  </si>
  <si>
    <t>Kill the Ogre, after all the work we put in to the whole thing? Like hell! Rock ‘em, sock ‘em, tie their shoelaces together!</t>
  </si>
  <si>
    <t>dlg_hungry_spawner_info_01</t>
  </si>
  <si>
    <t>The Ogre stubbornly ran ahead and turned left at a fork in the path. The Cautious Evil wondered what there was to discover in the other direction? Should it explore? Undaunted, the Ogre sprinted onward…</t>
  </si>
  <si>
    <t>dlg_hungry_surprise_info_01</t>
  </si>
  <si>
    <t>AN OGRE!</t>
  </si>
  <si>
    <t>dlg_hungry_surprise_info_02</t>
  </si>
  <si>
    <t>Help, an ogre!</t>
  </si>
  <si>
    <t>dlg_hungry_surprise_info_03</t>
  </si>
  <si>
    <t>Everybody run, an OGRE!</t>
  </si>
  <si>
    <t>dlg_hungry_surprise_info_04</t>
  </si>
  <si>
    <t>People, that isn’t Shrek! Run!</t>
  </si>
  <si>
    <t>dlg_hungry_units_info_01</t>
  </si>
  <si>
    <t>Hey… those opponents… TIME TO MOSH!</t>
  </si>
  <si>
    <t>dlg_infested_boss_died_heal_info_01</t>
  </si>
  <si>
    <t>You killed Elric the Healer? Just wait, you will pay for that!</t>
  </si>
  <si>
    <t>dlg_infested_boss_died_resurrect_info_01</t>
  </si>
  <si>
    <t>You killed Elric the Resurrector? For that you will be punished!</t>
  </si>
  <si>
    <t>dlg_infested_boss_died_stun_info_01</t>
  </si>
  <si>
    <t>You killed Elric the Stunning? You’ll be sorry!</t>
  </si>
  <si>
    <t>dlg_infested_boss_skill_heal_random_01</t>
  </si>
  <si>
    <t>I am pretty, I am great, now I’ll heal myself without wait!</t>
  </si>
  <si>
    <t>dlg_infested_boss_skill_heal_random_02</t>
  </si>
  <si>
    <t>I am healthy, I am whole, now I heal my body and soul!</t>
  </si>
  <si>
    <t>dlg_infested_boss_skill_heal_random_03</t>
  </si>
  <si>
    <t>They say I have HEALING hands! Ha ha ha!</t>
  </si>
  <si>
    <t>dlg_infested_boss_skill_resurrect_random_01</t>
  </si>
  <si>
    <t>Yes, I’m pretty and here’s a wow: I’m resurrecting someone now!</t>
  </si>
  <si>
    <t>dlg_infested_boss_skill_resurrect_random_02</t>
  </si>
  <si>
    <t>I am pretty and Goddess-led, watch me raise someone from the dead!</t>
  </si>
  <si>
    <t>dlg_infested_boss_skill_resurrect_random_03</t>
  </si>
  <si>
    <t>In the name of the Goddess, rise from the dead!</t>
  </si>
  <si>
    <t>dlg_infested_boss_skill_stun_random_01</t>
  </si>
  <si>
    <t>See how STUNNING I am!</t>
  </si>
  <si>
    <t>dlg_infested_boss_skill_stun_random_02</t>
  </si>
  <si>
    <t>I am simply STUNNING!</t>
  </si>
  <si>
    <t>dlg_infested_boss_skill_stun_random_03</t>
  </si>
  <si>
    <t>Yes, I’m pretty, yes I am. Now get ready for a body slam!</t>
  </si>
  <si>
    <t>dlg_infested_bossfight_end_01</t>
  </si>
  <si>
    <t>Argh… how could I lose… against you! I… this cannot… argh…</t>
  </si>
  <si>
    <t>dlg_infested_bossfight_end_02</t>
  </si>
  <si>
    <t>Ha, and another one bites the dust. That made all three! Excellent, now it’s Tanos’ turn. I'll cut him down, stab him, wrap him in slimy leg compresses!</t>
  </si>
  <si>
    <t>dlg_infested_bossfight_end_03</t>
  </si>
  <si>
    <t>Um… okay… Anyway, Elric had been defeated. Now only the bronze Titan of Alphaas stood as the last defense for the Not-Quite-So-Free Cities.</t>
  </si>
  <si>
    <t>dlg_infested_bossfight_end_04</t>
  </si>
  <si>
    <t>The Slavering-For-More-Destruction Evil steadfastly set out upon its way there.</t>
  </si>
  <si>
    <t>dlg_infested_bossfight_flee_idle_01</t>
  </si>
  <si>
    <t>The lily-livered Evil took to its heels and left its army to seek their salvation in panicked flight. A pitiful sight! But… somehow I saw that coming. I expected nothing and was disappointed to find even less!</t>
  </si>
  <si>
    <t>dlg_infested_bossfight_start_01</t>
  </si>
  <si>
    <t>Stop, who entreats entry into the camp of the glorious Elric the Pretty?</t>
  </si>
  <si>
    <t>dlg_infested_bossfight_start_02</t>
  </si>
  <si>
    <t>Who the hell calls themself “the Pretty”?</t>
  </si>
  <si>
    <t>dlg_infested_bossfight_start_03</t>
  </si>
  <si>
    <t>Ah, Thalya. I’ve been looking for you! Ha, my excellent mind tracked you down, just as I expected!</t>
  </si>
  <si>
    <t>dlg_infested_bossfight_start_04</t>
  </si>
  <si>
    <t>Um, I came here on my own! You didn’t “track” me at all, you just sat around on your lazy arse while I sacked the entire area!</t>
  </si>
  <si>
    <t>dlg_infested_bossfight_start_05</t>
  </si>
  <si>
    <t>Ah, silence, you wretched monster! I will now punish you. In the name of Good, in the name of the Goddess and in the name of Tanos! Your days are numbered!</t>
  </si>
  <si>
    <t>dlg_infested_bossfight_start_06</t>
  </si>
  <si>
    <t>Are you finally done, you braggart? I'll put you away, I'll cut you down, I'll wipe your mouth with a dirty old rag!</t>
  </si>
  <si>
    <t>dlg_infested_bossfight_start_07</t>
  </si>
  <si>
    <t>Ha, do you really think you're ready for me? You’re no worthy opponent for me! The Goddess herself has blessed me. I am worth three Paladins!</t>
  </si>
  <si>
    <t>dlg_infested_bossfight_start_08</t>
  </si>
  <si>
    <t>Stop exaggerating and let’s finally get down to…</t>
  </si>
  <si>
    <t>dlg_infested_bossfight_start_09</t>
  </si>
  <si>
    <t>No, I REALLY am worth three. Watch and wonder.</t>
  </si>
  <si>
    <t>dlg_infested_bossfight_start_10</t>
  </si>
  <si>
    <t>By the power of the Goddess, multiply me!</t>
  </si>
  <si>
    <t>dlg_infested_camp_start_01</t>
  </si>
  <si>
    <t>The Mighty Evil continued to march undaunted on the bronze Titan of Alphaas. On the way it reached an army camp belonging to the heroes. This was led by the Paladin Elric!</t>
  </si>
  <si>
    <t>dlg_infested_camp_start_02</t>
  </si>
  <si>
    <t>Reinforced by the contaminated from the surrounding villages, it entered this battle joyously and carefree!</t>
  </si>
  <si>
    <t>dlg_infested_camp_start_03</t>
  </si>
  <si>
    <t>Ha! We are going to kick his ass so bad! Go! Beat them, slay them, throw used hankies at them!</t>
  </si>
  <si>
    <t>dlg_infested_camp_start_04</t>
  </si>
  <si>
    <t>Ugh, talk about disgusting… Anyway, the Thirsting-For-Action Evil marched into the army camp.</t>
  </si>
  <si>
    <t>dlg_infested_camp_strong_start_01</t>
  </si>
  <si>
    <t>The Battle-Ready Evil faced the Paladin… or rather the Paladins. It goes without saying that even three of those things would be no real challenge.</t>
  </si>
  <si>
    <t>dlg_infested_camp_villeft_start_01</t>
  </si>
  <si>
    <t>The Carefree Evil continued its march on the bronze Titan of Alphaas. On the way it reached an army camp belonging to the heroes. This was however led by the Paladin Elric!</t>
  </si>
  <si>
    <t>dlg_infested_camp_villeft_start_02</t>
  </si>
  <si>
    <t>The Not-Yet-All-That-Powerful Evil’s army was still a little weak-chested. It would make sense to first take all the villages in the area and then face this battle!</t>
  </si>
  <si>
    <t>dlg_infested_camp_weak_start_01</t>
  </si>
  <si>
    <t>The Precipitous Evil had entered battle against the paladin… or rather the paladins without gathering all available support. Courageous. Stupid… but courageous!</t>
  </si>
  <si>
    <t>dlg_infested_eastvil_start_01</t>
  </si>
  <si>
    <t>The Plundering Evil’s army had entered the northeastern village. The inhabitants there would surely be quickly and carefully turned into Undead! Come on, lend a hand, here!</t>
  </si>
  <si>
    <t>dlg_infested_evilhub_start_01</t>
  </si>
  <si>
    <t>Ah, the bronze Titan of Alphaas. Once it fell, the Not-Quite-So-Free Cities would sink into chaos. With a hateful grin the Destructive Evil set to work.</t>
  </si>
  <si>
    <t>dlg_infested_evilhub_start_02</t>
  </si>
  <si>
    <t>That thing won’t last another three seconds. Go on, knock it over, bring it down, throw rust dust at it!</t>
  </si>
  <si>
    <t>dlg_infested_farm_end_01</t>
  </si>
  <si>
    <t>The Wicked Evil had taken the farm and “converted” the inhabitants to Undead. Splendid work!</t>
  </si>
  <si>
    <t>dlg_infested_farm_end_02</t>
  </si>
  <si>
    <t>There were several villages in the area. The inhabitants there would surely “convert” to Undead with a little convincing!</t>
  </si>
  <si>
    <t>dlg_infested_farm_end_03</t>
  </si>
  <si>
    <t>Ok, I know what to do. Hit and hit and hit until nothing moves and then enlist it in the army when it starts moving again! Can do!</t>
  </si>
  <si>
    <t>dlg_infested_farm_start_01</t>
  </si>
  <si>
    <t>The Marauding Evil’s army had discovered a farm. If this was taken, the inhabitants could also easily be “converted” to Undead!</t>
  </si>
  <si>
    <t>dlg_infested_farm_start_02</t>
  </si>
  <si>
    <t>Permanently converted. With axes and clubs! Ha ha ha!</t>
  </si>
  <si>
    <t>dlg_infested_graveyard_discovered_info_01</t>
  </si>
  <si>
    <t>The Necromantic Evil had built a Graveyard. Normally that didn’t really mean much at all, but the contaminated water had soaked into the Underground there.</t>
  </si>
  <si>
    <t>dlg_infested_graveyard_discovered_info_02</t>
  </si>
  <si>
    <t>Undead rise and obey my commands. I am the Lich King, I mean Thalya, General of the Devil, err, the Disgusting Evil. It is time to end your rest and face the repugnant living.</t>
  </si>
  <si>
    <t>dlg_infested_intro_01</t>
  </si>
  <si>
    <t>The Merciless Evil’s army marauded through the Not-Quite-So-Free Cities. The bronze guardian, the Wonder of Alphaas, was very close by. If it fell, that would dramatically weaken the locals’ fighting spirit!</t>
  </si>
  <si>
    <t>dlg_infested_intro_02</t>
  </si>
  <si>
    <t>Meanwhile the contaminated water was working away…</t>
  </si>
  <si>
    <t>dlg_infested_intro_03</t>
  </si>
  <si>
    <t>Hey, you really don’t look good. Are you contaminated?</t>
  </si>
  <si>
    <t>dlg_infested_intro_04</t>
  </si>
  <si>
    <t>I… but… but…</t>
  </si>
  <si>
    <t>dlg_infested_intro_05</t>
  </si>
  <si>
    <t>The contaminated must die!</t>
  </si>
  <si>
    <t>dlg_infested_intro_06</t>
  </si>
  <si>
    <t>But I have a wife and children… Argh!</t>
  </si>
  <si>
    <t>dlg_infested_intro_07</t>
  </si>
  <si>
    <t>Every time one of the contaminated died, they reanimated as an Undead. Ha, now THIS is fun! Paladin Elric tried to regain control of the situation.</t>
  </si>
  <si>
    <t>dlg_infested_intro_08</t>
  </si>
  <si>
    <t>Undead! Hah, an unworthy opponent for an outstanding Paladin such as myself! Die, monsters!</t>
  </si>
  <si>
    <t>dlg_infested_intro_09</t>
  </si>
  <si>
    <t>You dare to kill a part of me, monster?! Hah, you will pay for that! But… I think I’d better resurrect myself again, first…</t>
  </si>
  <si>
    <t>dlg_infested_intro_10</t>
  </si>
  <si>
    <t>An outstanding victory for the forces of Good. Once again my fighting power shines in the Goddess’ glory!</t>
  </si>
  <si>
    <t>dlg_infested_intro_11</t>
  </si>
  <si>
    <t>Time to heal my wounds! No problem, thanks to my wondrous powers!</t>
  </si>
  <si>
    <t>dlg_infested_intro_12</t>
  </si>
  <si>
    <t>Meanwhile, Thalya had to deal with the tides.</t>
  </si>
  <si>
    <t>dlg_infested_intro_13</t>
  </si>
  <si>
    <t>Hurry, hurry, high tide is coming, go now… Aaaah!</t>
  </si>
  <si>
    <t>dlg_infested_intro_14</t>
  </si>
  <si>
    <t>Unholy hopping hellhounds, we should have offered our creatures a swimming course. Saved on the wrong things again.</t>
  </si>
  <si>
    <t>dlg_infested_intro_15</t>
  </si>
  <si>
    <t>Fine, whatever, at least we’re here now. The Underground here is too soft for a Dungeon, but we should be able to take them anyway! Come on, follow me, mow them down, kill them, shove your fingers in their noses!</t>
  </si>
  <si>
    <t>dlg_infested_mission_caption</t>
  </si>
  <si>
    <t>The Titan of Alphaas</t>
  </si>
  <si>
    <t>dlg_infested_mission_description</t>
  </si>
  <si>
    <t>Once the waters of the Not-Quite-So-Free Cities had been contaminated, the Oppressive Evil’s army set out to destroy the city's last landmark. The bronze Titan of Alphaas…</t>
  </si>
  <si>
    <t>dlg_infested_outro_01</t>
  </si>
  <si>
    <t>The bronze Titan of Alphaas had been destroyed. Nothing more stood in the way of the destruction of the Not-Quite-So-Free Cities! The Victorious Evil triumphed yet again.</t>
  </si>
  <si>
    <t>dlg_infested_outro_02</t>
  </si>
  <si>
    <t>Oh yes, and it had also destroyed the last of Tanos’ companions in the process. Now it was time…</t>
  </si>
  <si>
    <t>dlg_infested_outro_03</t>
  </si>
  <si>
    <t>You KILLED Elric! Enough is enough. NOW I’m going to take care of you PERSONALLY!</t>
  </si>
  <si>
    <t>dlg_infested_outro_04</t>
  </si>
  <si>
    <t>Everything evil shall be destroyed!</t>
  </si>
  <si>
    <t>dlg_infested_outro_05</t>
  </si>
  <si>
    <t>Uh, now it REALLY was time to face Tanos. The Doubtful Evil was not convinced that Thalya was up to this fight.</t>
  </si>
  <si>
    <t>dlg_infested_outro_06</t>
  </si>
  <si>
    <t>Hmpf, I can take him! I hope…</t>
  </si>
  <si>
    <t>dlg_infested_outro_lose_01</t>
  </si>
  <si>
    <t>The Miserable Evil had allowed the slender Thalya to die. Painful as it was, without a Dungeon or a Dungeonheart this was… FINAL!</t>
  </si>
  <si>
    <t>dlg_infested_southvil_start_01</t>
  </si>
  <si>
    <t>The Vilest Evil’s army had reached the southern village. A few beatings combined with their brief demise quickly “converted” the inhabitants into Undead.</t>
  </si>
  <si>
    <t>dlg_infested_vampire_freed_01</t>
  </si>
  <si>
    <t>The Joyous Evil had freed a Vampire from captivity. These mighty creatures were excellent fighters who froze their opponents’ blood in their veins – if they didn’t suck them dry like an overripe orange!</t>
  </si>
  <si>
    <t>dlg_infested_vampire_random_01</t>
  </si>
  <si>
    <t>The Blood-Sucking Evil had liberated another Vampire!</t>
  </si>
  <si>
    <t>dlg_infested_vampire_random_02</t>
  </si>
  <si>
    <t>The Bloodless Evil had freed a Vampire, who immediately joined the army!</t>
  </si>
  <si>
    <t>dlg_infested_vampire_random_03</t>
  </si>
  <si>
    <t>The Anemic Evil had liberated yet another Vampire!</t>
  </si>
  <si>
    <t>dlg_infested_vampire_start_01</t>
  </si>
  <si>
    <t>Oh, it seemed the villagers had also locked up one of the already transformed. It could prove very useful.</t>
  </si>
  <si>
    <t>dlg_infested_villages_end_01</t>
  </si>
  <si>
    <t>The Destructive Evil had destroyed all of the surrounding villages. An excellent job, naturally only made possible by an extraordinary narrator’s copious directions! And now it determinedly advanced on the bronze Titan of Alphaas!</t>
  </si>
  <si>
    <t>dlg_infested_westvil_start_01</t>
  </si>
  <si>
    <t>The Pillaging Evil had reached the western village. The inhabitants there were just begging to be transformed into Undead! At least, that's what I’ll say. Who cares what they REALLY want!</t>
  </si>
  <si>
    <t>dlg_magic_dynamite_warehouse_end_01</t>
  </si>
  <si>
    <t>The Acquisitive Evil had captured all the factories and armed them to the teeth. Now all that was left was to deal with the remaining Good locations and add them to the Evil empire!</t>
  </si>
  <si>
    <t>dlg_magic_dynamite_warehouse_end_02</t>
  </si>
  <si>
    <t>No problem, we'll wipe the floor with these bozos. We’ll tear them up, we’ll rub them down… with SUPERGLUE!</t>
  </si>
  <si>
    <t>dlg_magic_evil_hubs_idle_end_01</t>
  </si>
  <si>
    <t>The Merciless Evil had now seized all of the Good locations. Taking the factories would now be a toddler’s birthday. Well, a toddler's birthday party in the sense of simple. Because I've been to toddler's birthdays and, with anything less than two packs Valium, those little monsters are really… oh, I digress.</t>
  </si>
  <si>
    <t>dlg_magic_first_dynamite_warehouse_idle_01</t>
  </si>
  <si>
    <t>The Explosive Evil had taken the first factory. It produces some highly dangerous, highly explosive potions that would provide some fulminant surprises in the attack on the Good Fairy. Hmm, that kind of went south…</t>
  </si>
  <si>
    <t>dlg_magic_intro_01</t>
  </si>
  <si>
    <t>The Always-Rooting-For-The-Villain Evil’s army continued its march towards the disgusting… I mean, the Good Fairy’s capital!</t>
  </si>
  <si>
    <t>dlg_magic_intro_02</t>
  </si>
  <si>
    <t>But the Good Fairy’s fortress was well protected. It would take a special boom indeed to crack the meter-thick ramparts.</t>
  </si>
  <si>
    <t>dlg_magic_intro_03</t>
  </si>
  <si>
    <t>The “I love it when a plan comes together”-Saying Evil had, of course, a plan. At least I hope so, for otherwise it had simply sent its troops into the Enchanted Forest for its own personal entertainment.</t>
  </si>
  <si>
    <t>dlg_magic_intro_04</t>
  </si>
  <si>
    <t>The Heroes here weren't exactly the friendliest of fellows. A huge troop was already on its way to wreak wrack and ruin upon the Dungeon!</t>
  </si>
  <si>
    <t>dlg_magic_intro_05</t>
  </si>
  <si>
    <t>What? But, but, but… we haven't had the time to build a Dungeon yet! Panic! I said PANIC!</t>
  </si>
  <si>
    <t>dlg_magic_intro_06</t>
  </si>
  <si>
    <t>Easy, there. For a strange fog drifted time and again through the Enchanted Forests, where it turned the local Heroes into bleating sheep. This was probably the reason for their aggression.</t>
  </si>
  <si>
    <t>dlg_magic_intro_07</t>
  </si>
  <si>
    <t>Nobody knew where that weird fog came from. At least not officially, because the Good Fairy’s legal department sued anyone who claimed that her numerous factories had anything to do with it!</t>
  </si>
  <si>
    <t>dlg_magic_intro_08</t>
  </si>
  <si>
    <t>Ha, excellent! Sheep shouldn’t be any problem! Hmmm, battle and barbecue! But the fog doesn't affect evil creatures, does it?</t>
  </si>
  <si>
    <t>dlg_magic_intro_09</t>
  </si>
  <si>
    <t>Probably not. But I'm sure you'll find out. At least as a sheep you wouldn't be interrupting me all the time!</t>
  </si>
  <si>
    <t>dlg_magic_intro_10</t>
  </si>
  <si>
    <t>Apart from that – and to bridge the arc to the beginning – there were also some factories in the area that mixed highly explosive potions for the Good Fairy. These had to be conquered for the impending attack on the Good Fairy’s fortress!</t>
  </si>
  <si>
    <t>dlg_magic_mission_caption</t>
  </si>
  <si>
    <t>Fog and Sheep</t>
  </si>
  <si>
    <t>dlg_magic_mission_description</t>
  </si>
  <si>
    <t>The Uses-Entire-Trees-For-Toothpicks Evil entered the Enchanted Forest. There it had an ingenious plan that would help it destroy the Good Fairy…</t>
  </si>
  <si>
    <t>dlg_magic_outro_01</t>
  </si>
  <si>
    <t>It was done! The Enchanted-Forest-Plundering Evil had raged through the Heroes, captured the Good Fairy’s factories and generally sown chaos and destruction.</t>
  </si>
  <si>
    <t>dlg_magic_outro_02</t>
  </si>
  <si>
    <t>Ha, you know, that was kinda fun. I don't know why we did it, but… WHO CARES! Ha ha ha ha, I haven't had that much fun in a long time!</t>
  </si>
  <si>
    <t>dlg_magic_outro_03</t>
  </si>
  <si>
    <t>In reality, the Secretive Evil was not willing to share its diabolical plan with others, but rather kept the terrible details to itself.</t>
  </si>
  <si>
    <t>dlg_magic_outro_04</t>
  </si>
  <si>
    <t>But soon everything would become clear, for now the time had come to destroy the GOOD FAIRY’S fortress!</t>
  </si>
  <si>
    <t>dlg_magic_outro_05</t>
  </si>
  <si>
    <t>Ha, we'll show the old bat. We’ll wipe the floor with her, give her what for, put pepper juice in her eyedops! Ha ha ha!</t>
  </si>
  <si>
    <t>dlg_magic_outro_lose_01</t>
  </si>
  <si>
    <t>The Pathetic Evil had once again failed and allowed the extremely incompetent Heroes to destroy its Dungeonheart. Well, maybe someone should take another look at the tutorials…</t>
  </si>
  <si>
    <t>dlg_magic_red_riding_hood_end_01</t>
  </si>
  <si>
    <t>The Atrocious Evil had killed Little Red Riding Hoodie! A sad and hungry wolf went on lying in her grandmother's bed waiting in vain for his lunch. Ha ha ha, now THAT’S evil!</t>
  </si>
  <si>
    <t>dlg_magic_red_riding_hood_failed_01</t>
  </si>
  <si>
    <t>The Conscience-Plagued Evil hadn’t been able to get itself to stop Little Red Riding Hoodie. As a result, something bad would happen!</t>
  </si>
  <si>
    <t>dlg_magic_red_riding_hood_failed_02</t>
  </si>
  <si>
    <t>Okay, so what happens now?</t>
  </si>
  <si>
    <t>dlg_magic_red_riding_hood_failed_03</t>
  </si>
  <si>
    <t>Well, hmm, I assumed that something would have happened! Oh, great, the Incompetence All-Stars were obviously on the job again. It would seem those simpletons Realmforge forgot to insert a punishment here!</t>
  </si>
  <si>
    <t>dlg_magic_red_riding_hood_failed_04</t>
  </si>
  <si>
    <t>You have to do everything yourself around here! I'm just going to keep sending Heroes out from this house, because: You get what you deserve! Ha, that will teach you not to fulfill secondary goals!</t>
  </si>
  <si>
    <t>dlg_magic_red_riding_hood_pause_start_01</t>
  </si>
  <si>
    <t>“Wolfish Evil, why do you have such big eyes?” “So that I can better see when Little Red Riding Hoodie takes a break, like now!”</t>
  </si>
  <si>
    <t>dlg_magic_red_riding_hood_pause_start_02</t>
  </si>
  <si>
    <t>“Grandmotherly Evil, why do you have such big ears?” “So that I can better hear when Little Red Riding Hoodie takes a break and pours herself a little of the hard stuff, like now!”</t>
  </si>
  <si>
    <t>dlg_magic_red_riding_hood_pause_start_03</t>
  </si>
  <si>
    <t>“Grandmotherly Evil, why do you have such big teeth?” “So that I can devour Little Red Riding Hoodie in a single bite the next time she takes a break. Like right now!”</t>
  </si>
  <si>
    <t>dlg_magic_red_riding_hood_start_01</t>
  </si>
  <si>
    <t>And, as if the Pulling-Its-Hair-Out-By-The-Roots Evil wasn’t already stressed enough, a new problem arose.</t>
  </si>
  <si>
    <t>dlg_magic_red_riding_hood_start_02</t>
  </si>
  <si>
    <t>A priestess dressed in red whom, for copyright reasons, we shall call Little Red Riding Hoodie, was on her way to visit her grandmother in the Enchanted Forest. If she made it there, something terrible was sure to happen!</t>
  </si>
  <si>
    <t>dlg_magic_red_riding_hood_start_03</t>
  </si>
  <si>
    <t>A-ha, like what?</t>
  </si>
  <si>
    <t>dlg_magic_red_riding_hood_start_04</t>
  </si>
  <si>
    <t>No idea, that’s all it says here. I suppose it can be assumed that the Killer-Game-Playing Evil will promptly take care of the problem!</t>
  </si>
  <si>
    <t>dlg_magic_sheep_end_random_01</t>
  </si>
  <si>
    <t>The fog slowly lifted. The Overworld Heroes would soon cease their bleating and return to their own shapes.</t>
  </si>
  <si>
    <t>dlg_magic_sheep_end_random_02</t>
  </si>
  <si>
    <t>The fog lying across the Overworld slowly dissipated. The sheep would soon turn back into Heroes!</t>
  </si>
  <si>
    <t>dlg_magic_sheep_end_random_03</t>
  </si>
  <si>
    <t>The fog slowly began to lift. Soon the Heroes would be Heroes once more.</t>
  </si>
  <si>
    <t>dlg_magic_sheep_end_random_04</t>
  </si>
  <si>
    <t>The fog wouldn't last much longer. Soon the sheep on the surface would become Heroes once again.</t>
  </si>
  <si>
    <t>dlg_magic_sheep_kill_random_01</t>
  </si>
  <si>
    <t>Baahh… were the sheep's last words before it disappeared in a cloud of blood.</t>
  </si>
  <si>
    <t>dlg_magic_sheep_kill_random_02</t>
  </si>
  <si>
    <t>The Sheep-Counting Evil grabbed another sheep to make socks for his Little Snots.</t>
  </si>
  <si>
    <t>dlg_magic_sheep_kill_random_03</t>
  </si>
  <si>
    <t>With a rattled “baah”, another sheep bit the dust.</t>
  </si>
  <si>
    <t>dlg_magic_sheep_kill_random_04</t>
  </si>
  <si>
    <t>The Sheep-Massacring Evil had killed yet another of these walking wool factories!</t>
  </si>
  <si>
    <t>dlg_magic_sheep_kill_random_05</t>
  </si>
  <si>
    <t>A sheepified Hero was annihilated by the Sheepified-Heroes-Annihilating Evil.</t>
  </si>
  <si>
    <t>dlg_magic_sheep_random_01</t>
  </si>
  <si>
    <t>Fog drifted in and turned the Heroes into sheep.</t>
  </si>
  <si>
    <t>dlg_magic_sheep_random_02</t>
  </si>
  <si>
    <t>Fog wafted over the Overworld and turned Heroes into sheep.</t>
  </si>
  <si>
    <t>dlg_magic_sheep_random_03</t>
  </si>
  <si>
    <t>dlg_magic_sheep_random_04</t>
  </si>
  <si>
    <t>Fog slowly wound its way over the Overworld, leaving bleating sheep where Heroes once stood.</t>
  </si>
  <si>
    <t>dlg_occupy_armory_random_01</t>
  </si>
  <si>
    <t>King Arcturus’ army had discovered an Arsenal. They immediately helped themselves to the equipment.</t>
  </si>
  <si>
    <t>dlg_occupy_armory_random_02</t>
  </si>
  <si>
    <t>An Arsenal has been discovered and looted.</t>
  </si>
  <si>
    <t>dlg_occupy_evil_attack_first_time_01</t>
  </si>
  <si>
    <t>Scouts reported evil Creatures marching towards King Arcturus’ camp.</t>
  </si>
  <si>
    <t>dlg_occupy_evil_attack_first_time_02</t>
  </si>
  <si>
    <t>What? Evil Creatures are marching towards my camp? Stop them, my subjects!</t>
  </si>
  <si>
    <t>dlg_occupy_evil_attack_random_01</t>
  </si>
  <si>
    <t>The King's camp has been attacked!</t>
  </si>
  <si>
    <t>dlg_occupy_evil_attack_random_02</t>
  </si>
  <si>
    <t>The camp is under attack!</t>
  </si>
  <si>
    <t>dlg_occupy_evil_attack_random_03</t>
  </si>
  <si>
    <t>Your camp is under attack!</t>
  </si>
  <si>
    <t>dlg_occupy_first_gold_mine_end_01</t>
  </si>
  <si>
    <t>The King had conquered a gold mine. The Workers there were briefly thankful, but were immediately sent back to work to mine gold for their “saviour”. How noble…</t>
  </si>
  <si>
    <t>dlg_occupy_first_gold_mine_found_01</t>
  </si>
  <si>
    <t>A gold mine? Ha, free the Workers from the chains of Evil! They’re supposed to work for ME!</t>
  </si>
  <si>
    <t>dlg_occupy_first_spawner_lost_01</t>
  </si>
  <si>
    <t>King Sleepyhead… I mean, Arcturus had allowed his camp to be completely destroyed. With that, the reconquest of his kingdom ended before it had even begun…</t>
  </si>
  <si>
    <t>dlg_occupy_intro_01</t>
  </si>
  <si>
    <t>Finally back in my beloved Stormbreeze. Oh, how I missed you. My castle, my city, my… Wait a minute… what in the Goddess’ name happened here??!!!?</t>
  </si>
  <si>
    <t>dlg_occupy_intro_02</t>
  </si>
  <si>
    <t>My lands, my city… all destroyed by Evil? But I only just stepped out to find the Holy Grail!</t>
  </si>
  <si>
    <t>dlg_occupy_intro_03</t>
  </si>
  <si>
    <t>King Arcturus, ruler of the Far More Eastern Kingdoms, reached his home after successfully finding the Holy Grail for his goddess. Unfortunately, he had to discover that there had been some… well… complications in his absence.</t>
  </si>
  <si>
    <t>dlg_occupy_intro_04</t>
  </si>
  <si>
    <t>People of the Far More Eastern Kingdoms, despair not! Evil may have invaded our lands, but we have not yet been defeated. This is our land and we will reclaim it in the name of the goddess! Follow me, follow the Holy Grail!</t>
  </si>
  <si>
    <t>dlg_occupy_intro_05</t>
  </si>
  <si>
    <t>King Arcturus made a fiery speech to his army. These words – and the fact that they didn’t really have any other choice – motivated the men to recapture the land!</t>
  </si>
  <si>
    <t>dlg_occupy_intro_06</t>
  </si>
  <si>
    <t>And so they set out to regoodify the Far More Eastern Kingdoms!</t>
  </si>
  <si>
    <t>dlg_occupy_intro_07</t>
  </si>
  <si>
    <t>It was probably wise to take back one of the gold mines first, because the troops wanted to be paid, just like in any good real-time strategy game!</t>
  </si>
  <si>
    <t>dlg_occupy_intro_08</t>
  </si>
  <si>
    <t>Knights of the Expound Table, follow me!</t>
  </si>
  <si>
    <t>dlg_occupy_magic_spawner_lost_01</t>
  </si>
  <si>
    <t>King Arcturus had lost one of his buildings and would henceforth have to do without Magical units. Hey, nothing comes from nothing, loser boy!</t>
  </si>
  <si>
    <t>dlg_occupy_melee_spawner_lost_01</t>
  </si>
  <si>
    <t>With a small puff of smoke, one of King Arcturus’ buildings went up in flames. Well, nothing says Kings have to be gifted strategists…</t>
  </si>
  <si>
    <t>dlg_occupy_mission_caption</t>
  </si>
  <si>
    <t>The Return of the King</t>
  </si>
  <si>
    <t>dlg_occupy_mission_description</t>
  </si>
  <si>
    <t>During the events of Thalya's crusade, King Arcturus had been on a quest to find this strange Holy Grail. But then he came back…</t>
  </si>
  <si>
    <t>dlg_occupy_outro_01</t>
  </si>
  <si>
    <t>This land is ours. May it shine in the splendour of King Arcturus' reign and be the cornerstone of my new kingdom! Onwards, comrades! Let us forge a new kingdom and eradicate all evil from this land!</t>
  </si>
  <si>
    <t>dlg_occupy_outro_02</t>
  </si>
  <si>
    <t>Indeed, the King actually had reclaimed part of the Far More Eastern Kingdoms. But the Evil was not asleep, either. It never slept, because its metal armor was far too uncomfortable for that. That's probably why it was so evil in the first place!</t>
  </si>
  <si>
    <t>dlg_occupy_outro_03</t>
  </si>
  <si>
    <t>But I digress. So the Evil never slept, and it had not missed the fact that something Good had settled in its lands. Soon it would react…</t>
  </si>
  <si>
    <t>dlg_occupy_outro_lose_01</t>
  </si>
  <si>
    <t>And down King Arcturus went! Evil had triumphed… uh, wait a minute, Evil isn’t supposed to triumph until the end of this DLC! Oh, my word, did you let the King die, you idiot? Tsk tsk tsk…</t>
  </si>
  <si>
    <t>dlg_occupy_population_limit_random_01</t>
  </si>
  <si>
    <t>King Arcturus’ army had reached an unreasonable size. He could not supply any more units at the moment, for gold coins only drove the hunger away for a brief time.</t>
  </si>
  <si>
    <t>dlg_occupy_range_spawner_lost_01</t>
  </si>
  <si>
    <t>King Arcturus' tactical finesse left… room for improvement. He had just lost one of his buildings to the enemy and was no longer able to train new Ranged fighters.</t>
  </si>
  <si>
    <t>dlg_occupy_range_spawner_lost_02</t>
  </si>
  <si>
    <t>Despair not, my friends! We will still crush and defeat the enemy! After me!</t>
  </si>
  <si>
    <t>dlg_occupy_second_gold_mine_end_01</t>
  </si>
  <si>
    <t>King Arcturus had added a second gold mine to his possessions. Undeterred, he left the enslaved Workers there to slave away. “Naturally”, this time for a good cause…</t>
  </si>
  <si>
    <t>dlg_occupy_trapped_heroes_first_time_start_01</t>
  </si>
  <si>
    <t>My subjects in captivity? What an outrage! Free the prisoners, men!</t>
  </si>
  <si>
    <t>dlg_occupy_trapped_heroes_random_01</t>
  </si>
  <si>
    <t>King Arcturus freed other prisoners who gladly joined his army!</t>
  </si>
  <si>
    <t>dlg_occupy_trapped_heroes_random_02</t>
  </si>
  <si>
    <t>Other prisoners were freed and joined the King's army!</t>
  </si>
  <si>
    <t>dlg_occupy_turned_heroes_start_01</t>
  </si>
  <si>
    <t>The Crazy Evil's… I mean, King Arcturus' armies came across some Heroes. But they had already turned to Evil and faced the troops of Good!</t>
  </si>
  <si>
    <t>dlg_occupy_turned_heroes_start_02</t>
  </si>
  <si>
    <t>Treason! You dare to stand against your goddess-chosen King? That shall be your death! Strike them down, brave warriors!</t>
  </si>
  <si>
    <t>dlg_pain_camp_end_01</t>
  </si>
  <si>
    <t>Ha ha ha, how do you like that, Tanos? Ahem, I mean, the Inspiring-Me Evil’s army had laid waste to the outpost. Now it continued marauding through the country on its way to free Thalya.</t>
  </si>
  <si>
    <t>dlg_pain_camp_end_02</t>
  </si>
  <si>
    <t>You will pay for that, vile pack! The Goddess will purify you and the flames will cleanse you!</t>
  </si>
  <si>
    <t>dlg_pain_camp_start_01</t>
  </si>
  <si>
    <t>The Thirsting-For-Revenge Evil’s troops had discovered one of the heroes’ outposts. They knew what they had to do…</t>
  </si>
  <si>
    <t>dlg_pain_city_end_01</t>
  </si>
  <si>
    <t>Thalya was almost within reach of the Coming-To-The-Rescue Evil’s army. Now was a really good time to think about what to do about Tanos…</t>
  </si>
  <si>
    <t>dlg_pain_city_start_01</t>
  </si>
  <si>
    <t>Tanos' fortress was not far away. Nothing more stood in the way of Thalya’s liberation! Well, except for the mighty Tanos, of course…</t>
  </si>
  <si>
    <t>dlg_pain_cityspawner_activate_fallback_combat_01</t>
  </si>
  <si>
    <t>What? The village was wiped out? Those miserable dogs! Whoever fails in the fight against evil must have been possessed by evil! It is time for my personal guards to go out and once and for all destroy those evil monsters!</t>
  </si>
  <si>
    <t>dlg_pain_cityspawner_activate_fallback_sensor_01</t>
  </si>
  <si>
    <t>Evil is approaching my fortress? Enough! My personal guards will deal with this stain on the Overworld and drive the evil back into its holes!</t>
  </si>
  <si>
    <t>dlg_pain_cityspawner_activate_info_01</t>
  </si>
  <si>
    <t>Enough! It’s time to send my personal guards to deal with that evil filth in the Underground! Go, men, despair not and destroy the Dungeon!</t>
  </si>
  <si>
    <t>dlg_pain_entrance_found_dungeon_01</t>
  </si>
  <si>
    <t>The Plowing-Through-The-Underground Evil had discovered another exit to the Overworld. This could prove very useful for delivering fresh supplies!</t>
  </si>
  <si>
    <t>dlg_pain_entrance_found_outside_01</t>
  </si>
  <si>
    <t>The Exploring Evil had discovered a Dungeon entrance in the Overworld! Apparently there was another entrance to the Dungeon! This could prove very useful for bringing supplies to the front.</t>
  </si>
  <si>
    <t>dlg_pain_first_hub_start_01</t>
  </si>
  <si>
    <t>The Thirsting-For-Evil Evil’s army had reached an island of the Good. But it wouldn’t remain one for long!</t>
  </si>
  <si>
    <t>dlg_pain_intro_01</t>
  </si>
  <si>
    <t>Do not resist the Light, daughter. Purify your soul!</t>
  </si>
  <si>
    <t>dlg_pain_intro_02</t>
  </si>
  <si>
    <t>Argh! Ahhh!</t>
  </si>
  <si>
    <t>dlg_pain_intro_03</t>
  </si>
  <si>
    <t>Father, why are you doing this? These are not good deeds!</t>
  </si>
  <si>
    <t>dlg_pain_intro_04</t>
  </si>
  <si>
    <t>You will know, daughter! Soon you will know…</t>
  </si>
  <si>
    <t>dlg_pain_intro_05</t>
  </si>
  <si>
    <t>The capture of Thalya and her immediate torture, I mean purification – sorry, one occasionally slips up with these religious fanatics – strengthened the heroes’ morale. They assumed that Good would now win.</t>
  </si>
  <si>
    <t>dlg_pain_intro_06</t>
  </si>
  <si>
    <t>But they did not know about the Dungeon growing in the Underground. Even without Thalya, the Seductive Evil still had some influence and powerful creatures.</t>
  </si>
  <si>
    <t>dlg_pain_intro_07</t>
  </si>
  <si>
    <t>The Evil set about raising an army. An army that would free Thalya!</t>
  </si>
  <si>
    <t>dlg_pain_intro_08</t>
  </si>
  <si>
    <t>Hmm, do we really have to? I mean, okay, she's funny and all that, but she takes away a lot of my narration time, which I could fill with brilliant monologues instead. Or I could recite a poem! Did I ever tell you the story about how I rode a bicycle over my own toe…?</t>
  </si>
  <si>
    <t>dlg_pain_intro_09</t>
  </si>
  <si>
    <t>Yeah yeah, okay okay, you don’t have to threaten me. We'll get her back, fine…</t>
  </si>
  <si>
    <t>dlg_pain_mission_caption</t>
  </si>
  <si>
    <t>Light And Shadow</t>
  </si>
  <si>
    <t>dlg_pain_mission_description</t>
  </si>
  <si>
    <t>Tanos had captured Thalya. But the Ominous Evil still had some influence and built a Dungeon very close by…</t>
  </si>
  <si>
    <t>dlg_pain_outro_01</t>
  </si>
  <si>
    <t>Daughter, don’t do that. Do not let evil take hold of you again! Stay with me!</t>
  </si>
  <si>
    <t>dlg_pain_outro_02</t>
  </si>
  <si>
    <t>Thanks, but I can do without your conversion by torture. But I won’t forget it! You will pay for that!</t>
  </si>
  <si>
    <t>dlg_pain_outro_03</t>
  </si>
  <si>
    <t>And that’s what my GOOD side has to say!</t>
  </si>
  <si>
    <t>dlg_pain_outro_04</t>
  </si>
  <si>
    <t>With these words, Thalya threw herself on the Dungeonheart and was teleported away by the Tactical Evil. Thalya was still no match for Tanos!</t>
  </si>
  <si>
    <t>dlg_pain_outro_05</t>
  </si>
  <si>
    <t>But the Sly Evil already had a plan…</t>
  </si>
  <si>
    <t>dlg_pain_outro_lose_01</t>
  </si>
  <si>
    <t>The Neurasthenic Evil had not been able to free Thalya in time. Tanos then brainwashed her into turning Good again. And so the Inhibited Evil’s campaign came to its inglorious… END!</t>
  </si>
  <si>
    <t>dlg_pain_outro_lose_death_01</t>
  </si>
  <si>
    <t>The Benighted Evil had liberated Thalya, only to let her die on the way to the Dungeonheart. The separation meant that she couldn’t simply be revived… Sad, but true…</t>
  </si>
  <si>
    <t>dlg_pain_outro_lose_dh_01</t>
  </si>
  <si>
    <t>The Loss-Making Evil had let its Dungeonheart be destroyed, ending up as piles of shards on the ground. Sad but true…</t>
  </si>
  <si>
    <t>dlg_pain_prot_escape_random_01</t>
  </si>
  <si>
    <t>I… must… reach the Dungeonheart!</t>
  </si>
  <si>
    <t>dlg_pain_prot_escape_random_02</t>
  </si>
  <si>
    <t>Must reach… Dungeonheart!</t>
  </si>
  <si>
    <t>dlg_pain_prot_escape_random_03</t>
  </si>
  <si>
    <t>Can’t let… Tanos… catch me… again!</t>
  </si>
  <si>
    <t>dlg_pain_prot_escape_random_04</t>
  </si>
  <si>
    <t>There was a Spell that would take me directly to the… Throne Room…</t>
  </si>
  <si>
    <t>dlg_pain_prot_reached_01</t>
  </si>
  <si>
    <t>Do I really have to do EVERYTHING myself? I'm busy trying to convert my foster daughter to Good through severe torture, can’t you see that?</t>
  </si>
  <si>
    <t>dlg_pain_prot_reached_02</t>
  </si>
  <si>
    <t>So be it! You’ll be easy prey. For the Goddess! Die, scum!</t>
  </si>
  <si>
    <t>dlg_pain_prot_reached_03</t>
  </si>
  <si>
    <t>Tanos threw himself at the Absolute Evil’s army. He wouldn’t need long to deal with them. But he was distracted and Thalya was able to free herself from his mental Prison!</t>
  </si>
  <si>
    <t>dlg_pain_prot_reached_04</t>
  </si>
  <si>
    <t>Must… flee… Must reach the Dungeonheart…</t>
  </si>
  <si>
    <t>dlg_pain_second_hub_start_01</t>
  </si>
  <si>
    <t>The Ruthless Evil’s army had discovered a small island of Good and now decided to pay it a short “visit”!</t>
  </si>
  <si>
    <t>dlg_pain_spawn_firstwave_fallback_01</t>
  </si>
  <si>
    <t>What’s that? Evil scum pollute the Overworld. Go, my faithful, deal with the matter!</t>
  </si>
  <si>
    <t>dlg_pain_spawn_firstwave_fallback_02</t>
  </si>
  <si>
    <t>The stomping of the Incautious Evil’s army had not gone unnoticed. From now on, heroes would be entering the Dungeon!</t>
  </si>
  <si>
    <t>dlg_pain_spawn_firstwave_info_01</t>
  </si>
  <si>
    <t>There are evil creatures in the Underground? Go, my faithful, cleanse that place and destroy the evil scum!</t>
  </si>
  <si>
    <t>dlg_pain_spawn_firstwave_info_02</t>
  </si>
  <si>
    <t>The Lethargic Evil’s presence was no longer undetected. Heroes would henceforth be visiting the Dungeon!</t>
  </si>
  <si>
    <t>dlg_pain_thanoschatter_idle_random_01</t>
  </si>
  <si>
    <t>Oh Thalya. Why did it have to come to this? I remember when I found you, as if it were yesterday. We had just attacked your clan’s village and slaughtered everything in the name of Light when Grimli heard a whimper. He wanted to kill you then and there, but I said to him: “No, this child can be saved!” And so I took you from your mother’s cold, dead hands and raised you from then on! Ah, those were the days!</t>
  </si>
  <si>
    <t>dlg_pain_thanoschatter_idle_random_02</t>
  </si>
  <si>
    <t>Oh, Thalya! Why oh why did you kill Grimli? I mean, okay, he was a grumpy old racist who wanted to cut your head off when you were a baby and always insulted you, but that's no reason, is it?</t>
  </si>
  <si>
    <t>dlg_pain_thanoschatter_idle_random_03</t>
  </si>
  <si>
    <t>Those were the days, back when we fought side by side, Thalya. Remember when we captured that Orc tribe and Grimli and Yaina used them as living chessmen? You asked me if that wasn’t evil, and I made you copy the Holy Scripture a hundred times as punishment?</t>
  </si>
  <si>
    <t>dlg_pain_thanoschatter_idle_random_04</t>
  </si>
  <si>
    <t>I can still remember when you were small and asked about your parents, Thalya. Grimli wanted to tell you how we cold-bloodedly slaughtered them, but I wouldn’t let him. Oh, if only you would appreciate that!</t>
  </si>
  <si>
    <t>dlg_pain_thanoschatter_idle_random_05</t>
  </si>
  <si>
    <t>Why did you kill all my comrades, Thalya? Don’t you see how evil that deed was? Grimli, the racist dwarf, Yaina, the capitalist Mage who would have sold her grandma for a little money, and Elric the Pretty who would have traded a human life for a mirror in an instant. Why did you become so evil?</t>
  </si>
  <si>
    <t>dlg_pain_thanoschatter_idle_random_06</t>
  </si>
  <si>
    <t>I should have known that you would one day return to evil! Back then I refused to dominate your mind, and instead tried to teach you. I have scourged and punished you, let you go hungry, and gave you nothing but the Holy Scriptures to read, just the way the Goddess likes. But you were never able to appreciate that the way a servant of the Good should.</t>
  </si>
  <si>
    <t>dlg_pain_thanoschatter_idle_random_07</t>
  </si>
  <si>
    <t>Despair not, daughter. My Spell will completely dominate you and drive the evil out. Once you are completely under my command, you will be free from the hold of evil. Then, in my name, you can take an army and destroy the evil in its own lair!</t>
  </si>
  <si>
    <t>dlg_pain_third_hub_start_01</t>
  </si>
  <si>
    <t>The Marauding Evil had discovered another island of Good. Psh, they should be really be better hidden if they don’t want them to be plundered, burned and desecrated. Well, that’s just the way those do-gooders are.</t>
  </si>
  <si>
    <t>dlg_pain_timer_half_info_01</t>
  </si>
  <si>
    <t>The rattling of Thalya’s breath was not a good sign. It was impossible to say how much longer she could hold on, but definitely not too long… *cough* *cough* half-time *cough*</t>
  </si>
  <si>
    <t>dlg_pain_timer_lastchance_info_01</t>
  </si>
  <si>
    <t>Hey, you, Thalya’s going to kick the bucket soon! If you still plan on doing something, then do it NOW!</t>
  </si>
  <si>
    <t>dlg_pain_timer_quarter_info_01</t>
  </si>
  <si>
    <t>Thalya would not be able to take much more “purification”, that was certain! The Deadline-Facing Evil had to hurry!</t>
  </si>
  <si>
    <t>dlg_pain_tortured_random_01_01</t>
  </si>
  <si>
    <t>Renounce evil and return to the Light, daughter!</t>
  </si>
  <si>
    <t>dlg_pain_tortured_random_01_02</t>
  </si>
  <si>
    <t>Where there is Light, there is also Darkness! ARGH!</t>
  </si>
  <si>
    <t>dlg_pain_tortured_random_02_01</t>
  </si>
  <si>
    <t>Turn back to Good, my child!</t>
  </si>
  <si>
    <t>dlg_pain_tortured_random_02_02</t>
  </si>
  <si>
    <t>Unfortunately, I’m finding the torture just a little distracting. ARGH!</t>
  </si>
  <si>
    <t>dlg_pain_tortured_random_03_01</t>
  </si>
  <si>
    <t>You need to question and confine your evil essence. Turn to the Light!</t>
  </si>
  <si>
    <t>dlg_pain_tortured_random_03_02</t>
  </si>
  <si>
    <t>Not a chance, the Dark Side has cookies! Argh!</t>
  </si>
  <si>
    <t>dlg_pain_tortured_random_04_01</t>
  </si>
  <si>
    <t>Drive the evil from your thoughts and let the Goddess into your heart again, daughter!</t>
  </si>
  <si>
    <t>dlg_pain_tortured_random_04_02</t>
  </si>
  <si>
    <t>Evil will triumph! I read the walkthrough! ARGH!</t>
  </si>
  <si>
    <t>dlg_pain_tortured_random_05_01</t>
  </si>
  <si>
    <t>Despair not and turn away from evil, my child. The Goddess will forgive you!</t>
  </si>
  <si>
    <t>dlg_pain_tortured_random_05_02</t>
  </si>
  <si>
    <t>The Goddess can kiss my arse! I prefer to stay evil! Argh!</t>
  </si>
  <si>
    <t>dlg_pain_tortured_random_06</t>
  </si>
  <si>
    <t>Good doesn’t stand a chance! Vader for President! Argh!</t>
  </si>
  <si>
    <t>dlg_pain_tortured_random_07</t>
  </si>
  <si>
    <t>May I briefly tell you about my Lord and Master, the Absolute Evil? ARGH!</t>
  </si>
  <si>
    <t>dlg_pain_tortured_random_08</t>
  </si>
  <si>
    <t>Why doesn’t the Good have any problems with torture? ARGH!</t>
  </si>
  <si>
    <t>dlg_pain_village_end_01</t>
  </si>
  <si>
    <t>The Merciless Evil had briefly explained to the villagers that it really only wanted to rescue Thalya. But, seeing as how its army was already there, it razed the village to the ground anyway.</t>
  </si>
  <si>
    <t>dlg_pain_village_end_02</t>
  </si>
  <si>
    <t>You wicked, despicable creature! May you forever burn in hell! Good shall prevail!</t>
  </si>
  <si>
    <t>dlg_pain_village_start_01</t>
  </si>
  <si>
    <t>The Pillaging Evil’s army marched toward the village! And definitely not to buy cheap meats and sausages…</t>
  </si>
  <si>
    <t>dlg_pain_villagespawner_activate_fallback_combat_01</t>
  </si>
  <si>
    <t>Concerned citizens from the nearby village had heard of the army camp’s destruction. Extremely troubled, they therefore decided to arm themselves and go on the offensive!</t>
  </si>
  <si>
    <t>dlg_pain_villagespawner_activate_fallback_combat_02</t>
  </si>
  <si>
    <t>Excellent, confront the evil, chase it back into the Underground and then let us purify the ground with cleansing fire!</t>
  </si>
  <si>
    <t>dlg_pain_villagespawner_activate_fallback_sensor_01</t>
  </si>
  <si>
    <t>The Advancing Evil’s army marched towards a small nearby village. The citizens there fearfully armed themselves and attempted to go on the offensive!</t>
  </si>
  <si>
    <t>dlg_pain_villagespawner_activate_fallback_sensor_02</t>
  </si>
  <si>
    <t>Do not despair, the Goddess is on our side. These evil creatures will never be able to resist warriors of the Light! Destroy them and their breeding ground in the Underground!</t>
  </si>
  <si>
    <t>dlg_pain_villagespawner_activate_info_01</t>
  </si>
  <si>
    <t>Worried citizens from the nearby village were alarmed by the Perverse Evil’s presence and decided to send some scouts to investigate the Dungeon!</t>
  </si>
  <si>
    <t>dlg_pain_villagespawner_activate_info_02</t>
  </si>
  <si>
    <t>Finally, you cowards! Come, it is time to eradicate evil root and branch, and feed it to the purifying flames!</t>
  </si>
  <si>
    <t>dlg_pier_crab_boss_end_01</t>
  </si>
  <si>
    <t>With a rattle – if crabs can even do that – the huge thing went down. Tonight’s meal was taken care of, at any rate!</t>
  </si>
  <si>
    <t>dlg_pier_crab_boss_start_01</t>
  </si>
  <si>
    <t>A ginormous giganto-crab walked the beach of Turtoga. Unfortunately, it was standing in the way of the Lots-Of-Space-Requiring Evil’s armies on their way to attack one of the Good locations!</t>
  </si>
  <si>
    <t>dlg_pier_crab_boss_start_02</t>
  </si>
  <si>
    <t>Well, if that thing doesn't get out of the way, we'll just have to kill it! I've got a bit of a craving for crab meat!</t>
  </si>
  <si>
    <t>dlg_pier_first_time_one_ship_arrived_01</t>
  </si>
  <si>
    <t>Captain Salazar's ship had reached Turtoga. The crew sprang from the ship and made their way to the Dungeon!</t>
  </si>
  <si>
    <t>dlg_pier_first_time_one_ship_spawn_01</t>
  </si>
  <si>
    <t>One of Captain Salazar's ships was en route. It would soon arrive and anchor near the Dungeon!</t>
  </si>
  <si>
    <t>dlg_pier_first_time_one_ship_spawn_02</t>
  </si>
  <si>
    <t>No problem. We’re prepared! Well… kind of. Sure, there’s still room for improvement. But it should be enough for now!</t>
  </si>
  <si>
    <t>dlg_pier_first_time_three_ship_spawn_01</t>
  </si>
  <si>
    <t>Captain Salazar was now more than impatient! He placed his most loyal and powerful troops in three ships and had them set course for the Dungeon!</t>
  </si>
  <si>
    <t>dlg_pier_first_time_three_ship_spawn_02</t>
  </si>
  <si>
    <t>Hey, no problem. I'll wipe the floor with them, too. After all, these scurvy knaves are preventing me from taking my vacation!</t>
  </si>
  <si>
    <t>dlg_pier_first_time_two_ship_spawn_01</t>
  </si>
  <si>
    <t>Captain Salazar was… dissatisfied… with the overall situation. This time he sent out two ships to attack the Dungeon from two sides!</t>
  </si>
  <si>
    <t>dlg_pier_intro_01</t>
  </si>
  <si>
    <t>So, am I finally going to get to sunbathe, or are there even more tasks that the Far-Off Evil has for me? In my own free time!</t>
  </si>
  <si>
    <t>dlg_pier_intro_02</t>
  </si>
  <si>
    <t>You really think you’re ever going to get any R and R?</t>
  </si>
  <si>
    <t>dlg_pier_intro_03</t>
  </si>
  <si>
    <t>Hmph, I might as well have become a game developer! All right, so what's the plan?</t>
  </si>
  <si>
    <t>dlg_pier_intro_04</t>
  </si>
  <si>
    <t>*harrumph* Thalya still found herself on Turtoga. The Every-Trick-In-The-Book-Knowing Evil still had a score to settle with one of the local pirate captains. A disgusting character by the name of Captain Salazar!</t>
  </si>
  <si>
    <t>dlg_pier_intro_05</t>
  </si>
  <si>
    <t>Okay. And it's time to beat the hell out of him! Right, got it. What did he do?</t>
  </si>
  <si>
    <t>dlg_pier_intro_06</t>
  </si>
  <si>
    <t>Well… there’s an age-old dispute between the Absolute Evil and the Captain. It all began with a poker tournament. Naturally, the Gambling-Debt-Welshing Evil would never fail to repay a debt, but there was a certain disagreement on the amount of that debt.</t>
  </si>
  <si>
    <t>dlg_pier_intro_07</t>
  </si>
  <si>
    <t>This Captain Salazar alleged that it was 100 gold doubloons, while the Not-Trusting-Its-Own-Memory Evil remembered it as being 1 doubloon.</t>
  </si>
  <si>
    <t>dlg_pier_intro_08</t>
  </si>
  <si>
    <t>I see… Fine, then, let's give the captain a good hiding! Where can I find this guy?</t>
  </si>
  <si>
    <t>dlg_pier_intro_09</t>
  </si>
  <si>
    <t>That wasn't a problem. In fact, Captain Salazar had received a tip about the Tip-Giving Evil’s activities and was already on his way here to attack the Dungeon!</t>
  </si>
  <si>
    <t>dlg_pier_intro_10</t>
  </si>
  <si>
    <t>What? Why didn't you say so? Alert, to arms! Defend the Dungeonheart! Defend me!</t>
  </si>
  <si>
    <t>dlg_pier_mission_caption</t>
  </si>
  <si>
    <t>Gambling Debts</t>
  </si>
  <si>
    <t>dlg_pier_mission_description</t>
  </si>
  <si>
    <t>Thalya remained eager to finally start her vacation. But the Merciless Evil still had more tasks for her. For example, there was this pirate captain and some unsettled gambling debts…</t>
  </si>
  <si>
    <t>dlg_pier_one_ship_spawn_random_01</t>
  </si>
  <si>
    <t>A ship with even more bloodthirsty pirates was on its way. These would soon attack the Dungeon!</t>
  </si>
  <si>
    <t>dlg_pier_one_ship_spawn_random_02</t>
  </si>
  <si>
    <t>Captain Salazar sent yet another ship out to attack the Dungeon!</t>
  </si>
  <si>
    <t>dlg_pier_one_ship_spawn_random_03</t>
  </si>
  <si>
    <t>A new pack of pirates was on their way to capture the Dungeon!</t>
  </si>
  <si>
    <t>dlg_pier_outro_01</t>
  </si>
  <si>
    <t>It was done. Captain Salazar had lost almost his entire fleet and now grudgingly agreed that the Never-Pays-Its-Gambling-Debts Evil owed him but one gold doubloon.</t>
  </si>
  <si>
    <t>dlg_pier_outro_02</t>
  </si>
  <si>
    <t>Of course, the Stingy Evil refused to pay up.</t>
  </si>
  <si>
    <t>dlg_pier_outro_03</t>
  </si>
  <si>
    <t>What? Because of one goddamn gold doubloon? Here, I'll pay him out of my own wallet if it puts an end to this crap.</t>
  </si>
  <si>
    <t>dlg_pier_outro_04</t>
  </si>
  <si>
    <t>That's rather unusual, but the Frugal Evil agreed. Captain Salazar, who simply wanted to close this chapter and save face, also agreed. The rest of his now meager fleet withdrew.</t>
  </si>
  <si>
    <t>dlg_pier_outro_05</t>
  </si>
  <si>
    <t>Ah, finally! Now it's time for my vacation…</t>
  </si>
  <si>
    <t>dlg_pier_outro_06</t>
  </si>
  <si>
    <t>Thalya thought she could now devote herself entirely to her vacation. But the Narrator suspected that the Never-At-A-Loss-For-An-Assignment Evil still had something else for her to do…</t>
  </si>
  <si>
    <t>dlg_pier_outro_lose_01</t>
  </si>
  <si>
    <t>The Dungeonheart shattered into a thousand teeny tiny pieces. The Not-Exactly-Known-For-Its-Indulgence Evil would hardly approve of Thalya’s failure…</t>
  </si>
  <si>
    <t>dlg_pier_three_ship_spawn_random_01</t>
  </si>
  <si>
    <t>Three ships set sail for the Dungeon!</t>
  </si>
  <si>
    <t>dlg_pier_three_ship_spawn_random_02</t>
  </si>
  <si>
    <t>More ships set off to land near the Dungeon!</t>
  </si>
  <si>
    <t>dlg_pier_three_ship_spawn_random_03</t>
  </si>
  <si>
    <t>Three ships set course for the Dungeon!</t>
  </si>
  <si>
    <t>dlg_pier_two_ship_spawn_random_01</t>
  </si>
  <si>
    <t>Two of Captain Salazar's ships set sail. The crew – bloodthirsty pirates all – could hardly wait to attack the Dungeon!</t>
  </si>
  <si>
    <t>dlg_pier_two_ship_spawn_random_02</t>
  </si>
  <si>
    <t>Additional ships were on their way to attack the Dungeon!</t>
  </si>
  <si>
    <t>dlg_pier_two_ship_spawn_random_03</t>
  </si>
  <si>
    <t>Two ships set sail to attack the Dungeon!</t>
  </si>
  <si>
    <t>dlg_renegade_allcatapultsowned_info_01</t>
  </si>
  <si>
    <t>The Unstoppable Evil had now captured all three Catapults. They would be perfect for blowing Serenity into handy, fist-sized pieces of rubble! Let the games begin!</t>
  </si>
  <si>
    <t>dlg_renegade_allcatapultsowned_info_02</t>
  </si>
  <si>
    <t>That's how it looks! Open fire! Give ‘em hell! Take no prisoners! Ha ha ha!</t>
  </si>
  <si>
    <t>dlg_renegade_armycamp_spawn_info_01</t>
  </si>
  <si>
    <t>Serenity’s army was almost indecently large. The leader on duty therefore decided to send a punitive expedition into the Overworked Evil’s Dungeon. Naturally, they didn’t have a chance down there.</t>
  </si>
  <si>
    <t>dlg_renegade_armycamp_spawn_info_02</t>
  </si>
  <si>
    <t>In addition, those cowards in Serenity also sent out a well-equipped patrol to cause trouble in the Overworld. But only trouble for evil creatures, of course…</t>
  </si>
  <si>
    <t>dlg_renegade_armysargeant_idle_01</t>
  </si>
  <si>
    <t>Atten-shun!</t>
  </si>
  <si>
    <t>dlg_renegade_armysargeant_idle_02</t>
  </si>
  <si>
    <t>dlg_renegade_armysargeant_idle_03</t>
  </si>
  <si>
    <t>Eyes front!</t>
  </si>
  <si>
    <t>dlg_renegade_armysargeant_idle_04</t>
  </si>
  <si>
    <t>Fall in!</t>
  </si>
  <si>
    <t>dlg_renegade_armysargeant_idle_05</t>
  </si>
  <si>
    <t>Steady!</t>
  </si>
  <si>
    <t>dlg_renegade_armysargeant_idle_06</t>
  </si>
  <si>
    <t>Stay alert, men!</t>
  </si>
  <si>
    <t>dlg_renegade_armysargeant_idle_07</t>
  </si>
  <si>
    <t>Stand easy!</t>
  </si>
  <si>
    <t>dlg_renegade_armysargeant_idle_08</t>
  </si>
  <si>
    <t>For the Goddess, you pansies!</t>
  </si>
  <si>
    <t>dlg_renegade_armysargeant_idle_09</t>
  </si>
  <si>
    <t>Morning, you nincompoops!</t>
  </si>
  <si>
    <t>dlg_renegade_armysargeant_idle_10</t>
  </si>
  <si>
    <t>dlg_renegade_catapult_cd_info_01</t>
  </si>
  <si>
    <t>Unfortunately, the Catapult wasn’t reloaded and ready to fire yet! The Impatient Evil had to… be patient.</t>
  </si>
  <si>
    <t>dlg_renegade_catapult_hit_random_01</t>
  </si>
  <si>
    <t>The Catapult shot landed on Serenity’s defenders with a juicy “smack”! Ha ha ha!</t>
  </si>
  <si>
    <t>dlg_renegade_catapult_hit_random_02</t>
  </si>
  <si>
    <t>Hit and sunk! This Catapult shot is going to leave a lasting impression!</t>
  </si>
  <si>
    <t>dlg_renegade_catapult_hit_random_03</t>
  </si>
  <si>
    <t>A wonderful hit that was rewarded with moans and the sound of cracking bones! Excellent, ha ha ha!</t>
  </si>
  <si>
    <t>dlg_renegade_catapult_miss_random_01</t>
  </si>
  <si>
    <t>The Aimless Evil managed to fire the Catapult at… something… somewhere… Sad but true…</t>
  </si>
  <si>
    <t>dlg_renegade_catapult_miss_random_02</t>
  </si>
  <si>
    <t>One would think that in a massive Catapult bombardment it would be impossible not to hit at least SOMETHING, but the Useless Evil showed us how its done!</t>
  </si>
  <si>
    <t>dlg_renegade_catapult_miss_random_03</t>
  </si>
  <si>
    <t>The Incompetent Evil managed to hit everything… except the target! I’m so ashamed. Extremely!</t>
  </si>
  <si>
    <t>dlg_renegade_catapultready_info_01</t>
  </si>
  <si>
    <t>The Catapult was once again ready to fire.</t>
  </si>
  <si>
    <t>dlg_renegade_catapults_cd_info_01</t>
  </si>
  <si>
    <t>The Catapults weren’t ready to fire yet! The Impatient Evil could hardly wait…</t>
  </si>
  <si>
    <t>dlg_renegade_catapults_fired_random_01</t>
  </si>
  <si>
    <t>Boom! The Catapults had delivered their deadly cargo into the air!</t>
  </si>
  <si>
    <t>dlg_renegade_catapults_fired_random_02</t>
  </si>
  <si>
    <t>Is it a bird, is it a plane? No, it’s a death-dealing Catapult shot! Ha ha ha!</t>
  </si>
  <si>
    <t>dlg_renegade_catapults_fired_random_03</t>
  </si>
  <si>
    <t>Catapult shot, fly and win!</t>
  </si>
  <si>
    <t>dlg_renegade_catapultsready_info_01</t>
  </si>
  <si>
    <t>The Catapults were once again operational and ready to fire.</t>
  </si>
  <si>
    <t>dlg_renegade_centralvil_end_01</t>
  </si>
  <si>
    <t>The Greedy Evil had taken an Armory and gotten a siege weapon in its greedy, clawed hands.</t>
  </si>
  <si>
    <t>dlg_renegade_centralvil_end_02</t>
  </si>
  <si>
    <t>Ha, excellent, we should field test it as soon as possible!</t>
  </si>
  <si>
    <t>dlg_renegade_centralvil_start_01</t>
  </si>
  <si>
    <t>The Scouting-Around Evil’s army had discovered an Armory. The siege weapons there would be perfect for its arsenal.</t>
  </si>
  <si>
    <t>dlg_renegade_centralvil_start_02</t>
  </si>
  <si>
    <t>Excellent, let’s take it! Forward the Army of Evil!</t>
  </si>
  <si>
    <t>dlg_renegade_city_decimated_info_01</t>
  </si>
  <si>
    <t>The defenders of Serenity were visibly decimated, the army only a shadow of its former self. What a little Catapult fire can do! He he he.</t>
  </si>
  <si>
    <t>dlg_renegade_city_decimated_info_02</t>
  </si>
  <si>
    <t>Right, there’ll never be a better time to attack. Follow me, evil creatures. For me! I mean for the Deviant Evil! Cut them down! Pillage and burn! Give ‘em wedgies!</t>
  </si>
  <si>
    <t>dlg_renegade_city_reinforcements_random_01</t>
  </si>
  <si>
    <t>The people of Serenity had hired a few mercenaries as reinforcements, who immediately joined the ranks of the defenders. An unpleasant development…</t>
  </si>
  <si>
    <t>dlg_renegade_city_reinforcements_random_02</t>
  </si>
  <si>
    <t>The troops from Serenity received reinforcements. Naturally that only inspired the Brutal Evil all the more. At least, I hope so…</t>
  </si>
  <si>
    <t>dlg_renegade_city_reinforcements_random_03</t>
  </si>
  <si>
    <t>Serenity had increased its defensive forces. More enemies, more honor thought the Unscrupulous Evil and continued to work on their destruction!</t>
  </si>
  <si>
    <t>dlg_renegade_city_start_01</t>
  </si>
  <si>
    <t>The Wicked Evil’s creatures fell upon Serenity and began decimating the defenders. Uncertain at first, a lack of alternatives led them to fight back against the invaders.</t>
  </si>
  <si>
    <t>dlg_renegade_city_start_02</t>
  </si>
  <si>
    <t>Ha, they’re going to regret that! Destroy them! Poke out their eyes, tweak their noses! Give ‘em the finger! Time to die!… For the enemy, I mean!</t>
  </si>
  <si>
    <t>dlg_renegade_eastvil_end_01</t>
  </si>
  <si>
    <t>The Unstoppable Evil’s army had taken the Eastern Armory and captured a Catapult!</t>
  </si>
  <si>
    <t>dlg_renegade_eastvil_start_01</t>
  </si>
  <si>
    <t>The Drooling-For-Weapons Evil’s armies had discovered one of the armories! It quickly decided to capture it straight away.</t>
  </si>
  <si>
    <t>dlg_renegade_first_catapult_info_01</t>
  </si>
  <si>
    <t>Ah, a catapult! Excellent, we can sow chaos and destruction! How … does this thing work?</t>
  </si>
  <si>
    <t>dlg_renegade_first_catapult_info_02</t>
  </si>
  <si>
    <t>This was one of those new-fangled point and click Catapults, which could be fired fully automatically without a crew. Very handy, indeed. Just press the appropriate button, select the target, designate it and away you go!</t>
  </si>
  <si>
    <t>dlg_renegade_intro_01</t>
  </si>
  <si>
    <t>The Skeptical-Of-All-Life Evil had left Termite Island far behind it and had come ashore very close to the quiet town of Serenity.</t>
  </si>
  <si>
    <t>dlg_renegade_intro_02</t>
  </si>
  <si>
    <t>Serenity was a quiet little town, mainly known for being the world's greatest arms exporters. This in itself was not a contradiction for, as quiet and peaceful as Serenity was, somewhere in the world there was always someone who needed arms, and the quiet and peaceful inhabitants of Serenity were more than willing to supply others with instruments of death.</t>
  </si>
  <si>
    <t>dlg_renegade_intro_03</t>
  </si>
  <si>
    <t>Including the Solvent Evil's armies, as long as the price was right.</t>
  </si>
  <si>
    <t>dlg_renegade_intro_04</t>
  </si>
  <si>
    <t>Now, however, that was going to be their downfall, as the All-Destroying Evil had no intention of allowing anyone to supply its enemies with weapons. And so it was that Serenity’s fate was sealed…</t>
  </si>
  <si>
    <t>dlg_renegade_intro_05</t>
  </si>
  <si>
    <t>Hmm, but there’s a huge army in Serenity that doesn’t look the least bit serene. It’s more likely to be a problem.</t>
  </si>
  <si>
    <t>dlg_renegade_intro_06</t>
  </si>
  <si>
    <t>On the other hand, there were a number of armories near Serenity with siege engines on their lots. These would certainly be useful for making that huge army… somewhat smaller! He, he, he!</t>
  </si>
  <si>
    <t>dlg_renegade_intro_07</t>
  </si>
  <si>
    <t>Excellent idea! Go, you vicious dogs, capture those armories and then we’ll go give the good people of Serenity a demonstration of their own products! Call it targeted advertising!</t>
  </si>
  <si>
    <t>dlg_renegade_mission_caption</t>
  </si>
  <si>
    <t>Once Upon A Catapult</t>
  </si>
  <si>
    <t>dlg_renegade_mission_description</t>
  </si>
  <si>
    <t>Termite Island lay in ruins, but the Marauding Evil had not yet finished its international “Destruction Tour”. The next “performance” was scheduled for the cozy town of Serenity. The All-Devastating Evil's army landed very close to there…</t>
  </si>
  <si>
    <t>dlg_renegade_outro_01</t>
  </si>
  <si>
    <t>Serenity had been razed to the ground. The Destructive Evil’s army had done a great job here.</t>
  </si>
  <si>
    <t>dlg_renegade_outro_02</t>
  </si>
  <si>
    <t>The Hostile Evil briefly mourned its former weapons dealer, but then shrugged. Somewhere out there it would find a new supplier!</t>
  </si>
  <si>
    <t>dlg_renegade_outro_03</t>
  </si>
  <si>
    <t>Thalya instructed the army to march further north, towards the coast. Why? Well, we don’t want to give that away just yet!</t>
  </si>
  <si>
    <t>dlg_renegade_outro_04</t>
  </si>
  <si>
    <t>Exactly, let’s get going. Let’s go!</t>
  </si>
  <si>
    <t>dlg_renegade_outro_05</t>
  </si>
  <si>
    <t>dlg_renegade_outro_06</t>
  </si>
  <si>
    <t>My good… No idea, good question! But it's kind of refreshing when she keeps her gob shut, isn’t it?</t>
  </si>
  <si>
    <t>dlg_renegade_outro_07</t>
  </si>
  <si>
    <t>Well I can’t argue with you there! *cough* And so the Evil Evil’s army marched off once more.</t>
  </si>
  <si>
    <t>dlg_renegade_outro_lose_01</t>
  </si>
  <si>
    <t>The Pathetic Evil had failed. The troops from Serenity had almost effortlessly torn through the Dungeon and destroyed the Dungeonheart. Unfortunately, they would have to find another trading partner for their arms exports in the future…</t>
  </si>
  <si>
    <t>dlg_renegade_patrol_encountered_random_01</t>
  </si>
  <si>
    <t>The creatures of evil had spotted a powerful patrol from Serenity.</t>
  </si>
  <si>
    <t>dlg_renegade_patrol_encountered_random_02</t>
  </si>
  <si>
    <t>The Malicious Evil’s army ran across a patrol from Serenity.</t>
  </si>
  <si>
    <t>dlg_renegade_patrol_encountered_random_03</t>
  </si>
  <si>
    <t>What? Someone saw a patrol from Serenity. Wipe them out, give them small animal names!</t>
  </si>
  <si>
    <t>dlg_renegade_patrol_killed_random_01</t>
  </si>
  <si>
    <t>The Overpowering Evil’s army had effortlessly taken out a patrol from Serenity. That made the Overworld a much safer place. At least for evil creatures…</t>
  </si>
  <si>
    <t>dlg_renegade_patrol_killed_random_02</t>
  </si>
  <si>
    <t>The patrol from Serenity was no more… They couldn’t withstand the concentrated power of the Deceptive Evil’s army!</t>
  </si>
  <si>
    <t>dlg_renegade_patrol_killed_random_03</t>
  </si>
  <si>
    <t>Ha, we sure showed them! Very good. For me! I mean, for evil!</t>
  </si>
  <si>
    <t>dlg_renegade_second_catapult_info_01</t>
  </si>
  <si>
    <t>The Megalomanic Evil now had two Catapults. So now two areas could be… philanthropized… at the same time.</t>
  </si>
  <si>
    <t>dlg_renegade_second_catapult_info_02</t>
  </si>
  <si>
    <t>Excellent, we should give that a try! What did that band used to sing, again? OPEN FIRE!</t>
  </si>
  <si>
    <t>dlg_renegade_spawn_firstwave_info_01</t>
  </si>
  <si>
    <t>The people of Serenity were concerned. While, as weapons dealers, they were accustomed to negotiating with the most disgusting creatures, having the Despicable Evil’s army right at their doorstep was still disconcerting. So they sent out a troop to… discreetly persuade the new arrivals to move!</t>
  </si>
  <si>
    <t>dlg_renegade_spawn_firstwave_info_02</t>
  </si>
  <si>
    <t>Obviously, they didn’t count on the insidious killer machine the Guileful Evil had already built in its Dungeon.</t>
  </si>
  <si>
    <t>dlg_renegade_villages_conquer_reminder_01</t>
  </si>
  <si>
    <t>The Introspective Evil simply tinkered away. Apparently it had forgotten that there was a huge army in Serenity capable of turning the Dungeon into a pile of ashes at any time!</t>
  </si>
  <si>
    <t>dlg_renegade_villages_conquer_reminder_02</t>
  </si>
  <si>
    <t>In order to prevent this, it would make sense to capture the armories and use the siege weapons located there.</t>
  </si>
  <si>
    <t>dlg_renegade_westvil_end_01</t>
  </si>
  <si>
    <t>The Weapon-Freak Evil’s army had taken the Western Armory and captured a Catapult!</t>
  </si>
  <si>
    <t>dlg_renegade_westvil_start_01</t>
  </si>
  <si>
    <t>That’s one of those armories! Go, destroy that th… I mean, capture that thing!</t>
  </si>
  <si>
    <t>dlg_ritual_defense_will_be_build_idle_01</t>
  </si>
  <si>
    <t>Some heroes had observed the arrival of the Duplicitous Evil’s army and began to set up defense posts!</t>
  </si>
  <si>
    <t>dlg_ritual_destroy_bridge_info_01</t>
  </si>
  <si>
    <t>The cowardly heroes destroyed the bridge before the Malicious Evil’s army could march over it. Wimps! Now another way would have to be found!</t>
  </si>
  <si>
    <t>dlg_ritual_destroy_stones_fallback_idle_01</t>
  </si>
  <si>
    <t>The Bursting-With-Strength Evil’s army could not be stopped by a few paltry rocks! It pressed unrelentingly onward!</t>
  </si>
  <si>
    <t>dlg_ritual_destroy_stones_idle_01</t>
  </si>
  <si>
    <t>Ha, you won’t stop me that easily, you wusses! I defeated Tanos – Ok, I just escaped from him – BUT A COUPLE OF ROCKS WILL BE CHILD’S PLAY!</t>
  </si>
  <si>
    <t>dlg_ritual_fire_down_01</t>
  </si>
  <si>
    <t>The Wall of Fire had been destroyed and opened a route to a hero army camp coincidentally located there!</t>
  </si>
  <si>
    <t>dlg_ritual_fire_down_02</t>
  </si>
  <si>
    <t>More training objects! Excellent. Time to break the ice!</t>
  </si>
  <si>
    <t>dlg_ritual_fire_fallback_01</t>
  </si>
  <si>
    <t>The Hasty Evil had led its army to an impenetrable Wall of Fire. This would provide some nice pictures as souvenirs, but further progress was not possible at the moment! Frustrated, it turned around and looked for something that could be destroyed.</t>
  </si>
  <si>
    <t>dlg_ritual_fire_random_01</t>
  </si>
  <si>
    <t>Thalya STILL HAD NOT eliminated the Wall of Fire in the northeast. The Inglorious Evil told his pokey comrade-in-arms to get a move on and do it!</t>
  </si>
  <si>
    <t>dlg_ritual_fire_random_02</t>
  </si>
  <si>
    <t>The Wall of Fire in the northeast WAS STILL STANDING! The Neglecting Evil scolded itself for its failure and then gave Thalya a hearty kick in the arse so that would she finally take care of it!</t>
  </si>
  <si>
    <t>dlg_ritual_fire_random_03</t>
  </si>
  <si>
    <t>Hey you, look, it’s really not too much to ask for you to go over there and take out that Wall of Fire! Thalya now has a Frost Nova! FROST NOVA! Capiche? Good, then take care of it – otherwise I'll do it myself…</t>
  </si>
  <si>
    <t>dlg_ritual_golem_not_in_position_info_01</t>
  </si>
  <si>
    <t>The Splendid Evil had reached the ritual site for the Grave Golem! But… unfortunately WITHOUT the Grave Golem! It found that a bit embarrassing, but set about correcting the mistake immediately.</t>
  </si>
  <si>
    <t>dlg_ritual_golem_on_place_fail_end_random_01</t>
  </si>
  <si>
    <t>Flies are simply fascinating. At least for the Easily-Distracted Evil, who hadn’t concentrated on the Grave Golem’s ritual sacrifice. Which then correspondingly went spectacularly pear-shaped…</t>
  </si>
  <si>
    <t>dlg_ritual_golem_on_place_fail_end_random_02</t>
  </si>
  <si>
    <t>The Incompetent Evil must have thought that the Grave Golem ritual would conduct itself. Well, obviously that just wasn’t so and AGAIN I was disappointed!</t>
  </si>
  <si>
    <t>dlg_ritual_golem_on_place_fail_end_random_03</t>
  </si>
  <si>
    <t>Did you hear that tinkling sound, too? That was the sound of the Underachieving Evil’s dreams shattering after it completely, totally and utterly screwed up the Grave Golem ritual.</t>
  </si>
  <si>
    <t>dlg_ritual_golem_on_place_first_time_start_01</t>
  </si>
  <si>
    <t>The Grave Golem ritual began once it and Thalya had taken their respective places. Naturally, the ritual magically attracted a number of Stone Guards! They streamed in to stop the ritual. Permanently!</t>
  </si>
  <si>
    <t>dlg_ritual_golem_on_place_first_time_start_02</t>
  </si>
  <si>
    <t>We’re not going to let that scare us! Go, defend us, hold the line, throw cotton balls at them!</t>
  </si>
  <si>
    <t>dlg_ritual_golem_on_place_start_random_01</t>
  </si>
  <si>
    <t>The Pathetic Evil once again crept to the ritual site in order to sacrifice the Grave Golem after having already failed spectacularly once before!</t>
  </si>
  <si>
    <t>dlg_ritual_golem_on_place_start_random_02</t>
  </si>
  <si>
    <t>The Non-Capitulating Evil AGAIN began the ritual sacrifice of the Grave Golem. Obviously its previous failure hadn’t disheartened it. Fascinating…</t>
  </si>
  <si>
    <t>dlg_ritual_golem_on_place_success_end_01</t>
  </si>
  <si>
    <t>The Grave Golem viewed its coming death through the ritual with equanimity. As an undead it was used to dying, so what fear should a lasting death hold?</t>
  </si>
  <si>
    <t>dlg_ritual_golem_on_place_success_end_02</t>
  </si>
  <si>
    <t>Ah, new power flows through me. I could now easily lead Zerg!… Whatever Zerg are.</t>
  </si>
  <si>
    <t>dlg_ritual_golem_place_info_01</t>
  </si>
  <si>
    <t>The Ready-To-Sacrifice Evil had reached a Thingy Site. This was where the Grave Golem had to be brought.</t>
  </si>
  <si>
    <t>dlg_ritual_intro_01</t>
  </si>
  <si>
    <t>Man, what a… climb. Why does this ritual have… to take place… up here?</t>
  </si>
  <si>
    <t>dlg_ritual_intro_02</t>
  </si>
  <si>
    <t>Hero’s training ALWAYS in remote place is done. Know that, you should, young Padawan!</t>
  </si>
  <si>
    <t>dlg_ritual_intro_03</t>
  </si>
  <si>
    <t>*Harrumph* Thalya had climbed Mount Destiny. The Insidious Evil had brought her here so she could become more powerful. This required the Ritual of Sacrifice.</t>
  </si>
  <si>
    <t>dlg_ritual_intro_04</t>
  </si>
  <si>
    <t>Sacrifice? Doesn’t sound so great, right off the bat…</t>
  </si>
  <si>
    <t>dlg_ritual_intro_05</t>
  </si>
  <si>
    <t>Of course, Thalya would not be sacrificed, but rather her minions. More specifically, one of each kind of Titan should be sacrificed in a ritual.</t>
  </si>
  <si>
    <t>dlg_ritual_intro_06</t>
  </si>
  <si>
    <t>The Ogre would have to be led to this spot to trigger the ritual.</t>
  </si>
  <si>
    <t>dlg_ritual_intro_07</t>
  </si>
  <si>
    <t>And this is where the Grave Golem would have to wait to perform the ritual.</t>
  </si>
  <si>
    <t>dlg_ritual_intro_08</t>
  </si>
  <si>
    <t>Finally, the Pit Fiend would have to be brought exactly here to complete the ritual.</t>
  </si>
  <si>
    <t>dlg_ritual_intro_09</t>
  </si>
  <si>
    <t>Ok, I can do that, but… What's the deal with this Wall of Fire?</t>
  </si>
  <si>
    <t>dlg_ritual_intro_10</t>
  </si>
  <si>
    <t>Impetuous are you, young Padawan. First your task you must do!</t>
  </si>
  <si>
    <t>dlg_ritual_intro_11</t>
  </si>
  <si>
    <t>Ok, ok, as long as you stop talking funny, I'll go along with it!</t>
  </si>
  <si>
    <t>dlg_ritual_mission_caption</t>
  </si>
  <si>
    <t>A Disturbance In The Force</t>
  </si>
  <si>
    <t>dlg_ritual_mission_description</t>
  </si>
  <si>
    <t>Thalya had climbed Mount Destiny. The Unspeakable Evil led her here to strengthen her with a ritual…</t>
  </si>
  <si>
    <t>dlg_ritual_new_skill_info_01</t>
  </si>
  <si>
    <t>The ritual was complete. New power flowed through Thalya. In addition, she also learned a new, highly useful skill: the FROST NOVA</t>
  </si>
  <si>
    <t>dlg_ritual_new_skill_info_02</t>
  </si>
  <si>
    <t>Frost Nova? Sounds pretty cool to me, but how is that supposed to help me against Tanos…?</t>
  </si>
  <si>
    <t>dlg_ritual_new_skill_info_03</t>
  </si>
  <si>
    <t>This was particularly interesting because TANOS mainly used FIRE. Cold as a countermeasure for fire: perfect!</t>
  </si>
  <si>
    <t>dlg_ritual_new_skill_info_04</t>
  </si>
  <si>
    <t>Ah, ok, now I get it. Frost Nova, yay! Fine, fine, what do we do now?</t>
  </si>
  <si>
    <t>dlg_ritual_new_skill_info_05</t>
  </si>
  <si>
    <t>Of course, Thalya immediately began to test her newly acquired skill on the Wall of Fire to the northeast. By whatever strange set of circumstances applies in these situations, it proved to be the ideal test object!</t>
  </si>
  <si>
    <t>dlg_ritual_new_skill_info_06</t>
  </si>
  <si>
    <t>All right, I know what to do. Right, I’m gonna freeze that thing, put out those flames, blow out their candle!</t>
  </si>
  <si>
    <t>dlg_ritual_ogre_not_in_position_info_01</t>
  </si>
  <si>
    <t>The Impetuous Evil had reached the ritual site for the Ogre, but without the Ogre! Hopefully it would correct this faux pas right away.</t>
  </si>
  <si>
    <t>dlg_ritual_ogre_on_place_fail_end_random_01</t>
  </si>
  <si>
    <t>The Unreliable Evil had failed to defend the Thingy Site. How shameful!</t>
  </si>
  <si>
    <t>dlg_ritual_ogre_on_place_fail_end_random_02</t>
  </si>
  <si>
    <t>The Incompetent Evil was more interested in the contents of its nose than in defending the Thingy Site. Well, the result was about what you’d expect.</t>
  </si>
  <si>
    <t>dlg_ritual_ogre_on_place_fail_end_random_03</t>
  </si>
  <si>
    <t>The Useless Evil hadn’t managed to defend the Thingy Site. You know, I don’t really expect anything anymore, but I STILL ALWAYS end up disappointed!</t>
  </si>
  <si>
    <t>dlg_ritual_ogre_on_place_first_time_start_01</t>
  </si>
  <si>
    <t>The ritual began. It would take some time, NATURALLY coinciding with an attack by a few Stone Guards. SOME COINCIDENCE, eh?</t>
  </si>
  <si>
    <t>dlg_ritual_ogre_on_place_first_time_start_02</t>
  </si>
  <si>
    <t>Psh, damn level designer! Go, crush the Stone Guards flat, protect the Ogre, hit ‘em with a left hook! Oh, and protect me too, please!</t>
  </si>
  <si>
    <t>dlg_ritual_ogre_on_place_start_random_01</t>
  </si>
  <si>
    <t>Once again the Failing Evil had led the Ogre to the ritual site. All hoped that the previous catastrophe would not be repeated.</t>
  </si>
  <si>
    <t>dlg_ritual_ogre_on_place_start_random_02</t>
  </si>
  <si>
    <t>The Incompetant Evil had once again led the Ogre to the Thingy Site. All creatures kept their fingers crossed that it would not fail. AGAIN!</t>
  </si>
  <si>
    <t>dlg_ritual_ogre_on_place_success_end_01</t>
  </si>
  <si>
    <t>The Ogre once again looked puzzled, for it obviously did not realize that the ritual would end with its death. Well, everyone on the side of evil is just that little bit more dispensable, he he he.</t>
  </si>
  <si>
    <t>dlg_ritual_ogre_on_place_success_end_02</t>
  </si>
  <si>
    <t>Ah, I feel new power flowing through me! Ha, now I'll defeat Tanos with ease!</t>
  </si>
  <si>
    <t>dlg_ritual_ogre_place_info_01</t>
  </si>
  <si>
    <t>The Catastrophe-Causing Evil had reached a Thingy Site. This was where the Ogre had to be brought.</t>
  </si>
  <si>
    <t>dlg_ritual_outro_01</t>
  </si>
  <si>
    <t>Thalya had extensively tested her newly acquired skills on the Mount Destiny army camp.</t>
  </si>
  <si>
    <t>dlg_ritual_outro_02</t>
  </si>
  <si>
    <t>Yep, good thing it was there. These occasional coincidences…</t>
  </si>
  <si>
    <t>dlg_ritual_outro_03</t>
  </si>
  <si>
    <t>Now she was ready! It was time for the final battle against Tanos. To decide once and for all whether Good or Evil would triumph.</t>
  </si>
  <si>
    <t>dlg_ritual_outro_04</t>
  </si>
  <si>
    <t>Then again, Tanos wasn’t all that Good anymore, either. I mean, he burnt a lot of things and people.</t>
  </si>
  <si>
    <t>dlg_ritual_outro_05</t>
  </si>
  <si>
    <t>Yes, apparently Tanos had internalized his Machiavelli. But okay, fine, then it was time to decide once and for all whether Evil or the Evil-That-Thinks-It’s-Good would triumph.</t>
  </si>
  <si>
    <t>dlg_ritual_outro_06</t>
  </si>
  <si>
    <t>Exactly, let's go. Tanos, get yourself some extra underwear!</t>
  </si>
  <si>
    <t>dlg_ritual_outro_lose_01</t>
  </si>
  <si>
    <t>The Dopey Evil hadn’t protected the Dungeonheart well enough and stood there looking like an idiot as it shattered into a thousand pieces. That was the inglorious end…</t>
  </si>
  <si>
    <t>dlg_ritual_pitfiend_not_in_position_info_01</t>
  </si>
  <si>
    <t>There was something else… Oh, right! This was the Thingy Site for the Pit Fiend, but the Forgetful Evil didn’t have one on hand! How embarrassing!</t>
  </si>
  <si>
    <t>dlg_ritual_pitfiend_on_place_fail_end_random_01</t>
  </si>
  <si>
    <t>The Slow-On-The-Uptake Evil had completely lost sight of the ritual and, accordingly, it failed, big-time. Pitiful!</t>
  </si>
  <si>
    <t>dlg_ritual_pitfiend_on_place_fail_end_random_02</t>
  </si>
  <si>
    <t>The Failing-Like-All-Villains-Do Evil had once again managed to fail magnificently and royally screw up the Pit Fiend’s ritual. It ashamedly began preparations for another attempt.</t>
  </si>
  <si>
    <t>dlg_ritual_pitfiend_on_place_fail_end_random_03</t>
  </si>
  <si>
    <t>The Failing Evil had failed to properly defend the Pit Fiend’s ritual which, in turn, failed as well. Distraught at its failure, it immediately began preparations for a new attempt!</t>
  </si>
  <si>
    <t>dlg_ritual_pitfiend_on_place_first_time_start_01</t>
  </si>
  <si>
    <t>Thalya and the Pit Fiend stood ready for the ritual. Unfortunately, so did some Stone Guards, who had gotten wind of the whole thing.</t>
  </si>
  <si>
    <t>dlg_ritual_pitfiend_on_place_first_time_start_02</t>
  </si>
  <si>
    <t>No problem, they’ll be child’s play for us. And by “us” I mean the creatures, because I’ll be busy with the ritual. Go, take them down, paddle their asses, step on their toes!</t>
  </si>
  <si>
    <t>dlg_ritual_pitfiend_on_place_start_random_01</t>
  </si>
  <si>
    <t>The Traumatized Evil once again began to perform the Pit Fiend’s ritual. Hopefully, this would erase its previous failure from memory!</t>
  </si>
  <si>
    <t>dlg_ritual_pitfiend_on_place_start_random_02</t>
  </si>
  <si>
    <t>The Unshaken-By-Failures Evil was cheerfully preparing to perform the Pit Fiend’s ritual. Hey, what’s one – or more – failures, know what I mean? We learn from mistakes, right? A fascinatingly optimistic attitude, which I myself most certainly do not share. Loser!</t>
  </si>
  <si>
    <t>dlg_ritual_pitfiend_on_place_success_end_01</t>
  </si>
  <si>
    <t>The Pit Fiend rattled one last “Damned Gandalf” or something like that and then died as part of the ritual. Amusing, considering that we used a ritual to summon him in the first place! Sweet Alanis might be better advised to look at that the next time she writes a song about irony!</t>
  </si>
  <si>
    <t>dlg_ritual_pitfiend_place_info_01</t>
  </si>
  <si>
    <t>The Wandering Evil had reached the Pit Fiend Thingy Site. Excellent!</t>
  </si>
  <si>
    <t>dlg_ritual_protagonist_not_in_position_random_01</t>
  </si>
  <si>
    <t>Everything was ready to perform the ritual. Thalya now went… Wait a minute, where the hell is Thalya? I’d love to work with professionals – just once! WITH PROFESSIONALS – JUST ONCE! Can’t be that difficult!</t>
  </si>
  <si>
    <t>dlg_ritual_protagonist_not_in_position_random_02</t>
  </si>
  <si>
    <t>Everything was ready for the ritual… except for Thalya, who was once again unable to take her position.</t>
  </si>
  <si>
    <t>dlg_ritual_skill_not_ready_info_01</t>
  </si>
  <si>
    <t>The Harassing Evil couldn’t get enough of Thalya’s Frost Nova. Unfortunately, it was not yet available again…</t>
  </si>
  <si>
    <t>dlg_ritual_spawn_first_wave_info_01</t>
  </si>
  <si>
    <t>The heroes in the area were apparently unwilling to simply watch the Deviate Evil work, and instead set out to attack the Dungeon.</t>
  </si>
  <si>
    <t>dlg_ritual_tanos_insane_random_01</t>
  </si>
  <si>
    <t>Did you hear? They say Tanos burnt down an entire village because they not everyone volunteered for the war against evil.</t>
  </si>
  <si>
    <t>dlg_ritual_tanos_insane_random_02</t>
  </si>
  <si>
    <t>My brother-in-law wrote to me that Tanos burned all the fields in the south so that the peasants would no longer be distracted by their work and fight for him as soldiers instead.</t>
  </si>
  <si>
    <t>dlg_ritual_tanos_insane_random_03</t>
  </si>
  <si>
    <t>Arthas, I mean Tanos, supposedly sank all the ships in the Northern Fleet so that they couldn’t flee.</t>
  </si>
  <si>
    <t>dlg_ritual_tanos_insane_random_04</t>
  </si>
  <si>
    <t>Tanos allegedly destroyed the city of Cathome – or something like that – because he feared that the inhabitants were contaminated.</t>
  </si>
  <si>
    <t>dlg_ritual_use_skill_idle_01</t>
  </si>
  <si>
    <t>Hey. “What killed the dinosaurs? THE ICE AGE! HA HA HA</t>
  </si>
  <si>
    <t>dlg_ritual_use_skill_idle_02</t>
  </si>
  <si>
    <t>With this stolen gag, Thalya cast her newly acquired Frost Nova. The effect was tremendous and covered a large area in ice.</t>
  </si>
  <si>
    <t>dlg_room_found1</t>
  </si>
  <si>
    <t>The Exploring Evil's Little Snots had discovered a Room in the Underground.</t>
  </si>
  <si>
    <t>dlg_room_found2</t>
  </si>
  <si>
    <t>The Bustling Evil had discovered a Room in the Underground.</t>
  </si>
  <si>
    <t>dlg_room_found3</t>
  </si>
  <si>
    <t>A Room has been excavated in the Underground.</t>
  </si>
  <si>
    <t>dlg_room_found4</t>
  </si>
  <si>
    <t>A new Room has been discovered in the Dungeon.</t>
  </si>
  <si>
    <t>dlg_room_found5</t>
  </si>
  <si>
    <t>Your Little Snots have dug out a new Room.</t>
  </si>
  <si>
    <t>dlg_room_found6</t>
  </si>
  <si>
    <t>The Absolute Evil’s Little Snots had dug out a new Room.</t>
  </si>
  <si>
    <t>dlg_room_found7</t>
  </si>
  <si>
    <t>Your Little Snots have dug out a Room.</t>
  </si>
  <si>
    <t>dlg_rum_caravan_arrived_random_01</t>
  </si>
  <si>
    <t>A Rum Delivery had reached the Black Pearl and was immediately safely stored away. The Not-Yet-Drunk Evil was delighted!</t>
  </si>
  <si>
    <t>dlg_rum_caravan_arrived_random_02</t>
  </si>
  <si>
    <t>The Rum Delivery reached the ship safely and was loaded aboard. The Alcohol-Craving Evil was delighted!</t>
  </si>
  <si>
    <t>dlg_rum_caravan_arrived_random_03</t>
  </si>
  <si>
    <t>A Rum Delivery had reached its destination. The cargo was quickly stowed and secured. The Greedy Evil’s mouth began to water at the very thought of the refreshing draft!</t>
  </si>
  <si>
    <t>dlg_rum_caravan_attacked_info_01</t>
  </si>
  <si>
    <t>A Rum Delivery is under attack!</t>
  </si>
  <si>
    <t>dlg_rum_caravan_attacked_info_02</t>
  </si>
  <si>
    <t>Your Rum Delivery is under attack!</t>
  </si>
  <si>
    <t>dlg_rum_caravan_incoming_info_01</t>
  </si>
  <si>
    <t>Soon another Rum Delivery would set out for the loading point!</t>
  </si>
  <si>
    <t>dlg_rum_caravan_incoming_info_02</t>
  </si>
  <si>
    <t>Not much longer and a Rum Delivery would be on its way!</t>
  </si>
  <si>
    <t>dlg_rum_caravan_killed_random_01</t>
  </si>
  <si>
    <t>A Rum Delivery has been destroyed!</t>
  </si>
  <si>
    <t>dlg_rum_caravan_killed_random_02</t>
  </si>
  <si>
    <t>The Prohibitionist Evil had failed to adequately protect a Rum Delivery. It was immediately pounded to bits!</t>
  </si>
  <si>
    <t>dlg_rum_caravan_killed_random_03</t>
  </si>
  <si>
    <t>The Pitiful Evil hadn't managed to protect the Rum Delivery. Now the delicious liquid was spilt in the dirt!</t>
  </si>
  <si>
    <t>dlg_rum_caravan_spawned_random_01</t>
  </si>
  <si>
    <t>A Rum Delivery has set out!</t>
  </si>
  <si>
    <t>dlg_rum_caravan_spawned_random_02</t>
  </si>
  <si>
    <t>Another Rum Delivery set out for the Black Pearl!</t>
  </si>
  <si>
    <t>dlg_rum_caravan_spawned_random_03</t>
  </si>
  <si>
    <t>A delivery of delicious Rum was on its way!</t>
  </si>
  <si>
    <t>dlg_rum_caravan_spawned_random_04</t>
  </si>
  <si>
    <t>A new load of Rum was on its way!</t>
  </si>
  <si>
    <t>dlg_rum_caravan_timer_start_info_01</t>
  </si>
  <si>
    <t>The Rum was already packed and ready to go and deliveries to the Black Pearl would now run continuously. Thalya and her henchmen had to try their best to protect all these deliveries in order not to upset the Irascible Evil!</t>
  </si>
  <si>
    <t>dlg_rum_city_active_info_01</t>
  </si>
  <si>
    <t>By now, all of Turtoga was in an uproar. Rumour spread that the Rum supplies were running low! It didn't take long before bigger mobs got together to stop the thief!</t>
  </si>
  <si>
    <t>dlg_rum_customs_active_01</t>
  </si>
  <si>
    <t>Turtoga’s customs authority had also got wind of the smuggling and sent some of its agents to stop the deliveries. It would definitely be a good idea to attack their camps to weaken the customs officers!</t>
  </si>
  <si>
    <t>dlg_rum_customs_completed_01</t>
  </si>
  <si>
    <t>The Tax-Exemption-Demanding Evil had destroyed all of the customs officer camps. These would no longer be a problem.</t>
  </si>
  <si>
    <t>dlg_rum_customs_completed_02</t>
  </si>
  <si>
    <t>You’ve got that right. Down with the establishment and all that! Ha ha ha. Keelhaul ‘em, make ‘em walk the plank, make ‘em scrub the decks!</t>
  </si>
  <si>
    <t>dlg_rum_customscamp_destroyed_random_01</t>
  </si>
  <si>
    <t>The Pirate Evil’s armies had made one of the customs officers' camps walk the plank, as it were. That would teach those wretched civil servants to interfere in the Prohibition-Ignoring Evil’s Rum-running!!</t>
  </si>
  <si>
    <t>dlg_rum_customscamp_destroyed_random_02</t>
  </si>
  <si>
    <t>The Customs-Officer-Hating Evil had destroyed another camp, a devastating blow to the border guards! Excellent work!</t>
  </si>
  <si>
    <t>dlg_rum_customscamp_destroyed_random_03</t>
  </si>
  <si>
    <t>The Speculating-On-Exemption-From-Duties Evil torched another of the customs officers’ camps! That would significantly reduce the number of inspectors!</t>
  </si>
  <si>
    <t>dlg_rum_heroes_active_01</t>
  </si>
  <si>
    <t>Turtoga’s Heroes were beside themselves. No sooner had someone mentioned that tourists wanted to smuggle their delicious Rum off the island on a ship named the Black Pearl than they were already running off to teach them better! It wouldn't take long before they stumbled into the Dungeon…</t>
  </si>
  <si>
    <t>dlg_rum_heroes_active_02</t>
  </si>
  <si>
    <t>Ha, no problem, we’ll make ‘em walk the plank, we’ll keelhaul ‘em, we’ll make ‘em peel potatoes!</t>
  </si>
  <si>
    <t>dlg_rum_heroes_active_fallback_01</t>
  </si>
  <si>
    <t>The Careless Evil’s stumbling through the countryside Creatures had quickly been spotted by Turtoga’s scouts. Soon the rumour spread that these newcomers wanted to smuggle some Rum off the island with the help of the Black Pearl. An enraged mob immediately set out for the Dungeon.</t>
  </si>
  <si>
    <t>dlg_rum_intro_01</t>
  </si>
  <si>
    <t>Finally, a vacation! At least that's what Thalya thought as she left for the tranquil holiday island of Turtoga. Of course with the Absolute Evil’s best wishes!</t>
  </si>
  <si>
    <t>dlg_rum_intro_02</t>
  </si>
  <si>
    <t>Exactly, I asked the chief for permission and it agreed. Ah, now I can finally let the sun just roast my back and…</t>
  </si>
  <si>
    <t>dlg_rum_intro_03</t>
  </si>
  <si>
    <t>Naturally, the Subordinate-Exploiting Evil hadn’t said yes without its own reasons!</t>
  </si>
  <si>
    <t>dlg_rum_intro_04</t>
  </si>
  <si>
    <t>It didn’t?</t>
  </si>
  <si>
    <t>dlg_rum_intro_05</t>
  </si>
  <si>
    <t>Turtoga was not only an excellent holiday destination, but was also known for its excellent Rum, which the Pirate Evil craved.</t>
  </si>
  <si>
    <t>dlg_rum_intro_06</t>
  </si>
  <si>
    <t>Okay, maybe someone can…</t>
  </si>
  <si>
    <t>dlg_rum_intro_07</t>
  </si>
  <si>
    <t>But Turtoga was still home to brightly shining Heroes, who also defended their local Rum with every drop of blood in their bodies. Running that Rum would be a hell of a job. I wonder just who the Never-Takes-A-Vacation Evil could have had in mind…</t>
  </si>
  <si>
    <t>dlg_rum_intro_08</t>
  </si>
  <si>
    <t>*sigh* Alright. I’ll do the sunbathing later. So, run the Rum, that should be doable.</t>
  </si>
  <si>
    <t>dlg_rum_intro_09</t>
  </si>
  <si>
    <t>Of courrrrse it’s doable! A few bloodthirsty inhabitants of a pirate island can't stop a tourist like you!</t>
  </si>
  <si>
    <t>dlg_rum_intro_10</t>
  </si>
  <si>
    <t>But okay, the Rum Deliveries were already underway. They would travel by road to the ship, which would set sail once enough Rum to satisfy the Thirsting-For-Alcohol Evil’s needs had been loaded.</t>
  </si>
  <si>
    <t>dlg_rum_intro_11</t>
  </si>
  <si>
    <t>Got it. Get the Rum Deliveries safely to the ship. Can do. Time to build a Dungeon…</t>
  </si>
  <si>
    <t>dlg_rum_mission_caption</t>
  </si>
  <si>
    <t>Holiday Fever</t>
  </si>
  <si>
    <t>dlg_rum_mission_description</t>
  </si>
  <si>
    <t>Thalya had gone to Turtoga for a well deserved rest. Unfortunately, she hadn’t counted on the Flooding-Her-With-Assignments Evil…</t>
  </si>
  <si>
    <t>dlg_rum_outro_01</t>
  </si>
  <si>
    <t>It was done. A sufficient number of barrels of Rum had been loaded on board the Black Pearl, which soon set sail for the Rapturous Evil.</t>
  </si>
  <si>
    <t>dlg_rum_outro_02</t>
  </si>
  <si>
    <t>Well, if that's done, I'll get back to my sunbathing…</t>
  </si>
  <si>
    <t>dlg_rum_outro_03</t>
  </si>
  <si>
    <t>Thalya was just about to go back to her holiday. But did she really think that the Never-Takes-A-Vacation Evil didn't have any more tasks for her?</t>
  </si>
  <si>
    <t>dlg_rum_outro_04</t>
  </si>
  <si>
    <t>I really hope not, I was promised a vacation!</t>
  </si>
  <si>
    <t>dlg_rum_outro_05</t>
  </si>
  <si>
    <t>And I was promised a suitcase full of gold. What I got was a Lego case full of plastic gold coins. So go cry in someone else’s beer!</t>
  </si>
  <si>
    <t>dlg_rum_outro_06</t>
  </si>
  <si>
    <t>*sigh* Okay, okay, okay… what else needs to be done?</t>
  </si>
  <si>
    <t>dlg_rum_outro_07</t>
  </si>
  <si>
    <t>Oh, nothing special. Just… you'll find out in the next DLC!</t>
  </si>
  <si>
    <t>dlg_rum_outro_08</t>
  </si>
  <si>
    <t>And just what is that supposed to mean? Isn’t the DLC is supposed to have three maps?</t>
  </si>
  <si>
    <t>dlg_rum_outro_09</t>
  </si>
  <si>
    <t>Is that so? Well, if that's the case. On to the next mission!</t>
  </si>
  <si>
    <t>dlg_rum_outro_lose_01</t>
  </si>
  <si>
    <t>The Failing Evil hadn’t paid attention to its Dungeonheart! It sadly gazed upon the pile of broken pieces left by the Turtogans. Well, it seems Thalya would soon be sleeping with the fish…</t>
  </si>
  <si>
    <t>dlg_rum_outro_lose_caravan_01</t>
  </si>
  <si>
    <t>Thalya hadn’t adequately protected the Rum Deliveries. The Lusting-For-Rum Evil wouldn't take well to that. Maybe it would be a good idea if Thalya were to take a long, long vacation. Far away from the clutches of the No-Mercy-For-Underachievers Evil!</t>
  </si>
  <si>
    <t>dlg_rum_roadblock_info_01</t>
  </si>
  <si>
    <t>By all the demonic gods, what is that? Did someone just shout “Release the Kraken!"? Anyway, two huge octopus arms shot out out of the water and their destructive fury blocked a road. The Rum Deliveries would now have to take a different route.</t>
  </si>
  <si>
    <t>dlg_rum_shipspawner_active_info_01</t>
  </si>
  <si>
    <t>Turtoga’s fishermen arrived in their home port. Rumour quickly spread that someone was plundering their Rum supplies! They angrily set out for the Dungeon to “discuss” the matter!</t>
  </si>
  <si>
    <t>dlg_rum_shipspawner_caravans_active_info_01</t>
  </si>
  <si>
    <t>Thirsty pirates returned to Turtoga only to find out that someone wanted to steal their delicious Rum! With a bloodthirsty “arr!”, hastily glued on eye patches and a papier-mâché parrot, they set off to waylay the Rum Deliveries.</t>
  </si>
  <si>
    <t>dlg_rum_village_active_combat_info_01</t>
  </si>
  <si>
    <t>The wreckage left behind by the Destructive Evil’s armies had not gone unnoticed. That wouldn't have been difficult. Even a blind man with TWO eye patches could have… oh, what the hell. Anyway, a new batch of angry Turtogans immediately set off for the Dungeon!</t>
  </si>
  <si>
    <t>dlg_rum_village_active_combat_info_02</t>
  </si>
  <si>
    <t>No problem, ha ha ha! I’ll DESTROY them all!… Well, the others will stop them and soak up their attacks first, but after that I'll DESTROY them!</t>
  </si>
  <si>
    <t>dlg_rum_village_active_fallback_info_01</t>
  </si>
  <si>
    <t>The Trampling Evil’s armies had come to the notice of more Turtogans. They seemed not at all pleased with their Evil visitors and sent an enraged mob out to the Dungeon.</t>
  </si>
  <si>
    <t>dlg_rum_village_active_info_01</t>
  </si>
  <si>
    <t>Rumours of the Rum running had spread and even more enraged Turtogans furiously made their way into the Dungeon!</t>
  </si>
  <si>
    <t>dlg_sacrifice_arachnoid_recipe_info_01</t>
  </si>
  <si>
    <t>Maybe we should see what happens when we throw a few of these elves with the swords into the Hellhole!</t>
  </si>
  <si>
    <t>dlg_sacrifice_arachnoid_recipe_info_02</t>
  </si>
  <si>
    <t>Why? Is that some sort of secret recipe?</t>
  </si>
  <si>
    <t>dlg_sacrifice_arachnoid_recipe_info_03</t>
  </si>
  <si>
    <t>Recipe? No idea, but it sounds like fun, he he he. Damn fair-skinned elves!</t>
  </si>
  <si>
    <t>dlg_sacrifice_arachnoid_recipe_info_04</t>
  </si>
  <si>
    <t>But, in the end, they are related to us!</t>
  </si>
  <si>
    <t>dlg_sacrifice_arachnoid_recipe_info_05</t>
  </si>
  <si>
    <t>Psh, those tree-cuddling hippies have nothing in common with us Dark Elves!</t>
  </si>
  <si>
    <t>dlg_sacrifice_camp_end_01</t>
  </si>
  <si>
    <t>Another glorious victory for the Queen of Evil! Oh… I mean for the Absolute Evil, of course. I mean, it’s not my army. Not yet, anyway…</t>
  </si>
  <si>
    <t>dlg_sacrifice_camp_end_02</t>
  </si>
  <si>
    <t>You’re the Queen of Evil? Well I didn’t vote for you… and anyways, Queen of the Damned sounds better to me!</t>
  </si>
  <si>
    <t>dlg_sacrifice_camp_end_03</t>
  </si>
  <si>
    <t>Really? Oh God… terrible film, except for the music… But, of course, a better love story than “Bit at Twilight”!</t>
  </si>
  <si>
    <t>dlg_sacrifice_camp_start_01</t>
  </si>
  <si>
    <t>The Eagre-To-Explore Evil’s army had discovered one of the heroes’ camps. They immediately took care of its demolition…</t>
  </si>
  <si>
    <t>dlg_sacrifice_camp_start_02</t>
  </si>
  <si>
    <t>Exactly! Come on, let’s tear the place apart!</t>
  </si>
  <si>
    <t>dlg_sacrifice_centaurcamp_end_01</t>
  </si>
  <si>
    <t>Oh, those poor Centaurs. Unfortunately, they had to die for the good of the greater… Evil.</t>
  </si>
  <si>
    <t>dlg_sacrifice_centaurcamp_start_01</t>
  </si>
  <si>
    <t>The Farsighted Evil had discovered a modest little Centaur camp. Like any good, nature-loving being, the Horrible Evil immediately wanted to convert this area into a nature reserve. Of course, that meant that everything that was in the way had to go! He, he, he!</t>
  </si>
  <si>
    <t>dlg_sacrifice_city_end_01</t>
  </si>
  <si>
    <t>Ha, another city destroyed!</t>
  </si>
  <si>
    <t>dlg_sacrifice_city_end_02</t>
  </si>
  <si>
    <t>You’re so evil and cruel!</t>
  </si>
  <si>
    <t>dlg_sacrifice_city_end_03</t>
  </si>
  <si>
    <t>Thanks! That's really nice of you!</t>
  </si>
  <si>
    <t>dlg_sacrifice_city_end_04</t>
  </si>
  <si>
    <t>I despise you!</t>
  </si>
  <si>
    <t>dlg_sacrifice_city_end_05</t>
  </si>
  <si>
    <t>Careful now, hate leads to the dark side! *Giggles evilly*</t>
  </si>
  <si>
    <t>dlg_sacrifice_city_start_01</t>
  </si>
  <si>
    <t>The Fabulous Evil's armies had reached the city. Yaina, however, was long gone.</t>
  </si>
  <si>
    <t>dlg_sacrifice_city_start_02</t>
  </si>
  <si>
    <t>Then I 'spose I'll just take it out on the inhabitants! Forward!</t>
  </si>
  <si>
    <t>dlg_sacrifice_city_start_03</t>
  </si>
  <si>
    <t>Haven't you plunged enough cities into ruin?</t>
  </si>
  <si>
    <t>dlg_sacrifice_city_start_04</t>
  </si>
  <si>
    <t>Is that a trick question?</t>
  </si>
  <si>
    <t>dlg_sacrifice_city_start_05</t>
  </si>
  <si>
    <t>I'll admit, I could've saved myself the question… You monster!</t>
  </si>
  <si>
    <t>dlg_sacrifice_city_start_06</t>
  </si>
  <si>
    <t>Thanks!</t>
  </si>
  <si>
    <t>dlg_sacrifice_citychampion_end_01</t>
  </si>
  <si>
    <t>The great champion Rhonin hit the floor. The Radiant-With-Happiness Evil was extremely pleased. At the same time, this anti-heroic act was generously rewarded!</t>
  </si>
  <si>
    <t>dlg_sacrifice_citychampion_start_01</t>
  </si>
  <si>
    <t>Sadly, one of the heroes’ mighty champions lived in the City. Rhonin, whose cliché-soaked name we stole one-to-one from another universe, had retired here and was anything but pleased to see evil creatures.</t>
  </si>
  <si>
    <t>dlg_sacrifice_citychampion_start_02</t>
  </si>
  <si>
    <t>However, whoever put that sanctimonious do-gooder’s lights out permanently was sure to be richly rewarded.</t>
  </si>
  <si>
    <t>dlg_sacrifice_citychampion_start_03</t>
  </si>
  <si>
    <t>Reward or not, it'll be fun! Come on, fight!</t>
  </si>
  <si>
    <t>dlg_sacrifice_first_bonedust_dropped_info_01</t>
  </si>
  <si>
    <t>The Grave Robbing Evil had discovered some Corpse Dust. This was excellent, because it would need it for the Hellhole.</t>
  </si>
  <si>
    <t>dlg_sacrifice_first_centaurhoof_dropped_info_01</t>
  </si>
  <si>
    <t>Whoops, the first Centaur had lost one of its toenails. How sad! He, he, he! But it was exactly what the Absolutely-No-Regrets-Whatsoever Evil needed for the Hellhole.</t>
  </si>
  <si>
    <t>dlg_sacrifice_first_imprisoned_idle_01</t>
  </si>
  <si>
    <t>The first hero awoke in the Prison, where his death would generate some wonderful Evilness for the Disgusting Evil. Outstanding! Oh yes, and some heroes also needed to be sacrificed in the Hellhole… Hmm, a tough decision…</t>
  </si>
  <si>
    <t>dlg_sacrifice_first_skeletonsquad_spawned_idle_01</t>
  </si>
  <si>
    <t>A hero died in the Unspeakable Evil’s Prison! In fact, this wasn’t such a bad thing. A skeleton rose from the dead hero’s remains which would henceforth serve the Homicidal Evil without questions or demands!</t>
  </si>
  <si>
    <t>dlg_sacrifice_first_spiderleg_dropped_info_01</t>
  </si>
  <si>
    <t>The Arachnomanic Evil had torn off the first Spider leg. Just what it needed for the Hellhole! It carelessly through the rest of the Spider – and the remaining seven legs – aside…</t>
  </si>
  <si>
    <t>dlg_sacrifice_first_wormgoo_dropped_info_01</t>
  </si>
  <si>
    <t>The Disgusting Evil had collected its first… Worm Slime. Spendid!</t>
  </si>
  <si>
    <t>dlg_sacrifice_goldrecipe_info_01</t>
  </si>
  <si>
    <t>It was unlikely that the Demons of the Hellhole would refuse a small donation of gold, thought the Talking-To-Itself Evil. Hmm, it was certainly worth a try!</t>
  </si>
  <si>
    <t>dlg_sacrifice_graveyard_end_01</t>
  </si>
  <si>
    <t>The Graveyards ludicrous Guards had been… retired. Good thing for the gravedigger, who didn't have to go far this time.</t>
  </si>
  <si>
    <t>dlg_sacrifice_graveyard_slap_idle_01</t>
  </si>
  <si>
    <t>The Deviant Evil enthusiastically looted the Graveyard.</t>
  </si>
  <si>
    <t>dlg_sacrifice_graveyard_slap_idle_02</t>
  </si>
  <si>
    <t>Whack! And another grave shattered!</t>
  </si>
  <si>
    <t>dlg_sacrifice_graveyard_slap_idle_03</t>
  </si>
  <si>
    <t>Ha, nice hit!</t>
  </si>
  <si>
    <t>dlg_sacrifice_graveyard_slap_info_01</t>
  </si>
  <si>
    <t>As a really, really broad hint the savvy narrator pointed out to the Perplexed Evil that the graves in the Graveyard might just need a hearty smack or nudge to release the valuable Corpse Dust.</t>
  </si>
  <si>
    <t>dlg_sacrifice_graveyard_slap_reminder_01</t>
  </si>
  <si>
    <t>The Sluggish Evil still hadn't collected any Corpse Dust. Maybe it had forgotten that it was supposed to give the Tombstones a hearty smack?</t>
  </si>
  <si>
    <t>dlg_sacrifice_graveyard_slap_reminder_02</t>
  </si>
  <si>
    <t>The Senile Evil still hadn't used any hearty smacks to get the graves to release some Corpse Dust.</t>
  </si>
  <si>
    <t>dlg_sacrifice_graveyard_slap_reminder_03</t>
  </si>
  <si>
    <t>Look, cupcake, it really isn't all that hard. The Hand of Terror has to hit the tombstones so you can get the Corpse Dust.</t>
  </si>
  <si>
    <t>dlg_sacrifice_graveyard_start_01</t>
  </si>
  <si>
    <t>Another Graveyard? Excellent, here we should be able to find the rest of the Corpse Dust. Get a move on, people, loot those graves!</t>
  </si>
  <si>
    <t>dlg_sacrifice_graveyard_start_02</t>
  </si>
  <si>
    <t>My toenails are curling… Looting graves… How repulsive!</t>
  </si>
  <si>
    <t>dlg_sacrifice_graveyard_start_03</t>
  </si>
  <si>
    <t>Yeah yeah, Go share your moral outrage with someonewho cares!</t>
  </si>
  <si>
    <t>dlg_sacrifice_handfilled_random_01</t>
  </si>
  <si>
    <t>The Kleptomanic Evil wanted to collect even more ingredients before it noticed that it was already carrying stuff around with it. *Murmuring* At least it wasn’t jewelry from the department store like my ex-wife…</t>
  </si>
  <si>
    <t>dlg_sacrifice_handfilled_random_02</t>
  </si>
  <si>
    <t>The Greedy Evil feverishly grasped at other ingredients only to realize that the Hand of Terror was already full!</t>
  </si>
  <si>
    <t>dlg_sacrifice_handfilled_random_03</t>
  </si>
  <si>
    <t>The Possessive Evil wanted to gather other ingredients, but found that it was already carrying some.</t>
  </si>
  <si>
    <t>dlg_sacrifice_hobithub_end_01</t>
  </si>
  <si>
    <t>The Merciless Evil's armies destroyed the Hobbit camp with joyful efficiency. These Hobbits wouldn't be running off throwing any rings into any lava in any mountains anymore, ha ha ha!</t>
  </si>
  <si>
    <t>dlg_sacrifice_humansacrifice_alive_info_01</t>
  </si>
  <si>
    <t>While it was fun watching corpses disappear into the Hellhole, the Demons EXPLICITLY demanded live heroes! These had to be pulled from a Prison that the Anticipating Evil had hopefully already built.</t>
  </si>
  <si>
    <t>dlg_sacrifice_imp_recipe_info_01</t>
  </si>
  <si>
    <t>My secret and mystical counselors, who only I can see, tell me that the Demons would love to see some skilled Elven archers thrown into the Hellhole. Apparently, they need someone to hunt giant mosquitoes…</t>
  </si>
  <si>
    <t>dlg_sacrifice_imp_recipe_info_02</t>
  </si>
  <si>
    <t>Counselors only you can see? My goodness, as if your split personality wasn’t annoying enough!</t>
  </si>
  <si>
    <t>dlg_sacrifice_imp_recipe_info_03</t>
  </si>
  <si>
    <t>I can’t really argue with you there. I too wish that Sister Goody Two Shoes would finally go and bother someone else.</t>
  </si>
  <si>
    <t>dlg_sacrifice_intro_01</t>
  </si>
  <si>
    <t>Thalya and the remains of the Cold-Blooded Evil's army had reached Termite Island. Here, the egotistical magician Yaina Overproud ruled over her magical financial stronghold of Dollaran.</t>
  </si>
  <si>
    <t>dlg_sacrifice_intro_02</t>
  </si>
  <si>
    <t>I'll take care of this witch in short order. We'll just build up an army and beat on everything we see, just the way we did before. It's always worked until now.</t>
  </si>
  <si>
    <t>dlg_sacrifice_intro_05</t>
  </si>
  <si>
    <t>Whereby … the question arises … What the hell kind of a strange room is that? What's it good for?</t>
  </si>
  <si>
    <t>dlg_sacrifice_intro_06</t>
  </si>
  <si>
    <t>In fact, that was an excellent question! Naturally, it was a… uh… wait a moment… Ah, yes, it was a Hellhole.</t>
  </si>
  <si>
    <t>dlg_sacrifice_intro_07</t>
  </si>
  <si>
    <t>A Hellhole is a portal directly to Hell. What do we need that for, you ask yourselves? Another excellent question! Ah, here. Because we want to summon a Pit Fiend, of course!</t>
  </si>
  <si>
    <t>dlg_sacrifice_intro_08</t>
  </si>
  <si>
    <t>The Demonicon-Savvy Evil plan to lead a Pit Fiend to Dollaran in order to have an ace up its sleeve in the fight against Yaina Overproud. And ingenious plan, I must say!</t>
  </si>
  <si>
    <t>dlg_sacrifice_intro_09</t>
  </si>
  <si>
    <t>Ok, Pit Fiend sounds good. I can see him now… this guy with muscles of steel and… whatever… How do we do this?</t>
  </si>
  <si>
    <t>dlg_sacrifice_intro_10</t>
  </si>
  <si>
    <t>Well, first we need a few ingredients which we then, for the sake of simplicity, just throw into the Hellhole. We need…</t>
  </si>
  <si>
    <t>dlg_sacrifice_intro_11</t>
  </si>
  <si>
    <t>Corpse Dust. However, it has to be from Termite Island, so we can’t just scrape it off our Zombies, but have to “organize” some from local graveyards.</t>
  </si>
  <si>
    <t>dlg_sacrifice_intro_12</t>
  </si>
  <si>
    <t>And… Toenails? That’s simple… oh, from a Centaur! Fortunately, these primitive beings should have a few camps around here. What a… “coincidence”…</t>
  </si>
  <si>
    <t>dlg_sacrifice_intro_13</t>
  </si>
  <si>
    <t>Besides that, we also need some Worm Slime… ugh, just saying it makes me shudder!</t>
  </si>
  <si>
    <t>dlg_sacrifice_intro_14</t>
  </si>
  <si>
    <t>… and spider legs. Hmm, we'll probably find those kinds of creatures here in the Underground. Probably a lot sooner than the Tense Evil would like *giggle*.</t>
  </si>
  <si>
    <t>dlg_sacrifice_intro_15</t>
  </si>
  <si>
    <t>Oh yes, and it also requires a couple of well-aged but unfortunately LIVE heroes, too. Hmm, they’re not likely to let themselves be thrown in there just like that, so we need a plan!</t>
  </si>
  <si>
    <t>dlg_sacrifice_intro_16</t>
  </si>
  <si>
    <t>We can think about that later. The other things will be easier to get!</t>
  </si>
  <si>
    <t>dlg_sacrifice_intro_17</t>
  </si>
  <si>
    <t>Through fair trade?</t>
  </si>
  <si>
    <t>dlg_sacrifice_intro_18</t>
  </si>
  <si>
    <t>THROUGH KILLING!</t>
  </si>
  <si>
    <t>dlg_sacrifice_introvideo_01</t>
  </si>
  <si>
    <t>Lakesville fell like a sand castle under the feet of a four-year-old, and afterwards was plundered in accordance with age-old custom.</t>
  </si>
  <si>
    <t>dlg_sacrifice_introvideo_02</t>
  </si>
  <si>
    <t>Yet, as satisfying as it was, it was just a little fish in a great big ocean of Good.</t>
  </si>
  <si>
    <t>dlg_sacrifice_introvideo_03</t>
  </si>
  <si>
    <t>For the Hydrophobic Evil had from the start planned to capture the city's amazing fleet which, as opposed to the Horde ships, did not sink like rocks!</t>
  </si>
  <si>
    <t>dlg_sacrifice_introvideo_04</t>
  </si>
  <si>
    <t>And so it was that Thalya's creatures were driven aboard and the sails were hoisted.</t>
  </si>
  <si>
    <t>dlg_sacrifice_introvideo_05</t>
  </si>
  <si>
    <t>As the smoking ruins of the city slowly disappeared below the horizon behind them, the ships set sail for Termite Island.</t>
  </si>
  <si>
    <t>dlg_sacrifice_introvideo_06</t>
  </si>
  <si>
    <t>Even if no one actually saw the impressive sight, as everyone – hey, I said EVERYONE – was focused on the new target!</t>
  </si>
  <si>
    <t>dlg_sacrifice_introvideo_07</t>
  </si>
  <si>
    <t>The aforementioned island was the seat of the magician Yaina Overproud. Yaina was pretty and kindhearted – and therefore naturally absolutely despicable.</t>
  </si>
  <si>
    <t>dlg_sacrifice_introvideo_08</t>
  </si>
  <si>
    <t>And, if that weren't already enough reason to deal with her, she was also one of Tanos's buddies!</t>
  </si>
  <si>
    <t>dlg_sacrifice_introvideo_09</t>
  </si>
  <si>
    <t>Yaina ruled from Dollaran. Ah, Dollaran – home of arcane magic and high finance alike. Disgusting!</t>
  </si>
  <si>
    <t>dlg_sacrifice_introvideo_10</t>
  </si>
  <si>
    <t>Upon landing, the Leisurely Evil's army slowly made their way to the financial capital.</t>
  </si>
  <si>
    <t>dlg_sacrifice_introvideo_11</t>
  </si>
  <si>
    <t>Yet it would be a good idea to acquire additional, even more powerful allies before facing Yaina!</t>
  </si>
  <si>
    <t>dlg_sacrifice_introvideo_caption</t>
  </si>
  <si>
    <t>The Prince of Hell – Intro</t>
  </si>
  <si>
    <t>dlg_sacrifice_introvideo_description</t>
  </si>
  <si>
    <t>Thalya sailed to Termite Island…</t>
  </si>
  <si>
    <t>dlg_sacrifice_manarecipe_info_01</t>
  </si>
  <si>
    <t>Demons were always obsessed with Mana, thought the Talking-To-Itself Evil. Maybe it should just try that in the Hellhole?</t>
  </si>
  <si>
    <t>dlg_sacrifice_midhub_end_01</t>
  </si>
  <si>
    <t>Ha, this hero camp had been destroyed. Excellent work! So now let's do it again!</t>
  </si>
  <si>
    <t>dlg_sacrifice_midhub_end_02</t>
  </si>
  <si>
    <t>All the poor souls who have to die because of my failure and my lack of willpower! It’s so sad! *sob*</t>
  </si>
  <si>
    <t>dlg_sacrifice_midhub_end_03</t>
  </si>
  <si>
    <t>Ha ha ha, plunder, burn, kill!</t>
  </si>
  <si>
    <t>dlg_sacrifice_mission_caption</t>
  </si>
  <si>
    <t>The Prince of Hell</t>
  </si>
  <si>
    <t>dlg_sacrifice_mission_description</t>
  </si>
  <si>
    <t>Thalya had reached Termite Island. The time had come to begin preparations for the attack on Dollaran and Yaina Overproud!</t>
  </si>
  <si>
    <t>dlg_sacrifice_outro_01</t>
  </si>
  <si>
    <t>Finally it was done. The last ingredient had been thrown into the Hellhole. The Victorious Evil patted itself on the back in triumph.</t>
  </si>
  <si>
    <t>dlg_sacrifice_outro_02</t>
  </si>
  <si>
    <t>The Hellhole began to bubble and make fart noises. Something in the middle whirled wildly while it slowly grew. The sound that caused it could be seen as a demonic litany, but upon listening closer one recognized a joyful “Hooooeeeee”!</t>
  </si>
  <si>
    <t>dlg_sacrifice_outro_03</t>
  </si>
  <si>
    <t>It was the Pit Fiend, who now emerged from the whirlpool with a wild laugh. Laugh… Oh, do I do that? Ok. Muhahaha!</t>
  </si>
  <si>
    <t>dlg_sacrifice_outro_04</t>
  </si>
  <si>
    <t>Prince of darkness, obey my orders. And, of course, those of the “Absolute” Evil. You, mighty Pit Fiend, cruelest of the cruel…!</t>
  </si>
  <si>
    <t>dlg_sacrifice_outro_05</t>
  </si>
  <si>
    <t>His name is Crowley.</t>
  </si>
  <si>
    <t>dlg_sacrifice_outro_06</t>
  </si>
  <si>
    <t>I beg your pardon?</t>
  </si>
  <si>
    <t>dlg_sacrifice_outro_07</t>
  </si>
  <si>
    <t>It says here in the script, the Pit Fiend’s name is Crowley. Not that that’s important, since he doesn’t speak, but I just wanted to mention it.</t>
  </si>
  <si>
    <t>dlg_sacrifice_outro_08</t>
  </si>
  <si>
    <t>Alright… Crowley…</t>
  </si>
  <si>
    <t>dlg_sacrifice_outro_09</t>
  </si>
  <si>
    <t>You, Crowley (!), will help us defeat Yaina Overproud! We will transform this world into an image of Hell! Ha ha ha!</t>
  </si>
  <si>
    <t>dlg_sacrifice_outro_10</t>
  </si>
  <si>
    <t>Daughter, try to defeat your Evilness. I still haven’t given up on you. Fight it, use all your willpower!</t>
  </si>
  <si>
    <t>dlg_sacrifice_outro_11</t>
  </si>
  <si>
    <t>Father! I'm still here, I'm trying. Well, now and then, at least, but my evil self won’t talk to me about it. It refuses to hear my arguments and…</t>
  </si>
  <si>
    <t>dlg_sacrifice_outro_12</t>
  </si>
  <si>
    <t>… IT DOESN’T CARE WHAT YOU SAY! How often do I have to tell you?</t>
  </si>
  <si>
    <t>dlg_sacrifice_outro_13</t>
  </si>
  <si>
    <t>The Pit Fiend Crowley listened to Thalya's inner quarrel and grumbled at Tanos’ words. Non-residents of Hell were so annoying!</t>
  </si>
  <si>
    <t>dlg_sacrifice_outro_14</t>
  </si>
  <si>
    <t>Tanos disappeared after the evil Thalya’s rant and tirade of insults. She then turned to Crowley.</t>
  </si>
  <si>
    <t>dlg_sacrifice_outro_15</t>
  </si>
  <si>
    <t>Come, Pit Fiend, I mean Crowley. Let’s get that accursed magician. Yaina Overproud, your days are numbered!</t>
  </si>
  <si>
    <t>dlg_sacrifice_outro_lose_01</t>
  </si>
  <si>
    <t>The Disgustingly-Badly-Playing Evil had allowed the Dungeonheart to be destroyed. This was somehow a suboptimal outcome to the story. Perhaps it would be worth repeating this section, the way you used to do in primary school!</t>
  </si>
  <si>
    <t>dlg_sacrifice_pixiehub_end_01</t>
  </si>
  <si>
    <t>A satisfying crash and clatter heralded the Unapproachable Evil’s armies’ destruction of the Pixie camp. A wonderful thing, because the sound of their wings reminded me of the mosquitoes that attack me in bed at night. Damn things!</t>
  </si>
  <si>
    <t>dlg_sacrifice_pixiehub_end_02</t>
  </si>
  <si>
    <t>I’m sure we could have come to a peaceful agreement…</t>
  </si>
  <si>
    <t>dlg_sacrifice_pixiehub_end_03</t>
  </si>
  <si>
    <t>Peaceful agreement? With something that sounds like a mosquito? Trust me, there’s no room for peace there, only total war! Even when you search every crack in the whole damn bedroom at two in the morning for the stupid things…</t>
  </si>
  <si>
    <t>dlg_sacrifice_player_reachedmapend_east_info_01</t>
  </si>
  <si>
    <t>This road led off into endless nothingness. After the creatures had followed it for a number of days, they turned around and came back. No, we're not trying to use cheap tricks cover up the fact that the level designer couldn't be bothered to create a proper edge to the map. The lazy little stinker!</t>
  </si>
  <si>
    <t>dlg_sacrifice_player_reachedmapend_west_info_01</t>
  </si>
  <si>
    <t>The Western road was an imposing structure from generations past that led to the diabolical secret Cow Level. Unfortunately, it had deteriorated so badly that there was no way to proceed. Too bad, seems the Cow Level was made in vain.</t>
  </si>
  <si>
    <t>dlg_sacrifice_prison_end_01</t>
  </si>
  <si>
    <t>The first Prison had been built. Now, heroes could be imprisoned when they were defeated. This was not only important for sacrificing the heroes the Hellhole so desperately wanted, but also because each hero generated some Evilness at the end of their “stay”!</t>
  </si>
  <si>
    <t>dlg_sacrifice_prison_end_02</t>
  </si>
  <si>
    <t>Ha ha ha, exactly, let them stew and rot in prison, the miserable do-gooders!</t>
  </si>
  <si>
    <t>dlg_sacrifice_prison_end_03</t>
  </si>
  <si>
    <t>Something our quick-tempered protagonist obviously desired. The very best thing, though, was the fact that any heroes that died in Prison became skeletons!</t>
  </si>
  <si>
    <t>dlg_sacrifice_prison_end_04</t>
  </si>
  <si>
    <t>The Necrotic Evil immediately wanted to try this out, of course!</t>
  </si>
  <si>
    <t>dlg_sacrifice_prison_reminder_01</t>
  </si>
  <si>
    <t>Some kind of staging post would be required before any heroes could be sacrificed to the Hellhole. Undefeated heroes would be rather uncooperative, but dead ones would be of no help to the Bored Evil. The solution was obvious: a Prison had to be built. The Always-Wanted-To-Be-A-Prison-Guard Evil immediately began to research and build one!</t>
  </si>
  <si>
    <t>dlg_sacrifice_prison_reminder_02</t>
  </si>
  <si>
    <t>No Prison had yet been erected in the nameless Evil’s gloomy realm. It sullenly beat one of its Little Snots into finally getting started.</t>
  </si>
  <si>
    <t>dlg_sacrifice_prison_reminder_03</t>
  </si>
  <si>
    <t>The Clearly-Unable-To-Understand-The-Victory-Conditions Evil still hadn’t built a Prison. Without one, it would be impossible to catch living heroes for sacrifice to the Hellhole.</t>
  </si>
  <si>
    <t>dlg_sacrifice_prison_reminder_04</t>
  </si>
  <si>
    <t>Hey, snot face, you’re supposed to build a Prison. You can’t fulfill the mission goal without one!</t>
  </si>
  <si>
    <t>dlg_sacrifice_recipe_onlyonce_random_01</t>
  </si>
  <si>
    <t>The Wasteful Evil, however, still threw some things into the Hellhole although it knew that the Demons had already made that trade once before.</t>
  </si>
  <si>
    <t>dlg_sacrifice_recipe_onlyonce_random_02</t>
  </si>
  <si>
    <t>And again the Cleaning-Up-A-Bit Evil threw some superfluous things into the Hellhole. Since the Demons had already rewarded these things, they would not do so a second time.</t>
  </si>
  <si>
    <t>dlg_sacrifice_recipe_onlyonce_random_03</t>
  </si>
  <si>
    <t>Nice throw! Unfortunately, the Demons already have these things and are not willing to give anything in return. Mean of them? Sure, but that’s the way Demons are!</t>
  </si>
  <si>
    <t>dlg_sacrifice_reminder_outside_idle_01</t>
  </si>
  <si>
    <t>While the Battening-Down-The-Hatches Evil’s Dungeon was pleasing and attractive, outside a whole world of evil surprises and insidious events triggered by entering unmarked areas awaited. What was the Fearful Evil waiting for?</t>
  </si>
  <si>
    <t>dlg_sacrifice_reminder_outside_idle_02</t>
  </si>
  <si>
    <t>Perhaps I had exaggerated a bit earlier and frightened the Intimidated Evil. In fact, the world out there was full of interesting places just waiting to be explored. It was time to send its creatures out!</t>
  </si>
  <si>
    <t>dlg_sacrifice_reminder_outside_idle_03</t>
  </si>
  <si>
    <t>Come on, don’t be like that. Send your creatures to the surface. I mean, the worst that could happen is that they die, he he he!</t>
  </si>
  <si>
    <t>dlg_sacrifice_reminder_ritual_random_01</t>
  </si>
  <si>
    <t>The Taking-A-Little-Too-Much-Time Evil still hadn’t collected all the necessary ingredients for the Hellhole. Apparently it had forgotten the still to be summoned Pit Fiend. It quickly went about completing this!</t>
  </si>
  <si>
    <t>dlg_sacrifice_reminder_ritual_random_02</t>
  </si>
  <si>
    <t>And still the ingredients for the Hellhole hadn’t been collected. The Pit Fiend that was to be summoned waited impatiently for the Snail-Paced Evil to finally get its finger out and collect the missing things. It immediately did so!</t>
  </si>
  <si>
    <t>dlg_sacrifice_reminder_ritual_random_03</t>
  </si>
  <si>
    <t>The ritual still hadn’t been completed. Wake me up “when September ends”. Get a move on, the Pit Fiend has better things to do!</t>
  </si>
  <si>
    <t>dlg_sacrifice_reminder_ritual_random_04</t>
  </si>
  <si>
    <t>*Snore**yawn*Ritual completed? Not yet?… Okay*snore*</t>
  </si>
  <si>
    <t>dlg_sacrifice_sacrificed_bonedust_count_01</t>
  </si>
  <si>
    <t>The first Corpse Dust was sacrificed to the Hellhole. An excellent start for the Sacrifice-Offering Evil.</t>
  </si>
  <si>
    <t>dlg_sacrifice_sacrificed_bonedust_count_02</t>
  </si>
  <si>
    <t>More Corpse Dust was sacrificed as the rulers of Hell rejoiced. The heavily armored, metal glove wearing Evil rubbed its hands in blissful anticipation of unleashing a Prince of Hell upon the Overworld. Which proved quite painful due to the many spikes.</t>
  </si>
  <si>
    <t>dlg_sacrifice_sacrificed_bonedust_count_03</t>
  </si>
  <si>
    <t>It was done! All of the required Corpse Dust had been sacrificed to the Hellhole! The Mastered-This-Task Evil patted itself on the back. Right before it remembered the spiked metal gloves. Ouch!</t>
  </si>
  <si>
    <t>dlg_sacrifice_sacrificed_centaurhoof_count_01</t>
  </si>
  <si>
    <t>The first Centaur toenails disappeared into the Hellhole. A short neigh could be heard. I really don't want to know what the Demons do with those…</t>
  </si>
  <si>
    <t>dlg_sacrifice_sacrificed_centaurhoof_count_02</t>
  </si>
  <si>
    <t>The hunt for the Centaur toenails was going well. The Hoofless, I mean Ruthless Evil was entirely consumed by hunting fever. It just had to make sure it avoided any animal protectionists…</t>
  </si>
  <si>
    <t>dlg_sacrifice_sacrificed_centaurhoof_count_03</t>
  </si>
  <si>
    <t>And another load of Centaur toenails had been collected. Having acquired a taste for hunting, Animal-Rights-Ignoring Evil was already planning an extensive Safari.</t>
  </si>
  <si>
    <t>dlg_sacrifice_sacrificed_centaurhoof_count_04</t>
  </si>
  <si>
    <t>It was done, the last Unicorn, I mean the last Centaur had lost its toenail, which the Eager Evil quickly sacrificed to the Hellhole. As it did so, it realized that every Centaur actually had FOUR of the stupid things. Naturally, that would've made the job just a BIT easier. But hey, outstanding intelligence was never an employment criterion for evil arch villains! Either way, the goal had been achieved!</t>
  </si>
  <si>
    <t>dlg_sacrifice_sacrificed_gurus_idle_01</t>
  </si>
  <si>
    <t>The Pit Fiends of the Hellhole were evidently grateful for the sacrifice of some gobbling fowl and gave the Ripping-Them-Off-So-Badly Evil something in exchange for them. Ha, who would have thought that those stupid creatures were good for more than just a tasty snack!</t>
  </si>
  <si>
    <t>dlg_sacrifice_sacrificed_heroes_count_01</t>
  </si>
  <si>
    <t>It was done. The Self-Sacrificing Evil had thrown the required number of heroes into the Hellhole, which in turn commented on the fact with a loud, contented belch.</t>
  </si>
  <si>
    <t>dlg_sacrifice_sacrificed_heroes_random_01</t>
  </si>
  <si>
    <t>Burrrp! The Hellhole rewarded the sacrifice of a live hero with a respectable burp!</t>
  </si>
  <si>
    <t>dlg_sacrifice_sacrificed_heroes_random_02</t>
  </si>
  <si>
    <t>The Prepared-To-Make-A-Sacrifice Evil threw another hero into the Hellhole!</t>
  </si>
  <si>
    <t>dlg_sacrifice_sacrificed_heroes_random_03</t>
  </si>
  <si>
    <t>The Demon-Appeasing Evil had sacrificed a hero!</t>
  </si>
  <si>
    <t>dlg_sacrifice_sacrificed_heroes_random_04</t>
  </si>
  <si>
    <t>A hero disappeared into the Hellhole with a long drawn-out “AaaaaAAaaaAAAaaAAAAaAAAAA!!!" and an almost reckless disregard for gravity.</t>
  </si>
  <si>
    <t>dlg_sacrifice_sacrificed_heroes_random_05</t>
  </si>
  <si>
    <t>Another lemming rushed over the cliff. Oh, I mean hero and Hellhole, sorry. He, he, he!</t>
  </si>
  <si>
    <t>dlg_sacrifice_sacrificed_snot_random_01</t>
  </si>
  <si>
    <t>Ha ha ha, a Little Snot just disappeared into the Hellhole!</t>
  </si>
  <si>
    <t>dlg_sacrifice_sacrificed_snot_random_02</t>
  </si>
  <si>
    <t>Good throw with that Little Snot!</t>
  </si>
  <si>
    <t>dlg_sacrifice_sacrificed_snot_random_03</t>
  </si>
  <si>
    <t>Nice wrist action on that throw!</t>
  </si>
  <si>
    <t>dlg_sacrifice_sacrificed_snot_random_04</t>
  </si>
  <si>
    <t>A formidable throw. That Little Snot landed right in the middle of the Hellhole!</t>
  </si>
  <si>
    <t>dlg_sacrifice_sacrificed_spiderleg_count_01</t>
  </si>
  <si>
    <t>The Non-Arachnophobic Evil threw the first Spider legs into the Hellhole. Why did that please the demons? No idea, maybe they ran out of interdental brushes.</t>
  </si>
  <si>
    <t>dlg_sacrifice_sacrificed_spiderleg_count_02</t>
  </si>
  <si>
    <t>The sacrifice of the Spider legs was going well, the Absurd Evil had already accomplished half of the task. Whereby Spiders are actually very useful insects, as they simply devour things such as mosquitoes and their annoying hum! How come there’s no way to kill mosquitoes here, huh? That has to be be much more useful!</t>
  </si>
  <si>
    <t>dlg_sacrifice_sacrificed_spiderleg_count_03</t>
  </si>
  <si>
    <t>Done! All of the Spider legs had been tossed into the Hellhole. The Spider-Hating Evil had mastered the assignment without even breaking a sweat!</t>
  </si>
  <si>
    <t>dlg_sacrifice_sacrificed_wormjuice_count_01</t>
  </si>
  <si>
    <t>The Disgusting Evil picked up some… uhh… Worm Slime with the Hand of Terror and threw it into the Hellhole. What a waste! What the hell do they make from that stuff? Baby powder? What a diabolical idea!</t>
  </si>
  <si>
    <t>dlg_sacrifice_sacrificed_wormjuice_count_02</t>
  </si>
  <si>
    <t>More Worm Slime disappeared into the Hellhole. The Hygiene-Insensitive Evil simply threw it in there with its bare hand. Would it clean that hand some day? I feel sorry for whoever has to shake its hand.</t>
  </si>
  <si>
    <t>dlg_sacrifice_sacrificed_wormjuice_count_03</t>
  </si>
  <si>
    <t>It was… done. All of the requisite Worm Slime had been collected. Oh my… I saw this documentary about liposuction one time, and this stuff was… *Chokes*let's just forget it. Another challenge mastered by the Repulsive Evil.</t>
  </si>
  <si>
    <t>dlg_sacrifice_small_graveyard_start_01</t>
  </si>
  <si>
    <t>The Exploratory Evil had discovered a sweet little Graveyard. Would it be able to find some of the Corpse Dust it needed here?</t>
  </si>
  <si>
    <t>dlg_sacrifice_snotbuff_complete_info_01</t>
  </si>
  <si>
    <t>The Generous Evil had disposed of a significant number of Little Snots in the Hellhole. While the Demon Princes didn’t acknowledge the sacrifice, it did lead to an unusual increase in the remaining Little Snots’ willingness to work, as they became obviously more than willing to make themselves indispensable!</t>
  </si>
  <si>
    <t>dlg_sacrifice_snotbuff_complete_info_02</t>
  </si>
  <si>
    <t>Ha, excellent motivational work!</t>
  </si>
  <si>
    <t>dlg_sacrifice_snotlingbuff_recipe_info_01</t>
  </si>
  <si>
    <t>Rumor has it that the Demons of the Hellhole might welcome the sacrifice of a few Little Snots. Or maybe it’s just because it’s fun, too. The Experimental Evil immediately tried it out!</t>
  </si>
  <si>
    <t>dlg_sacrifice_spawn_city_info_01</t>
  </si>
  <si>
    <t>And still the Horde, I mean the Evil, spead their infestation across Termite Island. Onwards, Peoples of the Alliance, drive this riff-raff off! Otherwise the tourists will stay away and we'll have to close up shop!</t>
  </si>
  <si>
    <t>dlg_sacrifice_spawn_city_info_02</t>
  </si>
  <si>
    <t>I'll be at your side! Well… later… I have something important to do in Dollaran… All the best, and for the Alliance and so forth!</t>
  </si>
  <si>
    <t>dlg_sacrifice_spawn_city_info_03</t>
  </si>
  <si>
    <t>Damn, that cowardly magician is escaping!</t>
  </si>
  <si>
    <t>dlg_sacrifice_spawn_city_info_04</t>
  </si>
  <si>
    <t>Just like I hadn’t said anything… *harrumph* As Yaina got out of Dodge, her subordinate heroes from the nearby village did what heroes did best. Desperately head for their opponents using brute force and violence with absolutely no finesse whatsoever. The Dungeon-Protecting Evil made ready.</t>
  </si>
  <si>
    <t>dlg_sacrifice_spawn_end_01</t>
  </si>
  <si>
    <t>The Strategically-Brilliant Evil had eliminated all the dangers and made the Dungeon a fairly safe place. Summoning the Pit Fiend should now be child's play.</t>
  </si>
  <si>
    <t>dlg_sacrifice_spawn_firstadventurers_info_01</t>
  </si>
  <si>
    <t>Much like the Hero Academy on Newbie Island, Termite Island was a place frequented by aspiring adventurers. When rumors of a newly opened Dungeon made the rounds, many heroes came from all over the island. These would be unpleasantly surprised to encounter not a nicely-balanced beginners’ Dungeon, but the Cruel Evil’s complex and Trap riddled caves instead, he he he!</t>
  </si>
  <si>
    <t>dlg_sacrifice_spawn_firstwave_info_01</t>
  </si>
  <si>
    <t>Malicious creatures are marching across Termite Island? Men – and of course women – stop them. For the Alliance! Well, not THE Alliance, but the alliance of all good folk and so… You know what I mean… Anyway, stop them! For the Goddess!</t>
  </si>
  <si>
    <t>dlg_sacrifice_spawn_firstwave_info_02</t>
  </si>
  <si>
    <t>Whoops, apparently the heroes weren’t as stupid as they looked and had noticed the pitter-patter and banging in the Underground. As if that weren’t enough, Yaina Overproud herself was there.</t>
  </si>
  <si>
    <t>dlg_sacrifice_spawn_firstwave_info_03</t>
  </si>
  <si>
    <t>Excellent, that saves me a lot of time and work if I can defeat her right here.</t>
  </si>
  <si>
    <t>dlg_sacrifice_spawn_firstwave_info_04</t>
  </si>
  <si>
    <t>Easy, there. We really don’t have the kind of budget that lets us burn a story character in a single map. Besides, it was necessary to stop the marching heroes and then, immediately following a stay in the Dungeon’s own hotel – “Le Prison” -, sacrifice them to the Hellhole!</t>
  </si>
  <si>
    <t>dlg_sacrifice_spawn_worm_info_01</t>
  </si>
  <si>
    <t>A gruesome Giant Worm had broken through the ground and obviously considered the Absolute Evil’s creatures an easily-digestible snack! The creatures were really hoping that would be prevented!</t>
  </si>
  <si>
    <t>dlg_sacrifice_spawn_worm_info_02</t>
  </si>
  <si>
    <t>Another Giant Worm rudely broke into the Ever-Expanding Evil’s dungeon. It would of course regret that!</t>
  </si>
  <si>
    <t>dlg_sacrifice_spawn_worm_info_03</t>
  </si>
  <si>
    <t>A Giant Worm was sighted in the Maliciously-Evil Evil’s Dungeon. It was in for a bad day…</t>
  </si>
  <si>
    <t>dlg_sacrifice_succubus_recipe_info_01</t>
  </si>
  <si>
    <t>The Listening-Closely Evil was informed that the Demons of the Hellhole might be interested in trading a handful of Priestesses of the Light for one of their female Demons. This sounded like a very interesting trade indeed!</t>
  </si>
  <si>
    <t>dlg_sacrifice_summoned_arachnoid_info_01</t>
  </si>
  <si>
    <t>In exchange for the Hostile Evil’s sacrifice, the Demons of the Hellhole sent a number of Arachnoids skittering into the Dungeon. Thank God I had them treat my arachnophobia with electric shocks back in the day, and that without any… almost without any lasting side effects!</t>
  </si>
  <si>
    <t>dlg_sacrifice_summoned_imp_info_01</t>
  </si>
  <si>
    <t>The Demons beyond the Hellhole were almost ecstatic about the Wicked Evil’s sacrifice and threw a few miserable imps through the portal in thanks. Cute!</t>
  </si>
  <si>
    <t>dlg_sacrifice_summoned_succubus_info_01</t>
  </si>
  <si>
    <t>Well, hello, you beautiful… demon? Ohh… The Demons of the Hellhole gave the Still-To-Be-Embalmed Evil some of their Succubi as thanks for the sacrifices.</t>
  </si>
  <si>
    <t>dlg_sacrifice_summonrecipe_secondtry_info_01</t>
  </si>
  <si>
    <t>While the sacrifice of course pleased the Pit Fiends beyond the Hellhole, it didn’t seem to induce them to send anything in trade. Obviously, they only wanted to make each trade once. Cheapskates!</t>
  </si>
  <si>
    <t>dlg_sacrifice_wormarea_excavated_idle_01</t>
  </si>
  <si>
    <t>The constant hammering and digging of the Archaeologist Evil’s Little Snots had awoken something in the bowels of the earth. The Little Snots knees knocked in fear.</t>
  </si>
  <si>
    <t>dlg_sacrifice_wormarea_excavated_idle_02</t>
  </si>
  <si>
    <t>The first thing they heard was a noise like a wild storm coming from the north. The pines on the mountains fell and broke in the hot, dry wind. Smaug had come.</t>
  </si>
  <si>
    <t>dlg_sacrifice_wormarea_excavated_idle_03</t>
  </si>
  <si>
    <t>Smaug? No, it was just a few of those annoying Giant Worms that were always causing trouble in the Underground. Normally an absolute annoyance for every narcissistic Dungeon builder, they came at exactly the right time for the Smug Evil, for their… Worm Slime was needed for the Hellhole!</t>
  </si>
  <si>
    <t>dlg_shadow_bell_idle_01</t>
  </si>
  <si>
    <t>In the distance one could hear the unbearably good bells of a church. They must be marking the opening of the orphanage in the “Fatiguing Library”! Heroes – with lanterns – began to stream in that direction!</t>
  </si>
  <si>
    <t>dlg_shadow_bell_idle_02</t>
  </si>
  <si>
    <t>The Crossing-On-A-Red-Signal Evil's Shadow swore – or would have, if it had had a mouth, and tried to avoid the lanterns as much as possible.</t>
  </si>
  <si>
    <t>dlg_shadow_cathedral_intro_idle_01</t>
  </si>
  <si>
    <t>My dear friends! We gathered here to open this orphanage in the “Fatiguing Library” for our Goddess, and in the name of my father, Tanos.</t>
  </si>
  <si>
    <t>dlg_shadow_cathedral_intro_idle_02</t>
  </si>
  <si>
    <t>I am glad to see so many of you here of your own free will…</t>
  </si>
  <si>
    <t>dlg_shadow_cathedral_intro_idle_03</t>
  </si>
  <si>
    <t>The words literally flowed from Thalya's mouth. As the masses listened to her with ever-increasing boredom… I mean, excitement… the Gruesome Evil's unseen Shadow crept ever closer.</t>
  </si>
  <si>
    <t>dlg_shadow_corrupt_attack_hero_random_01</t>
  </si>
  <si>
    <t>The Wicked Evil ordered the Shadow-possessed hero to attack another hero.</t>
  </si>
  <si>
    <t>dlg_shadow_corrupt_attack_hero_random_02</t>
  </si>
  <si>
    <t>The Despicable Evil used the Shadow to get two heroes to beat the hell out of one another! Ha ha ha!</t>
  </si>
  <si>
    <t>dlg_shadow_corrupt_attack_hero_random_03</t>
  </si>
  <si>
    <t>The Abominable Evil had the Shadow-possessed hero fight another hero. Ha, an amusing performance!</t>
  </si>
  <si>
    <t>dlg_shadow_corrupt_attack_spawner_random_01</t>
  </si>
  <si>
    <t>The Wicked Evil ordered the Shadow-possessed hero to attack a building. Interesting idea.</t>
  </si>
  <si>
    <t>dlg_shadow_corrupt_attack_spawner_random_02</t>
  </si>
  <si>
    <t>The Cruel Evil had the Shadow-possessed hero attack a building.</t>
  </si>
  <si>
    <t>dlg_shadow_corrupt_attack_spawner_random_03</t>
  </si>
  <si>
    <t>The Underhanded Evil had the Shadow-possessed hero try to destroy a building.</t>
  </si>
  <si>
    <t>dlg_shadow_evilicate_end_01</t>
  </si>
  <si>
    <t>My dear father would be very proud, were he with us today. He would be overjoyed to see us give the young and the needy a place to live and thrive.</t>
  </si>
  <si>
    <t>dlg_shadow_evilicate_end_02</t>
  </si>
  <si>
    <t>That's why I'm happy to take this orphanage and…</t>
  </si>
  <si>
    <t>dlg_shadow_evilicate_end_03</t>
  </si>
  <si>
    <t>This orphanage… AND DESTROY IT UTTERLY! AND ALL OF YOU WITH IT!</t>
  </si>
  <si>
    <t>dlg_shadow_evilicate_end_04</t>
  </si>
  <si>
    <t>Uh, what did she say?</t>
  </si>
  <si>
    <t>dlg_shadow_evilicate_end_05</t>
  </si>
  <si>
    <t>DIE!</t>
  </si>
  <si>
    <t>dlg_shadow_evilicate_info_01</t>
  </si>
  <si>
    <t>Finally! Finally the time had come and the Shadow of the Passes–In–The–Slow–Lane Evil was within range of Thalya, the Dark Elf. The time had come for it to use its incredible powers to possess her for a short time!</t>
  </si>
  <si>
    <t>dlg_shadow_evilicate_reminder_01</t>
  </si>
  <si>
    <t>Thalya was ready to be possessed by the Shadow. It could only be a few moments away!</t>
  </si>
  <si>
    <t>dlg_shadow_evilicate_reminder_02</t>
  </si>
  <si>
    <t>Still the Shadow of the Snail-Paced Evil dithered. But then it plucked up its courage and took control of the Dark Elf!</t>
  </si>
  <si>
    <t>dlg_shadow_evilicate_reminder_03</t>
  </si>
  <si>
    <t>Look, it's not that hard! Get a move on and possess that Dark Elf!</t>
  </si>
  <si>
    <t>dlg_shadow_gate_info_01</t>
  </si>
  <si>
    <t>The Shadow of the Far-Off Evil found itself very, very close to Twistram. It could practically feel its targets presence!</t>
  </si>
  <si>
    <t>dlg_shadow_gate_info_03</t>
  </si>
  <si>
    <t>Take these lanterns, men, and let the Light of the Goddess shine! For the night is dark and full of terrors. And there is a pile of horse poo around here somewhere. I trod in it earlier!</t>
  </si>
  <si>
    <t>dlg_shadow_gate_info_04</t>
  </si>
  <si>
    <t>For the Darkness!… Oh, I mean: FOR THE LIGHT! Sorry, I'm still in training…</t>
  </si>
  <si>
    <t>dlg_shadow_gate_info_05</t>
  </si>
  <si>
    <t>Uhh… Yes, well, that is somewhat suboptimal. Naturally, the Shadow of the Almighty Evil was an incredibly powerful creature! But… well, light was a bit of an issue… It would certainly be wise to stay out of the lantern light.</t>
  </si>
  <si>
    <t>dlg_shadow_hero_killed_random_01</t>
  </si>
  <si>
    <t>I'll tear you to pieces!</t>
  </si>
  <si>
    <t>dlg_shadow_hero_killed_random_02</t>
  </si>
  <si>
    <t>I will kill you all!</t>
  </si>
  <si>
    <t>dlg_shadow_hero_killed_random_03</t>
  </si>
  <si>
    <t>Like lambs to the slaughter!</t>
  </si>
  <si>
    <t>dlg_shadow_hero_move_info_01</t>
  </si>
  <si>
    <t>Good, my friends, I'm afraid I must leave you now.</t>
  </si>
  <si>
    <t>dlg_shadow_hero_move_info_02</t>
  </si>
  <si>
    <t>Keep the Light burning bright, for the night is dark and full of terriers, or errors? Something like that.</t>
  </si>
  <si>
    <t>dlg_shadow_hero_move_info_03</t>
  </si>
  <si>
    <t>Oh, come on! I mean, really? *Sigh* Just to ratchet the tension up a bit more, the Dark Elf Thalya left the area to wander down a BRIGHTLY LIT path, FOR CRYING OUT LOUD!</t>
  </si>
  <si>
    <t>dlg_shadow_hero_move_info_04</t>
  </si>
  <si>
    <t>*harrumph* At any rate, the Bored Evil's Shadow sighed – or would have if it could have – and searched for another way to follow her.</t>
  </si>
  <si>
    <t>dlg_shadow_intro_01</t>
  </si>
  <si>
    <t>The great paladin Tanos, Hero of the Totally Eastern Kingdoms and a repugnantly good fellow! He was visiting the “Fatiguing Library” in Twistram with his comrades to see his foster-daughter Thalya.</t>
  </si>
  <si>
    <t>dlg_shadow_intro_03</t>
  </si>
  <si>
    <t>Well now, Thalya, tell me about your studies! Are you making progress with the writings of the ancient sages?</t>
  </si>
  <si>
    <t>dlg_shadow_intro_04</t>
  </si>
  <si>
    <t>Yes, dear father, I have thoroughly digested it and have come a step closer to the Good. The desire within me to do evil is defeated.</t>
  </si>
  <si>
    <t>dlg_shadow_intro_05</t>
  </si>
  <si>
    <t>Really? Excellent! I am proud of you, my child. Continue to concentrate on your studies. I must go to Stormbreeze to clear up a few matters. I'll be back soon.</t>
  </si>
  <si>
    <t>dlg_shadow_intro_06</t>
  </si>
  <si>
    <t>In the meantime, my loyal friend Grimli will protect the country. Should anything trouble you, you can turn to him. Isn't that right, Grimli?</t>
  </si>
  <si>
    <t>dlg_shadow_intro_07</t>
  </si>
  <si>
    <t>Aye, of course, Tanos! I'll keep an eye on the damned Elf… I mean, your daughter. You can count on me.</t>
  </si>
  <si>
    <t>dlg_shadow_intro_08</t>
  </si>
  <si>
    <t>Then I'll see you soon, my friends. May the Goddess watch over you and the Light burn eternally!</t>
  </si>
  <si>
    <t>dlg_shadow_intro_09</t>
  </si>
  <si>
    <t>Bon voyage, dear father. I'll make you so proud of me! Who does good, is good!</t>
  </si>
  <si>
    <t>dlg_shadow_intro_10</t>
  </si>
  <si>
    <t>Yecch, disgusting phrases like that always leave such a nasty taste in my mouth.</t>
  </si>
  <si>
    <t>dlg_shadow_intro_11</t>
  </si>
  <si>
    <t>These abnormally good heroes, on the other hand, had no inkling of the malignity gathering to the south. One moment a herd of sheep was peacefully grazing…</t>
  </si>
  <si>
    <t>dlg_shadow_intro_12</t>
  </si>
  <si>
    <t>… and the next moment, WHUMP! With a fulminant explosive effect that ate up half our special effects budget, the Shadow entered the world. His target, a Dark Elf caught between good and evil, was very close.</t>
  </si>
  <si>
    <t>dlg_shadow_introvideo_01</t>
  </si>
  <si>
    <t>A long, long time ago…</t>
  </si>
  <si>
    <t>dlg_shadow_introvideo_02</t>
  </si>
  <si>
    <t>The Absolute Evil had – in the famous predecessor to this game – subjugated the known world and defeated good.</t>
  </si>
  <si>
    <t>dlg_shadow_introvideo_03</t>
  </si>
  <si>
    <t>Now, in a world full of blackness and despair, it spent its days sipping cocktails from the skulls of its enemies and forging new plans over a grilled unicorn kebab.</t>
  </si>
  <si>
    <t>dlg_shadow_introvideo_04</t>
  </si>
  <si>
    <t>Unfortunately there wasn’t much left to forge. A few Orc wedgies, the occasional trick played on the Little Snots… There just wasn’t anything left to conquer.</t>
  </si>
  <si>
    <t>dlg_shadow_introvideo_05</t>
  </si>
  <si>
    <t>As the weeks and months passed the Absolute Evil grew ever more reticent and seclusive.</t>
  </si>
  <si>
    <t>dlg_shadow_introvideo_06</t>
  </si>
  <si>
    <t>From time to time one could hear a slight murmur from the Depressed Evil's super-secret secret laboratory in the depths of the Dungeon. Its creatures grew more worried with each passing day and even started to miss its ingenious evil tricks.</t>
  </si>
  <si>
    <t>dlg_shadow_introvideo_07</t>
  </si>
  <si>
    <t>It was a somewhat confusing time for them – no beatings, no torture and no being sent to a senseless death. On the other hand, it was a rather nice change.</t>
  </si>
  <si>
    <t>dlg_shadow_introvideo_08</t>
  </si>
  <si>
    <t>Eons passed and the unicorn supply dwindled until suddenly one wonderful day the Evil-Genius Evil joyfully burst from its super-secret secret laboratory! It finally had a new goal!</t>
  </si>
  <si>
    <t>dlg_shadow_introvideo_09</t>
  </si>
  <si>
    <t>An unknown continent – as often found in sequels – lay to the east, sheltered from the wicked evil by naught but a puny little ocean.</t>
  </si>
  <si>
    <t>dlg_shadow_introvideo_10</t>
  </si>
  <si>
    <t>It immediately had a fleet built! This was so powerful that it covered the horizon from north to south, and was manned by the best and most powerful creatures at the Devious Evil's command!</t>
  </si>
  <si>
    <t>dlg_shadow_introvideo_11</t>
  </si>
  <si>
    <t>The fleet set sail for the crossing to this new continent, left the harbor and… sank.</t>
  </si>
  <si>
    <t>dlg_shadow_introvideo_12</t>
  </si>
  <si>
    <t>Yet that mattered naught to the Couldn't-Give-a-Hoot-About-Its-Minions Evil. It instructed its Goblins and Little Snots to design an even more powerful fleet.</t>
  </si>
  <si>
    <t>dlg_shadow_introvideo_13</t>
  </si>
  <si>
    <t>These new ships were gigantic. Loaded with Devious Evil's second-best creatures, the fleet set out… and that sank as well.</t>
  </si>
  <si>
    <t>dlg_shadow_introvideo_14</t>
  </si>
  <si>
    <t>The Annoyed Evil saved his relentless anger towards the ship builders for later. Obviously, it would have to take care of the matter itself.</t>
  </si>
  <si>
    <t>dlg_shadow_introvideo_15</t>
  </si>
  <si>
    <t>With a sigh, it cast a spell and created a Shadow of itself, a creature of absolute darkness and Evilness. This Shadow flew across the water towards the east.</t>
  </si>
  <si>
    <t>dlg_shadow_introvideo_16</t>
  </si>
  <si>
    <t>There it would find a vessel, a corruptible being that would subjugate this land in the name of Evil! And the Shadow had the perfect target in mind …</t>
  </si>
  <si>
    <t>dlg_shadow_introvideo_caption</t>
  </si>
  <si>
    <t>The Shadow of Absolute Evil – Intro</t>
  </si>
  <si>
    <t>dlg_shadow_introvideo_description</t>
  </si>
  <si>
    <t>The Absolute Evil was bored after its brilliant victory over the Alliance. It sent its Shadow out to find a worthy target…</t>
  </si>
  <si>
    <t>dlg_shadow_kill_fallback_01</t>
  </si>
  <si>
    <t>Thalya struggled with the Shadow and wanted to leave the big square and flee. But the Grueling Evil's constricting spirit prevented her from doing so. Well, that and her own innate wickedness!</t>
  </si>
  <si>
    <t>dlg_shadow_late_game_intro_01</t>
  </si>
  <si>
    <t>May the Goddess be with you, my friends! It will soon be time to open the orphanage in the “Fatiguing Library”. Come to the big square and join in the festivities!</t>
  </si>
  <si>
    <t>dlg_shadow_late_game_intro_02</t>
  </si>
  <si>
    <t>Well, I don’t know…</t>
  </si>
  <si>
    <t>dlg_shadow_late_game_intro_03</t>
  </si>
  <si>
    <t>I had actually kind of planned to spend the evening in the bathhouse…</t>
  </si>
  <si>
    <t>dlg_shadow_late_game_intro_04</t>
  </si>
  <si>
    <t>Friends, this orphanage is very important to my father. Tanos. You know, the mighty Paladin, the one you really don’t want to offend…</t>
  </si>
  <si>
    <t>dlg_shadow_late_game_intro_05</t>
  </si>
  <si>
    <t>All right, all right, we'd love to come!</t>
  </si>
  <si>
    <t>dlg_shadow_late_game_intro_06</t>
  </si>
  <si>
    <t>Excellent! May the Light of the Goddess shine upon you, and let us experience this exhilarating spectacle in the big square together! Follow me, my friends! For evil, ah the Light, I mean!</t>
  </si>
  <si>
    <t>dlg_shadow_mid_game_intro_01</t>
  </si>
  <si>
    <t>The Shadow's target was close, so close: Thalya, the Dark Elf! Soon she would fight on the side of evil! Ha ha ha!</t>
  </si>
  <si>
    <t>dlg_shadow_mid_game_intro_02</t>
  </si>
  <si>
    <t>Good evening, my dear friends. May the Goddess bless you and the Light be with you!</t>
  </si>
  <si>
    <t>dlg_shadow_mid_game_intro_03</t>
  </si>
  <si>
    <t>oh, yeah… Okay… And a good evening to you too, and all that other stuff you just said.</t>
  </si>
  <si>
    <t>dlg_shadow_mid_game_intro_04</t>
  </si>
  <si>
    <t>Keep a watchful eye, for evil never sleeps! Or was it the Good that never sleeps? Sometimes I get things a little mixed up, you know…</t>
  </si>
  <si>
    <t>dlg_shadow_mid_game_intro_05</t>
  </si>
  <si>
    <t>The Insidious Evil's Shadow was already very close to the Dark Elf. Only a few meters separated…</t>
  </si>
  <si>
    <t>dlg_shadow_mid_game_outro_01</t>
  </si>
  <si>
    <t>Uh, what was that? I think there was something wrong with that last beer…</t>
  </si>
  <si>
    <t>dlg_shadow_mid_game_outro_02</t>
  </si>
  <si>
    <t>Unfortunately, the Shadow's possession only lasted a short while before the guard was able to free himself. Still, it was long enough to get past the gate.</t>
  </si>
  <si>
    <t>dlg_shadow_mission_caption</t>
  </si>
  <si>
    <t>dlg_shadow_mission_description</t>
  </si>
  <si>
    <t>The Shadow of Absolute Evil had crossed the sea and now sought the chosen target: a Dark Elf named Thalya …</t>
  </si>
  <si>
    <t>dlg_shadow_outro_lose_01</t>
  </si>
  <si>
    <t>And Thalya bit the dust. This was amazing considering that people worked hard to prevent this in the tutorial mission, but you seem to be a very “special” player. Thank Evil, she wasn't dead… she just slipped!</t>
  </si>
  <si>
    <t>dlg_shadow_outro_lose_shadow_01</t>
  </si>
  <si>
    <t>And the Astonished Evil's Shadow melted in the light. Despite my numerous warnings, as I would be remiss to not point out.</t>
  </si>
  <si>
    <t>dlg_shadow_outrovideo_01</t>
  </si>
  <si>
    <t>The Dark Elf raged through Twistram's inexperienced guards. She thereby built up a tremendous inner energy which she released into the world as a focused beam while screaming “Kamehameha!".</t>
  </si>
  <si>
    <t>dlg_shadow_outrovideo_02</t>
  </si>
  <si>
    <t>Meanwhile, in the “Fatiguing Library” they waited eagerly with coffee and cake for Thalya to show up and open the new orphanage. The energy beam hit the cake with a resounding zap and reduced it to ashes. Oh yes, and the rest of the building and everyone inside it as well!</t>
  </si>
  <si>
    <t>dlg_shadow_outrovideo_03</t>
  </si>
  <si>
    <t>The Narcissistic Evil patted itself on the shoulder for this. Or it would have, but the metal armor always made such a terrible clonking noise when it tried. But, then again, that’s what Little Snots are for!</t>
  </si>
  <si>
    <t>dlg_shadow_outrovideo_04</t>
  </si>
  <si>
    <t>Obviously the dispatched Shadow had found a perfect vessel in the Dark Elf!</t>
  </si>
  <si>
    <t>dlg_shadow_outrovideo_05</t>
  </si>
  <si>
    <t>Thalya had already earned the title of Employee of the Month with the utter destruction of the “Fatiguing Library” as well as half of Twistram.</t>
  </si>
  <si>
    <t>dlg_shadow_outrovideo_06</t>
  </si>
  <si>
    <t>The destruction of an orphanage and the bombardment of innocent citizens with magic missiles immediately made her the Minion-Wasting-Evil's new favorite henchperson.</t>
  </si>
  <si>
    <t>dlg_shadow_outrovideo_07</t>
  </si>
  <si>
    <t>Her evil deeds complete, Thalya withdrew into the vaults beneath the ruins of the “Fatiguing Library”.</t>
  </si>
  <si>
    <t>dlg_shadow_outrovideo_08</t>
  </si>
  <si>
    <t>There, between the slaughterhouse and mad Archbishop Lazarus' apartments, she prepared to create something powerful in the name of the Absolutely Ultimately Evil Evil.</t>
  </si>
  <si>
    <t>dlg_shadow_outrovideo_09</t>
  </si>
  <si>
    <t>A Dungeonheart, the cornerstone of any dungeon's power…</t>
  </si>
  <si>
    <t>dlg_shadow_outrovideo_10</t>
  </si>
  <si>
    <t>Far away, Paladin of Light and Thalia's former mentor Tanos was on his way to the empire's capital of Stormbreeze.</t>
  </si>
  <si>
    <t>dlg_shadow_outrovideo_11</t>
  </si>
  <si>
    <t>Naive and trusting as he was, he was whistling cheerfully to himself, with no inkling of his foster-daughter's dark deeds.</t>
  </si>
  <si>
    <t>dlg_shadow_outrovideo_12</t>
  </si>
  <si>
    <t>Though he was aware that, as a Dark Elf, she always had a core of evil in her, he had hoped to defeat it through religious indoctrination with ancient mad writings… Well, old bean, you thought wrong! He, he, he!</t>
  </si>
  <si>
    <t>dlg_shadow_outrovideo_caption</t>
  </si>
  <si>
    <t>The Shadow of Absolute Evil – Outro</t>
  </si>
  <si>
    <t>dlg_shadow_outrovideo_description</t>
  </si>
  <si>
    <t>The Absolute Evil’s Shadow had “convinced” Thalya…</t>
  </si>
  <si>
    <t>dlg_shadow_patrol_end_01</t>
  </si>
  <si>
    <t>Enough chitchat, men. You stay here and secure the area. I have to go check my “Invention”. Stay alert! I can feel something evil lurking in the area. And it’s not just that damn pointy eared… I mean, that elf…</t>
  </si>
  <si>
    <t>dlg_shadow_patrol_end_02</t>
  </si>
  <si>
    <t>After this clichéd monologue Grimli disappeared into the darkness. The Impatient Evil's Shadow set off again…</t>
  </si>
  <si>
    <t>dlg_shadow_patrol_idle_01</t>
  </si>
  <si>
    <t>Stop holding the lantern in my face like that, boy. I am Grimli, King of the Dwarves, and am used to the cold dark tunnels under the mountains. I have no need of any stupid lamp shining into my eyes.</t>
  </si>
  <si>
    <t>dlg_shadow_patrol_idle_02</t>
  </si>
  <si>
    <t>Now I'm stuck with that damned, pointy eared… I mean, my good friend Tanos’s foster daughter. Curse him!</t>
  </si>
  <si>
    <t>dlg_shadow_patrol_idle_03</t>
  </si>
  <si>
    <t>A Dark Elf is a Dark Elf, and nothing will change that! The girl will always be tainted. Should've cut her ears off when I had the chance.</t>
  </si>
  <si>
    <t>dlg_shadow_patrol_idle_04</t>
  </si>
  <si>
    <t>As usual for a Dwarf, Grimli was on his “best behavior”, especially where elves were concerned.</t>
  </si>
  <si>
    <t>dlg_shadow_preaches_idle_random_01</t>
  </si>
  <si>
    <t>I am happy to see us all gathered here today to open the orphanage here in the “Fatiguing Library” in the Name of all that is Evil… I mean in the Name of the Light This place will in future be a beacon for our kindheartedness and our blood thirst… I mean, our humanity!</t>
  </si>
  <si>
    <t>dlg_shadow_preaches_idle_random_02</t>
  </si>
  <si>
    <t>I see a beautiful city and a brilliant people rising from this abyss. I see the lives for which I lay down my life, peaceful, useful, prosperous and happy. I see that I hold a sanctuary in their hearts, and in the hearts of their descendants, generations hence. It is a far, far better thing that I do, than I have ever done; it is a far, far better rest that I go to than I have ever known.</t>
  </si>
  <si>
    <t>dlg_shadow_preaches_idle_random_03</t>
  </si>
  <si>
    <t>Sons and daughters of Twistram!
In your eyes I see the same joy that befalls me.
The day may come when heroes lose their courage.
When we leave our companions in their time of need and break all bonds of friendship.
Yet that day is still far-off. The hour of wolves and shattered shields, when the Age of Good sinks in chaos.
Yet that day is still far-off, for today we celebrate.
By all that you hold dear to you in this world, I say: Stand fast,
People of the East!</t>
  </si>
  <si>
    <t>dlg_shadow_tut_light_01</t>
  </si>
  <si>
    <t>Lanterns, lanterns, everywhere lanterns! You'd think some nut case hung them all over the place just to be irritating. I'M supposed to be the evil one here!</t>
  </si>
  <si>
    <t>dlg_shadow_tut_light_02</t>
  </si>
  <si>
    <t>Whatever. The Shadow of the Nestled–Cozily–Before–The–Fireplace Evil was extremely sensitive to light and would inevitably take damage from it. It was important to avoid light as much as possible.</t>
  </si>
  <si>
    <t>dlg_shadow_tut_move_01</t>
  </si>
  <si>
    <t>As the Shadow of the Unspeakably Evil Evil moved through the world, all around it died. Plants withered, animals perished… Sort of like a picnic with my family.</t>
  </si>
  <si>
    <t>dlg_shadow_tut_skill_end_01</t>
  </si>
  <si>
    <t>The Shadow of Absolute Evil melded with the guard and took control of his body. Thus it was able to pass through the gate with ease.</t>
  </si>
  <si>
    <t>dlg_shadow_tut_skill_fallback_01</t>
  </si>
  <si>
    <t>Possessed by the Drunken Evil's Shadow, the hero wandered around aimlessly, moving away from Twistram! Hey, turn back, there's nothing to see out there!</t>
  </si>
  <si>
    <t>dlg_shadow_tut_skill_start_01</t>
  </si>
  <si>
    <t>The Shadow reached the entrance to Twistram. Fortunately, this one was not closed, but it was brightly lit!</t>
  </si>
  <si>
    <t>dlg_shadow_tut_skill_start_02</t>
  </si>
  <si>
    <t>Luckily, there was an unfortunate guard on patrol that the Shadow was able to possess, thanks to its incredible powers!… As long as it wasn't in the light.</t>
  </si>
  <si>
    <t>dlg_shadow_use_skill_info_01</t>
  </si>
  <si>
    <t>I feel the power within me! It's… OVER 9000!</t>
  </si>
  <si>
    <t>dlg_shadow_use_skill_info_02</t>
  </si>
  <si>
    <t>Unimagined powers surfaced in Thalya. The black magic of the Dark Elves. She immediately began to unleash these powers of chaos upon the world!</t>
  </si>
  <si>
    <t>dlg_showdown_boss_fight_25_01</t>
  </si>
  <si>
    <t>Narratus pulled one of his aces out of his sleeve. Exceptionally powerful bears appeared – which of course made sense in the context of the story – and attacked the Embarrassed Evil.</t>
  </si>
  <si>
    <t>dlg_showdown_boss_fight_50_01</t>
  </si>
  <si>
    <t>Narratus grinned boldly, loving the drama as he did. Now the time had come to play the most diabolical of aces. Stunningly powerful Heroes popped up beside him and began to massacre the Creatures!</t>
  </si>
  <si>
    <t>dlg_showdown_boss_fight_75_01</t>
  </si>
  <si>
    <t>Narratus looked at the two pathetic scratches inflicted on him so far. It was time for a little sleight of hand! Peculiarly powerful Pen Pushers popped up… mmh… Po pend pupport? Anyway, the Stupid Evil's fate was sealed!</t>
  </si>
  <si>
    <t>dlg_showdown_boss_fight_start_01</t>
  </si>
  <si>
    <t>Ah, at last we found that Narrator, I mean “Narratus”. Psh, stupid name. Time to die!</t>
  </si>
  <si>
    <t>dlg_showdown_boss_fight_start_02</t>
  </si>
  <si>
    <t>Ha, silly little Thalya. I predicted your end exactly this way two hours ago! Uh… Said Narratus.</t>
  </si>
  <si>
    <t>dlg_showdown_debuff_evilhub_random_01</t>
  </si>
  <si>
    <t>Night fell. Narratus used it to start a large-scale attack on the Disastrous Evil's Overworld possessions.</t>
  </si>
  <si>
    <t>dlg_showdown_debuff_evilhub_random_02</t>
  </si>
  <si>
    <t>Narratus decided to use it to start a large-scale attack on the Islands of Evilness!</t>
  </si>
  <si>
    <t>dlg_showdown_debuff_evilhub_random_03</t>
  </si>
  <si>
    <t>With the onset of night, Narratus summoned his troops to attack the Islands of Evilness.</t>
  </si>
  <si>
    <t>dlg_showdown_debuff_nothing_random_01</t>
  </si>
  <si>
    <t>Night fell. Narratus used it to devise his villainous plans.</t>
  </si>
  <si>
    <t>dlg_showdown_debuff_nothing_random_02</t>
  </si>
  <si>
    <t>Night fell. Narratus used it to rest and recover and gather new strength!</t>
  </si>
  <si>
    <t>dlg_showdown_debuff_nothing_random_03</t>
  </si>
  <si>
    <t>Night fell. Narratus used it for… Nothing!</t>
  </si>
  <si>
    <t>dlg_showdown_debuff_spells_random_01</t>
  </si>
  <si>
    <t>Night fell. Narratus used his influence on the Realmforge staff to deny the Unmagical Evil access to Spells for the time being.</t>
  </si>
  <si>
    <t>dlg_showdown_debuff_spells_random_02</t>
  </si>
  <si>
    <t>Night broke over the land. Narratus blackmailed the Realmforge staff into making Spells useless!</t>
  </si>
  <si>
    <t>dlg_showdown_debuff_spells_random_03</t>
  </si>
  <si>
    <t>Night fell. Narratus used a mistake in the game logic to deactivate Spells.</t>
  </si>
  <si>
    <t>dlg_showdown_debuff_traps_random_01</t>
  </si>
  <si>
    <t>Night had fallen. Narratus had cast a Forgetfulness Spell and thereby prevented Traps from being built in the Dungeon.</t>
  </si>
  <si>
    <t>dlg_showdown_debuff_traps_random_02</t>
  </si>
  <si>
    <t>Night fell. Narratus exploited a bug to make it impossible to build Traps in the Dungeon.</t>
  </si>
  <si>
    <t>dlg_showdown_debuff_traps_random_03</t>
  </si>
  <si>
    <t>Night broke over the land. A mistake in the game logic cause Traps to be temporarily deactivated!</t>
  </si>
  <si>
    <t>dlg_showdown_debuff_unit_sleep_random_01</t>
  </si>
  <si>
    <t>Night broke over the land. Narratus used it to put the Narcoleptic Evil's Creatures to sleep using magic – or bugs in the game.</t>
  </si>
  <si>
    <t>dlg_showdown_debuff_unit_sleep_random_02</t>
  </si>
  <si>
    <t>Night fell. Narratus had snuck sleeping powder into the Beer, which put all the Creatures to sleep!</t>
  </si>
  <si>
    <t>dlg_showdown_intro_01</t>
  </si>
  <si>
    <t>Thalya and the Worn-Out Evil had reached Narratus’ final base. There they would run into his insidious trap!</t>
  </si>
  <si>
    <t>dlg_showdown_intro_02</t>
  </si>
  <si>
    <t>Ha, like hell we will! The Realmforge script for this mission says that this is where the Absolute Evil and I pound Narratus into the ground! And that's how we're gonna do it, ha ha ha!</t>
  </si>
  <si>
    <t>dlg_showdown_intro_03</t>
  </si>
  <si>
    <t>Well, that might be what you think, but Narratus had taken a number of precautions!</t>
  </si>
  <si>
    <t>dlg_showdown_intro_04</t>
  </si>
  <si>
    <t>Two Magical Tower Shield Generators protected his base.</t>
  </si>
  <si>
    <t>dlg_showdown_intro_05</t>
  </si>
  <si>
    <t>An unbelievable number of towers made the path to the base an insane gauntlet!</t>
  </si>
  <si>
    <t>dlg_showdown_intro_06</t>
  </si>
  <si>
    <t>Moreover, he had a… uh… a CLONE MACHINE he used to produce enhanced Creatures that then attacked the Dungeon!</t>
  </si>
  <si>
    <t>dlg_showdown_intro_07</t>
  </si>
  <si>
    <t>Pah, we've been through all that before in other missions. The Realmforge script clearly states…</t>
  </si>
  <si>
    <t>dlg_showdown_intro_08</t>
  </si>
  <si>
    <t>Hogwash! Narratus had also taken precautions for this and without further ado locked the Realmforge employees in a cage!</t>
  </si>
  <si>
    <t>dlg_showdown_intro_09</t>
  </si>
  <si>
    <t>Uh… But… That’s not fair!</t>
  </si>
  <si>
    <t>dlg_showdown_intro_10</t>
  </si>
  <si>
    <t>Impudently enough, those unfortunate company drones wanted to add shortcuts to the map, provide production bonuses for the Dungeon and iron out any bugs that would work in Narratus' favor! Ha ha ha, that's what you get for it, you punks!</t>
  </si>
  <si>
    <t>dlg_showdown_intro_11</t>
  </si>
  <si>
    <t>Hmph, fine, we can handle it anyway! Attack, Creatures, flatten everything, tear it all down, scribble all over everything with crayons. Non-washable crayons! Ha ha ha!</t>
  </si>
  <si>
    <t>dlg_showdown_mission_caption</t>
  </si>
  <si>
    <t>dlg_showdown_mission_description</t>
  </si>
  <si>
    <t>Narratus knew how to heighten the drama. The Dim-Witted Evil thought itself safe. But of course Narratus would ultimately prevail!</t>
  </si>
  <si>
    <t>dlg_showdown_outro_01</t>
  </si>
  <si>
    <t>Yes, victory! Ha ha ha! The Narrator is rolling on the floor! I mean Narratus, of course! Anyway, we don't want to get bogged down in details.</t>
  </si>
  <si>
    <t>dlg_showdown_outro_02</t>
  </si>
  <si>
    <t>Thalya and the Astute Evil had won. Narratus was dead, Thalya had cut off both his arms. From now on Thalya would take over the Narrator's job!</t>
  </si>
  <si>
    <t>dlg_showdown_outro_03</t>
  </si>
  <si>
    <t>Like hell you will!</t>
  </si>
  <si>
    <t>dlg_showdown_outro_04</t>
  </si>
  <si>
    <t>Uh, what? Wait, you're still here? I thought you were Narratus and if I defeated you, then…</t>
  </si>
  <si>
    <t>dlg_showdown_outro_05</t>
  </si>
  <si>
    <t>I am a trained professional voiceover artist with years of experience and occasionally a ridiculous figure in a computer game!</t>
  </si>
  <si>
    <t>dlg_showdown_outro_06</t>
  </si>
  <si>
    <t>But, but, I thought…</t>
  </si>
  <si>
    <t>dlg_showdown_outro_07</t>
  </si>
  <si>
    <t>That was all part of the role! Yes, I understand you misunderstood. I'm just pretty good at this!</t>
  </si>
  <si>
    <t>dlg_showdown_outro_08</t>
  </si>
  <si>
    <t>Um, but in the beginning, you didn't want to do this DLC anymore and wanted to tear everything apart and therefore slipped into the role of Narratus to do just that.</t>
  </si>
  <si>
    <t>dlg_showdown_outro_09</t>
  </si>
  <si>
    <t>It's called acting. You should try it sometime!</t>
  </si>
  <si>
    <t>dlg_showdown_outro_10</t>
  </si>
  <si>
    <t>Hmph, you're just as despicable and nasty as you were before. All right, I get it, well played! Apparently I let myself get carried away!</t>
  </si>
  <si>
    <t>dlg_showdown_outro_11</t>
  </si>
  <si>
    <t>Good, then that's it, right?</t>
  </si>
  <si>
    <t>dlg_showdown_outro_12</t>
  </si>
  <si>
    <t>I guess so, yeah. Could you just turn off the mic for me? I have this problem with my arms. Somebody cut them off!</t>
  </si>
  <si>
    <t>dlg_showdown_outro_13</t>
  </si>
  <si>
    <t>What? REALLY? So I did get you…?</t>
  </si>
  <si>
    <t>dlg_showdown_outro_14</t>
  </si>
  <si>
    <t>My word, you fell for it again…</t>
  </si>
  <si>
    <t>dlg_showdown_outro_15</t>
  </si>
  <si>
    <t>But I guess that's it, I think we rode this series to death. Time for famous last words. Thalya?</t>
  </si>
  <si>
    <t>dlg_showdown_outro_16</t>
  </si>
  <si>
    <t>We? What? Huh?</t>
  </si>
  <si>
    <t>dlg_showdown_outro_17</t>
  </si>
  <si>
    <t>Eloquent as always! In that spirit, all the best and stay just as evil as you are!</t>
  </si>
  <si>
    <t>dlg_showdown_outro_18</t>
  </si>
  <si>
    <t>We'll see you in Dungeons 4! Probably… If my agent hasn't landed me anything better by then… tsk tsk tsk.</t>
  </si>
  <si>
    <t>dlg_showdown_outro_19</t>
  </si>
  <si>
    <t>This really is the end, isn't it? Wow, I kind of got used to looting and plundering! Creatures, line up for a final salute! Give everything you've got, let it roar, light the table fireworks!</t>
  </si>
  <si>
    <t>dlg_showdown_outro_20</t>
  </si>
  <si>
    <t>Yes, well then… With these cheap table fireworks we too say goodbye. A worthy ending? Questionable. Truly the end? Most probably? The last DLC? The thing is called “Famous Last Words”, I presume you can add one and one together for yourself!</t>
  </si>
  <si>
    <t>dlg_showdown_outro_21</t>
  </si>
  <si>
    <t>END! And this time it's for real!</t>
  </si>
  <si>
    <t>dlg_showdown_outro_lose_01</t>
  </si>
  <si>
    <t>Ha, Narratus had won. The Miserable Evil and its miserable general Thalya had failed and allowed the Dungeonheart to be destroyed. Just as I expected…</t>
  </si>
  <si>
    <t>dlg_showdown_saved_graphics_01</t>
  </si>
  <si>
    <t>Ah, the testers and graphic artists from Realmforge! They're so buffed with cola, coffee and candy that they're especially powerful in battle. They'll serve me well, ha ha ha!</t>
  </si>
  <si>
    <t>dlg_showdown_saved_level_designer_01</t>
  </si>
  <si>
    <t>Ha, I freed a couple of Realmforge level designers! Finally all those shortcuts in the map will be activated!</t>
  </si>
  <si>
    <t>dlg_showdown_saved_level_designer_02</t>
  </si>
  <si>
    <t>Pff, so what, then your undoing will come even faster!</t>
  </si>
  <si>
    <t>dlg_showdown_saved_programmers_01</t>
  </si>
  <si>
    <t>Ah, I freed the gameplay programmers from Realmforge. In return they unlocked this Production boost! Excellent, excellent!</t>
  </si>
  <si>
    <t>dlg_showdown_shild_a_end_01</t>
  </si>
  <si>
    <t>The Ridiculous Evil had managed to destroy one of the Magical Shield Tower Generators. Of course Narratus had counted on that and incorporated it into his diabolical plans.</t>
  </si>
  <si>
    <t>dlg_showdown_shild_end_01</t>
  </si>
  <si>
    <t>Ha, and now we've taken out the second Magical Shield Tower Generator, too. Now it's your turn, Than… I mean Narratus!</t>
  </si>
  <si>
    <t>dlg_showdown_shild_end_02</t>
  </si>
  <si>
    <t>The Trap clicked shut… Narratus was more than ready.</t>
  </si>
  <si>
    <t>dlg_startup_chinesenewyear_dog_v1</t>
  </si>
  <si>
    <t>Welcome back, Chinese-New-Year-Celebrating Evil. The Year of the Dog dawns!</t>
  </si>
  <si>
    <t>dlg_startup_chinesenewyear_dog_v2</t>
  </si>
  <si>
    <t>A happy Chinese New Year to you, Demonic Evil. (Is it just me, or does it smell like wet dog?)</t>
  </si>
  <si>
    <t>dlg_startup_chinesenewyear_dragon_v1</t>
  </si>
  <si>
    <t>Welcome back, Chinese-New-Year-Celebrating Evil. The Year of the Dragon lies before us!</t>
  </si>
  <si>
    <t>dlg_startup_chinesenewyear_dragon_v2</t>
  </si>
  <si>
    <t>A happy Chinese New Year to you, Decadent Evil. The dragons are flying particularly low this year!</t>
  </si>
  <si>
    <t>dlg_startup_chinesenewyear_goat_v1</t>
  </si>
  <si>
    <t>Welcome back, Chinese-New-Year-Celebrating Evil. The Year of the Sheep lies before us!</t>
  </si>
  <si>
    <t>dlg_startup_chinesenewyear_goat_v2</t>
  </si>
  <si>
    <t>A happy Chinese New Year to you, Dramatic Evil. Can I interest you in some sheep's cheese?</t>
  </si>
  <si>
    <t>dlg_startup_chinesenewyear_horse_v1</t>
  </si>
  <si>
    <t>Welcome back, Chinese-New-Year-Celebrating Evil. The Year of the Horse dawns!</t>
  </si>
  <si>
    <t>dlg_startup_chinesenewyear_horse_v2</t>
  </si>
  <si>
    <t>A happy Chinese New Year to you, Absurd Evil. Let's saddle up!</t>
  </si>
  <si>
    <t>dlg_startup_chinesenewyear_monkey_v1</t>
  </si>
  <si>
    <t>Welcome back, Chinese-New-Year-Celebrating Evil. The Year of the Monkey dawns!</t>
  </si>
  <si>
    <t>dlg_startup_chinesenewyear_monkey_v2</t>
  </si>
  <si>
    <t>A happy Chinese New Year to you, Nauseating Evil. Your barrel of monkeys, I mean Little Snots await you!</t>
  </si>
  <si>
    <t>dlg_startup_chinesenewyear_ox_v1</t>
  </si>
  <si>
    <t>Welcome back, Chinese-New-Year-Celebrating Evil. The Year of the Ox lies before us!</t>
  </si>
  <si>
    <t>dlg_startup_chinesenewyear_ox_v2</t>
  </si>
  <si>
    <t>A happy Chinese New Year to you, Random-Welcome-Text-Selecting Evil. Your oxen are on sabbatical this year, so your Little Snots will have to pull the plow!</t>
  </si>
  <si>
    <t>dlg_startup_chinesenewyear_pig_v1</t>
  </si>
  <si>
    <t>Welcome back, New-Year-Celebrating Evil! The Year of the Pig is upon us!</t>
  </si>
  <si>
    <t>dlg_startup_chinesenewyear_pig_v2</t>
  </si>
  <si>
    <t>A happy Chinese New Year to you, Absolute Evil. Is it just me, or does it smell like bacon around here?</t>
  </si>
  <si>
    <t>dlg_startup_chinesenewyear_rabbit_v1</t>
  </si>
  <si>
    <t>Welcome back, Chinese-New-Year-Celebrating Evil. The Year of the Rabbit lies before us!</t>
  </si>
  <si>
    <t>dlg_startup_chinesenewyear_rabbit_v2</t>
  </si>
  <si>
    <t>A happy Chinese New Year to you, Horrible Evil. The rabbits are running away from you especially quickly this year!</t>
  </si>
  <si>
    <t>dlg_startup_chinesenewyear_rat_v1</t>
  </si>
  <si>
    <t>Welcome back, Chinese-New-Year-Celebrating Evil. The Year of the Rat dawns!</t>
  </si>
  <si>
    <t>dlg_startup_chinesenewyear_rat_v2</t>
  </si>
  <si>
    <t>A happy Chinese New Year to you, Irritated Evil. I saw a lot more rats than usual in your Dungeon today!</t>
  </si>
  <si>
    <t>dlg_startup_chinesenewyear_rooster_v1</t>
  </si>
  <si>
    <t>Welcome back, Chinese-New-Year-Celebrating Evil. The Year of the Rooster lies before us!</t>
  </si>
  <si>
    <t>dlg_startup_chinesenewyear_rooster_v2</t>
  </si>
  <si>
    <t>A happy Chinese New Year to you, Perfidious Evil. Time for some crispy chicken.</t>
  </si>
  <si>
    <t>dlg_startup_chinesenewyear_snake_v1</t>
  </si>
  <si>
    <t>Welcome back, Chinese-New-Year-Celebrating Evil. The Year of the Snake approaches!</t>
  </si>
  <si>
    <t>dlg_startup_chinesenewyear_snake_v2</t>
  </si>
  <si>
    <t>A happy Chinese New Year to you, Chaotic Evil. Tell me, am I ssssspeaking with a forked tongue?</t>
  </si>
  <si>
    <t>dlg_startup_chinesenewyear_tiger_v1</t>
  </si>
  <si>
    <t>Welcome back, Chinese-New-Year-Celebrating Evil. The Year of the Tiger comes!</t>
  </si>
  <si>
    <t>dlg_startup_chinesenewyear_tiger_v2</t>
  </si>
  <si>
    <t>A happy Chinese New Year to you, Dreadful Evil. Rumour has it that the tigers are in the mood to party this year!</t>
  </si>
  <si>
    <t>dlg_startup_date_aprilfools_v1</t>
  </si>
  <si>
    <t>Heroes are attacking the Dungeon! … Ha ha, April fools!</t>
  </si>
  <si>
    <t>dlg_startup_date_aprilfools_v2</t>
  </si>
  <si>
    <t>Don't let your Little Snots play any April fool's jokes on you!</t>
  </si>
  <si>
    <t>dlg_startup_date_aprilfools_v3</t>
  </si>
  <si>
    <t>One of your Little Snots is planning a terrible April fool’s joke. I just wanted to hit you with a little spoiler!</t>
  </si>
  <si>
    <t>dlg_startup_date_christmas_v1</t>
  </si>
  <si>
    <t>The Ruthless Evil preferred to spend the holidays in its Dungeon rather than with its family – pretty much like anyone in their right mind.</t>
  </si>
  <si>
    <t>dlg_startup_date_christmas_v2</t>
  </si>
  <si>
    <t>Merry Christmas. Why don't you give the heroes a present, like an oops upside the head!</t>
  </si>
  <si>
    <t>dlg_startup_date_easter_v1</t>
  </si>
  <si>
    <t>Instead of looking for eggs, the Homicidal Evil went looking for Heroes. Great choice!</t>
  </si>
  <si>
    <t>dlg_startup_date_easter_v2</t>
  </si>
  <si>
    <t>Happy Easter, Evilest Evil. I think someone hid something for you back there. Oh, wait a minute, I guess a Little Snot just didn't clean that up! Forget I said anything!</t>
  </si>
  <si>
    <t>dlg_startup_date_groundhogday_v1</t>
  </si>
  <si>
    <t>It's Groundhog Day, I mean its the Absolute GroundEvil Day!</t>
  </si>
  <si>
    <t>dlg_startup_date_groundhogday_v2</t>
  </si>
  <si>
    <t>A groundhog was chased from your Dungeon and saw its own shadow in the Overworld. Not really good news for the surface dwellers, he he he!</t>
  </si>
  <si>
    <t>dlg_startup_date_halloween_v1</t>
  </si>
  <si>
    <t>Welcome, Abominable Evil. That's a pretty creepy costume you have there What do you mean, it's not a costume?</t>
  </si>
  <si>
    <t>dlg_startup_date_halloween_v2</t>
  </si>
  <si>
    <t>A spooky welcome – bienvenue – hello, oh Horribly-Costumed Evil!</t>
  </si>
  <si>
    <t>dlg_startup_date_halloween_v3</t>
  </si>
  <si>
    <t>Welcome back, Wicked Evil! Some pumpkin soup and a little blood for you!</t>
  </si>
  <si>
    <t>dlg_startup_date_newyear_v1</t>
  </si>
  <si>
    <t>Welcome, Absolute Evil! Your Little Snots are celebrating New Year's Eve!</t>
  </si>
  <si>
    <t>dlg_startup_date_newyear_v2</t>
  </si>
  <si>
    <t>Happy new year, Insidious Evil. The Little Snots are just cleaning up the debris from the New Year's Eve celebration.</t>
  </si>
  <si>
    <t>dlg_startup_date_starwarsday_v1</t>
  </si>
  <si>
    <t>Welcome back. May the Evil be with you!</t>
  </si>
  <si>
    <t>dlg_startup_date_stpatrick_v1</t>
  </si>
  <si>
    <t>Welcome back… Wait a minute, why is the Beer in your Brewery green?!?</t>
  </si>
  <si>
    <t>dlg_startup_date_stpatrick_v2</t>
  </si>
  <si>
    <t>Top of the morning… Here's to my Irish relatives… Culture is important! *Hic*</t>
  </si>
  <si>
    <t>dlg_startup_date_talklikeapirateday_v1</t>
  </si>
  <si>
    <t>Arr, welcome back, Piratey Evil!</t>
  </si>
  <si>
    <t>dlg_startup_date_talklikeapirateday_v2</t>
  </si>
  <si>
    <t>Arr, time to keelhaul a few heroes!</t>
  </si>
  <si>
    <t>dlg_startup_date_thanksgiving_v1</t>
  </si>
  <si>
    <t>A happy harvest festival to you, Disgusting Evil. Your Gobblers are pretty worked up!</t>
  </si>
  <si>
    <t>dlg_startup_date_thanksgiving_v2</t>
  </si>
  <si>
    <t>Welcome! Your Little Snots have already prepared a Gobbler for you!</t>
  </si>
  <si>
    <t>dlg_startup_date_towelday_v1</t>
  </si>
  <si>
    <t>Welcome, Galaxy-Travelling Evil!</t>
  </si>
  <si>
    <t>dlg_startup_date_towelday_v2</t>
  </si>
  <si>
    <t>Welcome back, Towel-Carrying Evil!</t>
  </si>
  <si>
    <t>dlg_startup_date_towelday_v3</t>
  </si>
  <si>
    <t>Welcome! Today, all of your Little Snots have a towel in their backpack.</t>
  </si>
  <si>
    <t>dlg_startup_first_time_v1</t>
  </si>
  <si>
    <t>Welcome! I mean, of course: The Happy Evil was ready for his third adventure!</t>
  </si>
  <si>
    <t>dlg_startup_normal_v1</t>
  </si>
  <si>
    <t>The Absolute Evil returned!</t>
  </si>
  <si>
    <t>dlg_startup_normal_v2</t>
  </si>
  <si>
    <t>Welcome back, keeper… I mean, Absolute Evil!</t>
  </si>
  <si>
    <t>dlg_startup_normal_v3</t>
  </si>
  <si>
    <t>The Chaotic Evil had once again started Dungeons 3!</t>
  </si>
  <si>
    <t>dlg_startup_normal_v4</t>
  </si>
  <si>
    <t>The Conscientious Evil started Dungeons 3 yet again.</t>
  </si>
  <si>
    <t>dlg_startup_normal_v5</t>
  </si>
  <si>
    <t>The Evilest Evil was ready for another game.</t>
  </si>
  <si>
    <t>dlg_startup_normal_v6</t>
  </si>
  <si>
    <t>The Cruel Evil returned.</t>
  </si>
  <si>
    <t>dlg_startup_normal_v7</t>
  </si>
  <si>
    <t>And the game was once again started.</t>
  </si>
  <si>
    <t>dlg_startup_normal_v8</t>
  </si>
  <si>
    <t>Heroes trembled as the Deviant Evil started the game once again.</t>
  </si>
  <si>
    <t>dlg_startup_normal_v9</t>
  </si>
  <si>
    <t>Heroes bleated in fear as the Wicked Evil returned.</t>
  </si>
  <si>
    <t>dlg_startup_normal_v10</t>
  </si>
  <si>
    <t>The Little Snots idleness ended abruptly as the Motivating Evil returned.</t>
  </si>
  <si>
    <t>dlg_startup_normal_v11</t>
  </si>
  <si>
    <t>Thalya was happy to see the Horrible Evil return.</t>
  </si>
  <si>
    <t>dlg_startup_normal_v12</t>
  </si>
  <si>
    <t>The Playing Evil prepared for another game.</t>
  </si>
  <si>
    <t>dlg_startup_normal_v13</t>
  </si>
  <si>
    <t>Welcome back, Absolute Evil!</t>
  </si>
  <si>
    <t>dlg_startup_normal_v14</t>
  </si>
  <si>
    <t>Welcome back, Hideous Evil.</t>
  </si>
  <si>
    <t>dlg_startup_normal_v15</t>
  </si>
  <si>
    <t>Welcome back, Abominable Evil!</t>
  </si>
  <si>
    <t>dlg_startup_normal_v16</t>
  </si>
  <si>
    <t>Welcome back, Fearsome Evil!</t>
  </si>
  <si>
    <t>dlg_startup_normal_v17</t>
  </si>
  <si>
    <t>Welcome back, Horrible Evil!</t>
  </si>
  <si>
    <t>dlg_startup_normal_v18</t>
  </si>
  <si>
    <t>Welcome back, Wicked Evil!</t>
  </si>
  <si>
    <t>dlg_startup_normal_v19</t>
  </si>
  <si>
    <t>Welcome back, Hammering-Buttons-Like-Crazy Evil!</t>
  </si>
  <si>
    <t>dlg_startup_normal_v20</t>
  </si>
  <si>
    <t>Welcome back, Amazing Evil!</t>
  </si>
  <si>
    <t>dlg_startup_normal_v21</t>
  </si>
  <si>
    <t>Welcome back, Hero-Destroying Evil!</t>
  </si>
  <si>
    <t>dlg_startup_normal_v22</t>
  </si>
  <si>
    <t>Welcome back, Party-Crashing Evil!</t>
  </si>
  <si>
    <t>dlg_startup_normal_v23</t>
  </si>
  <si>
    <t>Welcome back, Little-Snot-Beating Evil!</t>
  </si>
  <si>
    <t>dlg_startup_normal_v24</t>
  </si>
  <si>
    <t>Welcome back, Prisoner-Starving Evil!</t>
  </si>
  <si>
    <t>dlg_startup_normal_v25</t>
  </si>
  <si>
    <t>Welcome back, Hero-Torturing Evil!</t>
  </si>
  <si>
    <t>dlg_startup_normal_v26</t>
  </si>
  <si>
    <t>Welcome back, Demon-Hiring Evil!</t>
  </si>
  <si>
    <t>dlg_startup_normal_v27</t>
  </si>
  <si>
    <t>Welcome back, Relying-On-The-Horde Evil!</t>
  </si>
  <si>
    <t>dlg_startup_normal_v28</t>
  </si>
  <si>
    <t>Welcome back, Undead Evil!</t>
  </si>
  <si>
    <t>dlg_startup_normal_v29</t>
  </si>
  <si>
    <t>Welcome back, Corrupting Evil!</t>
  </si>
  <si>
    <t>dlg_startup_normal_v30</t>
  </si>
  <si>
    <t>Welcome back, Sinking-Debtors-In-The-River-With-Concrete-Shoes Evil!</t>
  </si>
  <si>
    <t>dlg_startup_normal_v31</t>
  </si>
  <si>
    <t>Welcome back, Bogey-Nugget-Mining Evil!</t>
  </si>
  <si>
    <t>dlg_startup_normal_v32</t>
  </si>
  <si>
    <t>Welcome back, Country-Evilizing Evil!</t>
  </si>
  <si>
    <t>dlg_startup_normal_v33</t>
  </si>
  <si>
    <t>Welcome back, Gloating Evil!</t>
  </si>
  <si>
    <t>dlg_startup_normal_v34</t>
  </si>
  <si>
    <t>Welcome back, Prisoner-Teasing Evil!</t>
  </si>
  <si>
    <t>dlg_startup_normal_v35</t>
  </si>
  <si>
    <t>Welcome back, Frightening Evil!</t>
  </si>
  <si>
    <t>dlg_startup_normal_v36</t>
  </si>
  <si>
    <t>The Bogey-Nugget-Mining Evil returns!</t>
  </si>
  <si>
    <t>dlg_startup_normal_v37</t>
  </si>
  <si>
    <t>The Stinky Evil returns!</t>
  </si>
  <si>
    <t>dlg_startup_normal_v38</t>
  </si>
  <si>
    <t>The Horrible Evil returns!</t>
  </si>
  <si>
    <t>dlg_startup_normal_v39</t>
  </si>
  <si>
    <t>The Abominable Evil returns!</t>
  </si>
  <si>
    <t>dlg_startup_normal_v40</t>
  </si>
  <si>
    <t>The Danger-to-the-Public-at-Large Evil returns!</t>
  </si>
  <si>
    <t>dlg_startup_normal_v41</t>
  </si>
  <si>
    <t>The Apolitical Evil returns!</t>
  </si>
  <si>
    <t>dlg_startup_normal_v42</t>
  </si>
  <si>
    <t>The Furious Evil returns!</t>
  </si>
  <si>
    <t>dlg_startup_normal_v43</t>
  </si>
  <si>
    <t>The Greedy Evil returns!</t>
  </si>
  <si>
    <t>dlg_startup_normal_v44</t>
  </si>
  <si>
    <t>The Damnable Evil returns!</t>
  </si>
  <si>
    <t>dlg_startup_normal_v45</t>
  </si>
  <si>
    <t>The Halitosis-Prone Evil returns!</t>
  </si>
  <si>
    <t>dlg_startup_normal_v46</t>
  </si>
  <si>
    <t>The All-Destroying Evil returns!</t>
  </si>
  <si>
    <t>dlg_startup_normal_v47</t>
  </si>
  <si>
    <t>The Cruel Evil returns!</t>
  </si>
  <si>
    <t>dlg_startup_normal_v48</t>
  </si>
  <si>
    <t>The Deadly Evil returns!</t>
  </si>
  <si>
    <t>dlg_startup_normal_v49</t>
  </si>
  <si>
    <t>The Easily-Exploding Evil returns!</t>
  </si>
  <si>
    <t>dlg_startup_normal_v50</t>
  </si>
  <si>
    <t>The Twitch-Broadcasting Evil returns!</t>
  </si>
  <si>
    <t>dlg_startup_normal_v51</t>
  </si>
  <si>
    <t>Make Dungeons Great Again!</t>
  </si>
  <si>
    <t>dlg_startup_normal_v52</t>
  </si>
  <si>
    <t>Winner winner chicken dinner!</t>
  </si>
  <si>
    <t>dlg_startup_time_veryearly_v1</t>
  </si>
  <si>
    <t>The early Evil catches the heroes!</t>
  </si>
  <si>
    <t>dlg_startup_time_veryearly_v2</t>
  </si>
  <si>
    <t>Good morning, early rising… or not yet gone to bed Evil!</t>
  </si>
  <si>
    <t>dlg_startup_time_verylate_v1</t>
  </si>
  <si>
    <t>Welcome back. Phew, this really isn't my time of day…</t>
  </si>
  <si>
    <t>dlg_startup_time_verylate_v2</t>
  </si>
  <si>
    <t>The Tired Evil obviously couldn't sleep and wanted to drive away the fatigue by pushing a few Little Snots around.</t>
  </si>
  <si>
    <t>dlg_startup_time_witchinghour_v1</t>
  </si>
  <si>
    <t>The Absolute Evil used the midnight hour to haunt a few heroes. Good idea!</t>
  </si>
  <si>
    <t>dlg_startup_time_witchinghour_v2</t>
  </si>
  <si>
    <t>The midnight hour! Just the right time to start Dungeons 3!</t>
  </si>
  <si>
    <t>dlg_thelast_antagonist_idle_random_01</t>
  </si>
  <si>
    <t>Evil will never win! Every story ends with Good winning out and so will this one!</t>
  </si>
  <si>
    <t>dlg_thelast_antagonist_idle_random_02</t>
  </si>
  <si>
    <t>THALYA, you traitor! I will purge your soul and surrender you to the purifying flames!</t>
  </si>
  <si>
    <t>dlg_thelast_antagonist_idle_random_03</t>
  </si>
  <si>
    <t>Evil will never triumph here! The Goddess is on my side, disgusting scum!</t>
  </si>
  <si>
    <t>dlg_thelast_antagonist_idle_random_04</t>
  </si>
  <si>
    <t>Hold true, you sons of Rohan… I mean, you sons of faith. Together we will throw back the Evil! For the Good!</t>
  </si>
  <si>
    <t>dlg_thelast_face_half_01</t>
  </si>
  <si>
    <t>You will never defeat me. NEVER, YOU HEAR? THE GODDESS IS WITH ME!</t>
  </si>
  <si>
    <t>dlg_thelast_face_reminder_01</t>
  </si>
  <si>
    <t>The time had come to fight and destroy Tanos once and for all. The Excitedly-Looking-Forward-To-The-End Evil marshaled its forces for the final showdown.</t>
  </si>
  <si>
    <t>dlg_thelast_face_reminder_02</t>
  </si>
  <si>
    <t>Ha, nothing more stands between Tanos and me. Time to kick the old fart’s arse! Forward, tear his shaggy beard off!</t>
  </si>
  <si>
    <t>dlg_thelast_face_reminder_03</t>
  </si>
  <si>
    <t>The Delaying-The-End Evil still hadn’t prepared for the final showdown against Tanos. But now it took heart and sent its army forward.</t>
  </si>
  <si>
    <t>dlg_thelast_face_start_01</t>
  </si>
  <si>
    <t>You dare attack ME? RIDICULOUS! I WILL DESTROY YOU ALL!</t>
  </si>
  <si>
    <t>dlg_thelast_hero_01_event_end_01</t>
  </si>
  <si>
    <t>The Good-Hearted Evil took pity on the heroes and instructed Thalya to save them from certain death. In thanks, they willingly joined the No-Longer-All-That-Evil Evil’s ranks!</t>
  </si>
  <si>
    <t>dlg_thelast_hero_01_event_fallback_01</t>
  </si>
  <si>
    <t>Ha, protect heroes from meeting their fate? Like hell! The Unscrupulous Evil delighted in the burning figures. Hmm, maybe it should hold a barbecue today…</t>
  </si>
  <si>
    <t>dlg_thelast_hero_01_event_start_01</t>
  </si>
  <si>
    <t>Fight and die for Good! I COMMAND YOU!</t>
  </si>
  <si>
    <t>dlg_thelast_hero_01_event_start_02</t>
  </si>
  <si>
    <t>Um, yeah, well… We don’t want to just rush in… Maybe we could negotiate?</t>
  </si>
  <si>
    <t>dlg_thelast_hero_01_event_start_03</t>
  </si>
  <si>
    <t>Negotiate? There will be no negotiation! If you are not with me, then you are against me! DIE!</t>
  </si>
  <si>
    <t>dlg_thelast_hero_01_event_start_04</t>
  </si>
  <si>
    <t>Tanos conjured a blazing Wall of Fire, which sped toward the heroes. Would Thalya save them?</t>
  </si>
  <si>
    <t>dlg_thelast_hero_02_event_end_01</t>
  </si>
  <si>
    <t>The Milder Evil had saved the heroes Tanos almost grilled. They immediately joined the Evil Evil’s ranks!</t>
  </si>
  <si>
    <t>dlg_thelast_hero_02_event_fallback_01</t>
  </si>
  <si>
    <t>The Wicked Evil cheerfully watched as Tanos roasted some of his rebellious heroes. Good job, that saved some work!</t>
  </si>
  <si>
    <t>dlg_thelast_hero_02_event_start_01</t>
  </si>
  <si>
    <t>Onwards, you cowardly dogs! Join the fray and die for the goddess!</t>
  </si>
  <si>
    <t>dlg_thelast_hero_02_event_start_02</t>
  </si>
  <si>
    <t>Yeah, about that, maybe we could just surrender or something?</t>
  </si>
  <si>
    <t>dlg_thelast_hero_02_event_start_03</t>
  </si>
  <si>
    <t>WHAT? TREASON! DIE!</t>
  </si>
  <si>
    <t>dlg_thelast_hero_03_event_01_fallback_01</t>
  </si>
  <si>
    <t>The Pitiless Evil smiled as some of Tanos’ rebellious heroes were roasted. Maybe this would be a good spot to roast some marshmallows later.</t>
  </si>
  <si>
    <t>dlg_thelast_hero_03_event_01_start_01</t>
  </si>
  <si>
    <t>Forwards, you worms! Fight for me in the name of all that is Good and die for the Goddess!</t>
  </si>
  <si>
    <t>dlg_thelast_hero_03_event_01_start_02</t>
  </si>
  <si>
    <t>But I have a wife and children…</t>
  </si>
  <si>
    <t>dlg_thelast_hero_03_event_01_start_03</t>
  </si>
  <si>
    <t>You dare to disagree? You'll pay for that. May the fire of the Goddess cleanse you!</t>
  </si>
  <si>
    <t>dlg_thelast_hero_03_event_02_start_01</t>
  </si>
  <si>
    <t>The Cunning Evil stopped Tanos’ Wall of Fire with a well-aimed rock fall! Ha, brilliant work!</t>
  </si>
  <si>
    <t>dlg_thelast_hero_03_event_02_start_02</t>
  </si>
  <si>
    <t>WHAT? That cannot be! Then I'll just use another Wall of Fire to melt those traitors! HA HA HA!</t>
  </si>
  <si>
    <t>dlg_thelast_hero_03_event_end_01</t>
  </si>
  <si>
    <t>The Friendly Evil had rescued a number of heroes from Tanos’ fire trap. They were only too happy to join its ever-growing army!</t>
  </si>
  <si>
    <t>dlg_thelast_heroes_active_01</t>
  </si>
  <si>
    <t>Thalya had destroyed one of the fire walls with her powerful FROST NOVA. Alarmed, even more heroes poured through the portals into the Dungeon.</t>
  </si>
  <si>
    <t>dlg_thelast_heroes_active_fallback_01</t>
  </si>
  <si>
    <t>A brilliant speech – and the threat of violence – left the heroes highly motivated to attack the dungeon in the name of Good.</t>
  </si>
  <si>
    <t>dlg_thelast_intro_01</t>
  </si>
  <si>
    <t>The Evil is near, my faithful! It is now up to us to destroy this repugnant, repulsive vermin! Victory or defeat, life or death! Today is the final battle between Good and Evil. FOLLOW ME!</t>
  </si>
  <si>
    <t>dlg_thelast_intro_02</t>
  </si>
  <si>
    <t>Look, can we please revisit this? I mean, you destroyed some of our villages and towns.</t>
  </si>
  <si>
    <t>dlg_thelast_intro_03</t>
  </si>
  <si>
    <t>You burnt my house down because we couldn’t provide any more food for the army.</t>
  </si>
  <si>
    <t>dlg_thelast_intro_04</t>
  </si>
  <si>
    <t>What, you question ME? I am the Paladin of Good! Die, traitors! Death to all who stand in my way!</t>
  </si>
  <si>
    <t>dlg_thelast_intro_05</t>
  </si>
  <si>
    <t>Uh, looks like Tanos doesn’t have all his marbles anymore… *Harrumph* The Under-The-Circumstances-Not-All-That-Evil-After-All Evil’s army had reached the ruins of what was once Stormbreeze.</t>
  </si>
  <si>
    <t>dlg_thelast_intro_06</t>
  </si>
  <si>
    <t>Now it's all or nothing. Time to kick those pseudo-good do-gooders’ asses. Right, let's get a Dungeon built, raise an army and then show him who's wearing the pants in the family.</t>
  </si>
  <si>
    <t>dlg_thelast_intro_07</t>
  </si>
  <si>
    <t>You do know you’re wearing a dress?</t>
  </si>
  <si>
    <t>dlg_thelast_intro_08</t>
  </si>
  <si>
    <t>Just shut it, good Tha… I mean Narrator! Attack!</t>
  </si>
  <si>
    <t>dlg_thelast_intro_09</t>
  </si>
  <si>
    <t>Ha, I don’t need subjects with free will. I can summon hosts of dead heroes back from Valhalla.</t>
  </si>
  <si>
    <t>dlg_thelast_intro_10</t>
  </si>
  <si>
    <t>Good will triumph!</t>
  </si>
  <si>
    <t>dlg_thelast_intro_11</t>
  </si>
  <si>
    <t>Again… Hmm, somehow it seemed as though Tanos' magic was now much weaker than before. Presumably his portals would not be as strong this time and were therefore vulnerable.</t>
  </si>
  <si>
    <t>dlg_thelast_mission_caption</t>
  </si>
  <si>
    <t>Everything Has An End…</t>
  </si>
  <si>
    <t>dlg_thelast_mission_description</t>
  </si>
  <si>
    <t>It was time. After her training, Thalya was now ready to face Tanos in the final battle and defeat him! As if.</t>
  </si>
  <si>
    <t>dlg_thelast_outro_01</t>
  </si>
  <si>
    <t>Yesss! That was it! With a gurgling rattle, Tanos hit the ground! The Victorious Evil was… well, victorious!</t>
  </si>
  <si>
    <t>dlg_thelast_outro_02</t>
  </si>
  <si>
    <t>I had doubts at the start, but somehow you actually managed to do it. Okay, we turned the difficulty way down, but hey…</t>
  </si>
  <si>
    <t>dlg_thelast_outro_03</t>
  </si>
  <si>
    <t>Just kidding! Awesome job! Wow, you really earned yourself the ending sequence!</t>
  </si>
  <si>
    <t>dlg_thelast_outro_04</t>
  </si>
  <si>
    <t>Can I say something too?</t>
  </si>
  <si>
    <t>dlg_thelast_outro_05</t>
  </si>
  <si>
    <t>If there’s nothing I can do to prevent it…</t>
  </si>
  <si>
    <t>dlg_thelast_outro_06</t>
  </si>
  <si>
    <t>That was outstanding! Ha, we sure showed Tanos who’s who! VICTORY!</t>
  </si>
  <si>
    <t>dlg_thelast_outro_07</t>
  </si>
  <si>
    <t>Well, well, enough breaking the fourth wall already, not that there’s much left of it anyway! On to the ENDING VIDEO!</t>
  </si>
  <si>
    <t>dlg_thelast_outro_loss_01</t>
  </si>
  <si>
    <t>The Not-Quite-So-Indestructible Evil had somehow lost sight of its Dungeonheart. Treacherous heroes seized the opportunity and took the thing apart in the finest style. Sad that the third part of Dungeons had to end this way… Wait, can’t we just load a savegame? Ha, these crazy computer games and their endless possibilities!</t>
  </si>
  <si>
    <t>dlg_thelast_outrovideo_01</t>
  </si>
  <si>
    <t>Thalya had done it! She had finally defeated Tanos once and for all in an epic battle and destroyed him!</t>
  </si>
  <si>
    <t>dlg_thelast_outrovideo_02</t>
  </si>
  <si>
    <t>This time there was no one to theatrically mourn his death.</t>
  </si>
  <si>
    <t>dlg_thelast_outrovideo_03</t>
  </si>
  <si>
    <t>Well, theoretically his foster daughter, of course, but she seemed to be more interested in kicking his corpse and… Um, I think that’s all we need to know!</t>
  </si>
  <si>
    <t>dlg_thelast_outrovideo_04</t>
  </si>
  <si>
    <t>Evil had triumphed! The kingdoms had been reduced to ashes, and the do-gooders were scattered to the winds. That or dead.</t>
  </si>
  <si>
    <t>dlg_thelast_outrovideo_05</t>
  </si>
  <si>
    <t>Thalya had done an extremely effective job of destruction on her tour through the land.</t>
  </si>
  <si>
    <t>dlg_thelast_outrovideo_06</t>
  </si>
  <si>
    <t>The Serene Evil leaned back contentedly on its throne and ordered a Little Snot to bring it an ice-cold drink and perhaps one of those delectable little unicorn on a stick things.</t>
  </si>
  <si>
    <t>dlg_thelast_outrovideo_07</t>
  </si>
  <si>
    <t>The diet could wait until tomorrow, for today was for celebration!</t>
  </si>
  <si>
    <t>dlg_thelast_outrovideo_08</t>
  </si>
  <si>
    <t>All of the creatures were happy about the victory and began to dance about.</t>
  </si>
  <si>
    <t>dlg_thelast_outrovideo_09</t>
  </si>
  <si>
    <t>First the Little Snots, then the Demons and the Undead.</t>
  </si>
  <si>
    <t>dlg_thelast_outrovideo_10</t>
  </si>
  <si>
    <t>Finally, even the Ogre played and… wait, the Ogre’s playing? NOOOOOOOO!</t>
  </si>
  <si>
    <t>dlg_thelast_outrovideo_11</t>
  </si>
  <si>
    <t>But as exuberant as things were here, the atmosphere on the Sacred Mountain was depressed.</t>
  </si>
  <si>
    <t>dlg_thelast_outrovideo_12</t>
  </si>
  <si>
    <t>Not only had the Goddess lost her servant Tanos, but a whole continent had fallen into the claws of evil, as well.</t>
  </si>
  <si>
    <t>dlg_thelast_outrovideo_13</t>
  </si>
  <si>
    <t>She couldn’t simply sit still and watch this any longer. Something had to be done…</t>
  </si>
  <si>
    <t>dlg_thelast_outrovideo_caption</t>
  </si>
  <si>
    <t>Everything Has An End – Outro</t>
  </si>
  <si>
    <t>dlg_thelast_outrovideo_description</t>
  </si>
  <si>
    <t>Tanos had been defeated, Thalya had won! And of course: The ABSOLUTE EVIL!</t>
  </si>
  <si>
    <t>dlg_thelast_portal_first_time_start_01</t>
  </si>
  <si>
    <t>The Goddess will lead me to victory and destroy all evil. Gates of Valhalla, open! Heroes, come forth and destroy the vermin!</t>
  </si>
  <si>
    <t>dlg_thelast_portal_first_time_start_02</t>
  </si>
  <si>
    <t>Tanos relied on his tried and tested tricks and opened a portal to Valhalla, from which heroes of days past would soon pour forth!</t>
  </si>
  <si>
    <t>dlg_thelast_portal_first_time_start_03</t>
  </si>
  <si>
    <t>Defend the Dungeon, build Traps, sharpen your weapons and read a good book on Dungeon defense!</t>
  </si>
  <si>
    <t>dlg_thelast_portal_multiple_end_random_01</t>
  </si>
  <si>
    <t>The Victorious Evil had slammed all the open portals shut! Splendid work!</t>
  </si>
  <si>
    <t>dlg_thelast_portal_multiple_end_random_02</t>
  </si>
  <si>
    <t>The Daring Evil had made short work of the portals in the Underground, as one would expect of a super-villain.</t>
  </si>
  <si>
    <t>dlg_thelast_portal_multiple_end_random_03</t>
  </si>
  <si>
    <t>The Wicked Evil had closed all the portals in the Underground. That would keep the heroes of Valhalla away for the time being. Excellent!</t>
  </si>
  <si>
    <t>dlg_thelast_portal_multiple_reminder_random_01</t>
  </si>
  <si>
    <t>Several portals were about to open. The Defensive Evil swallowed quickly and prepared for the attack!</t>
  </si>
  <si>
    <t>dlg_thelast_portal_multiple_reminder_random_02</t>
  </si>
  <si>
    <t>In a few moments several portals would open to Valhalla. The Reckless Evil was only slightly troubled.</t>
  </si>
  <si>
    <t>dlg_thelast_portal_multiple_reminder_random_03</t>
  </si>
  <si>
    <t>Not much longer and the portals will open! Right, get ready, oil all the Traps again and roll out the red carpet! The CARPET OF FLAMES!</t>
  </si>
  <si>
    <t>dlg_thelast_portal_multiple_start_random_01</t>
  </si>
  <si>
    <t>Why open just one portal to Valhalla, when I could create several at once? Ha ha ha!</t>
  </si>
  <si>
    <t>dlg_thelast_portal_multiple_start_random_02</t>
  </si>
  <si>
    <t>Heroes of Valhalla, pour through the portals and destroy all that opposes me!</t>
  </si>
  <si>
    <t>dlg_thelast_portal_multiple_start_random_03</t>
  </si>
  <si>
    <t>Good heroes of Valhalla heed my command and destroy all that is different!</t>
  </si>
  <si>
    <t>dlg_thelast_portal_single_end_random_01</t>
  </si>
  <si>
    <t>The Victorious Evil had successfully closed all of the portals in the Dungeon. The danger was banned. For now…</t>
  </si>
  <si>
    <t>dlg_thelast_portal_single_end_random_02</t>
  </si>
  <si>
    <t>The All-Destroying Evil had destroyed the portal in the Underground. There would be no more heroes entering its Dungeon that way!</t>
  </si>
  <si>
    <t>dlg_thelast_portal_single_end_random_03</t>
  </si>
  <si>
    <t>The Destructive Evil had destroyed all of the portals in the Underground.</t>
  </si>
  <si>
    <t>dlg_thelast_portal_single_reminder_random_01</t>
  </si>
  <si>
    <t>It wouldn’t be long before a portal opened in the Dungeon. The Audacious Evil made ready.</t>
  </si>
  <si>
    <t>dlg_thelast_portal_single_reminder_random_02</t>
  </si>
  <si>
    <t>Soon a portal would open in the Dungeon. The Defending Evil armed itself accordingly.</t>
  </si>
  <si>
    <t>dlg_thelast_portal_single_reminder_random_03</t>
  </si>
  <si>
    <t>A portal would soon open in the Dungeon.</t>
  </si>
  <si>
    <t>dlg_thelast_portal_single_start_random_01</t>
  </si>
  <si>
    <t>Heroes of Valhalla, hasten to my aid! Together we will defeat the hosts of Evil!</t>
  </si>
  <si>
    <t>dlg_thelast_portal_single_start_random_02</t>
  </si>
  <si>
    <t>Gates of Valhalla, open!</t>
  </si>
  <si>
    <t>dlg_thelast_portal_single_start_random_03</t>
  </si>
  <si>
    <t>Heroes of Valhalla! I, Tanos, humble servant of the Goddess, beg your help. Come and destroy the Evil in my name.</t>
  </si>
  <si>
    <t>dlg_thelast_portal_single_start_random_04</t>
  </si>
  <si>
    <t>Ha, Good will triumph! I will open another portal to Valhalla!</t>
  </si>
  <si>
    <t>dlg_thelast_portal_single_start_random_05</t>
  </si>
  <si>
    <t>Tanos opened a portal to Valhalla. That should be put out of business as quickly as possible!</t>
  </si>
  <si>
    <t>dlg_thelast_skill_button_01</t>
  </si>
  <si>
    <t>Thalya's Frost Nova was impressive, but unfortunately it always took a little time until it was available again. The Impatient Evil tapped its foot nervously.</t>
  </si>
  <si>
    <t>dlg_thelast_skill_button_02</t>
  </si>
  <si>
    <t>Ha, time for my Frost Nova! Oh, wait a minute, almost ready… Needs a little more time to charge…</t>
  </si>
  <si>
    <t>dlg_thelast_wall_info_01</t>
  </si>
  <si>
    <t>My Walls of Fire will turn everything evil to ashes!</t>
  </si>
  <si>
    <t>dlg_thelast_wall_info_02</t>
  </si>
  <si>
    <t>Walls of Fire? Hmm, Walls of Fire… let me think. I just did something with one of those…</t>
  </si>
  <si>
    <t>dlg_thelast_wall_info_03</t>
  </si>
  <si>
    <t>Last mission? Ritual in the mountains? New skill? Ring a bell?</t>
  </si>
  <si>
    <t>dlg_thelast_wall_info_04</t>
  </si>
  <si>
    <t>Ohhh, right. My FROST NOVA!</t>
  </si>
  <si>
    <t>dlg_theway_activate_roots_random_01</t>
  </si>
  <si>
    <t>Vines shot out of the ground and reached for the Horror-Hosting Evil's Creatures!</t>
  </si>
  <si>
    <t>dlg_theway_activate_roots_random_02</t>
  </si>
  <si>
    <t>Vines crept out of the ground to attack the Creatures!</t>
  </si>
  <si>
    <t>dlg_theway_activate_roots_random_03</t>
  </si>
  <si>
    <t>Dangerous vines sprang from the ground in a flash and reached for the Creatures!</t>
  </si>
  <si>
    <t>dlg_theway_boss_staging_event_a_01</t>
  </si>
  <si>
    <t>Shameful creature! You dare desecrate my forests with your presence? Feel the power of nature!</t>
  </si>
  <si>
    <t>dlg_theway_boss_staging_event_a_02</t>
  </si>
  <si>
    <t>Apparently the Forest Queen wasn't in the mood to receive visitors. Instead of milk and cookies, all she had to offer the Stunned Evil's Creatures were deadly vines that whipped and hit at whoever came near!</t>
  </si>
  <si>
    <t>dlg_theway_boss_staging_event_a_03</t>
  </si>
  <si>
    <t>And don't forget these stupid Rootling thingies! Get a move on and deal with all that junk, you cowardly dogs!</t>
  </si>
  <si>
    <t>dlg_theway_boss_staging_event_b_01</t>
  </si>
  <si>
    <t>Scurrilous brood! Your presence is not desired in my realm. Feel the revenge of the forest!</t>
  </si>
  <si>
    <t>dlg_theway_boss_staging_event_b_02</t>
  </si>
  <si>
    <t>Apparently the Forest Queen was not entranced by the Absolutist Evil's visit. A number of living trees walked from the forest to deal with the unwanted guests!</t>
  </si>
  <si>
    <t>dlg_theway_boss_staging_event_b_03</t>
  </si>
  <si>
    <t>Ha, wonderful! Now the fire wood even delivers itself! Come on, guys, swing those axes, give 'em some acid. Acid rain! Ha ha ha!</t>
  </si>
  <si>
    <t>dlg_theway_first_day_01</t>
  </si>
  <si>
    <t>The day dawned. A few of the surviving Heroes made their way to the Dungeon.</t>
  </si>
  <si>
    <t>dlg_theway_first_stone_placed_01</t>
  </si>
  <si>
    <t>Two Rune Stones still had to be placed in order to open the Portal.</t>
  </si>
  <si>
    <t>dlg_theway_first_stone_placed_02</t>
  </si>
  <si>
    <t>That shouldn't be any problem for us. Right, comb the Underground. Not with an actual COMB, you idiots!</t>
  </si>
  <si>
    <t>dlg_theway_intro_01</t>
  </si>
  <si>
    <t>Another DLC? Is this ever gonna end? For crying out loud, I spent 10 years in acting school and now I'm recording text for a third-rate computer game!</t>
  </si>
  <si>
    <t>dlg_theway_intro_02</t>
  </si>
  <si>
    <t>Oh well… Where were we? Oh yeah…</t>
  </si>
  <si>
    <t>dlg_theway_intro_03</t>
  </si>
  <si>
    <t>The Winning-Streak-Spoiled Evil’s winning streak kept on rolling. Heroes had become a rare sight indeed.</t>
  </si>
  <si>
    <t>dlg_theway_intro_04</t>
  </si>
  <si>
    <t>Too bad, really. Pounding on Little Snots just isn't the same thing. But, I mean, I still do it, ha ha ha!</t>
  </si>
  <si>
    <t>dlg_theway_intro_05</t>
  </si>
  <si>
    <t>Nevertheless, the scouts had sighted more enemies. The Forest Queen, a mystical creature from ages past, granted protection to a few remaining heroes. Treason! Blasphemy! Wickedness!</t>
  </si>
  <si>
    <t>dlg_theway_intro_06</t>
  </si>
  <si>
    <t>No worries, that's why I'm here to take care of this once and for all and put an end to this little bush fairy monarchy. Permanently! Violently, in case I wasn't quite clear enough!</t>
  </si>
  <si>
    <t>dlg_theway_intro_07</t>
  </si>
  <si>
    <t>However, the entrance to the Forest Queen's realm was magically sealed. To open it, the Rune Stones would have to be found and set in the places of power located in the Dungeon.</t>
  </si>
  <si>
    <t>dlg_theway_intro_08</t>
  </si>
  <si>
    <t>Okay, that doesn't sound too bad. Find the Rune Stones and put them where they belong. We can do that. Alright Creatures, swarm out and bring me anything that looks even remotely like a Rune Stone!</t>
  </si>
  <si>
    <t>dlg_theway_mission_caption</t>
  </si>
  <si>
    <t>The Forest Path</t>
  </si>
  <si>
    <t>dlg_theway_mission_description</t>
  </si>
  <si>
    <t>Thalya had set out to battle the Forest Queen…</t>
  </si>
  <si>
    <t>dlg_theway_new_creep_found_01</t>
  </si>
  <si>
    <t>The Logging Evil’s Creatures ran across some Rootlings. These little creatures were friends of the forests and the Forest Queen's most devoted servants. As was to be expected, they weren't all that happy with the Evil!</t>
  </si>
  <si>
    <t>dlg_theway_new_creep_found_02</t>
  </si>
  <si>
    <t>Not a problem. My grandma used to make a pretty tasty soup out of roots. Ha, get 'em, kill 'em all, turn 'em into root soup!</t>
  </si>
  <si>
    <t>dlg_theway_outro_01</t>
  </si>
  <si>
    <t>Shameful creature. There is no room in my forest for you! You pollute the Rune Stones with your perversion. Nature's vengance shall devour you!</t>
  </si>
  <si>
    <t>dlg_theway_outro_02</t>
  </si>
  <si>
    <t>The Forest Queen wasn't particularly happy that the Perverted Evil had put the Rune Stones in place.</t>
  </si>
  <si>
    <t>dlg_theway_outro_03</t>
  </si>
  <si>
    <t>Yeah, yeah, yeah, nobody cares what that old bag has to say. We collected those ridiculous little rocks and now we’re going to go and kick her ass, that’s what’s happening!</t>
  </si>
  <si>
    <t>dlg_theway_outro_04</t>
  </si>
  <si>
    <t>Not so fast.</t>
  </si>
  <si>
    <t>dlg_theway_outro_05</t>
  </si>
  <si>
    <t>Whenever you say “Not so fast” or something like that, I know that it unfortunately isn’t going to be as easy as I think. Right?</t>
  </si>
  <si>
    <t>dlg_theway_outro_06</t>
  </si>
  <si>
    <t>You're definitely not wrong about that!</t>
  </si>
  <si>
    <t>dlg_theway_outro_07</t>
  </si>
  <si>
    <t>*sigh* Of course not. Okay, so what do we have to do now? Collect 300 bat wings? 100 googly eyes? I have MMO experience, I know how these things work!</t>
  </si>
  <si>
    <t>dlg_theway_outro_08</t>
  </si>
  <si>
    <t>Just be patient a little bit longer, that's a topic for another time. First, let us just savour the… victory!</t>
  </si>
  <si>
    <t>dlg_theway_outro_lose_01</t>
  </si>
  <si>
    <t>The Sleepy-Butt Evil had once again disappointed me. Its Dungeonheart shattered into the finest splinters, thereby increasing fine particle levels. So not only did you lose, you're also responsible for global warming, you loser!</t>
  </si>
  <si>
    <t>dlg_theway_second_stone_placed_01</t>
  </si>
  <si>
    <t>The Rock-Collecting Evil had placed the second Rune Stone. Just one more stone needed to be found in order to open the Portal.</t>
  </si>
  <si>
    <t>dlg_theway_second_stone_placed_02</t>
  </si>
  <si>
    <t>That shouldn't be a problem. If that thing is anywhere here in the Underground, we should find it while digging, I hope! Go on, dig up everything that doesn't get out of the way!</t>
  </si>
  <si>
    <t>dlg_theway_shortcut_evil_hub_01</t>
  </si>
  <si>
    <t>The Capturing Evil's army had seized an Island of Evilness. As if in thanks, a passage in the forest opened up, which resourceful level designers probably intended as a shortcut!</t>
  </si>
  <si>
    <t>dlg_theway_shortcut_evil_hub_02</t>
  </si>
  <si>
    <t>Excellent. Shortcuts are great. Less running, more hitting and punching! Just the way I like it! I mean… where I beat and hit my enemies, of course. The other way around isn't really my thing!</t>
  </si>
  <si>
    <t>dlg_theway_shortcut_hero_camp_01</t>
  </si>
  <si>
    <t>The dismantling of the Heroes’ camp had a negative effect on the environment. The forest drew back, giving way to a new path, a sort of shortcut!</t>
  </si>
  <si>
    <t>dlg_theway_stone_a_found_01</t>
  </si>
  <si>
    <t>The Bustling Evil had dug up one of the Rune Stones in the Underground!</t>
  </si>
  <si>
    <t>dlg_theway_stone_a_placed_01</t>
  </si>
  <si>
    <t>The Well-Aiming Evil had tossed the first Rune Stone into its socket. Amazingly well done, not everyone could've done that! At least, not everyone under the age of 12 months…</t>
  </si>
  <si>
    <t>dlg_theway_stone_b_entrance_found_01</t>
  </si>
  <si>
    <t>Hey, there's another Dungeon entrance. Ha, wonderful! I'm sure we'll find one of those Rune Stones there, I can feel it!</t>
  </si>
  <si>
    <t>dlg_theway_stone_b_entrance_found_02</t>
  </si>
  <si>
    <t>Maybe it's because I mentioned that earlier?</t>
  </si>
  <si>
    <t>dlg_theway_stone_b_entrance_found_03</t>
  </si>
  <si>
    <t>Oh, come on, I'd have to actually listen to you for that! I mean, seriously, the way you babble on all the time people just start to tune you out!</t>
  </si>
  <si>
    <t>dlg_theway_stone_b_entrance_found_04</t>
  </si>
  <si>
    <t>Hmpf. Next time, I'm not throwing bears at you, it'll be fully grown dragons!</t>
  </si>
  <si>
    <t>dlg_theway_stone_b_found_01</t>
  </si>
  <si>
    <t>Ha, the Little Snots have dug up one of the Rune Stones. See, it does pay to employ unpaid labourers forced to work under threat of violence!</t>
  </si>
  <si>
    <t>dlg_theway_stone_b_placed_01</t>
  </si>
  <si>
    <t>The Determined Evil had found and placed the second Rune Stone. Excellent work, as always! Well, almost always. Usually. Often. Well, at least occasionally…</t>
  </si>
  <si>
    <t>dlg_theway_stone_c_entrance_found_01</t>
  </si>
  <si>
    <t>The Researching Evil's army had found another entrance to the Underground. It was very likely that one of the Rune Stones could be found there!</t>
  </si>
  <si>
    <t>dlg_theway_stone_c_found_01</t>
  </si>
  <si>
    <t>The Dig-Happy Evil’s Little Snots had discovered a Rune Stone!</t>
  </si>
  <si>
    <t>dlg_theway_stone_c_placed_01</t>
  </si>
  <si>
    <t>The last Rune Stone had been put in place!</t>
  </si>
  <si>
    <t>dlg_theway_stone_reminder_drop_random_01</t>
  </si>
  <si>
    <t>The Mentally-Confused Evil now had to toss the Rune Stone onto the designated Place of Power.</t>
  </si>
  <si>
    <t>dlg_theway_stone_reminder_drop_random_02</t>
  </si>
  <si>
    <t>The really rather dim Evil was apparently unable to get the Rune Stone to the Place of Power it was intended for.</t>
  </si>
  <si>
    <t>dlg_theway_stone_reminder_drop_random_03</t>
  </si>
  <si>
    <t>Hey sleepy! You have to drop the Rune Stone on the designated spot. Even my 2-year-old could handle that. And I mean my 2-year-old dog!</t>
  </si>
  <si>
    <t>dlg_theway_stone_reminder_pick_random_01</t>
  </si>
  <si>
    <t>The Forgetful Evil remembered that it could use the Hand of Terror to pick up the Rune Stones and drop them in the right place!</t>
  </si>
  <si>
    <t>dlg_theway_stone_reminder_pick_random_02</t>
  </si>
  <si>
    <t>The Not-Spared-By-Forgetfulness Evil still vaguely remembered that it could use the Hand of Terror to pick up the Rune Stones and then drop them somewhere else.</t>
  </si>
  <si>
    <t>dlg_theway_stone_reminder_pick_random_03</t>
  </si>
  <si>
    <t>Look, it's not all that hard. You can pick up these Rune Stones and… get this… drop them again! Crazy! All right, then, get on with it!</t>
  </si>
  <si>
    <t>dlg_theway_stone_reminder_random_01</t>
  </si>
  <si>
    <t>The Born-With-Cataracts-In-Both-Eyes Evil still hadn’t bothered to even start looking for the Rune Stones. But now the time had come to finally get on with it.</t>
  </si>
  <si>
    <t>dlg_theway_stone_reminder_random_02</t>
  </si>
  <si>
    <t>The Rune-Stone-Disinterested Evil obviously hadn’t quite grasped the goal of this mission. Charming as the almighty Narrator was, he reminded them. Without the slightest use of force!</t>
  </si>
  <si>
    <t>dlg_theway_stone_reminder_random_03</t>
  </si>
  <si>
    <t>Hey, look, you do know you're supposed to collect those damn Rune Stones, right? Cause I’m not feeling any of that here. Come on, do something useful instead of just wasting other peoples’ air!</t>
  </si>
  <si>
    <t>dlg_theway_wrong_place_for_stone_random_01</t>
  </si>
  <si>
    <t>The Not-Exactly-Intelligent Evil tried to place the Rune Stone in the wrong Place of Power.</t>
  </si>
  <si>
    <t>dlg_theway_wrong_place_for_stone_random_02</t>
  </si>
  <si>
    <t>The Intelligent-As-a-Toddler Evil obviously couldn't quite grasp the fact that the Rune Stone had to be placed in the right Place of Power!</t>
  </si>
  <si>
    <t>dlg_theway_wrong_place_for_stone_random_03</t>
  </si>
  <si>
    <t>Look, is it really all that difficult to just drop that damned Rune Stone in the RIGHT place? Did you have one of those pegboard games as a baby? Come on, put a little effort into it!</t>
  </si>
  <si>
    <t>dlg_transporter_boss_elric_01</t>
  </si>
  <si>
    <t>This City is defended by Elric!</t>
  </si>
  <si>
    <t>dlg_transporter_boss_grimli_01</t>
  </si>
  <si>
    <t>This City belongs to the King of the Dwarves, Grimli!</t>
  </si>
  <si>
    <t>dlg_transporter_boss_jayna_01</t>
  </si>
  <si>
    <t>This City is defended by Yaina Overproud!</t>
  </si>
  <si>
    <t>dlg_transporter_boss_overproud_01</t>
  </si>
  <si>
    <t>This City is under the protection of Admiral Overproud!</t>
  </si>
  <si>
    <t>dlg_transporter_boss_thanos_01</t>
  </si>
  <si>
    <t>This City is defended by Thanos!</t>
  </si>
  <si>
    <t>dlg_transporter_cityactive_combat_PlayerOne_01</t>
  </si>
  <si>
    <t>In the future, enemies will make their way from the City into your Dungeon, Player 1!</t>
  </si>
  <si>
    <t>dlg_transporter_cityactive_combat_PlayerTwo_01</t>
  </si>
  <si>
    <t>In the future, enemies will make their way from the City into your Dungeon, Player 2!</t>
  </si>
  <si>
    <t>dlg_transporter_enabled_info_01</t>
  </si>
  <si>
    <t>There was a rumble in the distance. That had to be the first transports on their way to the City!</t>
  </si>
  <si>
    <t>dlg_transporter_heroes_active_01</t>
  </si>
  <si>
    <t>The City's Heroes were not enthusiastic about the Dungeons in the area and wanted to head out there as soon as possible to give a little destructive feedback.</t>
  </si>
  <si>
    <t>dlg_transporter_incoming_random_01</t>
  </si>
  <si>
    <t>Soon transports will set out for the City!</t>
  </si>
  <si>
    <t>dlg_transporter_incoming_random_02</t>
  </si>
  <si>
    <t>Your Scouts report the transports will soon set out for the City!</t>
  </si>
  <si>
    <t>dlg_transporter_incoming_random_03</t>
  </si>
  <si>
    <t>According to your spies, it won't be long until transports set out for the City!</t>
  </si>
  <si>
    <t>dlg_transporter_incoming_single_random_01</t>
  </si>
  <si>
    <t>A transport will soon set out for the City!</t>
  </si>
  <si>
    <t>dlg_transporter_incoming_single_random_02</t>
  </si>
  <si>
    <t>Your Scouts report that a transport will soon set out for the City!</t>
  </si>
  <si>
    <t>dlg_transporter_incoming_single_random_03</t>
  </si>
  <si>
    <t>According to your spies, it won't be long until a transport sets out for the City!</t>
  </si>
  <si>
    <t>dlg_transporter_intro_01</t>
  </si>
  <si>
    <t>The Team-Playing Evil had discovered a new target: The Nameless City!</t>
  </si>
  <si>
    <t>dlg_transporter_intro_02</t>
  </si>
  <si>
    <t>The Nameless City was protected by a Magic Shield which was in turn continuously recharged by regular Mana deliveries. Those deliveries would have to be stopped in order to destroy the shield.</t>
  </si>
  <si>
    <t>dlg_transporter_intro_03</t>
  </si>
  <si>
    <t>And there were a few Shield Generators, too. Their destruction would make it easier for the Evil to control the center of the map.</t>
  </si>
  <si>
    <t>dlg_transporter_intro_04</t>
  </si>
  <si>
    <t>And go! Have fun!</t>
  </si>
  <si>
    <t>dlg_transporter_killed_random_01</t>
  </si>
  <si>
    <t>You've intercepted a transport.</t>
  </si>
  <si>
    <t>dlg_transporter_killed_random_02</t>
  </si>
  <si>
    <t>You've destroyed a transport.</t>
  </si>
  <si>
    <t>dlg_transporter_killed_random_03</t>
  </si>
  <si>
    <t>A transport has been destroyed by your forces!</t>
  </si>
  <si>
    <t>dlg_transporter_outro_01</t>
  </si>
  <si>
    <t>The Cooperatively-Playing Evil had brilliantly torn both the City and its leader apart. Good work!</t>
  </si>
  <si>
    <t>dlg_transporter_outro_lose_01</t>
  </si>
  <si>
    <t>The Sleepy-Headed Evil hadn’t paid attention and one of the Dungeonhearts was destroyed. Well, so much for that!</t>
  </si>
  <si>
    <t>dlg_transporter_portalsactive_time_01</t>
  </si>
  <si>
    <t>Heroes will now be transported directly to your Dungeon via the Portals!</t>
  </si>
  <si>
    <t>dlg_transporter_punishwave_send_random_01</t>
  </si>
  <si>
    <t>A transport reached the City. Heroes now rush enthusiastically from the city toward your Dungeon!</t>
  </si>
  <si>
    <t>dlg_transporter_punishwave_send_random_02</t>
  </si>
  <si>
    <t>In celebration of the transports’ arrival, Heroes set out for your Dungeon!</t>
  </si>
  <si>
    <t>dlg_transporter_reached_city_random_01</t>
  </si>
  <si>
    <t>A transport reached this City!</t>
  </si>
  <si>
    <t>dlg_transporter_reached_city_random_02</t>
  </si>
  <si>
    <t>You let a transport reached the City!</t>
  </si>
  <si>
    <t>dlg_transporter_shieldgen_destroyed_01</t>
  </si>
  <si>
    <t>One of the City's Shield Generators has been destroyed!</t>
  </si>
  <si>
    <t>dlg_transporter_shieldgen_end_01</t>
  </si>
  <si>
    <t>Both Shield Generators have been destroyed! The middle path is now clear!</t>
  </si>
  <si>
    <t>dlg_transporter_shieldsdown_01</t>
  </si>
  <si>
    <t>No more transports would be coming. Now it was time to flatten the City!</t>
  </si>
  <si>
    <t>dlg_transporter_single_spawned_random_01</t>
  </si>
  <si>
    <t>A lone transport was on its way to the City.</t>
  </si>
  <si>
    <t>dlg_transporter_single_spawned_random_02</t>
  </si>
  <si>
    <t>A lone transport had set out towards the City!</t>
  </si>
  <si>
    <t>dlg_transporter_single_wave_killed_random_01</t>
  </si>
  <si>
    <t>You stopped the lone transport!</t>
  </si>
  <si>
    <t>dlg_transporter_single_wave_killed_random_02</t>
  </si>
  <si>
    <t>You stop the lone transport with the greatest of ease!</t>
  </si>
  <si>
    <t>dlg_transporter_spawned_random_01</t>
  </si>
  <si>
    <t>Transports have been loaded and are on their way to the City!</t>
  </si>
  <si>
    <t>dlg_transporter_spawned_random_02</t>
  </si>
  <si>
    <t>Transports have set out for the City!</t>
  </si>
  <si>
    <t>dlg_transporter_spawned_random_03</t>
  </si>
  <si>
    <t>Transports are headed for the City!</t>
  </si>
  <si>
    <t>dlg_transporter_wave_killed_random_01</t>
  </si>
  <si>
    <t>You stopped all of the transports in this wave!</t>
  </si>
  <si>
    <t>dlg_transporter_wave_killed_random_02</t>
  </si>
  <si>
    <t>Not one transport out of this entire wave reached its goal!</t>
  </si>
  <si>
    <t>dlg_transporter_wave_killed_random_03</t>
  </si>
  <si>
    <t>You destroyed all of the transports in this wave!</t>
  </si>
  <si>
    <t>dlg_tutorial01_hideout_01</t>
  </si>
  <si>
    <t>Unfortunately, creatures were a little more demanding than the miserable Little Snots. A Hideout would have to be researched before creatures such as Goblins and Orcs could be hired.</t>
  </si>
  <si>
    <t>dlg_tutorial01_hideout_02</t>
  </si>
  <si>
    <t>As loyal as the Little Snots were, they were unable to fight and took to their heels in panicked flight at the first sight of an enemy. Sighing, the Unscrupulous Evil set about providing a Hideout.</t>
  </si>
  <si>
    <t>dlg_tutorial01_hideout_end_01</t>
  </si>
  <si>
    <t>The Army-Craving Evil had hired a creature which would from now on do its dirty work. However, each creature consumed a population point. Fortunately these could be increased just like the number of workers.</t>
  </si>
  <si>
    <t>dlg_tutorial01_hideout_end_02</t>
  </si>
  <si>
    <t>Should it become necessary to recover a population point, the Maliciously-Grinning Evil could always use the Egress located at its Dungeonheart. Simply toss the creature onto it, a little pull of the lever and whoops… Well, there it goes.</t>
  </si>
  <si>
    <t>dlg_tutorial01_intro_01</t>
  </si>
  <si>
    <t>Ah, the Still-Learning-The-Ropes Evil had decided to try the excellent tutorials. Good choice!</t>
  </si>
  <si>
    <t>dlg_tutorial01_intro_02</t>
  </si>
  <si>
    <t>In this childishly simple introductory mission, it would learn the basics of Dungeon management. Things like digging, building Rooms and hiring and firing creatures. Everything a Novice Evil needs to know.</t>
  </si>
  <si>
    <t>dlg_tutorial01_intro_03</t>
  </si>
  <si>
    <t>First of all, it admired the center of its power. The Dungeonheart. This, if possible, should never be broken, as that would lead to an inglorious and permanent end to the Definitely-Wanting-to-Avoid-This-at-All-Costs Evil!</t>
  </si>
  <si>
    <t>dlg_tutorial01_lose_01</t>
  </si>
  <si>
    <t>How… How did you manage to do that? You lost the first tutorial, the one that explains the basics? I didn't even know that could happen!? *Cough*The Catastrophic Evil had failed. In the tutorial. In the FIRST TUTORIAL. At a place where that isn't really even physically possible! Aaaaaaaaaargh!</t>
  </si>
  <si>
    <t>dlg_tutorial01_mission_caption</t>
  </si>
  <si>
    <t>Dungeon Basics</t>
  </si>
  <si>
    <t>dlg_tutorial01_mission_description</t>
  </si>
  <si>
    <t>The Newcomer Evil should learn the basics of Dungeon management…</t>
  </si>
  <si>
    <t>dlg_tutorial01_needs_01</t>
  </si>
  <si>
    <t>These creatures were pretty spoiled. Not only did Horde creatures demand their own Bunks, they also wanted something to eat. Otherwise they would soon refuse to do any work whatsoever and go on strike.</t>
  </si>
  <si>
    <t>dlg_tutorial01_needs_02</t>
  </si>
  <si>
    <t>The Deeply-Sighing Evil had no other choice than to build his creatures a Gobbler Farm to satisfy their hunger.</t>
  </si>
  <si>
    <t>dlg_tutorial01_newresearch_01</t>
  </si>
  <si>
    <t>The corresponding research was kindly unlocked for the Absolute Evil. This was necessary in the tutorial in order not to confuse it with the WIDE RANGE of possibilities. Besides, there are people out there who really do EVERYTHING wrong…</t>
  </si>
  <si>
    <t>dlg_tutorial01_outro_01</t>
  </si>
  <si>
    <t>Excellent work! The Gobbler Farm was now ready. Later the creatures would also demand other things, but for now they were satisfied.</t>
  </si>
  <si>
    <t>dlg_tutorial01_outro_02</t>
  </si>
  <si>
    <t>The Fast-Learning Evil had mastered the first tutorial with flying colors! Excellent work!</t>
  </si>
  <si>
    <t>dlg_tutorial01_slap_info_01</t>
  </si>
  <si>
    <t>Sometimes the Bored Evil's Little Snots didn't work quickly enough. That was the time to give them a hearty slap with the Hand of Terror. Naturally, this had to be done immediately.</t>
  </si>
  <si>
    <t>dlg_tutorial01_slap_kill_01</t>
  </si>
  <si>
    <t>And the Overzealous Evil knocked over one of its Little Snots with the Hand of Terror. It would never get up again. That was just a little too much evil! Luckily, the Little Snots reappeared on their own after a while.</t>
  </si>
  <si>
    <t>dlg_tutorial01_snots_population_start_01</t>
  </si>
  <si>
    <t>The Calculating Evil threw a cagey glance at its population limits. These were divided into Little Snots and creatures.</t>
  </si>
  <si>
    <t>dlg_tutorial01_snots_population_start_02</t>
  </si>
  <si>
    <t>As opposed to creatures, Little Snots did not have to be hired separately, but were always regenerated up to the maximum limit. And so it was that the Massacring Evil didn't have to worry if one of these miserable creatures died, it simply had to wait for the next one.</t>
  </si>
  <si>
    <t>dlg_tutorial01_snots_population_start_03</t>
  </si>
  <si>
    <t>At the same time, the Little Snots were the Dungeon Workers, who dug the galleries, mined the Gold and took care of any number of other things. That's why it was never a bad idea to increase their maximum limit. The Thirsty-For-More-Little-Snots Evil hurriedly began work.</t>
  </si>
  <si>
    <t>dlg_tutorial01_treasury_start_01</t>
  </si>
  <si>
    <t>Naturally, the most important resource for any evil genius was: GOLD. One can make the best things out of the glittering metal and nary a creature was going to let the Absolute Evil hire it and push it around without a coin or two! Sad, I know, but that's the way the cold, hard, capitalist world of evil works!</t>
  </si>
  <si>
    <t>dlg_tutorial01_treasury_start_02</t>
  </si>
  <si>
    <t>Although a little gold could also be stored in the Dungeon Heart, the Little Snots – the Strange-Name-Giving Evil's workers – had to travel long distances to do so.</t>
  </si>
  <si>
    <t>dlg_tutorial01_treasury_start_03</t>
  </si>
  <si>
    <t>It made much more sense to build a Treasury nearby. The Fast-Learning Evil immediately began doing so!</t>
  </si>
  <si>
    <t>dlg_tutorial01_wrongroom_01</t>
  </si>
  <si>
    <t>The Careless Evil had built something completely senseless where the required Room was supposed to be. The Narrator was kind enough to initiate the necessary demolition.</t>
  </si>
  <si>
    <t>dlg_tutorial01_wrongroom_02</t>
  </si>
  <si>
    <t>No, that's the wrong Room!</t>
  </si>
  <si>
    <t>dlg_tutorial01_wrongroom_03</t>
  </si>
  <si>
    <t>*Sigh*Come on, it's not that hard to build the RIGHT Room there!</t>
  </si>
  <si>
    <t>dlg_tutorial01_wrongroom_04</t>
  </si>
  <si>
    <t>You're doing that on purpose. Just build the RIGHT ROOM there, damn it!</t>
  </si>
  <si>
    <t>dlg_tutorial02_controlls_01</t>
  </si>
  <si>
    <t>First creatures ventured out into the Overworld. The Destruction-Craving Evil could hardly wait to transform all those unbearably rich colors into fifty shades of grey.</t>
  </si>
  <si>
    <t>dlg_tutorial02_controlls_02</t>
  </si>
  <si>
    <t>The Drooling Evil did not have the omnipotence in the Overworld it was used to in the Dungeon. Here, it had to direct its creatures the old-fashioned way with orders!</t>
  </si>
  <si>
    <t>dlg_tutorial02_evilness_01</t>
  </si>
  <si>
    <t>Ah, the Isle of Good had been destroyed. To the ground! Ha ha ha!</t>
  </si>
  <si>
    <t>dlg_tutorial02_evilness_02</t>
  </si>
  <si>
    <t>This not only made for a more pleasant ambience, but also produced some lovely Evilness, which could be used for research. The Researching Evil quickly set about spending its Evilness.</t>
  </si>
  <si>
    <t>dlg_tutorial02_intro_01</t>
  </si>
  <si>
    <t>The Fast-Learning Evil had begun the second tutorial. It now more or less knew what it had to do to build a Dungeon. Now it would turn to the Overworld, where it would sow chaos and destruction.</t>
  </si>
  <si>
    <t>dlg_tutorial02_intro_02</t>
  </si>
  <si>
    <t>Up there waited a Isle of Good, which just begged to be destroyed.</t>
  </si>
  <si>
    <t>dlg_tutorial02_intro_03</t>
  </si>
  <si>
    <t>The Impatient Evil got right down to destroying.</t>
  </si>
  <si>
    <t>dlg_tutorial02_lose_01</t>
  </si>
  <si>
    <t>The Totally-Incompetent Evil had lost. In the tutorial. Realistically, even a snail playing the game by slowly creeping over the input devices should be able to master this tutorial with ease. But okay, it is what it is… I would advise you to maybe switch to one of those clicker games but, with your skills, you'd probably break a finger!</t>
  </si>
  <si>
    <t>dlg_tutorial02_mission_caption</t>
  </si>
  <si>
    <t>Evil Evilness!</t>
  </si>
  <si>
    <t>dlg_tutorial02_mission_description</t>
  </si>
  <si>
    <t>The Fast-Learning Evil quickly set about sending its creatures into the Overworld…</t>
  </si>
  <si>
    <t>dlg_tutorial02_outro_01</t>
  </si>
  <si>
    <t>The Fantastic Evil had understood the basics of the Overworld and the advantages of Evilness in the blink of an eye. Not that those were difficult concepts, but hey, you take what you can get! So, good work!</t>
  </si>
  <si>
    <t>dlg_tutorial02_pick_01</t>
  </si>
  <si>
    <t>Before the Overworld could be destroyed, a number of creatures would first have to be brought there. The Hand of Terror greedily reached out to grab some.</t>
  </si>
  <si>
    <t>dlg_tutorial02_research_arachnid_01</t>
  </si>
  <si>
    <t>The Spinning Evil had researched the Arachnids. These spider-legged creatures spit corrosive stuff at their opponents. Disgusting… but… effective!</t>
  </si>
  <si>
    <t>dlg_tutorial02_research_arcanium_01</t>
  </si>
  <si>
    <t>The Magical Evil had researched the Arcanium. There, Demons could produce the Mana so valuable for magic.</t>
  </si>
  <si>
    <t>dlg_tutorial02_research_crypt_01</t>
  </si>
  <si>
    <t>The Resurrecting Evil had researched the Crypt. There, Undead could resurrect Horde creatures if they kicked the bucket.</t>
  </si>
  <si>
    <t>dlg_tutorial02_research_guardroomex_01</t>
  </si>
  <si>
    <t>The Watchful Evil had researched the Guard Room. There its creatures could stand watch and be warned of any attackers at any early stage.</t>
  </si>
  <si>
    <t>dlg_tutorial02_research_naga_01</t>
  </si>
  <si>
    <t>The Sinuous Evil had researched the Nagas. These snakelike creatures were excellent healers and a good addition to the Dungeon.</t>
  </si>
  <si>
    <t>dlg_tutorial02_research_population_01</t>
  </si>
  <si>
    <t>The troop-hungry evil had increased its population limit and could from now on hire more creatures. A great decision!</t>
  </si>
  <si>
    <t>dlg_tutorial02_research_prison_01</t>
  </si>
  <si>
    <t>The Imprisoning Evil had researched the Prison. There, heroes defeated in the Dungeon could be imprisoned in order to harvest delicious Evilness from them. Did I mention it was a prison?</t>
  </si>
  <si>
    <t>dlg_tutorial02_units_lost_01</t>
  </si>
  <si>
    <t>The Uses-Its-Troops-As-Cannon-Fodder Evil had managed to lose all its creatures! In a tutorial. Come on, when I play the game I have more success than you using just my left ear lobe tied behind my back! *sigh* Oh well, new creatures “miraculously” appeared in the Dungeon</t>
  </si>
  <si>
    <t>dlg_tutorial03_boxes_01</t>
  </si>
  <si>
    <t>The Little Snots willingly set to work producing Toolboxes with a stupid grin on their faces. These were needed to build the Workplace in the Brewery.</t>
  </si>
  <si>
    <t>dlg_tutorial03_boxes_02</t>
  </si>
  <si>
    <t>A cast-iron Brewing Kettle made out of Toolboxes? Psh, computer game logic!</t>
  </si>
  <si>
    <t>dlg_tutorial03_boxes_03</t>
  </si>
  <si>
    <t>The Not-Particularly-Known-For-Its-Patience Evil patiently waited for enough Toolboxes to be available…</t>
  </si>
  <si>
    <t>dlg_tutorial03_brewery_01</t>
  </si>
  <si>
    <t>The Splendid Evil had finally produced enough Toolboxes by waiting in boredom. It quickly set about building the Brewing Kettle!</t>
  </si>
  <si>
    <t>dlg_tutorial03_intro_01</t>
  </si>
  <si>
    <t>The Knowledge-Thirsty Evil obviously couldn’t get enough of these crazy “Tutorials”. All right, then let’s improve our knowledge of the Dungeon.</t>
  </si>
  <si>
    <t>dlg_tutorial03_intro_02</t>
  </si>
  <si>
    <t>The Absolute Evil’s creatures gathered experience from battles over the course of time and thus reached new levels. This was to be welcomed, as higher-level creatures were much more powerful.</t>
  </si>
  <si>
    <t>dlg_tutorial03_intro_03</t>
  </si>
  <si>
    <t>Unfortunately, the creatures also became harder to please as their levels increased and had the impudence to demand new things! Unbelievable! That borders on treason!</t>
  </si>
  <si>
    <t>dlg_tutorial03_intro_04</t>
  </si>
  <si>
    <t>Horde creatures, for example, would later demand Beer that they themselves produced in the Brewery. But the Brewery was still a long way off, as the Annoyed Evil’s Little Snots had once again proved their lack of intelligence and hadn’t built any Workplaces in the Dungeon.</t>
  </si>
  <si>
    <t>dlg_tutorial03_lecture_hall_01</t>
  </si>
  <si>
    <t>The Brewing Kettle stood proudly and the diligent Little Snots went directly to work producing the delicious brew so that the Horde creatures could soon start knocking it back. All that was missing was someone playing some good old fashioned folk music! Then again, maybe not – it always makes my ears bleed.</t>
  </si>
  <si>
    <t>dlg_tutorial03_lecture_hall_02</t>
  </si>
  <si>
    <t>But now for something completely different, as the Hardworking Evil now had access to the Lecture Hall.</t>
  </si>
  <si>
    <t>dlg_tutorial03_lecture_hall_03</t>
  </si>
  <si>
    <t>There, additions to normal Research in the form of Scrolls could be made for small amounts of Gold, time and Evilness.</t>
  </si>
  <si>
    <t>dlg_tutorial03_lecture_hall_04</t>
  </si>
  <si>
    <t>The Always-Slavering-For-Something-New Evil quickly began to try them out.</t>
  </si>
  <si>
    <t>dlg_tutorial03_lose_01</t>
  </si>
  <si>
    <t>The Incompetent Evil had failed right down the line and lost the tutorial! This was incredibly sad and at the same time fascinating. The writer hadn’t actually planned any dialogue here, as there was less chance of failing the tutorial than of winning the lottery! But he didn’t want to disappoint any fans of the game this time!</t>
  </si>
  <si>
    <t>dlg_tutorial03_mission_caption</t>
  </si>
  <si>
    <t>Dungeons for Advanced Students</t>
  </si>
  <si>
    <t>dlg_tutorial03_mission_description</t>
  </si>
  <si>
    <t>The Skilled Evil quickly learned the skills needed to run a Dungeon very efficiently…</t>
  </si>
  <si>
    <t>dlg_tutorial03_outro_01</t>
  </si>
  <si>
    <t>Splendid work! The Good-Humored Evil had not only satisfied its alcoholic creatures, but at the same time learned more about Research.</t>
  </si>
  <si>
    <t>dlg_tutorial03_outro_02</t>
  </si>
  <si>
    <t>It now considered itself well equipped to begin converting the lessons learned into evil, nasty deeds.</t>
  </si>
  <si>
    <t>dlg_tutorial03_research_general_random_00</t>
  </si>
  <si>
    <t>Ah, a good choice.</t>
  </si>
  <si>
    <t>dlg_tutorial03_research_general_random_01</t>
  </si>
  <si>
    <t>Very interesting, I would have researched that too.</t>
  </si>
  <si>
    <t>dlg_tutorial03_research_general_random_02</t>
  </si>
  <si>
    <t>Yes, my grandmother always found that a good choice.</t>
  </si>
  <si>
    <t>dlg_tutorial03_research_general_random_03</t>
  </si>
  <si>
    <t>Excellent choice!</t>
  </si>
  <si>
    <t>dlg_tutorial03_workshop_01</t>
  </si>
  <si>
    <t>Toolboxes would later be needed for the Brewery. These were produced by Little Snots at Workplaces in the Workshop. Sighing, the Once-Again-Disappointed-By-Its-Workers Evil set about building the Workplace.</t>
  </si>
  <si>
    <t>dlg_tutorial04_heroes_active_01</t>
  </si>
  <si>
    <t>A suspicious trampling of heavy boots and clanging of armor was heard in the Dungeon. Soon the first heroes would enter the Dungeon.</t>
  </si>
  <si>
    <t>dlg_tutorial04_heroes_spawn_01</t>
  </si>
  <si>
    <t>Heroes have entered the Dungeon.</t>
  </si>
  <si>
    <t>dlg_tutorial04_intro_01</t>
  </si>
  <si>
    <t>Ah, and now it's time for a good book. I still have this comic, and if I were to make myself a drink, I could… Oh, wait, you’re here? What? I thought we’d done all the tutorials?</t>
  </si>
  <si>
    <t>dlg_tutorial04_intro_02</t>
  </si>
  <si>
    <t>What do you mean, the menu offers a fourth tutorial? But I don’t have any more documents for that! I'd love to work with professionals, just once! Those boneheads at Realmforge can’t even get the Main Menu right! They’re probably busy building the Berlin airport.</t>
  </si>
  <si>
    <t>dlg_tutorial04_intro_03</t>
  </si>
  <si>
    <t>Well, since you're already here, we can… Oh crap, third person… Well, since the Already-Arrived Evil was already there… I can probably forget that drink…</t>
  </si>
  <si>
    <t>dlg_tutorial04_intro_04</t>
  </si>
  <si>
    <t>The Keeping-The-Narrator-From-His-Hard-Earned-Drink-And-His-Lovely-Marvel-Comic-Book Evil commenced yet another tutorial. In this one, it would… ahh… hmm… well… ah, learn something about Traps and Spells. Like, how to make and use them.</t>
  </si>
  <si>
    <t>dlg_tutorial04_intro_05</t>
  </si>
  <si>
    <t>It was a pretty free-form tutorial, as if someone had just made it up really quickly. It was about defending the Dungeon against attacking heroes.</t>
  </si>
  <si>
    <t>dlg_tutorial04_intro_06</t>
  </si>
  <si>
    <t>A few Traps had already been placed. These were ready to make life difficult for every hero that approached them.</t>
  </si>
  <si>
    <t>dlg_tutorial04_intro_07</t>
  </si>
  <si>
    <t>Some others were manually triggered by a blow from the Hand of Terror. Here, timing was everything!</t>
  </si>
  <si>
    <t>dlg_tutorial04_intro_08</t>
  </si>
  <si>
    <t>The Arcanium already held a lot of Mana ready to be used for powerful Spells.</t>
  </si>
  <si>
    <t>dlg_tutorial04_lose_01</t>
  </si>
  <si>
    <t>The Failing Evil had not succeeded in stopping the heroes. Was it because the game had not been explained to it well enough? Hardly, for, after all, this had done by a brilliant and famous narrator. So it only had itself to blame!</t>
  </si>
  <si>
    <t>dlg_tutorial04_mission_caption</t>
  </si>
  <si>
    <t>The Final Exam</t>
  </si>
  <si>
    <t>dlg_tutorial04_mission_description</t>
  </si>
  <si>
    <t>The Chock-Full-Of-Knowledge Evil now faced the challenge of preparing its Dungeon for real dangers…</t>
  </si>
  <si>
    <t>dlg_tutorial04_outro_01</t>
  </si>
  <si>
    <t>Alright! Excellent work! The last hero had been fended off, the tutorial was finished! Finally I can get back to my gin and ton… I mean: super, well done! So, now it's time you turned to other things. Things that don’t stop me from drinking! And from reading my comic.</t>
  </si>
  <si>
    <t>dlg_tutorial04_spell_reminder_01</t>
  </si>
  <si>
    <t>The Magicless Evil had not yet cast a single Spell. A gentle yet rather specific hint pointed out the appropriate menu. Come on, show us what you’ve got!</t>
  </si>
  <si>
    <t>dlg_tutorial_easteregg_multiple_random_01</t>
  </si>
  <si>
    <t>A whole pack of Realmforge staff was locked up in a buried Room. Probably because no one wanted to pay them anymore! They seem to be more than just angry!</t>
  </si>
  <si>
    <t>dlg_tutorial_easteregg_multiple_random_02</t>
  </si>
  <si>
    <t>Your Little Snots had dug up some Realmforge employees. They had been hiding there from the Goldmaster deadline. They look rather upset!</t>
  </si>
  <si>
    <t>dlg_tutorial_easteregg_random_01</t>
  </si>
  <si>
    <t>Huh, what’s that? That must be the level designer from Realmforge who got lost during development. He looks pretty angry… and he’s heading towards the Dungeonheart!</t>
  </si>
  <si>
    <t>dlg_tutorial_easteregg_random_02</t>
  </si>
  <si>
    <t>Your Little Snots have dug up a buried Realmforge graphic artist. He fell asleep while creating brown dirt textures. Doesn’t seem particularly well-rested at the moment, though.</t>
  </si>
  <si>
    <t>dlg_tutorial_easteregg_random_03</t>
  </si>
  <si>
    <t>An uncovered Room proved to contain one of the Realmforge programmers, who probably got caught in his own spaghetti code! He doesn’t look all that happy, though…</t>
  </si>
  <si>
    <t>dlg_underground_altar_end_01</t>
  </si>
  <si>
    <t>Ha ha ha, that was it! We got that thing out of the way, so it’s time to move on and…</t>
  </si>
  <si>
    <t>dlg_underground_altar_end_02</t>
  </si>
  <si>
    <t>Arr… Ye scurvy bilge rats. Fer that ye’ll pay!</t>
  </si>
  <si>
    <t>dlg_underground_altar_end_03</t>
  </si>
  <si>
    <t>Oh, yeah, that guy! He’s still around. I almost forgot about him – he’s just so pathetic. Ha ha ha! Okay, seriously… The onward journey will be slightly delayed due to a worn out sea dog in search of euthanasia. Thank you for your understanding!</t>
  </si>
  <si>
    <t>dlg_underground_altar_end_04</t>
  </si>
  <si>
    <t>Uh, I realize that I’m not getting as much time in this part of the game as I usually do, so… Hey, how about a non-aggression pact? Yeehaa!</t>
  </si>
  <si>
    <t>dlg_underground_altar_end_05</t>
  </si>
  <si>
    <t>For crying out loud, you just get more and more embarrassing…</t>
  </si>
  <si>
    <t>dlg_underground_altar_end_06</t>
  </si>
  <si>
    <t>After endless dialogues between a handful of annoying secondary characters, once again it is my turn. The Magnificent Evil had done it! The second magic shrine had also been levelled and would at best be used as a parking lot. The road to New Dollaran was clear!</t>
  </si>
  <si>
    <t>dlg_underground_altar_first_25_life</t>
  </si>
  <si>
    <t>The first altar was almost destroyed. Highly motivated, the Evil’s creatures threw themselves into their work, without questioning their master’s wanton love of torturing the lackluster and unmotivated while savoring the painful sounds of their distress!</t>
  </si>
  <si>
    <t>dlg_underground_altar_first_50_life</t>
  </si>
  <si>
    <t>Arr, by the ship’s wee kobold, I'll make ye walk the plank fer that! Leave the magic shrine alone!</t>
  </si>
  <si>
    <t>dlg_underground_altar_first_75_life_01</t>
  </si>
  <si>
    <t>Arr, get your hands off that magic shrine or I'll have ye keelhauled!</t>
  </si>
  <si>
    <t>dlg_underground_altar_first_75_life_02</t>
  </si>
  <si>
    <t>The Destructive Evil’s armies had destroyed one of the deliveries! The first cracks began to appear in the structure of the altar.</t>
  </si>
  <si>
    <t>dlg_underground_altar_first_75_life_03</t>
  </si>
  <si>
    <t>Ha ha ha, excellent!” Keep it up! Beat it into submission. Destroy that monstrosity, tear it apart and throw the crumbs to the crows! Ha ha ha!</t>
  </si>
  <si>
    <t>dlg_underground_altar_first_end_01</t>
  </si>
  <si>
    <t>The first magic shrine fell victim to the blows from the Hateful Evil’s creatures and exploded into a thousand pieces.</t>
  </si>
  <si>
    <t>dlg_underground_altar_first_end_02</t>
  </si>
  <si>
    <t>Excellent. Play it again, Sam!</t>
  </si>
  <si>
    <t>dlg_underground_altar_first_end_03</t>
  </si>
  <si>
    <t>Huh? You haven’t grasped the art of quotation, have you? The Illiterate Evil’s armies turned to the second magic shrine.</t>
  </si>
  <si>
    <t>dlg_underground_altar_first_end_04</t>
  </si>
  <si>
    <t>Just ye wait, ye landlubbers! I’ll give ye yer own anchor to swim with! Heroes of Valhalla, stand by us now!</t>
  </si>
  <si>
    <t>dlg_underground_altar_first_found_01</t>
  </si>
  <si>
    <t>The Cautious Evil’s creatures stumbled upon one of the magic shrines that protected New Dollaran from destruction. They knew what they had to do…</t>
  </si>
  <si>
    <t>dlg_underground_altar_first_found_02</t>
  </si>
  <si>
    <t>Of course they knew! DESTROY IT! HA HA HA!</t>
  </si>
  <si>
    <t>dlg_underground_altar_second_25_life</t>
  </si>
  <si>
    <t>That thing's almost history. Go on, smash it up, smash it down, smash it around and around! I guess…</t>
  </si>
  <si>
    <t>dlg_underground_altar_second_50_life</t>
  </si>
  <si>
    <t>The magic altar slowly began to fade. The Pugnacious Evil's creatures pounded tirelessly upon it.</t>
  </si>
  <si>
    <t>dlg_underground_altar_second_75_life</t>
  </si>
  <si>
    <t>Arr, get yer hands off that magic altar afore I skin ye with a potato peeler!</t>
  </si>
  <si>
    <t>dlg_underground_altar_second_found_01</t>
  </si>
  <si>
    <t>The Destruction-Thirsty Evil’s armies had reached the second magic shrine. They quickly got down to brass tacks.</t>
  </si>
  <si>
    <t>dlg_underground_boss_bomb_multi_random_01</t>
  </si>
  <si>
    <t>Several Mana mines have been sighted in the Underground!</t>
  </si>
  <si>
    <t>dlg_underground_boss_bomb_multi_random_02</t>
  </si>
  <si>
    <t>The Frightened Evil’s creatures had discovered several Mana mines!</t>
  </si>
  <si>
    <t>dlg_underground_boss_bomb_multi_random_03</t>
  </si>
  <si>
    <t>Mana mines had appeared in the Underground!</t>
  </si>
  <si>
    <t>dlg_underground_boss_bomb_single_first_01</t>
  </si>
  <si>
    <t>Arr, I’ve a wee gift for ye, Thalya! Hope you like playing with one of m' Mana mines! Ha ha ha!</t>
  </si>
  <si>
    <t>dlg_underground_boss_bomb_single_first_02</t>
  </si>
  <si>
    <t>Admiral Overproud had smuggled another mine into the Dungeon. This would explode after a short time and destroy some of the Dungeon contents! If it wasn't dealt with first…</t>
  </si>
  <si>
    <t>dlg_underground_boss_bomb_single_random_01</t>
  </si>
  <si>
    <t>Another Mana mine had appeared in the Underground.</t>
  </si>
  <si>
    <t>dlg_underground_boss_bomb_single_random_02</t>
  </si>
  <si>
    <t>The Half-Blind Evil's creatures had discovered a Mana mine in the Underground.</t>
  </si>
  <si>
    <t>dlg_underground_boss_bomb_single_random_03</t>
  </si>
  <si>
    <t>A Mana mine has been spotted in the Dungeon!</t>
  </si>
  <si>
    <t>dlg_underground_boss_normal_idle_random_01</t>
  </si>
  <si>
    <t>Arr, I'll have ye all keelhauled!</t>
  </si>
  <si>
    <t>dlg_underground_boss_normal_idle_random_02</t>
  </si>
  <si>
    <t>Hundred thousand hellhounds! Destroy that Dungeon!</t>
  </si>
  <si>
    <t>dlg_underground_boss_normal_idle_random_03</t>
  </si>
  <si>
    <t>A bottle of rum for whoever destroys the Dungeonheart. Oh yes… Yohoho! and all that…</t>
  </si>
  <si>
    <t>dlg_underground_boss_normal_idle_random_04</t>
  </si>
  <si>
    <t>Make Evil walk the plank. For Yaina!</t>
  </si>
  <si>
    <t>dlg_underground_boss_rage_idle_random_01</t>
  </si>
  <si>
    <t>You don't stand a chance! I will avenge my daughter Yaina!</t>
  </si>
  <si>
    <t>dlg_underground_boss_rage_idle_random_02</t>
  </si>
  <si>
    <t>The Goddess will punish you and your evil brood! Arrr!</t>
  </si>
  <si>
    <t>dlg_underground_boss_rage_idle_random_03</t>
  </si>
  <si>
    <t>Polly wants a cracker! And Polly wants the Dungeon wiped off the map! NOW!</t>
  </si>
  <si>
    <t>dlg_underground_boss_rage_idle_random_04</t>
  </si>
  <si>
    <t>New Dollaran will hold! Down with the mangy scum!</t>
  </si>
  <si>
    <t>dlg_underground_boss_rampage_idle_random_01</t>
  </si>
  <si>
    <t>Ye’ll pay fer that! New Dollaran will never die!</t>
  </si>
  <si>
    <t>dlg_underground_boss_rampage_idle_random_02</t>
  </si>
  <si>
    <t>The Goddess will punish you. THE GODDESS WILL PUNISH YOU! ARR!</t>
  </si>
  <si>
    <t>dlg_underground_boss_rampage_idle_random_03</t>
  </si>
  <si>
    <t>I'll drown ye all in a toilet bowl, ye damned evil pack!</t>
  </si>
  <si>
    <t>dlg_underground_heroes_active_fallback_idle_01</t>
  </si>
  <si>
    <t>Arr, sneakin’ across the Overworld are ye, ye mangy lot. Ha, I am an illustrious servant of the Goddess of Light and can summon the soldiers of Valhalla to support me!</t>
  </si>
  <si>
    <t>dlg_underground_heroes_active_idle_01</t>
  </si>
  <si>
    <t>Arr, ye think ye can destroy me, ye scurvy cur! Ha, I also have a good working relationship with the Goddess of Light. I’ll just get meself a little help from the kingdom of heaven! Soldiers of Valhalla, forwards!</t>
  </si>
  <si>
    <t>dlg_underground_heroes_active_idle_02</t>
  </si>
  <si>
    <t>The Evil was astonished as a panda who’s been struck over the head with an otter when the enemy suddenly began to defend themselves and summoned the Soldiers of Valhalla? (Didn’t we flog that get-out-clause to death in the main game? Apparently not. The writing crew must have been short of ideas…)</t>
  </si>
  <si>
    <t>dlg_underground_intro_01</t>
  </si>
  <si>
    <t>Flee you fools! Flee to New Dollaran! Arr! The City's shield will protect us from that mangy Underground sea scum.</t>
  </si>
  <si>
    <t>dlg_underground_intro_02</t>
  </si>
  <si>
    <t>I'll take care of the Dungeon! Har har har, I'll keelhaul ‘em with my Mana mines!</t>
  </si>
  <si>
    <t>dlg_underground_intro_03</t>
  </si>
  <si>
    <t>Mana mines? I have to admit, I’ve no idea what they are…</t>
  </si>
  <si>
    <t>dlg_underground_intro_04</t>
  </si>
  <si>
    <t>With a mighty “BOOM!, a Mana mine exploded in the Dungeon! Although nothing like a mine, the name still had a thigh-slapping nautical ring to it. Whatever! The explosives are extremely effective and take out all Rooms and Work units within their area of effect!</t>
  </si>
  <si>
    <t>dlg_underground_intro_05</t>
  </si>
  <si>
    <t>This might be the right time to talk about the non-aggression pact issue. How about we do it Swiss-style?</t>
  </si>
  <si>
    <t>dlg_underground_intro_06</t>
  </si>
  <si>
    <t>You mean we convert to a tax haven and manufacture precision clock mechanisms? Not a bad idea… But, the answer is NO! We will crush them, squish them, burn their socks and dance as their feet fall off! Ha ha ha! NEW DOLLARAN WILL FALL!</t>
  </si>
  <si>
    <t>dlg_underground_intro_07</t>
  </si>
  <si>
    <t>Never, ye mangy dogs! New Dollaran is protected by two magic shrines that maintain the dome. Ye'll never get through to us!</t>
  </si>
  <si>
    <t>dlg_underground_intro_08</t>
  </si>
  <si>
    <t>Stupid shield, stupid magic shrines. UNFAIR!</t>
  </si>
  <si>
    <t>dlg_underground_intro_09</t>
  </si>
  <si>
    <t>Luckily, the shield only covered the surface of New-Dollaran and not the Underground. With this not even vaguely discreet tip, even the slightly Dimwitted Evil, who is not exactly known for responding to subtle clues, could vividly imagine how to proceed.</t>
  </si>
  <si>
    <t>dlg_underground_intro_10</t>
  </si>
  <si>
    <t>Really? Thanks! You had me lost midway. I like to think of myself as the driving farce of this whole shebang. Or should that be “driving food”? Whatever! “The guys who rocks out!” Yeah!</t>
  </si>
  <si>
    <t>dlg_underground_left_entrance_found_01</t>
  </si>
  <si>
    <t>The Dragon-Slaying Evil’s armies had burrowed their way through the wildlife Underground to exit on the surface.</t>
  </si>
  <si>
    <t>dlg_underground_left_entrance_found_02</t>
  </si>
  <si>
    <t>Arr. Thankee for the tip! Onwards, Heroes of Valhalla, destroy the Dungeon!</t>
  </si>
  <si>
    <t>dlg_underground_left_entrance_found_03</t>
  </si>
  <si>
    <t>What? Now the enemy’s taking tips from the Narrator as well? Whatever happened to my impartial third-person narrator role here? Stop taking me for that old paperclip guy!</t>
  </si>
  <si>
    <t>dlg_underground_left_entrance_found_04</t>
  </si>
  <si>
    <t>I think this might be a good junction to mention non-aggression pacts, no?</t>
  </si>
  <si>
    <t>dlg_underground_left_entrance_found_05</t>
  </si>
  <si>
    <t>Never, we'll cut them to pieces, slice them to shreds, and paint their kneecaps with strawberry jello!</t>
  </si>
  <si>
    <t>dlg_underground_mission_caption</t>
  </si>
  <si>
    <t>I'm going deeper underground…</t>
  </si>
  <si>
    <t>dlg_underground_mission_description</t>
  </si>
  <si>
    <t>Admiral Overproud had retreated to New Dollaran, a City protected by a magic dome. At least on the Overworld…</t>
  </si>
  <si>
    <t>dlg_underground_outro_01</t>
  </si>
  <si>
    <t>I… failed? That… that’s impossible. Goddess will punish you!</t>
  </si>
  <si>
    <t>dlg_underground_outro_02</t>
  </si>
  <si>
    <t>That Goddess is getting on my nerves. I sure would love to kick her ass. Totally Krotas-style or whatever the guy's name was again?</t>
  </si>
  <si>
    <t>dlg_underground_outro_03</t>
  </si>
  <si>
    <t>Or maybe we could negotiate a peace treaty with her? Like, she gets to keep the Realm of the Gods and we rule the Overworld?</t>
  </si>
  <si>
    <t>dlg_underground_outro_04</t>
  </si>
  <si>
    <t>Ha ha ha, the Goddess will never forgive ye and continue to fight ye. Ye’ll never get to her without… the Artifact.</t>
  </si>
  <si>
    <t>dlg_underground_outro_lose_01</t>
  </si>
  <si>
    <t>The Somewhat-Sheepish Evil hadn't really paid attention to its Dungeonheart and stared perplexed as it was smashed to itsy-bitsy pieces by its enemies. Yeah, yeah, that's how fast it can happen. You get a quick coffee, bake off a frozen pizza, order stuff on the internet, watch another episode on the streaming service of your choice and WHAM, you've lost…</t>
  </si>
  <si>
    <t>dlg_underground_outrovideo_01</t>
  </si>
  <si>
    <t>Admiral Overproud lay dead on the ground in a scene suspiciously reminiscent of the sequences in the main game.</t>
  </si>
  <si>
    <t>dlg_underground_outrovideo_02</t>
  </si>
  <si>
    <t>But before he bit the dust, he mentioned an Artifact that could be used to climb Godsmount.</t>
  </si>
  <si>
    <t>dlg_underground_outrovideo_03</t>
  </si>
  <si>
    <t>That would allow the Divinity-Thirsting Evil to pay that meddling Goddess of Light a “sustained” visit and “permanently” convince her that the Age of Goodness and Light had come to an end!</t>
  </si>
  <si>
    <t>dlg_underground_outrovideo_04</t>
  </si>
  <si>
    <t>The Evil, sitting comfortably in front of its PC, took great pleasure in taking its place in the Realm of the Gods and being mollycoddeled by its Little Snots instead of living in a damp cave underground.</t>
  </si>
  <si>
    <t>dlg_underground_outrovideo_05</t>
  </si>
  <si>
    <t>Fortunately, one had personnel for such tasks and so, lounging in the comfort of its own home, the Evil sent its loyal General Thalya out to salvage the Artifact.</t>
  </si>
  <si>
    <t>dlg_underground_outrovideo_06</t>
  </si>
  <si>
    <t>Thalya, who had developed quite the taste for revenge, could hardly wait to fight her foster father's Goddess!</t>
  </si>
  <si>
    <t>dlg_underground_outrovideo_caption</t>
  </si>
  <si>
    <t>I'm going deeper underground (Video)</t>
  </si>
  <si>
    <t>dlg_underground_outrovideo_description</t>
  </si>
  <si>
    <t>Admiral Overproud had been defeated. But that Goddess still remained!</t>
  </si>
  <si>
    <t>dlg_underground_right_entrance_found_01</t>
  </si>
  <si>
    <t>The Evil in all its spider-oblivious horror had guided its horribly arachnophobic creatures through the Spider-infested Underground to an entrance in the Overworld.</t>
  </si>
  <si>
    <t>dlg_underground_right_entrance_found_02</t>
  </si>
  <si>
    <t>Ha, good to know! Heroes of Valhalla, destroy the Dungeonheart!</t>
  </si>
  <si>
    <t>dlg_underground_right_entrance_found_03</t>
  </si>
  <si>
    <t>Hey, are you deliberately giving him tips? I thought you were on MY side!</t>
  </si>
  <si>
    <t>dlg_underground_right_entrance_found_04</t>
  </si>
  <si>
    <t>I am on nobody’s side. I am an impartial, omniscient and highly respected Narrator. Anyway, you all got a bit little dull in the main game, so I thought I’d play a few wild cards.</t>
  </si>
  <si>
    <t>dlg_underground_right_entrance_found_05</t>
  </si>
  <si>
    <t>Narrator-killjoy-dude, you are so pointless!</t>
  </si>
  <si>
    <t>dlg_underground_right_entrance_found_06</t>
  </si>
  <si>
    <t>POINTLESS? I’ll show you pointless…</t>
  </si>
  <si>
    <t>dlg_underground_right_entrance_found_07</t>
  </si>
  <si>
    <t>Apparently our protagonist Thalya hadn’t been eating carrots and, in the darkness, missed the hordes of Spiders now pouring from the Underground!</t>
  </si>
  <si>
    <t>dlg_underground_right_entrance_found_08</t>
  </si>
  <si>
    <t>dlg_underground_right_entrance_found_09</t>
  </si>
  <si>
    <t>Of course, all this was perfectly artistically justifiable within the story mechanism. Nothing to do with the Narrator’s low pay, low self-esteem and lack of coffee. No, of course not! Thalya was the dumb guy in this scene. Ha!</t>
  </si>
  <si>
    <t>dlg_underground_trap_tamed_spider_lair_found</t>
  </si>
  <si>
    <t>Your Little Snots have discovered a very special Spider Nest. These tame little beasties could prove extremely useful!</t>
  </si>
  <si>
    <t>dlg_vulcan_crystal_event_01</t>
  </si>
  <si>
    <t>Thinking it had made it, the Evil and its armies had almost reached the Artifact. All that separated them from their target was a strange crystal barrier.</t>
  </si>
  <si>
    <t>dlg_vulcan_crystal_event_02</t>
  </si>
  <si>
    <t>When suddenly, out of nowhere, a bunch of Crystal Beings appeared and fell upon Thalya and her stupid companions. Of course, it all made total sense in the context of the story, because…</t>
  </si>
  <si>
    <t>dlg_vulcan_crystal_event_03</t>
  </si>
  <si>
    <t>The hell it makes sense, you backstabber! To arms! Biff ‘em, bash ‘em, break ‘em up and smash ‘em. Turn them into hideous items of jewelry!</t>
  </si>
  <si>
    <t>dlg_vulcan_first_day_01</t>
  </si>
  <si>
    <t>The day dawned. Heroes of the Goddess set out for the Dungeon!</t>
  </si>
  <si>
    <t>dlg_vulcan_first_day_02</t>
  </si>
  <si>
    <t>Hey, what? Why? Where the hell did they come from? That doesn't make any sense!</t>
  </si>
  <si>
    <t>dlg_vulcan_first_day_03</t>
  </si>
  <si>
    <t>Of course it was logical that the Goddess would be on the trail of Thalya and the Toad-Faced Evil’s army. As a Goddess, she had to be omniscient. Or at least so the Narrator claimed, who no longer felt personally offended by any of the insults mentioned at the beginning!</t>
  </si>
  <si>
    <t>dlg_vulcan_first_entrance_found_idle_01</t>
  </si>
  <si>
    <t>The Evil’s armies had entered the Underground through another entrance and entered a completely new area. Rumor had it that a discouraged and angry Narrator had hidden a horde of irritating enemies down there. But of course they were just rumors!</t>
  </si>
  <si>
    <t>dlg_vulcan_first_entrance_found_idle_02</t>
  </si>
  <si>
    <t>Come on, you mean you're still mad because I said something mean about poor little baby Narrator? Oh sweetie-pie, want to run home to Mommy for a good cry? Boo-hoo-hoo-hoo-hoo…</t>
  </si>
  <si>
    <t>dlg_vulcan_first_entrance_found_idle_03</t>
  </si>
  <si>
    <t>Huh, you just you wait… Allegedly, dangerous Spiders were lurking there in the Underground, Spiders that hungered for the flesh of Dark Elves. Suddenly, those very same Spiders burst out of the rock!</t>
  </si>
  <si>
    <t>dlg_vulcan_first_exit_found_idle_01</t>
  </si>
  <si>
    <t>The Scruffy Evil’s armies had found an exit to the Overworld. Devoid of brains and intellect, they emerged into the Overworld together with their even more brain and intellect-addled elf leader.</t>
  </si>
  <si>
    <t>dlg_vulcan_first_exit_found_idle_02</t>
  </si>
  <si>
    <t>Well, I for one fancy a nice non-aggression pact. Shall we bury the hatchet and get back to the task in hand?</t>
  </si>
  <si>
    <t>dlg_vulcan_first_exit_found_idle_03</t>
  </si>
  <si>
    <t>With that fool? NEVER!</t>
  </si>
  <si>
    <t>dlg_vulcan_first_night_01</t>
  </si>
  <si>
    <t>The Toad-Faced Evil and his toad-faced general’s armies strayed into the Overworld. A disgruntled Narrator wished the plague upon them.</t>
  </si>
  <si>
    <t>dlg_vulcan_intro_01</t>
  </si>
  <si>
    <t>Thalya had reached Mount Destiny.</t>
  </si>
  <si>
    <t>dlg_vulcan_intro_02</t>
  </si>
  <si>
    <t>Isn't that the thing where I sacrificed those three Titans that time? It looks so different…</t>
  </si>
  <si>
    <t>dlg_vulcan_intro_03</t>
  </si>
  <si>
    <t>Um, yeah, but that was… on the other side of the mountain. This has absolutely nothing to do with that!</t>
  </si>
  <si>
    <t>dlg_vulcan_intro_04</t>
  </si>
  <si>
    <t>Besides, when did this game ever give a damn about any logical context? My goodness, the team that created this addon was probably made up of drunken bums collected from a park late at night and stuffed into an office!</t>
  </si>
  <si>
    <t>dlg_vulcan_intro_05</t>
  </si>
  <si>
    <t>Fine, fine, fine, I get it! So, we look for this Artifact, unlock the way to Godsmount and smack the Goddess right in the gob, Krotas style!</t>
  </si>
  <si>
    <t>dlg_vulcan_intro_06</t>
  </si>
  <si>
    <t>Or we could rethink the non-aggression pact thing? This seems to me to be a nice quiet part of the world where we could…</t>
  </si>
  <si>
    <t>dlg_vulcan_intro_07</t>
  </si>
  <si>
    <t>Suddenly, completely independent of the fact that the neutral Thalya was getting on our nerves, the formerly dormant volcano erupted. Not much fun for the Creatures hanging out there!</t>
  </si>
  <si>
    <t>dlg_vulcan_intro_08</t>
  </si>
  <si>
    <t>Whoops, okay, maybe it’s not the best place to settle down!</t>
  </si>
  <si>
    <t>dlg_vulcan_intro_09</t>
  </si>
  <si>
    <t>It's all that Narrator dork's fault. Now he’s actively working against me, the wretched little traitor! Aside from that: Shut up, neutral Thalya!</t>
  </si>
  <si>
    <t>dlg_vulcan_intro_10</t>
  </si>
  <si>
    <t>Narrator dork?!? Just you wait… Huh! By sheer coincidence, Goddess’ Heroes had also found their way here and were spreading into the Dungeon. Nothing to do with the fact that the Narrator was on edge because he hadn't taken his medication, but because that's just how he decided it was going to be. Okay? Deal with it!</t>
  </si>
  <si>
    <t>dlg_vulcan_intro_11</t>
  </si>
  <si>
    <t>Great, just great. Can someone give the Narrator back his Ritalin? Sigh. Okay, Heroes in the Dungeon. Knock them down, kill them, give them some dull trade magazines to read! They’ll fall asleep and we can rough them up more easily!</t>
  </si>
  <si>
    <t>dlg_vulcan_lava_bridge_end_01</t>
  </si>
  <si>
    <t>With cruelly simple game logic and raw violence, the Simple-Yet-Violent Evil had built a bridge.</t>
  </si>
  <si>
    <t>dlg_vulcan_mission_caption</t>
  </si>
  <si>
    <t>Mount Destiny – the Other Side</t>
  </si>
  <si>
    <t>dlg_vulcan_mission_description</t>
  </si>
  <si>
    <t>In the depths of Mount Destiny, the old volcano, is said to lie the key to Godsmount. But there were other things that lurked there as well…</t>
  </si>
  <si>
    <t>dlg_vulcan_outbreak_start_01</t>
  </si>
  <si>
    <t>Coincidence followed coincidence when the volcano, which had been extinct for eons, suddenly erupted and flooded large parts of the country with lava.</t>
  </si>
  <si>
    <t>dlg_vulcan_outbreak_start_02</t>
  </si>
  <si>
    <t>Now you’re just being melodramatic.</t>
  </si>
  <si>
    <t>dlg_vulcan_outbreak_start_03</t>
  </si>
  <si>
    <t>A big chunk of this lava hit our careless protagonist directly on the head!</t>
  </si>
  <si>
    <t>dlg_vulcan_outbreak_start_04</t>
  </si>
  <si>
    <t>Ow! Hey, cut the crap!</t>
  </si>
  <si>
    <t>dlg_vulcan_outpost_found_01</t>
  </si>
  <si>
    <t>The Heroes of Valhalla too were hit by lava from the no longer dormant volcano. I may be angry, but I still think it's good to see the Heroes get a pounding!</t>
  </si>
  <si>
    <t>dlg_vulcan_outro_01</t>
  </si>
  <si>
    <t>The Evil in all its terrifying power had defeated the guards and reached the Artifact. But as if by magic the volcano erupted again and began to devour the Dungeon and all its’ Creatures and…</t>
  </si>
  <si>
    <t>dlg_vulcan_outro_02</t>
  </si>
  <si>
    <t>Evil Thalya, apologize NOW!</t>
  </si>
  <si>
    <t>dlg_vulcan_outro_03</t>
  </si>
  <si>
    <t>What? Why should I? He started it!</t>
  </si>
  <si>
    <t>dlg_vulcan_outro_04</t>
  </si>
  <si>
    <t>No, he didn’t! I had just about enough of lava and fireballs and damnation and all that stuff. It's bad enough that I have to be the sensible one round here. I know I get on your nerves with my non-aggression pact spiel. But enough is enough!</t>
  </si>
  <si>
    <t>dlg_vulcan_outro_05</t>
  </si>
  <si>
    <t>If I have to…</t>
  </si>
  <si>
    <t>dlg_vulcan_outro_06</t>
  </si>
  <si>
    <t>I'm sorry I insulted you!</t>
  </si>
  <si>
    <t>dlg_vulcan_outro_07</t>
  </si>
  <si>
    <t>Really? Hmm… Okay, I’ll let it go this time. Where were we? Suddenly the lava disappeared, just as quickly as it had appeared. Of course there was a perfectly logical explanation for this, one which probably had something to do with chemtrails and the Illuminati.</t>
  </si>
  <si>
    <t>dlg_vulcan_outro_08</t>
  </si>
  <si>
    <t>Nevertheless, Thalya and the Victorious Evil’s army could breathe a sigh of relief. The danger was over!</t>
  </si>
  <si>
    <t>dlg_vulcan_outro_09</t>
  </si>
  <si>
    <t>Excellent, excellent! And we also got the key to Godsmount. And soon that will let us give that Goddess’ a good old-fashioned butt-whuppin’! Ha ha ha!</t>
  </si>
  <si>
    <t>dlg_vulcan_outro_lose_01</t>
  </si>
  <si>
    <t>The Massively Incompetent Evil had allowed its Dungeonheart to be destroyed. Not that I'm surprised. It’s not like I was expecting anything but you still managed to disappoint me. What a loser!</t>
  </si>
  <si>
    <t>dlg_vulcan_rampage_random_01</t>
  </si>
  <si>
    <t>Lava pelted down on the Horrible Evil’s Creatures!</t>
  </si>
  <si>
    <t>dlg_vulcan_rampage_random_02</t>
  </si>
  <si>
    <t>Lava fell from the heavens onto the Horrible Evil’s Creatures!</t>
  </si>
  <si>
    <t>dlg_vulcan_rampage_random_03</t>
  </si>
  <si>
    <t>Fiery lava hissed down upon the Deviant Evil’s Creatures!</t>
  </si>
  <si>
    <t>dlg_vulcan_second_entrance_found_idle_01</t>
  </si>
  <si>
    <t>The Cruelly-Deformed Evil’s armies had entered yet another part of the Underground. Just at that moment the volcano erupted again and the shockwaves smashed some of the granite in the Underground!</t>
  </si>
  <si>
    <t>dlg_vulcan_second_entrance_found_idle_02</t>
  </si>
  <si>
    <t>Ha, so you are still useful after all! Finally come to your senses?</t>
  </si>
  <si>
    <t>dlg_vulcan_second_entrance_found_idle_03</t>
  </si>
  <si>
    <t>Hmph! The destruction of granite wasn’t all sunshine and roses for the Blindsided Evil, as Spiders totally unexpectedly broke through the crumbling rock and headed for the Dungeon!</t>
  </si>
  <si>
    <t>dlg_vulcan_second_entrance_found_idle_04</t>
  </si>
  <si>
    <t>Spiders again? Don’t you have anything else? Heh, how trite!</t>
  </si>
  <si>
    <t>dlg_vulcan_second_entrance_found_idle_05</t>
  </si>
  <si>
    <t>Do you have to keep teasing him? Wasn't the bear thing enough?</t>
  </si>
  <si>
    <t>dlg_vulcan_second_entrance_found_idle_06</t>
  </si>
  <si>
    <t>Okay, if that’s the way you want it! Hmm! Yet not only Spiders emerged from the Underground, buried Heroes and giant lizards were also released and attacked the Dungeon with verve!</t>
  </si>
  <si>
    <t>dlg_vulcan_second_entrance_found_idle_07</t>
  </si>
  <si>
    <t>Uh… ok, defend the Dungeon, defend the Dungeonheart, defend me!</t>
  </si>
  <si>
    <t>dlg_vulcan_second_exit_found_idle_01</t>
  </si>
  <si>
    <t>Skillfully avoiding all narrative chicanery, the Evil had reached a yet further exit. The Artifact had to be close by!</t>
  </si>
  <si>
    <t>dlg_vulcan_second_exit_found_idle_02</t>
  </si>
  <si>
    <t>Hah, that was a no brainer after all! I managed to fight my way through your random narrative spasms with my hands behind my back! What a joke!</t>
  </si>
  <si>
    <t>dlg_warlock_boss_damage_a_idle_01</t>
  </si>
  <si>
    <t>Ha, had enough or do you want more?</t>
  </si>
  <si>
    <t>dlg_warlock_boss_damage_a_idle_02</t>
  </si>
  <si>
    <t>You think that's enough to defeat me? Ha ha ha! I'm going to show you a whole world of pain!</t>
  </si>
  <si>
    <t>dlg_warlock_boss_damage_a_idle_03</t>
  </si>
  <si>
    <t>Oh oh…</t>
  </si>
  <si>
    <t>dlg_warlock_boss_damage_b_idle_01</t>
  </si>
  <si>
    <t>Okay, I've had enough! Now feel the power of the moonstone, I mean Dollaran I mean… Whatever! DIE!</t>
  </si>
  <si>
    <t>dlg_warlock_boss_random_01</t>
  </si>
  <si>
    <t>Time for you to die!</t>
  </si>
  <si>
    <t>dlg_warlock_boss_random_02</t>
  </si>
  <si>
    <t>The only thing that's going to fall in Dollaran is the exchange rate For Evilness!</t>
  </si>
  <si>
    <t>dlg_warlock_boss_random_03</t>
  </si>
  <si>
    <t>Dollaran will survive any crisis!</t>
  </si>
  <si>
    <t>dlg_warlock_boss_random_04</t>
  </si>
  <si>
    <t>Your egg timer has run out!</t>
  </si>
  <si>
    <t>dlg_warlock_boss_random_05</t>
  </si>
  <si>
    <t>Magic Missile fly and DESTROY HER!</t>
  </si>
  <si>
    <t>dlg_warlock_boss_used_skill_random_01</t>
  </si>
  <si>
    <t>Time for a breather. For me! For you, on the other hand… Rain of Fire!</t>
  </si>
  <si>
    <t>dlg_warlock_boss_used_skill_random_02</t>
  </si>
  <si>
    <t>That was fun, but now for something completely different. Rain of Fire!</t>
  </si>
  <si>
    <t>dlg_warlock_boss_used_skill_random_03</t>
  </si>
  <si>
    <t>Wait a second, I want to show you a new Spell. It's called… RAIN OF FIRE! Ha ha ha!</t>
  </si>
  <si>
    <t>dlg_warlock_idle_random_01</t>
  </si>
  <si>
    <t>The worst thing about this evil scum is the stench. We must drive them out of Dollaran. Phew… They’ve obviously never even heard of washing!</t>
  </si>
  <si>
    <t>dlg_warlock_idle_random_02</t>
  </si>
  <si>
    <t>Ninety-nine monsters came over the wall, ninety-nine came here, lock one down, then turn around, ninety-eight monsters to chop up real small!</t>
  </si>
  <si>
    <t>dlg_warlock_idle_random_03</t>
  </si>
  <si>
    <t>Hey Thalya, I'm just trying to decide whether to send you back to your father in one piece or lots of little pieces! I still haven't decided…</t>
  </si>
  <si>
    <t>dlg_warlock_idle_random_04</t>
  </si>
  <si>
    <t>You know, I always thought this Arcane Tear Spell was totally useless. But it turns out it's ideal and almost totally safe to use on targets in the Underground! Ha ha ha!</t>
  </si>
  <si>
    <t>dlg_warlock_idle_random_05</t>
  </si>
  <si>
    <t>Dollaran was the capitalist metropolis and home to numerous financial institutions. But lately, the inhabitants living outside Dollaran had had enough of the idiots on the mainland and wanted more independence. Of course, they had thought about this well in advance and already forged numerous excellent plans to ensure that nothing could go wrong…</t>
  </si>
  <si>
    <t>dlg_warlock_idle_random_06</t>
  </si>
  <si>
    <t>The Megalomanic Evil's army slowly spread throughout Dollaran. Not much longer and the city would be theirs!</t>
  </si>
  <si>
    <t>dlg_warlock_idle_random_07</t>
  </si>
  <si>
    <t>About time we destroy Yaina and her damn city! This mission is really starting to drag on a bit!</t>
  </si>
  <si>
    <t>dlg_warlock_idle_random_08</t>
  </si>
  <si>
    <t>We could probably still talk this out… Oh, who am I kidding? I've already burned half the country to the ground!</t>
  </si>
  <si>
    <t>dlg_warlock_idle_random_09</t>
  </si>
  <si>
    <t>We go where we want, we do what we like, we stick do-gooders on a spike! Hmmm, maybe I should work on that battle cry a little more…</t>
  </si>
  <si>
    <t>dlg_warlock_intro_01</t>
  </si>
  <si>
    <t>As the Lagging-And-Holding-Up-The-Whole-Show Evil's army marched into Dollaran, the city's ruler and part-time witch Yaina Overproud was fighting an epic duel against the mighty Pit Fiend Crowley. Magic energy swirled around the two as they relentlessly attacked one another!</t>
  </si>
  <si>
    <t>dlg_warlock_intro_02</t>
  </si>
  <si>
    <t>That's enough. No single Demon is going to stop me! Might of the Dollar – open!</t>
  </si>
  <si>
    <t>dlg_warlock_intro_03</t>
  </si>
  <si>
    <t>Chaotic magic flowed through Crowley and banished him into a Mana Prison. He would hardly be able to escape from it on his own!</t>
  </si>
  <si>
    <t>dlg_warlock_intro_04</t>
  </si>
  <si>
    <t>Really? We freed him after all that time and now he just lets himself be banished? We could have saved ourselves the effort, what a loser!</t>
  </si>
  <si>
    <t>dlg_warlock_intro_05</t>
  </si>
  <si>
    <t>Ha, your demonic ally is banished. Now it's your turn! Let's see how your Dungeon likes my Arcane Tears!</t>
  </si>
  <si>
    <t>dlg_warlock_intro_06</t>
  </si>
  <si>
    <t>Tears in reality that distorted the space around them formed in the Surprised Evil's Dungeon. The Dungeonheart’s evil energy seemed to lure the chaotic arcane power beyond those tears! Magical energy burst out of the tears to pierce the Dungeonheart!</t>
  </si>
  <si>
    <t>dlg_warlock_intro_07</t>
  </si>
  <si>
    <t>Uh… ok, these things have to be destroyed! Only… how do we do that?</t>
  </si>
  <si>
    <t>dlg_warlock_intro_08</t>
  </si>
  <si>
    <t>Violence is always the most obvious solution, thought the Crazy Evil as it ordered its creatures to attack the Arcane Tears. Fascinatingly enough, it actually seemed to work! Computer game logic!</t>
  </si>
  <si>
    <t>dlg_warlock_intro_09</t>
  </si>
  <si>
    <t>You destroyed them? Ha, then I'll just make some new ones. Just let me take a quick break and drink a Mana potion and I'll be right with you!</t>
  </si>
  <si>
    <t>dlg_warlock_intro_10</t>
  </si>
  <si>
    <t>You'll pay for that!</t>
  </si>
  <si>
    <t>dlg_warlock_intro_11</t>
  </si>
  <si>
    <t>Daughter, it is I, Tanos! Your demon has been banished. Now would be the time to stop and…</t>
  </si>
  <si>
    <t>dlg_warlock_intro_12</t>
  </si>
  <si>
    <t>Just shut up! Just shut up!!!</t>
  </si>
  <si>
    <t>dlg_warlock_intro_13</t>
  </si>
  <si>
    <t>There must still be some good left in you, that…</t>
  </si>
  <si>
    <t>dlg_warlock_intro_14</t>
  </si>
  <si>
    <t>La la la…! I can't hear you!</t>
  </si>
  <si>
    <t>dlg_warlock_intro_15</t>
  </si>
  <si>
    <t>That isn't very grown up of you… me.</t>
  </si>
  <si>
    <t>dlg_warlock_intro_16</t>
  </si>
  <si>
    <t>So? Then he should stop getting on my nerves! Okay, we need a plan. I would suggest we storm the rest of the city and wipe that magician out. And, as a little bonus, we can free Crowley on the way.</t>
  </si>
  <si>
    <t>dlg_warlock_lg_meeting_boss_idle_01</t>
  </si>
  <si>
    <t>Ah, Thalya. You finally came to play! I've been waiting for you!</t>
  </si>
  <si>
    <t>dlg_warlock_lg_meeting_boss_idle_02</t>
  </si>
  <si>
    <t>Of course you've been waiting for me. We already dueled at the gates to the city, if your little bird brain can remember that far back!</t>
  </si>
  <si>
    <t>dlg_warlock_lg_meeting_boss_idle_03</t>
  </si>
  <si>
    <t>Hmpf, true! Well welcome to the Dollaran Academy of Magic. Here's your first lesson in deadly combat magic! DIE!</t>
  </si>
  <si>
    <t>dlg_warlock_lg_rescue_ptifiend_end_01</t>
  </si>
  <si>
    <t>Crowley was free! The Pit Fiend thanked it with a wild roar and immediately set about roasting the do-gooders! Looks like a Sunday barbecue!</t>
  </si>
  <si>
    <t>dlg_warlock_lg_rescue_ptifiend_end_02</t>
  </si>
  <si>
    <t>Okay, now make yourself useful so that we didn't summon, support and free you from your prison for nothing!</t>
  </si>
  <si>
    <t>dlg_warlock_lg_rescue_ptifiend_end_03</t>
  </si>
  <si>
    <t>Yaina, can you hear me? It's time!… Time to DIE!</t>
  </si>
  <si>
    <t>dlg_warlock_lg_rescue_ptifiend_end_04</t>
  </si>
  <si>
    <t>Ha, then come, Dark Elf, and we will decide this once and for all! I defeated your Demon lackey once before, and I'll mop the floor with you!</t>
  </si>
  <si>
    <t>dlg_warlock_lg_rescue_ptifiend_reminder_01</t>
  </si>
  <si>
    <t>The Unconscionable Evil let Crowley stew in his prison. Not without reason, as this loser had let himself be captured!</t>
  </si>
  <si>
    <t>dlg_warlock_lg_rescue_ptifiend_reminder_02</t>
  </si>
  <si>
    <t>Crowley was still in quite the predicament. The Spiteful Evil gloated a bit, but then decided to free him!</t>
  </si>
  <si>
    <t>dlg_warlock_lg_rescue_ptifiend_reminder_03</t>
  </si>
  <si>
    <t>The Ally-Unappreciating Evil had completely forgotten about Crowley being imprisoned. Maybe it was time to free him!</t>
  </si>
  <si>
    <t>dlg_warlock_lg_rescue_ptifiend_start_01</t>
  </si>
  <si>
    <t>The Conquest-Loving Evil's army had entered the square where Crowley was imprisoned. A few arcane pillars seem to be maintaining his prison. These were sure to break under a few hearty blows and free the Pit Fiend from his predicament!</t>
  </si>
  <si>
    <t>dlg_warlock_lg_rescue_ptifiend_start_02</t>
  </si>
  <si>
    <t>You didn't really believe that, did you? Time for: ARCANE TEAR! Take that, and that and that and that! Ha ha ha!</t>
  </si>
  <si>
    <t>dlg_warlock_lg_rescue_ptifiend_start_03</t>
  </si>
  <si>
    <t>Uhh, maybe we should take care of these things first. Otherwise, this is going to hurt…</t>
  </si>
  <si>
    <t>dlg_warlock_mg_found_ptifiend_info_01</t>
  </si>
  <si>
    <t>Slowly the Obese Evil's army advanced and perused the city… Wait, isn't that Crowley over there?</t>
  </si>
  <si>
    <t>dlg_warlock_mg_found_ptifiend_info_02</t>
  </si>
  <si>
    <t>Did that idiot actually let them lock him up? *Sigh*The time this knucklehead has cost us. Oh well, maybe we can use him as cannon fodder. We'll free him!</t>
  </si>
  <si>
    <t>dlg_warlock_mg_found_ptifiend_info_03</t>
  </si>
  <si>
    <t>Really? I mean, a Prince of Hell is really dangerous and…</t>
  </si>
  <si>
    <t>dlg_warlock_mg_found_ptifiend_info_04</t>
  </si>
  <si>
    <t>Has he been particularly dangerous up to now? He tore down the city walls and then let himself be banished. I have the feeling that every last goblin in my army has been more helpful! Besides: Shut up, good Thalya!</t>
  </si>
  <si>
    <t>dlg_warlock_mission_caption</t>
  </si>
  <si>
    <t>The End of Yaina Overproud</t>
  </si>
  <si>
    <t>dlg_warlock_mission_description</t>
  </si>
  <si>
    <t>The Victorious Evil’s armies had stormed Dollaran, but the sneaky magician Yaina Overproud had teleported both herself and Crowley deeper into the city with a Spell. Now, Thalya set about leading the troops into the financial hub of the empire.</t>
  </si>
  <si>
    <t>dlg_warlock_outro_01</t>
  </si>
  <si>
    <t>Argh… this… cannot… be the end… Good… always… wins…</t>
  </si>
  <si>
    <t>dlg_warlock_outro_02</t>
  </si>
  <si>
    <t>One might think Sailor Overmoon hadn't done her research. Let's hope she stays dead, too!</t>
  </si>
  <si>
    <t>dlg_warlock_outro_03</t>
  </si>
  <si>
    <t>We could turn her into an Undead! Ha, what a wonderfully nasty thought!</t>
  </si>
  <si>
    <t>dlg_warlock_outro_04</t>
  </si>
  <si>
    <t>Even… I found that funny.</t>
  </si>
  <si>
    <t>dlg_warlock_outro_05</t>
  </si>
  <si>
    <t>Honestly? But you're the good one of the two of us?!?</t>
  </si>
  <si>
    <t>dlg_warlock_outro_06</t>
  </si>
  <si>
    <t>Well, I have to develop somehow. I can see we've fallen to evil. Denying it is exhausting.</t>
  </si>
  <si>
    <t>dlg_warlock_outro_07</t>
  </si>
  <si>
    <t>Is this some kind of trick?</t>
  </si>
  <si>
    <t>dlg_warlock_outro_08</t>
  </si>
  <si>
    <t>DAUGHTER! What have you done? First Grimli and now Yaina, too? Don't expect any mercy from me! I will find you and stop you. My army is approaching Dollaran! And then we will… talk!</t>
  </si>
  <si>
    <t>dlg_warlock_outro_09</t>
  </si>
  <si>
    <t>Ha, bring it on!</t>
  </si>
  <si>
    <t>dlg_warlock_outro_10</t>
  </si>
  <si>
    <t>Much as I hate to interrupt the various dialogues, Tanos was still a powerful opponent, whom Thalya wasn't yet ready to meet. So there was no shame in running away to gain more power before facing this battle.</t>
  </si>
  <si>
    <t>dlg_warlock_outro_11</t>
  </si>
  <si>
    <t>Coward… All right, fall back. I need a break after that battle!</t>
  </si>
  <si>
    <t>dlg_warlock_outro_lose_01</t>
  </si>
  <si>
    <t>Ultimately, Dollarans defenders and their magical leader Yaina Overproud proved too powerful for the Miserable Evil. The Dungeonheart burst like a soap bubble. Sad, but that was the end… of this savegame.</t>
  </si>
  <si>
    <t>dlg_warlock_outrovideo_01</t>
  </si>
  <si>
    <t>The Invincible Evil's army took Dollaran by storm and captured the hearts of its inhabitants.</t>
  </si>
  <si>
    <t>dlg_warlock_outrovideo_02</t>
  </si>
  <si>
    <t>And I mean that literally! Strange hobby, but hey, others collect stamps and such…</t>
  </si>
  <si>
    <t>dlg_warlock_outrovideo_03</t>
  </si>
  <si>
    <t>And the mighty Yaina Overproud too kicked the daisies and saw the bucket from below.</t>
  </si>
  <si>
    <t>dlg_warlock_outrovideo_04</t>
  </si>
  <si>
    <t>Hmmm, that didn't make much sense. Yeah, that's the kind of thing that happens when you hire translators that just run the text through Google Translate!</t>
  </si>
  <si>
    <t>dlg_warlock_outrovideo_05</t>
  </si>
  <si>
    <t>But that's enough digression for now. So, Yaina was dead and Thalya and the Fabled Evil's army hit the road before Tanos showed up.</t>
  </si>
  <si>
    <t>dlg_warlock_outrovideo_06</t>
  </si>
  <si>
    <t>Soon after, he stood over his companions corpse. He could do nothing but mourn.</t>
  </si>
  <si>
    <t>dlg_warlock_outrovideo_07</t>
  </si>
  <si>
    <t>And again he screamed his pain into the world with a long, drawn out “Nooooooo” in a manner suspiciously reminiscent of Grimli's death, which of course had absolutely nothing to do with going easy on the game's budget.</t>
  </si>
  <si>
    <t>dlg_warlock_outrovideo_08</t>
  </si>
  <si>
    <t>Meanwhile, the fleet set sail for the mainland.</t>
  </si>
  <si>
    <t>dlg_warlock_outrovideo_09</t>
  </si>
  <si>
    <t>Once the army was back on solid land, Thalya torched the captured ships.</t>
  </si>
  <si>
    <t>dlg_warlock_outrovideo_10</t>
  </si>
  <si>
    <t>She currently had no use for them. Yeah yeah yeah, I know, but villains never were big into foresight.</t>
  </si>
  <si>
    <t>dlg_warlock_outrovideo_11</t>
  </si>
  <si>
    <t>Then the Cruel Evil's army moved deeper into the countryside.</t>
  </si>
  <si>
    <t>dlg_warlock_outrovideo_12</t>
  </si>
  <si>
    <t>Towards a place called Serenity…</t>
  </si>
  <si>
    <t>dlg_warlock_outrovideo_caption</t>
  </si>
  <si>
    <t>The End of Yaina Overproud – Outro</t>
  </si>
  <si>
    <t>dlg_warlock_outrovideo_description</t>
  </si>
  <si>
    <t>Thalya had defeated the magician Yaina Overproud and moved on…</t>
  </si>
  <si>
    <t>dlg_warlock_pitfiend_dead_random_01</t>
  </si>
  <si>
    <t>The Pit Fiend Crowley met a glorious end at the hands of a pack of do-gooders… Not exactly a masterly performance by the Uneducated Evil!</t>
  </si>
  <si>
    <t>dlg_warlock_pitfiend_dead_random_02</t>
  </si>
  <si>
    <t>The Vulgar Evil let loose a stream of invective as Crowley fell to the forces of good. However, that wouldn't change its incompetence!</t>
  </si>
  <si>
    <t>dlg_warlock_pitfiend_dead_random_03</t>
  </si>
  <si>
    <t>The Incompetent Evil had let Crowley die. You know, the Pit Fiend. The one that did so much damage and had an unbelievable number of hit points. So it really wasn't easy to let him die…</t>
  </si>
  <si>
    <t>dlg_warlock_portal_upgrade_a_info_01</t>
  </si>
  <si>
    <t>You think that was it? I'm still Yaina Overpoud and in the name of the Moon I will tear your black heart out! I mean… punish you… I still have a few magic tricks up my sleeve to reinforce those Arcane Tears! Ha ha ha!</t>
  </si>
  <si>
    <t>dlg_warlock_portal_upgrade_b_info_01</t>
  </si>
  <si>
    <t>Ha, I found my +2 Wand of Fortified Arcane Tears! NOW I'll show you what pain is!</t>
  </si>
  <si>
    <t>dlg_warlock_spawn_first_wave_info_01</t>
  </si>
  <si>
    <t>Fear not, brave heroes of Dollaran. Beat this evil brood back!</t>
  </si>
  <si>
    <t>dlg_warlock_spawn_new_portal_normal_random_01</t>
  </si>
  <si>
    <t>You're still alive? Not bad, but my Arcane Tears will rip your ridiculous Underground structures apart!</t>
  </si>
  <si>
    <t>dlg_warlock_spawn_new_portal_normal_random_02</t>
  </si>
  <si>
    <t>Okay, now the gloves come off. The next wave of Arcane Tears will be the end of you!</t>
  </si>
  <si>
    <t>dlg_warlock_spawn_new_portal_normal_random_03</t>
  </si>
  <si>
    <t>What, you're still standing? Okay, then I'll start to put my back into it and have a couple of Arcane Tears destroy your Dungeonheart!</t>
  </si>
  <si>
    <t>dlg_warlock_spawn_new_portal_rampage_random_01</t>
  </si>
  <si>
    <t>You're still standing? I will eradicate you with the next wave of Tears!</t>
  </si>
  <si>
    <t>dlg_warlock_spawn_new_portal_rampage_random_02</t>
  </si>
  <si>
    <t>First I'm going to destroy your Dungeonheart, and then I'm going to turn you into a toad!</t>
  </si>
  <si>
    <t>dlg_warlock_spawn_new_portal_rampage_random_03</t>
  </si>
  <si>
    <t>Time to take out the trash. I’m going to destroy you. Time for your Dungeonheart to die!</t>
  </si>
  <si>
    <t>dlg_warlock_spawn_new_portal_relaxed_random_01</t>
  </si>
  <si>
    <t>Time for a few new tears in the Dungeon! By the power of Graysk… Wait a second, wrong text…</t>
  </si>
  <si>
    <t>dlg_warlock_spawn_new_portal_relaxed_random_02</t>
  </si>
  <si>
    <t>I am She-Ra, I mean Yaina! Oh, whatever, come, new Arcane Tears!</t>
  </si>
  <si>
    <t>dlg_warlock_spawn_new_portal_relaxed_random_03</t>
  </si>
  <si>
    <t>You know would be perfect right now? A couple of new Arcane Tears to destroy your Dungeonheart! Ha ha ha!</t>
  </si>
  <si>
    <t>dlg_water_contamination_failed_random_01</t>
  </si>
  <si>
    <t>Once again, Thalya failed to contaminate the water supply due to her premature death.</t>
  </si>
  <si>
    <t>dlg_water_contamination_failed_random_02</t>
  </si>
  <si>
    <t>The water supply was almost contam… Oh, Thalya died. To be honest, I hadn’t really expected anything else!</t>
  </si>
  <si>
    <t>dlg_water_contamination_failed_random_03</t>
  </si>
  <si>
    <t>Thalya had once again failed to contaminate a water supply. The situation was slowly becoming reminiscent of a certain ridiculous comic villain…</t>
  </si>
  <si>
    <t>dlg_water_contamination_wrong_unit_random_01</t>
  </si>
  <si>
    <t>The Sheepish Evil tried to contaminate the water supply. It had obviously forgotten that only Thalya carried the appropriate utensils with her and therefore, logically, only she could contaminate the water.</t>
  </si>
  <si>
    <t>dlg_water_contamination_wrong_unit_random_02</t>
  </si>
  <si>
    <t>The Foolish Evil tried to have someone other than Thalya contaminate the water supply. A doomed endeavor!</t>
  </si>
  <si>
    <t>dlg_water_contamination_wrong_unit_random_03</t>
  </si>
  <si>
    <t>The Backward Evil desperately tried to contaminate the water supplies, but had obviously forgotten that only Thalya was capable of doing so.</t>
  </si>
  <si>
    <t>dlg_water_eg_add_lich_info_01</t>
  </si>
  <si>
    <t>The Jubilant Evil's scouts had discovered something that looked suspiciously like a ritual site! Legend has it that one had to sacrifice a number of creatures to the tide in order to create something powerful and evil.</t>
  </si>
  <si>
    <t>dlg_water_eg_add_lich_info_02</t>
  </si>
  <si>
    <t>Right. So, time to play Dunk the Creature! Everyone line up and prepare to drown by the numbers…</t>
  </si>
  <si>
    <t>dlg_water_eg_add_lich_info_03</t>
  </si>
  <si>
    <t>Ah, it says here that they have to be Skeletons. You have to sacrifice Skeletons to the tide.</t>
  </si>
  <si>
    <t>dlg_water_eg_add_lich_info_04</t>
  </si>
  <si>
    <t>Oh… Right. Okay, everyone except the Skeletons get back to work. Droning has been cancelled for now. At least, for everyone except the Skeletons, he he he!</t>
  </si>
  <si>
    <t>dlg_water_eg_add_lich_success_first_01</t>
  </si>
  <si>
    <t>One of the Cannon-Fodder-Burning Evil's creatures disappeared into the tide. As the water receded, another creature was revealed. A Lich, a mighty undead mage, had emerged from the water to willingly join the Contented Evil’s army.</t>
  </si>
  <si>
    <t>dlg_water_eg_add_lich_success_random_01</t>
  </si>
  <si>
    <t>The Daring Evil had created more Liches.</t>
  </si>
  <si>
    <t>dlg_water_eg_add_lich_success_random_02</t>
  </si>
  <si>
    <t>More Liches emerged from the flooded Thingy site.</t>
  </si>
  <si>
    <t>dlg_water_eg_add_lich_success_random_03</t>
  </si>
  <si>
    <t>A number of the Liches joined the Strengthened Evil.</t>
  </si>
  <si>
    <t>dlg_water_eg_ambush_idle_01</t>
  </si>
  <si>
    <t>The Inattentive Evil had led its army into an ambush. That was going to hurt!</t>
  </si>
  <si>
    <t>dlg_water_eg_ambush_idle_02</t>
  </si>
  <si>
    <t>Ha, we'll show them! Mutilate them, break their legs, click your tongues loudly in their ears!</t>
  </si>
  <si>
    <t>dlg_water_eg_build_crypt_info_01</t>
  </si>
  <si>
    <t>The Necromantic Evil had built a Crypt. There, Undead were able to resurrect any Horde creatures who bit the dust. This would most likely lead to the Troops-Are-Cannon-Fodder Evil being even less careful with them. Well…</t>
  </si>
  <si>
    <t>dlg_water_eg_crab_wave_1_contamination_start_01</t>
  </si>
  <si>
    <t>A nearby colony of shrimps was somewhat disturbed by the presence of the Unrighteous Evil's army. Or they might have just been hungry. Whatever. Anyways, they set out to remedy the problem!</t>
  </si>
  <si>
    <t>dlg_water_eg_crab_wave_1_contamination_start_02</t>
  </si>
  <si>
    <t>Go out there and kill those things. It's lobster and shrimp soup tonight!</t>
  </si>
  <si>
    <t>dlg_water_eg_entrance_canyon_info_01</t>
  </si>
  <si>
    <t>A huge ravine made it impossible to proceed any further from this Dungeon entrance. The Daring Evil briefly considered having its creatures leap into the ravine like lemmings in order to fill it up with corpses but, upon consideration, decided not to. It would take too long. Perhaps there was something on the other side that could be useful.</t>
  </si>
  <si>
    <t>dlg_water_eg_first_contamination_failed_end_01</t>
  </si>
  <si>
    <t>Unfortunately, Thalya was unable to complete her mystical ritual due to a slight case of death. The Inattentive Evil would have to repeat this again…</t>
  </si>
  <si>
    <t>dlg_water_eg_first_contamination_start_01</t>
  </si>
  <si>
    <t>Thalya had reached the first water supply and began a mystical ritual to contaminate it.</t>
  </si>
  <si>
    <t>dlg_water_eg_first_contamination_start_02</t>
  </si>
  <si>
    <t>If by “mystical ritual” you mean that I simply slowly dribble this stuff into the water, then you're absolutely correct. Dum di dum *whistle*</t>
  </si>
  <si>
    <t>dlg_water_eg_first_contamination_success_end_01</t>
  </si>
  <si>
    <t>Ha, excellent. That should provide for some gastric distress. Or for some walking dead! Ha ha ha!</t>
  </si>
  <si>
    <t>dlg_water_eg_first_contamination_success_end_02</t>
  </si>
  <si>
    <t>The first water supply had been contaminated. Two others were still waiting for a “visit” from Thalya.</t>
  </si>
  <si>
    <t>dlg_water_eg_hero_wave_1_contamination_start_01</t>
  </si>
  <si>
    <t>But the local heroes were not quite as stupid as those elsewhere, and suspected that something was wrong. A group immediately set out to protect the water.</t>
  </si>
  <si>
    <t>dlg_water_eg_hero_wave_1_contamination_start_02</t>
  </si>
  <si>
    <t>Damn environmentalists, what a bunch of pains in the neck! Go, stop them! Rip out their fingernails, smear them with rancid bacon fat!</t>
  </si>
  <si>
    <t>dlg_water_eg_new_missiongoal_add_lich_info_01</t>
  </si>
  <si>
    <t>A rumor coursed through the ranks of the Rumor-Mongering Evil's army that there was an timeworn ritual site somewhere in the area where an ancient evil creature could be summoned. The Immediately-Taking-Notes Evil was extremely interested.</t>
  </si>
  <si>
    <t>dlg_water_eg_new_missiongoal_add_lich_info_02</t>
  </si>
  <si>
    <t>And how! Deadly new creatures are always good. Ha ha ha, Tanos will be amazed when I face him!</t>
  </si>
  <si>
    <t>dlg_water_eg_new_missiongoal_add_lich_reminder_01</t>
  </si>
  <si>
    <t>I can't shake the feeling that we forgot something. Oh, right, we wanted to drown a creature! Away we go!</t>
  </si>
  <si>
    <t>dlg_water_eg_new_missiongoal_add_lich_reminder_02</t>
  </si>
  <si>
    <t>The Sluggish Evil STILL HADN'T sacrificed a creature to the tide in exchange for a MUCH more powerful creature. It quickly did so.</t>
  </si>
  <si>
    <t>dlg_water_eg_open_second_entrance_shortcut_info_01</t>
  </si>
  <si>
    <t>The Splendid Evil had easily taken out a group of opponents at the ravine. A rock there seemed to be perfect for an improvised bridge. And “presto”, there it lay, ready for use.</t>
  </si>
  <si>
    <t>dlg_water_flood_random_01</t>
  </si>
  <si>
    <t>The water is rising, it’s high tide!</t>
  </si>
  <si>
    <t>dlg_water_flood_random_02</t>
  </si>
  <si>
    <t>The water is flowing into the interior. High tide is here!</t>
  </si>
  <si>
    <t>dlg_water_flood_random_03</t>
  </si>
  <si>
    <t>The water levels are rising!</t>
  </si>
  <si>
    <t>dlg_water_flood_soon_random_01</t>
  </si>
  <si>
    <t>Not long before the water rises!</t>
  </si>
  <si>
    <t>dlg_water_flood_soon_random_02</t>
  </si>
  <si>
    <t>Soon the water will rise!</t>
  </si>
  <si>
    <t>dlg_water_flood_soon_random_03</t>
  </si>
  <si>
    <t>High tide will soon be here!</t>
  </si>
  <si>
    <t>dlg_water_intro_01</t>
  </si>
  <si>
    <t>The Relentless Evil's armies had reached the Not-Quite-So-Free Cities. Several large cities were spread across numerous smaller islands. The capital of Alphaas was very close. This was probably where “Elric the Pretty” was to be found.</t>
  </si>
  <si>
    <t>dlg_water_intro_02</t>
  </si>
  <si>
    <t>Unfortunately, the Not-Quite-So-Free Cities were very well defended. A direct attack would be… unwise. But the Insidious Evil had already formed a plan designed to weaken the defenses.</t>
  </si>
  <si>
    <t>dlg_water_intro_03</t>
  </si>
  <si>
    <t>There were a number of fresh water supplies located very close to the landing site. If someone were to add something to them, the effects could be very… interesting, he he he!</t>
  </si>
  <si>
    <t>dlg_water_intro_04</t>
  </si>
  <si>
    <t>Ah, that’s why I have this vial of Zombie virus with me. Excellent! Poison water, create undead, got it. Onwards, creatures, smash them, break their necks, introduce motions of censure against them!</t>
  </si>
  <si>
    <t>dlg_water_intro_05</t>
  </si>
  <si>
    <t>Unfortunately the waters were extremely tricky in this area and could rise and fall within a very short time. But sadly, the Hydrophobic Evil’s creatures had never taken a swimming course…</t>
  </si>
  <si>
    <t>dlg_water_intro_06</t>
  </si>
  <si>
    <t>Hmph, idiots, morons! No loss there.</t>
  </si>
  <si>
    <t>dlg_water_intro_07</t>
  </si>
  <si>
    <t>You could look at it that way, but the Fatigued Evil was getting tired of always replenishing its armies. It had therefore prudently already built a Crypt in order to be able to revive Horde creatures.</t>
  </si>
  <si>
    <t>dlg_water_intro_08</t>
  </si>
  <si>
    <t>Hmm, sure, for all I care… I’m getting the itch, and that means I have to destroy something soon.</t>
  </si>
  <si>
    <t>dlg_water_introvideo_01</t>
  </si>
  <si>
    <t>Together with the muscular Ogre, the Pillaging Evil had destroyed the city of Lotsawinter.</t>
  </si>
  <si>
    <t>dlg_water_introvideo_02</t>
  </si>
  <si>
    <t>And so the former harbor city was consumed by the flames. All that remained was a smoking pile of misery.</t>
  </si>
  <si>
    <t>dlg_water_introvideo_03</t>
  </si>
  <si>
    <t>The third part of the Lotsawinter series should probably be named Ash Beach of Death, then, he he he.</t>
  </si>
  <si>
    <t>dlg_water_introvideo_04</t>
  </si>
  <si>
    <t>At the victory celebration the Ogre insisted on giving a little concert with his solo band.</t>
  </si>
  <si>
    <t>dlg_water_introvideo_05</t>
  </si>
  <si>
    <t>Unfortunately, no one was able to face the odors that followed his butt trumpet solos, and even Thalya escaped with the Smell-Sensitive Evil’s army as the poor soul serving Ogre collapsed wheezing on the ground.</t>
  </si>
  <si>
    <t>dlg_water_introvideo_06</t>
  </si>
  <si>
    <t>And so the Resource-Wasting Evil had ONCE AGAIN captured a ship to AGAIN sail off to some other place.</t>
  </si>
  <si>
    <t>dlg_water_introvideo_07</t>
  </si>
  <si>
    <t>This story is so hmmm exciting and um … varied.</t>
  </si>
  <si>
    <t>dlg_water_introvideo_08</t>
  </si>
  <si>
    <t>And so the Carefree Evil's army sailed for the Not-Quite-So-Free Cities, a network of unacceptably prosperous towns spanning the islands in front of the mainland.</t>
  </si>
  <si>
    <t>dlg_water_introvideo_09</t>
  </si>
  <si>
    <t>It went without saying that there was no way they could be ignored on the way to the capital city.</t>
  </si>
  <si>
    <t>dlg_water_introvideo_10</t>
  </si>
  <si>
    <t>But even more important was the fact that Elric the Pretty was there.</t>
  </si>
  <si>
    <t>dlg_water_introvideo_11</t>
  </si>
  <si>
    <t>A good-natured, narcissistic Paladin who served the Goddess and – far, far worse – one of Tanos' comrades-in-arms!</t>
  </si>
  <si>
    <t>dlg_water_introvideo_12</t>
  </si>
  <si>
    <t>Certainly Thalya wouldn't pass up a chance to get one over on her foster father by shearing one of his little lambs and roasting it over a slow fire.</t>
  </si>
  <si>
    <t>dlg_water_introvideo_13</t>
  </si>
  <si>
    <t>Hmmm … where did I put great-grandfather's – paladin – it's so wonderfully juicy – recipe book?</t>
  </si>
  <si>
    <t>dlg_water_introvideo_caption</t>
  </si>
  <si>
    <t>Ups and Downs – Intro</t>
  </si>
  <si>
    <t>dlg_water_introvideo_description</t>
  </si>
  <si>
    <t>After the destruction of Lotsawinter, Thalya set sail for the Not-Quite-So-Free Cities…</t>
  </si>
  <si>
    <t>dlg_water_lg_raft_info_01</t>
  </si>
  <si>
    <t>The Prudent Evil's army had reached a ravine that seemed impassable at low tide. But this practical and totally coincidentally located raft could be used as a kind of bridge at high tide. Sometimes you just need a little luck!</t>
  </si>
  <si>
    <t>dlg_water_lg_third_contamination_failed_end_01</t>
  </si>
  <si>
    <t>That Thalya can’t take much can she? A few piddly heroes come by to protect the water supply and she kicks the bucket. She basically threw the bucket at them!</t>
  </si>
  <si>
    <t>dlg_water_lg_third_contamination_start_01</t>
  </si>
  <si>
    <t>The last water supply! Ha, this is child’s play! Keep me covered while I empty this stuff out! So, first we… uncork… the bottle…</t>
  </si>
  <si>
    <t>dlg_water_lg_third_contamination_success_end_01</t>
  </si>
  <si>
    <t>Wonderful, absolutely wonderful! The last water supply had been contaminated! Excellent work!</t>
  </si>
  <si>
    <t>dlg_water_lowtide_01</t>
  </si>
  <si>
    <t>The water is dropping. It's low tide!</t>
  </si>
  <si>
    <t>dlg_water_lowtide_02</t>
  </si>
  <si>
    <t>The water’s receding!</t>
  </si>
  <si>
    <t>dlg_water_lowtide_03</t>
  </si>
  <si>
    <t>Water levels are dropping!</t>
  </si>
  <si>
    <t>dlg_water_lowtide_soon_01</t>
  </si>
  <si>
    <t>It won’t be long before the water level drops!</t>
  </si>
  <si>
    <t>dlg_water_lowtide_soon_02</t>
  </si>
  <si>
    <t>The water will soon drop!</t>
  </si>
  <si>
    <t>dlg_water_lowtide_soon_03</t>
  </si>
  <si>
    <t>The waters will soon retreat!</t>
  </si>
  <si>
    <t>dlg_water_mg_hero_wave_2_contamination_start_01</t>
  </si>
  <si>
    <t>Some shrimp seemed anything but enthusiastic about somebody hanging around their home and set out to do something about it.</t>
  </si>
  <si>
    <t>dlg_water_mg_second_contamination_failed_end_01</t>
  </si>
  <si>
    <t>The Looking-like-a-Total-Idiot Evil had left Thalya more or less unsupervised, which unfortunately led to her death. Which, in itself, wasn't so bad, but the little slowpoke had been too slow and had not managed to contaminate the water supplies. Sigh… And again… Loser!</t>
  </si>
  <si>
    <t>dlg_water_mg_second_contamination_start_01</t>
  </si>
  <si>
    <t>Another water supply? Excellent, they'll never know what hit them! I mean literally, I hope that stuff either makes them blind and deaf or turns them into Zombies, I don't care! Chaos and destruction! Ha ha ha!</t>
  </si>
  <si>
    <t>dlg_water_mg_second_contamination_success_end_01</t>
  </si>
  <si>
    <t>Okay, I emptied that entire bottle of virus stuff into there, so I guess that’s it. It’s not like it’s an exact science! On to number three!</t>
  </si>
  <si>
    <t>dlg_water_mg_unlock_second_shortcut_info_01</t>
  </si>
  <si>
    <t>The Exploratory Evil’s scouts had discovered a shortcut to one of the water supplies. However, it seemed to be extremely well guarded.</t>
  </si>
  <si>
    <t>dlg_water_mission_caption</t>
  </si>
  <si>
    <t>Ups and Downs</t>
  </si>
  <si>
    <t>dlg_water_mission_description</t>
  </si>
  <si>
    <t>The Relentless Evil had reached the Not-Quite-So-Free Cities, in order to defeat another one of Tanos’ comrades. But the defenses needed to be weakened first. The city’s water supply was very close…</t>
  </si>
  <si>
    <t>dlg_water_outro_01</t>
  </si>
  <si>
    <t>Now that all the water supplies had been contaminated, the Satisfied Evil’s army could move into the interior, towards the capital of the Not-Quite-So-Free Cities: Alphaas.</t>
  </si>
  <si>
    <t>dlg_water_outro_02</t>
  </si>
  <si>
    <t>That was it for here? Didn’t bring us anything at all, did it? I don’t see any effects.</t>
  </si>
  <si>
    <t>dlg_water_outro_03</t>
  </si>
  <si>
    <t>Wait for it. Pipes and pumps carried the water into the Not-Quite-So-Free Cities. That’s where the effects would be felt.</t>
  </si>
  <si>
    <t>dlg_water_outro_04</t>
  </si>
  <si>
    <t>Excellent, so what are we waiting for? I have to talk to Elric. I’m a little disgruntled that we haven’t run into that idiot yet!</t>
  </si>
  <si>
    <t>dlg_water_outro_05</t>
  </si>
  <si>
    <t>Still not heard anything from your good side?</t>
  </si>
  <si>
    <t>dlg_water_outro_06</t>
  </si>
  <si>
    <t>Nothing, but she’s about as useful as bunions anyways, right? Let's just hope she stays wherever she is!</t>
  </si>
  <si>
    <t>dlg_water_outro_lose_01</t>
  </si>
  <si>
    <t>The Foolish Evil had let its Dungeonheart be destroyed. *sigh* It would be so nice to work with professionals… Just once…</t>
  </si>
  <si>
    <t>dlg_water_portal_end_1</t>
  </si>
  <si>
    <t>Suddenly, this portal thing in the Dungeon started to light up! Something was happening!</t>
  </si>
  <si>
    <t>dlg_water_portal_end_2</t>
  </si>
  <si>
    <t>Heroes on the surface had obviously activated it and used it as a direct access to the Dungeon, bypassing the arduous route through the Overworld!</t>
  </si>
  <si>
    <t>dlg_water_portal_end_3</t>
  </si>
  <si>
    <t>What? Heroes are using a portal into the Dungeon? Crush them, scratch their eyes out, feed them cat food!</t>
  </si>
  <si>
    <t>dlg_water_portal_start_1</t>
  </si>
  <si>
    <t>Hmm, what is that weird thing in the Dungeon? Looks like some kind of portal. But it seems to be inactive.</t>
  </si>
  <si>
    <t>dlg_water_portal_start_2</t>
  </si>
  <si>
    <t>Then we can ignore it for now.</t>
  </si>
  <si>
    <t>dlg_water_portal_start_3</t>
  </si>
  <si>
    <t>Ah yes, the simplicity of the maliciously minded! But anyway, the portal, thingy or whatchamacallit seemed to be extremely solidly built and indestructible anyway. It therefore actually did make sense to ignore it for now.</t>
  </si>
  <si>
    <t>dlg_water_spawn_first_wave_info_01</t>
  </si>
  <si>
    <t>Even though I personally find it difficult to distinguish between that rotten Undead smell and the smell of fish, the local heroes' noses were much better trained. They soon set out to get to the bottom of things. Which is to say the Underground. I mean the Dungeon!</t>
  </si>
  <si>
    <t>error_brewery_empty</t>
  </si>
  <si>
    <t>No Beer available!</t>
  </si>
  <si>
    <t>error_guardroom_full</t>
  </si>
  <si>
    <t>The Guard room is full!</t>
  </si>
  <si>
    <t>error_gurufarm_empty</t>
  </si>
  <si>
    <t>No Gobblers available!</t>
  </si>
  <si>
    <t>error_hero_already_dead</t>
  </si>
  <si>
    <t>Only unconscious Heroes can be tortured!</t>
  </si>
  <si>
    <t>error_low_efficiency_hint</t>
  </si>
  <si>
    <t>The Room’s Efficiency is extremely low. Make sure that the Room is surrounded by Walls and Doors wherever possible.</t>
  </si>
  <si>
    <t>error_max_level_reached</t>
  </si>
  <si>
    <t>Creature cannot be trained any further!</t>
  </si>
  <si>
    <t>error_mystifier_no_mana</t>
  </si>
  <si>
    <t>There isn’t any Mana!</t>
  </si>
  <si>
    <t>error_mystifier_no_toolboxes</t>
  </si>
  <si>
    <t>There aren’t any Toolboxes!</t>
  </si>
  <si>
    <t>error_no_bed</t>
  </si>
  <si>
    <t>No Bunk</t>
  </si>
  <si>
    <t>error_no_empty_evil_shrine</t>
  </si>
  <si>
    <t>You require an unused Altar</t>
  </si>
  <si>
    <t>error_no_interaction_gimmick</t>
  </si>
  <si>
    <t>Missing work unit!</t>
  </si>
  <si>
    <t>error_no_unit_tortured</t>
  </si>
  <si>
    <t>No Hero on the Torture Implement!</t>
  </si>
  <si>
    <t>error_nobody_is_resurrecting</t>
  </si>
  <si>
    <t>No dead creature on the Defi-Bri-Mat!</t>
  </si>
  <si>
    <t>error_normal_efficiency_hint</t>
  </si>
  <si>
    <t>A Room’s Efficiency influences all activities and Work units. Make sure that the Room is surrounded by Walls and Doors in order to keep Efficiency as high as possible.</t>
  </si>
  <si>
    <t>error_prison_full</t>
  </si>
  <si>
    <t>There is no more room in the Prison!</t>
  </si>
  <si>
    <t>error_relax_pool_empty</t>
  </si>
  <si>
    <t>The Room doesn’t have a full Mana Bath!</t>
  </si>
  <si>
    <t>error_room_full</t>
  </si>
  <si>
    <t>There’s no storage space available in this Room!</t>
  </si>
  <si>
    <t>error_tinkerbench_no_gimmick_build_order</t>
  </si>
  <si>
    <t>There aren’t any orders for Traps or Doors!</t>
  </si>
  <si>
    <t>error_unit_spawn_global_cooldown</t>
  </si>
  <si>
    <t>Another creature is already being summoned.</t>
  </si>
  <si>
    <t>error_unit_spawn_on_cooldown</t>
  </si>
  <si>
    <t>Creature available in: {RespawnCooldown}</t>
  </si>
  <si>
    <t>enumUnitInfo</t>
  </si>
  <si>
    <t>error_upgrade_max_tier_reached</t>
  </si>
  <si>
    <t>Creature cannot be improved any further!</t>
  </si>
  <si>
    <t>error_upgrade_tier_reached</t>
  </si>
  <si>
    <t>Creature cannot be improved any further at this time!</t>
  </si>
  <si>
    <t>event_creature_died</t>
  </si>
  <si>
    <t>One of your creatures was defeated in battle</t>
  </si>
  <si>
    <t>event_creature_got_angry</t>
  </si>
  <si>
    <t>One of your creatures has flown into a rage</t>
  </si>
  <si>
    <t>event_creatures_are_thirsty</t>
  </si>
  <si>
    <t>Your creatures are thirsty</t>
  </si>
  <si>
    <t>event_enemy_player_entered</t>
  </si>
  <si>
    <t>An enemy player has entered your dungeon</t>
  </si>
  <si>
    <t>event_heroes_entered</t>
  </si>
  <si>
    <t>A group of Heroes has entered your dungeon</t>
  </si>
  <si>
    <t>event_payday</t>
  </si>
  <si>
    <t>event_room_discovered</t>
  </si>
  <si>
    <t>A room was unearthed</t>
  </si>
  <si>
    <t>event_trap_cant_be_fixed</t>
  </si>
  <si>
    <t>A trap cannot be repaired</t>
  </si>
  <si>
    <t>evilhand_text_fire</t>
  </si>
  <si>
    <t>Fire</t>
  </si>
  <si>
    <t>evilhand_text_hire</t>
  </si>
  <si>
    <t>Hire</t>
  </si>
  <si>
    <t>floating_beer_negative</t>
  </si>
  <si>
    <t>{0} &lt;sprite=beer&gt;</t>
  </si>
  <si>
    <t>noParams</t>
  </si>
  <si>
    <t>floating_beer_positive</t>
  </si>
  <si>
    <t>+{0} &lt;sprite=beer&gt;</t>
  </si>
  <si>
    <t>floating_blocked</t>
  </si>
  <si>
    <t>Blocked</t>
  </si>
  <si>
    <t>floating_evilness_negative</t>
  </si>
  <si>
    <t>{0:0} &lt;sprite=evilness&gt;</t>
  </si>
  <si>
    <t>floating_evilness_positive</t>
  </si>
  <si>
    <t>+{0:0} &lt;sprite=evilness&gt;</t>
  </si>
  <si>
    <t>floating_gold_negative</t>
  </si>
  <si>
    <t>{0:0} &lt;sprite=gold&gt;</t>
  </si>
  <si>
    <t>floating_gold_positive</t>
  </si>
  <si>
    <t>+{0:0} &lt;sprite=gold&gt;</t>
  </si>
  <si>
    <t>floating_guru_negative</t>
  </si>
  <si>
    <t>{0} &lt;sprite=guru&gt;</t>
  </si>
  <si>
    <t>floating_guru_positive</t>
  </si>
  <si>
    <t>+{0} &lt;sprite=guru&gt;</t>
  </si>
  <si>
    <t>floating_health_negative</t>
  </si>
  <si>
    <t>{0:0}</t>
  </si>
  <si>
    <t>floating_health_positive</t>
  </si>
  <si>
    <t>+{0:0}</t>
  </si>
  <si>
    <t>floating_immune</t>
  </si>
  <si>
    <t>Immune</t>
  </si>
  <si>
    <t>floating_level</t>
  </si>
  <si>
    <t>+1 Level</t>
  </si>
  <si>
    <t>floating_magic_toolbox_negative</t>
  </si>
  <si>
    <t>{0} &lt;sprite=magic_toolboxes&gt;</t>
  </si>
  <si>
    <t>floating_magic_toolbox_positive</t>
  </si>
  <si>
    <t>+{0} &lt;sprite=magic_toolboxes&gt;</t>
  </si>
  <si>
    <t>floating_mana_negative</t>
  </si>
  <si>
    <t>{0:0} &lt;sprite=mana&gt;</t>
  </si>
  <si>
    <t>floating_mana_positive</t>
  </si>
  <si>
    <t>+{0:0} &lt;sprite=mana&gt;</t>
  </si>
  <si>
    <t>floating_miss</t>
  </si>
  <si>
    <t>Missed</t>
  </si>
  <si>
    <t>floating_toolbox_negative</t>
  </si>
  <si>
    <t>{0} &lt;sprite=toolboxes&gt;</t>
  </si>
  <si>
    <t>floating_toolbox_positive</t>
  </si>
  <si>
    <t>+{0} &lt;sprite=toolboxes&gt;</t>
  </si>
  <si>
    <t>floating_xp_negative</t>
  </si>
  <si>
    <t>{0:0} XP</t>
  </si>
  <si>
    <t>floating_xp_positive</t>
  </si>
  <si>
    <t>+{0:0} XP</t>
  </si>
  <si>
    <t>game_mode_coop_multi_dungeon</t>
  </si>
  <si>
    <t>Cooperative</t>
  </si>
  <si>
    <t>game_mode</t>
  </si>
  <si>
    <t>game_mode_coop_multi_dungeon_desc</t>
  </si>
  <si>
    <t>Everyone has a Dungeon, victory conditions depend on map.</t>
  </si>
  <si>
    <t>game_mode_coop_one_dungeon</t>
  </si>
  <si>
    <t>Co-op</t>
  </si>
  <si>
    <t>game_mode_deathmatch</t>
  </si>
  <si>
    <t>Deathmatch</t>
  </si>
  <si>
    <t>game_mode_deathmatch_desc</t>
  </si>
  <si>
    <t>The last player / team standing wins the game! You can enter enemy dungeons after defeating their dungeon entrance!</t>
  </si>
  <si>
    <t>game_mode_domination</t>
  </si>
  <si>
    <t>Domination</t>
  </si>
  <si>
    <t>game_mode_domination_desc</t>
  </si>
  <si>
    <t>The first player to amass a preset amount of Evilness wins.</t>
  </si>
  <si>
    <t>gimmick_arcaniumextractor</t>
  </si>
  <si>
    <t>Mana Shrine</t>
  </si>
  <si>
    <t>gimmick_arcaniumextractor_flavour</t>
  </si>
  <si>
    <t>“Ommmmmmmmmmmmmm!”</t>
  </si>
  <si>
    <t>gimmick_arcaniumextractor_function</t>
  </si>
  <si>
    <t>What would an Arcanium be without an awesome Mana Shrine? That’s right, nothing! Well okay, a storage room for Mana, but to make this a valuable resource it requires said Work unit.
The Mana Shrine pulsates in the purple light of the produced Mana. Only Demons, which is to say Imps, Arachnids and Succubi can use this to draw free Mana from the environment and compact it into practical compressed Mana balls. Each Mana Shrine has 2 workplaces.
TIP: High-level Demons generate Mana faster than low-level Demons.
TIP: When a Demon dies in battle it revives again, but at the cost of Mana. It is therefore advisable to leave at least one Demon behind to generate Mana as required.</t>
  </si>
  <si>
    <t>gimmick_arcaniumextractor_functionshort</t>
  </si>
  <si>
    <t>Is built in the &lt;color=#99FF99&gt;Arcanium&lt;/color&gt;. Up to two Demons can extract Mana from the environment at the &lt;color=#99FF99&gt;Mana Shrine&lt;/color&gt;.</t>
  </si>
  <si>
    <t>gimmick_arcaniumextractormagic</t>
  </si>
  <si>
    <t>Large Mana Shrine</t>
  </si>
  <si>
    <t>gimmick_arcaniumextractormagic_function</t>
  </si>
  <si>
    <t>The Large Mana Shrine is the magical upgrade for the Mana Shrine. This too pulsates in the purple light of the produced Mana. Only Demons, which is to say Imps, Arachnids and Succubi can use this to draw free Mana from the environment and compact it into practical compressed Mana balls. As opposed to the common Mana Shrine, this one has 4 workplaces.
TIP: High-level Demons generate Mana faster than low-level Demons.
TIP: When a Demon dies in battle it revives again, but at the cost of Mana. It is therefore advisable to leave at least one Demon behind who can revive all the others using Mana, if necessary!</t>
  </si>
  <si>
    <t>gimmick_arcaniumextractormagic_functionshort</t>
  </si>
  <si>
    <t>Is built in the &lt;color=#99FF99&gt;Arcanium&lt;/color&gt;. Up to four Demons can extract Mana from the environment at the &lt;color=#99FF99&gt;Large Mana Shrine&lt;/color&gt;.</t>
  </si>
  <si>
    <t>gimmick_arena_puppet</t>
  </si>
  <si>
    <t>Training dummy</t>
  </si>
  <si>
    <t>gimmick_arena_puppet_function</t>
  </si>
  <si>
    <t>Is used to train creatures.</t>
  </si>
  <si>
    <t>gimmick_brewerycauldron</t>
  </si>
  <si>
    <t>Brewing Kettle</t>
  </si>
  <si>
    <t>gimmick_brewerycauldron_flavour</t>
  </si>
  <si>
    <t>“When I read about the bad consequences of drinking, I immediately gave up reading.”
- Horde Philosopher</t>
  </si>
  <si>
    <t>gimmick_brewerycauldron_function</t>
  </si>
  <si>
    <t>Lovely, lovely Beer! Ahh! Who could live without it? Definitely not the creatures of the Horde!
A Brewery itself is suitable for storing Barrels of Beer &lt;sprite=beer&gt;, but a Brewing Kettle is needed to produce the lovely stuff.
Once Horde creatures reach the 5th Level they develop the need for the occasional Beer. Incidentally, the consumption of a brewski or two also heals! Converted Heroes are also unwilling to do without the cooling brew!
One Little Snot can work at each Brewing Kettle. Alternatively, Orcs, Ironhides or Nagas may also work there when they find the time.</t>
  </si>
  <si>
    <t>gimmick_brewerycauldron_functionshort</t>
  </si>
  <si>
    <t>Is built in the &lt;color=#99FF99&gt;Brewery&lt;/color&gt;. &lt;color=#99FF99&gt;Little Snots&lt;/color&gt;, &lt;color=#99FF99&gt;Orcs&lt;/color&gt; and &lt;color=#99FF99&gt;Nagas&lt;/color&gt; can use the &lt;color=#99FF99&gt;Brewing Kettle&lt;/color&gt; to produce Barrels of Beer.</t>
  </si>
  <si>
    <t>gimmick_brewerycauldronmagic</t>
  </si>
  <si>
    <t>Automatic Brewing Kettle</t>
  </si>
  <si>
    <t>gimmick_brewerycauldronmagic_function</t>
  </si>
  <si>
    <t>The Automatic Brewing Kettle is the magic version of the Brewing Kettle. A Brewery itself is suitable for storing Barrels of Beer &lt;sprite=beer&gt;, but a Brewing Kettle is needed to produce the lovely stuff.
Once Horde creatures reach the 5th Level they develop the need for the occasional Beer. Incidentally, the consumption of a brewski or two also heals! Converted Heroes are also unwilling to do without the cooling brew!
Practically enough, no creature has to work on this one anymore. Powered by Magic Toolboxes, this marvel of Horde architecture will automatically produce more Barrels of Beer &lt;sprite=beer&gt; as long as there is still room in the Brewery. It also automatically stores those Barrels of Beer!</t>
  </si>
  <si>
    <t>gimmick_brewerycauldronmagic_functionshort</t>
  </si>
  <si>
    <t>Is built in the &lt;color=#99FF99&gt;Brewery&lt;/color&gt;. Brews and stores Beer completely autonomously.</t>
  </si>
  <si>
    <t>gimmick_corridor_dimension</t>
  </si>
  <si>
    <t>Gallery Tile.</t>
  </si>
  <si>
    <t>gimmick_corridor_floor_allowed_dimension</t>
  </si>
  <si>
    <t>Gallery Tile. A Floor Trap is allowed on that Tile.</t>
  </si>
  <si>
    <t>gimmick_creatomat</t>
  </si>
  <si>
    <t>Create-O-Mat</t>
  </si>
  <si>
    <t>gimmick_creatomat_flavour</t>
  </si>
  <si>
    <t>“Work, work!”
- Weak-willed Little Snot</t>
  </si>
  <si>
    <t>gimmick_creatomat_function</t>
  </si>
  <si>
    <t>The Create-O-Mat is a true marvel of evil engineering that Little Snots can use to produce valuable Toolboxes &lt;sprite=toolboxes&gt; from worthless abundant stone.
Toolboxes are an essential resource needed for the construction of Work units, as well as to build Traps and Doors in the Tinkerer's Cave. In addition, they can later be converted into Magic Toolboxes in the Sinister Laboratory.
Only one Little Snot can work on any given Create-O-Mat. Toolbox production is relatively fast but, upon completion, the Create-O-Mat has to be recalibrated, which takes some time.</t>
  </si>
  <si>
    <t>gimmick_creatomat_functionshort</t>
  </si>
  <si>
    <t>Is built in the &lt;color=#99FF99&gt;Workshop&lt;/color&gt;. A &lt;color=#99FF99&gt;Little Snot&lt;/color&gt; uses it to make Toolboxes. Must be repaired after each production run.</t>
  </si>
  <si>
    <t>gimmick_creatomatmagic</t>
  </si>
  <si>
    <t>Magic Create-O-Mat</t>
  </si>
  <si>
    <t>gimmick_creatomatmagic_function</t>
  </si>
  <si>
    <t>The Magic Create-O-Mat is the magical upgrade for the Create-O-Mat. There, too, Little Snots labor to produce caluable Toolboxes &lt;sprite=toolboxes&gt;.
Toolboxes are an essential resource needed for the construction of Work units, as well as to build Traps and Doors in the Tinkerer's Cave. In addition, they can later be converted into Magic Toolboxes in the Sinister Laboratory.
Only one Little Snot can work on any given Create-O-Mat. Toolbox production is relatively fast. As opposed to the normal Create-O-Mat, the Magic Create-O-Mat doesn’t need to be repaired or recalibrated after every production run. This makes it about three times as fast.</t>
  </si>
  <si>
    <t>gimmick_creatomatmagic_functionshort</t>
  </si>
  <si>
    <t>Is built in the &lt;color=#99FF99&gt;Workshop&lt;/color&gt;. A &lt;color=#99FF99&gt;Little Snot&lt;/color&gt; uses it to make Toolboxes. Doesn’t need to be repaired and can therefore produce continuously.</t>
  </si>
  <si>
    <t>gimmick_defibrimat</t>
  </si>
  <si>
    <t>Defi-Bri-Mat</t>
  </si>
  <si>
    <t>gimmick_defibrimat_flavour</t>
  </si>
  <si>
    <t>“It lives, it lives!”</t>
  </si>
  <si>
    <t>gimmick_defibrimat_function</t>
  </si>
  <si>
    <t>It’s usually most regrettable when your Horde creatures or even Converted Heroes buy the farm. But this time death does not have to be the end because, thanks to the new-fangled technology behind the Defi-Bri-Mats, they can now be revived!
The Defi-Bri-Mat is built in the Crypt. If a creature of the Horde or a Converted Hero dies, a Little Snot drags them there for storage and to be kept fresh. If a Defi-Bri-Mat is available, the deceased is stored there.
Now, an Undead – a Banshee, Lich, or Vampire, to be more exact – can use the Defi-Bri-Mat to resurrect the creature.
TIP: Normally, resurrected creatures are very weak and have very few Hit Points. But there’s an interesting scroll on the subject…</t>
  </si>
  <si>
    <t>gimmick_defibrimat_functionshort</t>
  </si>
  <si>
    <t>Is built in the &lt;color=#99FF99&gt;Crypt&lt;/color&gt;. An Undead can use the &lt;color=#99FF99&gt;Defi-Bri-Mat&lt;/color&gt; to revive a Horde creature or a converted Hero.</t>
  </si>
  <si>
    <t>gimmick_defibrimatmagic</t>
  </si>
  <si>
    <t>Auto-Defi-Bri-Mat</t>
  </si>
  <si>
    <t>gimmick_defibrimatmagic_function</t>
  </si>
  <si>
    <t>The Auto-Defi-Bri-Mat is the magical upgrade of the Defi-Bri-Mat and is built in the Crypt as well.
If a creature of the Horde or a Converted Hero dies, a Little Snot drags them there for storage and to kept fresh in the Crypt. If an Auto-Defi-Bri-Mat is available, the deceased is stored there.
As opposed to the Defi-Bri-Mat, this one doesn’t require an Undead operator. The resurrection is fully automatic!
TIP: Normally, resurrected creatures are very weak and have very few Hit Points. But there’s an interesting scroll on the subject…</t>
  </si>
  <si>
    <t>gimmick_defibrimatmagic_functionshort</t>
  </si>
  <si>
    <t>Is built in the &lt;color=#99FF99&gt;Crypt&lt;/color&gt;. Autonomously revives Horde creatures or converted Heroes without Undead supervision.</t>
  </si>
  <si>
    <t>gimmick_doors_vault</t>
  </si>
  <si>
    <t>Vault Door</t>
  </si>
  <si>
    <t>gimmick_doors_vault_flavour</t>
  </si>
  <si>
    <t>“Looks pretty stable. Anyone got a lockpick?”
“No, but I do have a hammer!”
“Dwarves… *sigh*"</t>
  </si>
  <si>
    <t>gimmick_doors_vault_function</t>
  </si>
  <si>
    <t>Vault Doors can withstand invading heroes quite a while. However, it takes some time for their various closing mechanisms to unlock and the heavy door to slowly sink into the ground. During which time your creatures have to wait idly before the door.
Vault Doors are therefore usually built on the dungeon’s outer boundaries as an outer line of defense.</t>
  </si>
  <si>
    <t>gimmick_doors_vault_functionshort</t>
  </si>
  <si>
    <t>Very stable Door with lots of Life Energy. Takes a long time to open. Good for Room efficiency.</t>
  </si>
  <si>
    <t>gimmick_doors_vaultmagic</t>
  </si>
  <si>
    <t>Magical Vault Door</t>
  </si>
  <si>
    <t>gimmick_doors_vaultmagic_flavour</t>
  </si>
  <si>
    <t>“You may not pass!”</t>
  </si>
  <si>
    <t>gimmick_doors_vaultmagic_function</t>
  </si>
  <si>
    <t>Vault Doors can withstand invading Heroes quite a while. However, it takes some time for their various closing mechanisms to unlock and the heavy Door to slowly sink into the ground. During which time your creatures have to wait idly before the Door.
Vault Doors are therefore usually built on the Dungeon’s outer boundaries as an outer line of defense.
Magical Vault Doors have the same advantages and disadvantages as normal Vault Doors, but their Hit Points are greatly increased.
In addition, when not in battle Magical Vault Doors will automatically regenerate damage taken. Unlike the Magical Wooden Doors, however, they don‘t automatically rebuild themselves for free when destroyed.</t>
  </si>
  <si>
    <t>gimmick_doors_vaultmagic_functionshort</t>
  </si>
  <si>
    <t>Very stable Door with lots of Life Energy that regenerates outside of combat. Takes a long time to open. Good for Room efficiency.</t>
  </si>
  <si>
    <t>gimmick_doors_wooden</t>
  </si>
  <si>
    <t>Wooden door</t>
  </si>
  <si>
    <t>gimmick_doors_wooden_flavour</t>
  </si>
  <si>
    <t>“It's a door, but please breathe quietly when you’re close to it, because a cough could damage it!”</t>
  </si>
  <si>
    <t>gimmick_doors_wooden_function</t>
  </si>
  <si>
    <t>Wooden Doors are used primarily inside the Dungeon as they don’t have enough Hit Points to present a seriously resistant barrier to invading Heroes. But that shouldn’t sound too depricating, as even a Wooden Door can keep a few simple Heroes busy for a while.
The greatest advantage to a Wooden Door – aside from its low cost – is that, like all doors, it counts as a wall when calculating efficiency! It is a good idea to equip all Rooms with efficiency ratings with Doors in order to make them even more productive.
The, too, Wooden Doors open quickly, so they don’t impede the movement of your creatures or Little Snots.</t>
  </si>
  <si>
    <t>gimmick_doors_wooden_functionshort</t>
  </si>
  <si>
    <t>Simple Door with relatively little Life Energy that opens very quickly. Good for Room efficiency.</t>
  </si>
  <si>
    <t>gimmick_doors_woodenmagic</t>
  </si>
  <si>
    <t>Magical wooden door</t>
  </si>
  <si>
    <t>gimmick_doors_woodenmagic_flavour</t>
  </si>
  <si>
    <t>“Sure, the thing breaks easily, but at least it automatically rebuilds itself.”
“Ah-choo!”
“Well, now we can see it for ourselves…”</t>
  </si>
  <si>
    <t>gimmick_doors_woodenmagic_function</t>
  </si>
  <si>
    <t>Wooden Doors are used primarily inside the Dungeon as they don’t have enough Hit Points to present a seriously resistant barrier to invading Heroes. However, they are wonderful for increasing Room efficiency and do not hinder the creatures and Little Snots working in the dungeon through their very short opening time.
Magical Wooden doors have the same advantages and disadvantages as normal Wooden doors, but they have slightly more Hit Points. However, the Magical Wooden Door has the decisive advantage that it automatically rebuilds itself after its destruction without the use of Toolboxes.</t>
  </si>
  <si>
    <t>gimmick_doors_woodenmagic_functionshort</t>
  </si>
  <si>
    <t>Simple Door with relatively little Life Energy that opens very quickly. Automatically rebuilds itself after its destruction. Good for Room efficiency.</t>
  </si>
  <si>
    <t>gimmick_free_and_one_tile_dimension</t>
  </si>
  <si>
    <t>Two adjacent Tiles.</t>
  </si>
  <si>
    <t>gimmick_free_and_three_tiles_dimension</t>
  </si>
  <si>
    <t>Free Tile plus 3 Tiles in front of it. Floor Traps are allowed on them.</t>
  </si>
  <si>
    <t>gimmick_free_tile_dimension</t>
  </si>
  <si>
    <t>Free Tile.</t>
  </si>
  <si>
    <t>gimmick_graveyardbanshee</t>
  </si>
  <si>
    <t>Banshee Tomb</t>
  </si>
  <si>
    <t>gimmick_graveyardbanshee_function</t>
  </si>
  <si>
    <t>This tomb – once it is built by a Little Snot – produces a Banshee.
An Undead is tied to their personal grave: If the creature dies, it is teleported to its Grave and begins to slowly regenerate itself in the ground. As soon as it is fully healed, it climbs out of the ground again – but you can also pull it out of its cold grave with your Hand of Terror.
If an Undead Grave has been torn down or destroyed, a faithful Little Snot will try to rebuild the Grave immediately as soon as your Graveyard has enough space. The rebuilding of the Grave is free. If an Undead creature is dismissed, its associated Grave also disappears.
This allows you to see how many and which Undead creatures are currently being recruited in the Dungeon through a single look at your Graveyard.</t>
  </si>
  <si>
    <t>gimmick_graveyardgravegolem</t>
  </si>
  <si>
    <t>Grave Golem Tomb</t>
  </si>
  <si>
    <t>gimmick_graveyardgravegolem_function</t>
  </si>
  <si>
    <t>This tomb – once it is built by a Little Snot – produces a Grave Golem Titan Unit.
An Undead is tied to their personal grave: If the creature dies, it is teleported to its Grave and begins to slowly regenerate itself in the ground. As soon as it is fully healed, it climbs out of the ground again – but you can also pull it out of its cold grave with your Hand of Terror.
If an Undead Grave has been torn down or destroyed, a faithful Little Snot will try to rebuild the Grave immediately as soon as your Graveyard has enough space. The rebuilding of the Grave is free. If an Undead creature is dismissed, its associated Grave also disappears.
This allows you to see how many and which Undead creatures are currently being recruited in the Dungeon through a single look at your Graveyard.</t>
  </si>
  <si>
    <t>gimmick_graveyardlich</t>
  </si>
  <si>
    <t>Lich Tomb</t>
  </si>
  <si>
    <t>gimmick_graveyardlich_function</t>
  </si>
  <si>
    <t>This tomb – once it is built by a Little Snot – produces a Lich.
An Undead is tied to their personal grave: If the creature dies, it is teleported to its Grave and begins to slowly regenerate itself in the ground. As soon as it is fully healed, it climbs out of the ground again – but you can also pull it out of its cold grave with your Hand of Terror.
If an Undead Grave has been torn down or destroyed, a faithful Little Snot will try to rebuild the Grave immediately as soon as your Graveyard has enough space. The rebuilding of the Grave is free. If an Undead creature is dismissed, its associated Grave also disappears.
This allows you to see how many and which Undead creatures are currently being recruited in the Dungeon through a single look at your Graveyard.</t>
  </si>
  <si>
    <t>gimmick_graveyardvampire</t>
  </si>
  <si>
    <t>Vampire Tomb</t>
  </si>
  <si>
    <t>gimmick_graveyardvampire_function</t>
  </si>
  <si>
    <t>This tomb – once it is built by a Little Snot – produces a Vampire.
An Undead is tied to their personal grave: If the creature dies, it is teleported to its Grave and begins to slowly regenerate itself in the ground. As soon as it is fully healed, it climbs out of the ground again – but you can also pull it out of its cold grave with your Hand of Terror.
If an Undead Grave has been torn down or destroyed, a faithful Little Snot will try to rebuild the Grave immediately as soon as your Graveyard has enough space. The rebuilding of the Grave is free. If an Undead creature is dismissed, its associated Grave also disappears.
This allows you to see how many and which Undead creatures are currently being recruited in the Dungeon through a single look at your Graveyard.</t>
  </si>
  <si>
    <t>gimmick_guardroomgong</t>
  </si>
  <si>
    <t>Drum</t>
  </si>
  <si>
    <t>gimmick_guardroomgong_flavour</t>
  </si>
  <si>
    <t>“Look, a strange Drum, I wonder…” *Badumm* *Tss*
“Foolish Hero! Next time just throw yourself in there, then we’d finally be rid of you and your tomfoolery! And now run! "</t>
  </si>
  <si>
    <t>gimmick_guardroomgong_function</t>
  </si>
  <si>
    <t>You can assign creatures to Guard Duty in the Guard Room. They then wait there in eager anticipation of any approaching enemies.
In case of an attack, it is worth having a Drum available, as you can use it to strengthen your troops a little!
You can use the Hand of Terror to beat the Drum. This increases the attack and movement speeds of all those creatures that have been assigned Guard Dury in that Room for a certain period of time.</t>
  </si>
  <si>
    <t>gimmick_guardroomgong_functionshort</t>
  </si>
  <si>
    <t>Is built in the &lt;color=#99FF99&gt;Guard Room&lt;/color&gt;. Can be struck by the Hand of Terror to bolster all creatures currently on guard duty.</t>
  </si>
  <si>
    <t>gimmick_guardroomgong_magic</t>
  </si>
  <si>
    <t>Automatic Drum</t>
  </si>
  <si>
    <t>gimmick_guardroomgong_magic_function</t>
  </si>
  <si>
    <t>The Automatic Drum in the Guard Room is the magical upgrade of the Drum, which gives your creatures a boost to their attack and movement speeds for a certain period.
The Automatic Drum automatically triggers when enemies are nearby. So it no longer needs to be struck by the Hand of Terror.
TIP: Note that the Automatic Drum will only trigger when enemies are nearby. So, if you have a huge Guard Room, it may not trigger!</t>
  </si>
  <si>
    <t>gimmick_guardroomgong_magic_functionshort</t>
  </si>
  <si>
    <t>Is built in the &lt;color=#99FF99&gt;Guard Room&lt;/color&gt;. Automatically bolsters all creatures on guard duty when enemies are nearby.</t>
  </si>
  <si>
    <t>gimmick_hideoutgoblin</t>
  </si>
  <si>
    <t>Goblin Bunk</t>
  </si>
  <si>
    <t>gimmick_hideoutgoblin_function</t>
  </si>
  <si>
    <t>An ordinary Goblin Bunk is built in the Hideout by a Little Snot. The creature becomes available as soon as the Bunk is completed.
A Bunk and its associated creature are firmly tied: If the Bunk is missing, the corresponding creature will eventually go on strike until a Little Snot has automatically rebuilt the Bunk (until enough space is available in the Hideout – rebuilding the gimmick is free). If a creature dies irretrievably or is dismissed, its Bunk also disappears.
This allows you to see how many and which Horde units are currently being recruited in the dungeon through a single look at your Hideout.</t>
  </si>
  <si>
    <t>gimmick_hideoutgobobot</t>
  </si>
  <si>
    <t>Gob-O-Bot Bunk</t>
  </si>
  <si>
    <t>gimmick_hideoutgobobot_function</t>
  </si>
  <si>
    <t>A Gob-O-Bot Bunk is built in the Hideout by a Little Snot. The creature becomes available as soon as the Bunk is completed.
A Bunk and its associated creature are firmly tied: If the Bunk is missing, the corresponding creature will eventually go on strike until a Little Snot has automatically rebuilt the Bunk (until enough space is available in the Hideout – rebuilding the gimmick is free). If a creature dies irretrievably or is dismissed, its Bunk also disappears.
This allows you to see how many and which Horde units are currently being recruited in the dungeon through a single look at your Hideout.</t>
  </si>
  <si>
    <t>gimmick_hideoutironhide</t>
  </si>
  <si>
    <t>Ironhide Bunk</t>
  </si>
  <si>
    <t>gimmick_hideoutironhide_function</t>
  </si>
  <si>
    <t>A Ironhide Bunk is built in the Hideout by a Little Snot. The creature becomes available as soon as the Bunk is completed.
A Bunk and its associated creature are firmly tied: If the Bunk is missing, the corresponding creature will sooner or later go on strike until a Little Snot has automatically rebuilt the Bunk (until enough space is available in the Hideout – rebuilding the gimmick is free). If a creature dies irretrievably or is dismissed, its Bunk also disappears.
This allows you to see how many and which Horde creatures are currently being recruited in the Dungeon through a single look at your Hideout.</t>
  </si>
  <si>
    <t>gimmick_hideoutnaga</t>
  </si>
  <si>
    <t>Naga Bunk</t>
  </si>
  <si>
    <t>gimmick_hideoutnaga_function</t>
  </si>
  <si>
    <t>A Naga Bunk is built in the Hideout by a Little Snot. The creature becomes available as soon as the Bunk is completed.
A Bunk and its associated creature are firmly tied: If the Bunk is missing, the corresponding creature will sooner or later go on strike until a Little Snot has automatically rebuilt the Bunk (until enough space is available in the Hideout – rebuilding the gimmick is free). If a creature dies irretrievably or is dismissed, its Bunk also disappears.
This allows you to see how many and which Horde creatures are currently being recruited in the Dungeon through a single look at your Hideout.</t>
  </si>
  <si>
    <t>gimmick_hideoutogre</t>
  </si>
  <si>
    <t>Ogre Bunk</t>
  </si>
  <si>
    <t>gimmick_hideoutogre_function</t>
  </si>
  <si>
    <t>An Ogre Bunk is built in the Hideout by a Little Snot. The creature becomes available as soon as the Bunk is completed.
A Bunk and its associated creature are firmly tied: If the Bunk is missing, the corresponding creature will sooner or later go on strike until a Little Snot has automatically rebuilt the Bunk (until enough space is available in the Hideout – rebuilding the gimmick is free). If a creature dies irretrievably or is dismissed, its Bunk also disappears.
This allows you to see how many and which Horde creatures are currently being recruited in the Dungeon through a single look at your Hideout.</t>
  </si>
  <si>
    <t>gimmick_hideoutorc</t>
  </si>
  <si>
    <t>Orc Bunk</t>
  </si>
  <si>
    <t>gimmick_hideoutorc_function</t>
  </si>
  <si>
    <t>An ordinary Orc Bunk is built in the Hideout by a Little Snot. The creature becomes available as soon as the Bunk is completed.
A Bunk and its associated creature are firmly tied: If the Bunk is missing, the corresponding creature will sooner or later go on strike until a Little Snot has automatically rebuilt the Bunk (until enough space is available in the Hideout – rebuilding the gimmick is free). If a creature dies irretrievably or is dismissed, its Bunk also disappears.
This allows you to see how many and which Horde creatures are currently being recruited in the Dungeon through a single look at your Hideout.</t>
  </si>
  <si>
    <t>gimmick_laboratorycreatomat</t>
  </si>
  <si>
    <t>Mystificator</t>
  </si>
  <si>
    <t>gimmick_laboratorycreatomat_flavour</t>
  </si>
  <si>
    <t>“A superb, highly magical device that serves but a single purpose: Making Toolboxes into Magic Toolboxes.“
- From the Mystificator Handbook</t>
  </si>
  <si>
    <t>gimmick_laboratorycreatomat_function</t>
  </si>
  <si>
    <t>Normal Work units, Traps and Doors are built out of boring old Toolboxes. But that gets old pretty quickly. *yawn*. Fortunately, there are magical variants of all of them made from Magic Toolboxes!
Magic Toolboxes can be stored in the Sinister Laboratory. To produve them, however, you need… the Mystificator!
Once it has been built, your Little Snots can store {LaboratoryCreatomatManaCapacity} Mana and {LaboratoryCreatomatToolboxCapacity} Toolboxes in it. Once supplies have accumulated, a Banshee, Vampire or Lich can work on the device and create Magic Toolboxes. This consumes Mana and Toolboxes!</t>
  </si>
  <si>
    <t>gimmick_laboratorycreatomat_functionshort</t>
  </si>
  <si>
    <t>Is built in the &lt;color=#99FF99&gt;Sinister Laboratory&lt;/color&gt;. Here an Undead can make one Magical Toolbox per job step from a Toolbox and Mana. It can store {LaboratoryCreatomatManaCapacity} Mana and {LaboratoryCreatomatToolboxCapacity} Toolboxes.</t>
  </si>
  <si>
    <t>gimmick_laboratorycreatomatmagic</t>
  </si>
  <si>
    <t>Triple Mystificator</t>
  </si>
  <si>
    <t>gimmick_laboratorycreatomatmagic_function</t>
  </si>
  <si>
    <t>The Triple Mystificator works the same as its non-magical counterpart.
Normal Work units, Traps and Doors are built out of boring old Toolboxes. But that gets old pretty quickly. *yawn*. Fortunately, all of them have magical variants made from Magic Toolboxes! Magic Toolboxes can be stored in the Sinister Laboratory.
Once it has been built, {LaboratoryCreatomatManaCapacity} Mana and {LaboratoryCreatomatToolboxCapacity} Toolboxes from your inventory will be stored there as if by magic. Once supplies have accumulated, a Banshee, Vampire or Lich can work on the device and create Magic Toolboxes. This consumes Mana and Toolboxes! In contrast to the Mystificator, three Magic Toolboxes can be produced at once!</t>
  </si>
  <si>
    <t>gimmick_laboratorycreatomatmagic_functionshort</t>
  </si>
  <si>
    <t>Is built in the &lt;color=#99FF99&gt;Sinister Laboratory&lt;/color&gt;. Here an Undead can make three Magic Toolboxes per job step from Toolboxes and Mana. It can store {LaboratoryCreatomatManaCapacity} Mana and {LaboratoryCreatomatToolboxCapacity} Toolboxes.</t>
  </si>
  <si>
    <t>gimmick_lecturehalllectern</t>
  </si>
  <si>
    <t>Lectern</t>
  </si>
  <si>
    <t>gimmick_lecturehalllectern_function</t>
  </si>
  <si>
    <t>Stores Scrolls.</t>
  </si>
  <si>
    <t>gimmick_place_requirements</t>
  </si>
  <si>
    <t>Space required</t>
  </si>
  <si>
    <t>gimmick_relaxpool_manabath</t>
  </si>
  <si>
    <t>Mana Bath</t>
  </si>
  <si>
    <t>gimmick_relaxpool_manabath_function</t>
  </si>
  <si>
    <t>Used by your Demons to relax and satisfy their need to bathe in Mana.</t>
  </si>
  <si>
    <t>gimmick_surrounding_dimension</t>
  </si>
  <si>
    <t>Free Tile. All 8 surrounding Tiles may at most contain Floor Traps.</t>
  </si>
  <si>
    <t>gimmick_tinkerbench</t>
  </si>
  <si>
    <t>Tinkerer’s Machinarium</t>
  </si>
  <si>
    <t>gimmick_tinkerbench_flavour</t>
  </si>
  <si>
    <t>“Cool Trap! What happens if I press this button?”</t>
  </si>
  <si>
    <t>gimmick_tinkerbench_function</t>
  </si>
  <si>
    <t>The Tinkerer’s Machinarium is built in the Tinkerer's Cave to create Doors and Traps from Toolboxes &lt;sprite=toolboxes&gt; and Magic Toolboxes.
Traps are used to defend the Dungeon and damage attackers. Doors block the enemies’ path and must be destroyed.
It is irrelevant whether a Door or Trap in the Dungeon needs to be rebuilt or an existing Trap’s charges have been exhausted. In both cases, the corresponding work order is placed at a free Tinkerer’s Machinarium.
If there are enough Toolboxes available, a creature goes to work here. The finished Trap or Door is stored in a special self-erecting pyramid and transported to the appropriate construction site by a Little Snot. Once there, it puts the pyramid in place, which then automatically unfolds and builds the Trap or Door.
Up to {TinkerbenchToolboxCapacity} Toolboxes can be stored here!</t>
  </si>
  <si>
    <t>gimmick_tinkerbench_functionshort</t>
  </si>
  <si>
    <t>Is built in the &lt;color=#99FF99&gt;Tinkerer's Cave&lt;/color&gt;. Orcs and Goblins can use it to produce Traps and Doors. An additional {TinkerbenchToolboxCapacity} Toolboxes can be stored here.</t>
  </si>
  <si>
    <t>gimmick_tinkerbenchmagic</t>
  </si>
  <si>
    <t>Magic Machinarium</t>
  </si>
  <si>
    <t>gimmick_tinkerbenchmagic_function</t>
  </si>
  <si>
    <t>The Magic Machinarium is the magical upgrade for the Tinkerer’s Machinarium. This can also be used to create Magic Traps and Magic Doors, provided there are Magic Toolboxes available!
Traps are used to defend the Dungeon and damage attackers. Doors block enemies and must be destroyed.
It is irrelevant whether a Door or Trap in the Dungeon needs to be rebuilt or an existing Trap’s charges have been exhausted. In both cases, the corresponding work order is placed at a free Magic Machinarium.
If there are enough Toolboxes available, a creature goes to work here. The finished Trap or Door is stored in a special self-erecting pyramid and transported to the appropriate construction site by a Little Snot.
Up to {TinkerbenchToolboxCapacity} Toolboxes and {MagicTinkerbenchMagicToolboxCapacity} Magic Toolboxes from your total inventory will be stored here as if by magic.</t>
  </si>
  <si>
    <t>gimmick_tinkerbenchmagic_functionshort</t>
  </si>
  <si>
    <t>Is built in the &lt;color=#99FF99&gt;Tinkerer's Cave&lt;/color&gt;. &lt;color=#99FF99&gt;Orcs&lt;/color&gt; and &lt;color=#99FF99&gt;Goblins&lt;/color&gt; can use it to produce both normal and Magic Traps and Doors. {TinkerbenchToolboxCapacity} Toolboxes and {MagicTinkerbenchMagicToolboxCapacity} Magic Toolboxes can be stored here.</t>
  </si>
  <si>
    <t>gimmick_torturedevice</t>
  </si>
  <si>
    <t>Torture Implement</t>
  </si>
  <si>
    <t>gimmick_torturedevice_flavour</t>
  </si>
  <si>
    <t>“This will hurt me more than you. Wait… no, that’s wrong, this will definitely hurt YOU more!”</t>
  </si>
  <si>
    <t>gimmick_torturedevice_function</t>
  </si>
  <si>
    <t>Here, a conquered hero can be tortured to convert him to evil.</t>
  </si>
  <si>
    <t>gimmick_torturedevicemagic</t>
  </si>
  <si>
    <t>Particularly Insidious Torture Implement</t>
  </si>
  <si>
    <t>gimmick_traps_auto_arrowtrap</t>
  </si>
  <si>
    <t>Arrow Trap</t>
  </si>
  <si>
    <t>gimmick_traps_auto_arrowtrap_flavour</t>
  </si>
  <si>
    <t>“Strange grid on the wall, there… probably a ventilation system or something, eh?”</t>
  </si>
  <si>
    <t>gimmick_traps_auto_arrowtrap_function</t>
  </si>
  <si>
    <t>Simple but effective. Your Goblin engineers came up with this insidious trap and mounted a confusing geared apparatus in the floor and wall, as well as embedding loads of arrows in small tubes in the wall.
If a Hero or other enemy steps on the Tiles in front of the Trap, they will set the gears in motion and a huge bellows will blow the arrows from the tubes directly into the enemies’ face. Actually, the Trap is quite visible, but these Heroes are usually already busy planning how to spend the soon to be captured Gold and therefore stomp into this Trap – or any other, for that matter – completely unawares!
The Arrow Trap triggers when an enemy enters the Tiles in front of it. Shortly after being triggered, the 3 Tiles are riddled with arrows that damage all enemies found there.</t>
  </si>
  <si>
    <t>gimmick_traps_auto_arrowtrap_functionshort</t>
  </si>
  <si>
    <t>A Wall Trap that sprays an area of 3 Tiles with arrows as soon as an enemy enters the area.</t>
  </si>
  <si>
    <t>gimmick_traps_auto_arrowtrap_magic</t>
  </si>
  <si>
    <t>Flaming Arrow Trap</t>
  </si>
  <si>
    <t>gimmick_traps_auto_arrowtrap_magic_function</t>
  </si>
  <si>
    <t>The Flaming Arrow Trap is the magical upgrade of the Arrow Trap. If a Hero or other enemy steps on the Tiles in front of the Trap, they will set the gears in motion and a huge bellows will blow the arrows from the tubes directly into the enemies’ face. Actually, the Trap is quite visible, but these Heroes are usually already busy planning how to spend the soon to be captured Gold and therefore stomp into this Trap – or any other, for that matter – completely unawares!
The Flaming Arrow Trap triggers when an enemy enters the Tiles in front of it. Shortly after being triggered, the 3 Tiles are riddled with arrows that damage all enemies found there and set them on fire.</t>
  </si>
  <si>
    <t>gimmick_traps_auto_arrowtrap_magic_functionshort</t>
  </si>
  <si>
    <t>A Wall Trap that sprays an area of 3 Tiles with arrows as soon as an enemy enters the area. Also sets enemies on fire.</t>
  </si>
  <si>
    <t>gimmick_traps_auto_heater</t>
  </si>
  <si>
    <t>Heater</t>
  </si>
  <si>
    <t>gimmick_traps_auto_heater_flavour</t>
  </si>
  <si>
    <t>“No barbecue is complete without the Heater!”</t>
  </si>
  <si>
    <t>gimmick_traps_auto_heater_function</t>
  </si>
  <si>
    <t>The Heater is a delightful trap which can also be built at home using a secret trap door, a spray can and a lighter.
As soon as an unfortunate Hero enters the area in front of the Trap, the Heater rises out of the ground and emits a {SkillDuration} second jet of flame. It damages all enemies in the area in front of the Trap and sets them on fire.</t>
  </si>
  <si>
    <t>gimmick_traps_auto_heater_functionshort</t>
  </si>
  <si>
    <t>A Floor Trap that sets the Tile in front of it on fire for {SkillDuration} seconds, dealing damage to all enemies found there.</t>
  </si>
  <si>
    <t>gimmick_traps_auto_heater_magic</t>
  </si>
  <si>
    <t>Roaster</t>
  </si>
  <si>
    <t>gimmick_traps_auto_heater_magic_function</t>
  </si>
  <si>
    <t>The Roaster is the magical upgrade of the Heater, a delightful Trap which can also be built at home using a secret trap door, a spray can and a lighter.
As soon as an unfortunate Hero enters the area in front of the Trap, the Heater rises out of the ground and emits a {SkillDuration} second jet of flame. It damages all enemies in the area in front of the Trap and sets them on fire.</t>
  </si>
  <si>
    <t>gimmick_traps_auto_heater_magic_functionshort</t>
  </si>
  <si>
    <t>gimmick_traps_auto_magnettrap</t>
  </si>
  <si>
    <t>Magnetic Trap</t>
  </si>
  <si>
    <t>gimmick_traps_auto_magnettrap_flavour</t>
  </si>
  <si>
    <t>“I feel quite attracted to this wall.”</t>
  </si>
  <si>
    <t>gimmick_traps_auto_magnettrap_function</t>
  </si>
  <si>
    <t>Actually, your creatures have lots of fun in the Dungeon. Even a few Heroes can be kind of fun, when they’re easy to beat up. Some of them wear extremely heavy armor, though, and that's just no fun at all. The damage figures are ridiculous, you have to worry about your own weapon breaking, etc. No, fun is definitely something else entirely. And then, on top of everything else, these heavily-armored idiots place themselves right in the way when one really just wants to deal with the easier targets! Curtain up for… the Magnetic Trap!
Somehow all armored Heroes (Warriors, Veterans, Swordmasters, Guards, Stone Guards, Throne Guards) find this Trap incredibly… attractive. As soon as one of the aforementioned Heroes enters the Tile in front of the trap, they are magnetically drawn to it and stick to the wall for {SkillDuration} seconds!
Each Magnetic Trap can only hold one Hero.</t>
  </si>
  <si>
    <t>gimmick_traps_auto_magnettrap_functionshort</t>
  </si>
  <si>
    <t>A Trap built into the wall that attracts armored Heroes who enter the Tile in front of it and holds them for {SkillDuration} seconds.</t>
  </si>
  <si>
    <t>gimmick_traps_auto_magnettrap_magic</t>
  </si>
  <si>
    <t>Permanent Magnetic Trap</t>
  </si>
  <si>
    <t>gimmick_traps_auto_magnettrap_magic_function</t>
  </si>
  <si>
    <t>Actually, your creatures have lots of fun in the Dungeon. Even a few Heroes can be kind of fun, when they’re easy to beat up. Some of them wear extremely heavy armor, though, and that's just no fun at all. The damage figures are ridiculous, you have to worry about your own weapon breaking, etc. No, fun is definitely something else entirely. And then, on top of everything else, these heavily-armored idiots place themselves right in the way when one really just wants to deal with the easier targets! Curtain up for… the Permanent Magnetic Trap!
The Permanent Magnetic Trap is the magical upgrade for the Magnetic Trap and again, all armored Heroes (Warriors, Veterans, Swordmasters, Guards, Stone Guards, Throne Guards) find this Trap incredibly… attractive. As soon as one of the aforementioned Heroes enters the Tile in front of the trap, they are magnetically drawn to it and stick to the wall for {SkillDuration} seconds!</t>
  </si>
  <si>
    <t>gimmick_traps_auto_magnettrap_magic_functionshort</t>
  </si>
  <si>
    <t>gimmick_traps_auto_poison_breath</t>
  </si>
  <si>
    <t>Poisonbreath</t>
  </si>
  <si>
    <t>gimmick_traps_auto_poison_breath_flavour</t>
  </si>
  <si>
    <t>“Phew, get yourself a peppermint, why don't you!”</t>
  </si>
  <si>
    <t>gimmick_traps_auto_poison_breath_function</t>
  </si>
  <si>
    <t>Surprise your enemies with some truly hideous breath!
Once an enemy enters the area of effect, a poisonous fog spreads out around the trap. Affected enemies now hit less often. In addition to that, the fog is highly flammable. If a burning enemy enters the fog it then explodes immediately, causing a lot of damage!</t>
  </si>
  <si>
    <t>gimmick_traps_auto_poison_breath_functionshort</t>
  </si>
  <si>
    <t>Spreads over up to 3 Tiles away from the Trap. {SkillStrength}% of enemy attacks fail. Burning Units detonate the fog for {Damage} damage.</t>
  </si>
  <si>
    <t>gimmick_traps_auto_poison_breath_magic</t>
  </si>
  <si>
    <t>Magic Poisonbreath</t>
  </si>
  <si>
    <t>gimmick_traps_auto_poison_breath_magic_flavour</t>
  </si>
  <si>
    <t>gimmick_traps_auto_poison_breath_magic_function</t>
  </si>
  <si>
    <t>The magic improvement of the Poisonbreath Trap, now with even more damage and even fewer enemy hits!</t>
  </si>
  <si>
    <t>gimmick_traps_auto_poison_breath_magic_functionshort</t>
  </si>
  <si>
    <t>gimmick_traps_auto_spiketrap</t>
  </si>
  <si>
    <t>Spike Trap</t>
  </si>
  <si>
    <t>gimmick_traps_auto_spiketrap_flavour</t>
  </si>
  <si>
    <t>“Strange grid on the floor, there… probably a ventilation system or something, eh?”</t>
  </si>
  <si>
    <t>gimmick_traps_auto_spiketrap_function</t>
  </si>
  <si>
    <t>Heroes usually take this for a ventilation system, but they quickly learn better when they enter the Trap and suddenly sharp spikes shoot up through the grate to bore into the Heroes’ feet. The whole thing could be even nastier if Lego blocks were used instead of spikes! Argh!
The Trap triggers as soon as a Hero enters it. Shortly thereafter, the spikes shoot out of the ground to injure all enemies on the Trap.</t>
  </si>
  <si>
    <t>gimmick_traps_auto_spiketrap_functionshort</t>
  </si>
  <si>
    <t>A Floor Trap that damages enemies when they enter the Trap.</t>
  </si>
  <si>
    <t>gimmick_traps_auto_spiketrap_magic</t>
  </si>
  <si>
    <t>Icy Spike Trap</t>
  </si>
  <si>
    <t>gimmick_traps_auto_spiketrap_magic_function</t>
  </si>
  <si>
    <t>The Icy Spike Trap is the magical upgrade of the Spike Trap. Heroes usually take this for a ventilation system, but they quickly learn better when they enter the Trap and suddenly sharp spikes shoot up through the grate to bore into the Heroes’ feet.
The Trap triggers as soon as a Hero enters it. Shortly thereafter, the spikes shoot out of the ground to injure all enemies on the Trap. In addition to the normal damage, all affected enemies are shock-frozen for {SkillDuration} seconds and can neither move nor attack.</t>
  </si>
  <si>
    <t>gimmick_traps_auto_spiketrap_magic_functionshort</t>
  </si>
  <si>
    <t>A Floor Trap that damages enemies when they enter the Trap. It also freezes them for {SkillDuration} seconds!</t>
  </si>
  <si>
    <t>gimmick_traps_auto_tamed_spider_lair</t>
  </si>
  <si>
    <t>Tamed Spider Nest</t>
  </si>
  <si>
    <t>gimmick_traps_auto_tamed_spider_lair_flavour</t>
  </si>
  <si>
    <t>“Hopefully no one here suffers from arachnophobia!”</t>
  </si>
  <si>
    <t>gimmick_traps_auto_tamed_spider_lair_function</t>
  </si>
  <si>
    <t>In the Underground, you learned to hate Spiders as enemies. Now learn to love them with the Tamed Spider Nest!
This Trap trips as soon as an enemy approaches and spits out small trained Spiders that immediately attack. However, the Spiders don't hang around forever.</t>
  </si>
  <si>
    <t>gimmick_traps_auto_tamed_spider_lair_functionshort</t>
  </si>
  <si>
    <t>Spits out {SkillStrength} tamed Spiders that do {Skill:Summon:Damage} damage every {Skill:Summon:Cooldown} seconds. These Spiders stay for {Skill:Summon:Energy} seconds.</t>
  </si>
  <si>
    <t>gimmick_traps_auto_tamed_spider_lair_magic</t>
  </si>
  <si>
    <t>Particularly Well-Tamed Spider Nest</t>
  </si>
  <si>
    <t>gimmick_traps_auto_tamed_spider_lair_magic_flavour</t>
  </si>
  <si>
    <t>gimmick_traps_auto_tamed_spider_lair_magic_function</t>
  </si>
  <si>
    <t>The Particularly Well-Tamed Spider Nest is the magical upgrade for the Tamed Spider Nest and spits out greater amounts of even stronger Spiders!
This Trap trips as soon as an enemy approaches and spits out small trained Spiders that immediately attack. However, the Spiders don't hang around forever.</t>
  </si>
  <si>
    <t>gimmick_traps_auto_tamed_spider_lair_magic_functionshort</t>
  </si>
  <si>
    <t>gimmick_traps_auto_tarpit</t>
  </si>
  <si>
    <t>Tar Pit</t>
  </si>
  <si>
    <t>gimmick_traps_auto_tarpit_flavour</t>
  </si>
  <si>
    <t>“That little bit of tar isn't going to stop us! Wade through it, men!”
“We could go around it over on this side…”
“We're heroes, we don't go around things! Into the tar with you!”</t>
  </si>
  <si>
    <t>gimmick_traps_auto_tarpit_function</t>
  </si>
  <si>
    <t>Slightly bubbling, very sticky tar in a small basin in the floor. Yes, that’s all it really is, but it is so effective! Heroes are not exactly known for their cunning and willingly wade through this stuff without worrying about alternative routes.
When a Hero enters the trap, his movement speed is reduced to {SkillStrength:PercentFactor:Negative}% – as long as he is in the Tar Pit.
TIP: Tar Pits can be combined with Traps that cause damage over time such as, for example, a Thrasher.</t>
  </si>
  <si>
    <t>gimmick_traps_auto_tarpit_functionshort</t>
  </si>
  <si>
    <t>A Floor Trap that slows the movement of all enemies on it to {SkillStrength:PercentFactor}%.</t>
  </si>
  <si>
    <t>gimmick_traps_auto_tarpit_magic</t>
  </si>
  <si>
    <t>Regenerating Tar Pit</t>
  </si>
  <si>
    <t>gimmick_traps_auto_tarpit_magic_function</t>
  </si>
  <si>
    <t>The Regenerating Tar Pit is the magical upgrade of the Tar Pit. Slightly bubbling, very sticky tar in a small basin in the floor. Yes, that’s all it really is, but it is so effective! Heroes are not exactly known for their cunning and willingly wade through this stuff without worrying about alternative routes.
When a Hero enters the trap, his movement speed is reduced to {SkillStrength:PercentFactor:Negative}% – as long as he is in the Regenerating Tar Pit. Once all the Trap’s charges have been used up it automatically reloads, so they don’t need to be reloaded manually in the Tinkerer's Cave.</t>
  </si>
  <si>
    <t>gimmick_traps_auto_tarpit_magic_functionshort</t>
  </si>
  <si>
    <t>A Floor Trap that slows the movement of all enemies on it to {SkillStrength:PercentFactor}.</t>
  </si>
  <si>
    <t>gimmick_traps_manu_dynamitechest</t>
  </si>
  <si>
    <t>Exploding Treasure Chest</t>
  </si>
  <si>
    <t>gimmick_traps_manu_dynamitechest_flavour</t>
  </si>
  <si>
    <t>“Oh, a Treasure Chest. Gather in close so you don’t miss anything when I open it!”</t>
  </si>
  <si>
    <t>gimmick_traps_manu_dynamitechest_function</t>
  </si>
  <si>
    <t>Heroes are as curious as little children. They ABSOLUTELY HAVE TO poke their noses into EVERYTHING. Your insidious engineers know how to exploit that bad habit.
The Trap looks like an inconspicuous Treasure Chest. Heroes who are not currently in combat have a great desire to open them, and so they gather around them willingly.
In reality, the chest is full of dynamite and just waiting for a Slap from the Hand of Terror to explode. If the Trap explodes, all enemies in the area take damage and are thrown to the ground.</t>
  </si>
  <si>
    <t>gimmick_traps_manu_dynamitechest_functionshort</t>
  </si>
  <si>
    <t>This Trap attracts Heroes and explodes when triggered manually. Affected enemies are thrown to the ground.</t>
  </si>
  <si>
    <t>gimmick_traps_manu_dynamitechest_magic</t>
  </si>
  <si>
    <t>Shockfrosted Treasure Chest</t>
  </si>
  <si>
    <t>gimmick_traps_manu_dynamitechest_magic_function</t>
  </si>
  <si>
    <t>Heroes are as curious as little children. They ABSOLUTELY HAVE TO poke their noses into EVERYTHING. Your insidious engineers know how to exploit that bad habit.
The Trap looks like an inconspicuous, frostily glittering Treasure Chest. Heroes who are not currently in combat have a great desire to open them, and so they gather around them willingly.
In reality, the chest is full of dynamite and coolant and is just waiting for a Slap from the Hand of Terror to explode. If the Trap explodes, all enemies in the area take damage and are thrown to the ground. They are also frozen for {SkillDuration} seconds and can not move or attack.</t>
  </si>
  <si>
    <t>gimmick_traps_manu_dynamitechest_magic_functionshort</t>
  </si>
  <si>
    <t>This Trap attracts Heroes and explodes when triggered manually. Affected enemies are thrown to the ground and frozen for {SkillDuration} seconds.</t>
  </si>
  <si>
    <t>gimmick_traps_manu_flamer</t>
  </si>
  <si>
    <t>Rotating Flamer</t>
  </si>
  <si>
    <t>gimmick_traps_manu_flamer_flavour</t>
  </si>
  <si>
    <t>“Fireproof clothing recommended!”</t>
  </si>
  <si>
    <t>gimmick_traps_manu_flamer_function</t>
  </si>
  <si>
    <t>Sure is cold in these Dungeons, isn't it? A Flamer can work miracles under these conditions. Its tried-and-true tongue of fire affectionately burns the cold from your body and warms your bones with its cozy 1000 degree temperature.
The Rotating Flamer spins in place in joyful anticipation of approaching Heroes. If a target enters the area of effect, the Trap triggers and turn the eight Tiles around the Trap into a fiery inferno for {SkillDuration} seconds. All of the Heroes within that area take damage and also begin to burn.</t>
  </si>
  <si>
    <t>gimmick_traps_manu_flamer_functionshort</t>
  </si>
  <si>
    <t>A Tower Trap that sets all eight Tiles around it on fire for {SkillDuration} seconds, dealing damage to all enemies found there.</t>
  </si>
  <si>
    <t>gimmick_traps_manu_flamer_magic</t>
  </si>
  <si>
    <t>Spinning Roaster</t>
  </si>
  <si>
    <t>gimmick_traps_manu_flamer_magic_function</t>
  </si>
  <si>
    <t>Sure is cold in these Dungeons, isn't it? A Spinning Roaster can work miracles under these conditions. Its tried-and-true tongue of fire affectionately burns the cold from your body and warms your bones with its cozy 1337 degree temperature.
The Spinning Roaster is the magical upgrade for the Rotating Flamer and spins in place in joyful anticipation of approaching Heroes. If a target enters the area of effect, the Trap triggers and turn the eight Tiles around the Trap into a fiery inferno for {SkillDuration} seconds. All of the Heroes within that area take damage and also begin to burn.</t>
  </si>
  <si>
    <t>gimmick_traps_manu_flamer_magic_functionshort</t>
  </si>
  <si>
    <t>gimmick_traps_manu_indy</t>
  </si>
  <si>
    <t>Rolling Stone</t>
  </si>
  <si>
    <t>gimmick_traps_manu_indy_flavour</t>
  </si>
  <si>
    <t>“Now whistle the theme from Indiana Bones.”</t>
  </si>
  <si>
    <t>gimmick_traps_manu_indy_function</t>
  </si>
  <si>
    <t>This trap is somehow a classic. Does it make sense to chisel out a huge stone sphere, load it into a trap and then expend ridiculous amounts of energy to get it rolling? Damn right, it does!
The Trap triggers when an enemy enters the Tiles in front of it. If the fall is triggered, a huge Stone rolls out of the trap and down the corridor. It causes a great deal of damage to any enemies it hits and throws them to the floor. The Stone keeps rolling straight ahead until such time as it hits a wall, Trap, Work unit or a locked Door, at which point it bursts. Is it realistic? Of course not, but honestly: did you have the impression that REALISM plays any kind of a role here?</t>
  </si>
  <si>
    <t>gimmick_traps_manu_indy_functionshort</t>
  </si>
  <si>
    <t>A Trap built into the wall that must be triggered manually. It lets a huge avalanche roll down the passage that damages all opponents and knocks them to the ground.</t>
  </si>
  <si>
    <t>gimmick_traps_manu_indy_magic</t>
  </si>
  <si>
    <t>Rolling Avalanche</t>
  </si>
  <si>
    <t>gimmick_traps_manu_indy_magic_function</t>
  </si>
  <si>
    <t>The Rolling Avalanche is the magical upgrade for the Rolling Stone.
The Trap triggers when an enemy enters the Tiles in front of it. If the fall is triggered, a huge Avalanche rolls out of the trap and down the corridor. It causes a great deal of damage to any enemies it hits and drags them along with it. The Avalanche keeps rolling straight ahead until such time as it hits a wall, Trap, Work unit or a locked Door, at which point it bursts. Is it realistic? Of course not, but honestly: did you have the impression that REALISM plays any kind of a role here?</t>
  </si>
  <si>
    <t>gimmick_traps_manu_indy_magic_functionshort</t>
  </si>
  <si>
    <t>A Trap built into the wall that must be triggered manually. It lets a huge avalanche roll down the passage that damages all opponents and drags them along with it.</t>
  </si>
  <si>
    <t>gimmick_traps_manu_pounder</t>
  </si>
  <si>
    <t>Crusher</t>
  </si>
  <si>
    <t>gimmick_traps_manu_pounder_flavour</t>
  </si>
  <si>
    <t>“Have you ever heard the phrase “flat as a pancake”?"</t>
  </si>
  <si>
    <t>gimmick_traps_manu_pounder_function</t>
  </si>
  <si>
    <t>Garbage is always a problem in the Dungeon! Where to put it? It takes up a lot of space, is often bulky and so on and so on. After a few quick motivational Slaps, your Goblin engineers came up with the idea of a garbage press. Fantastic, because now all that bulky garbage can be compressed into practical cubes. One day, however, one of the Little Snots tasked with taking out the trash was a just a tad drunk. He staggered, fell, couldn’t get up again and… well, the Crusher was born.
The Trap triggers when an enemy steps onto the Crusher’s Tile.
Once the Trap is triggered, two opposing, very conspicuous walls spring towards one another and crush everything between them. Logically, this is somewhat painful and causes a certain amount of damage.</t>
  </si>
  <si>
    <t>gimmick_traps_manu_pounder_functionshort</t>
  </si>
  <si>
    <t>A Trap mounted between two walls that causes damage to any opponents on the Tile in between.</t>
  </si>
  <si>
    <t>gimmick_traps_manu_pounder_magic</t>
  </si>
  <si>
    <t>Ice Crusher</t>
  </si>
  <si>
    <t>gimmick_traps_manu_pounder_magic_function</t>
  </si>
  <si>
    <t>The Ice Crusher is the magical upgrade for the Crusher. The Trap triggers when an enemy steps onto the Ice Crusher’s Tile.
Once the Trap is triggered, two opposing, very conspicuous walls spring towards one another and crush everything between them. Logically, this is somewhat painful and causes a certain amount of damage.
In addition to the normal damage, all affected enemies are frozen for {SkillDuration} seconds and can neither move nor attack.</t>
  </si>
  <si>
    <t>gimmick_traps_manu_pounder_magic_functionshort</t>
  </si>
  <si>
    <t>A Trap mounted between two walls that causes damage to any opponents on the Tile in between and freezes them for {SkillDuration} seconds.</t>
  </si>
  <si>
    <t>gimmick_traps_manu_springtrap</t>
  </si>
  <si>
    <t>Spring Trap</t>
  </si>
  <si>
    <t>gimmick_traps_manu_springtrap_flavour</t>
  </si>
  <si>
    <t>“It's a bird! It's a plane! No, it's Super… Oh, no it's not, it's just some hero who stepped on a Spring Trap!”</t>
  </si>
  <si>
    <t>gimmick_traps_manu_springtrap_function</t>
  </si>
  <si>
    <t>Once one begins to think outside the “usual” norms, the idea of an oversized coil spring placed under a floor slab doesn’t really seem so stupid after all!
The Trap is triggered by a slight Slap from the Hand of Terror. If the Trap is triggered it catapults friend and foe alike through the air. All affected land 3 Tiles down in the direction of the arrow thankfully displayed on the Trap. After impact, all of the units thrown must first stagger back to their feet.
TIP: This trap does not damage Heroes directly, but it can ensure that a Hero gets to enjoy another Trap a number of times over – such as when the Spring Trap throws the Hero back to an already passed Thrasher, for example.</t>
  </si>
  <si>
    <t>gimmick_traps_manu_springtrap_functionshort</t>
  </si>
  <si>
    <t>A Floor Trap that when triggered throws all of the creatures and Heroes on it 3 Tiles away. The direction of travel is indicated by the mark on the Trap.</t>
  </si>
  <si>
    <t>gimmick_traps_manu_springtrap_magic</t>
  </si>
  <si>
    <t>Permanent Spring Trap</t>
  </si>
  <si>
    <t>gimmick_traps_manu_springtrap_magic_function</t>
  </si>
  <si>
    <t>The Permanent Spring Trap is the magical upgrade of the Spring Trap. This Trap doesn’t require a slight Slap from the Hand of Terror to trigger.
If the Trap is triggered it catapults friend and foe alike through the air. All affected land 3 Tiles down in the direction of the arrow thankfully displayed on the Trap. After impact, all of the units thrown must first stagger back to their feet.
Once all the Trap’s charges have been used up it automatically reloads, so it doesn’t have to be rebuilt in the Tinkerer's Cave.</t>
  </si>
  <si>
    <t>gimmick_traps_manu_springtrap_magic_functionshort</t>
  </si>
  <si>
    <t>A Floor Trap that when triggered throws any creatures and Heroes on it 3 Tiles away. The direction of travel is indicated by the mark on the Trap. Resets itself.</t>
  </si>
  <si>
    <t>gimmick_traps_manu_stun_tower</t>
  </si>
  <si>
    <t>Stun Tower</t>
  </si>
  <si>
    <t>gimmick_traps_manu_stun_tower_flavour</t>
  </si>
  <si>
    <t>“How do I feel about electroshocks? Hm, well, I think urgrgrgrgrg!”</t>
  </si>
  <si>
    <t>gimmick_traps_manu_stun_tower_function</t>
  </si>
  <si>
    <t>Sure it's funny when your Traps crush, burn, freeze or in some other incredibly amusing way kill off those pesky Heroes. But there is also something to be said for just stunning those Heroes and allowing your Creatures to do the rest!
When you trip this Trap, lightning bolts then stun all enemies in its area of effect.</t>
  </si>
  <si>
    <t>gimmick_traps_manu_stun_tower_functionshort</t>
  </si>
  <si>
    <t>Attacks all surrounding Tiles with lightning bolts. Heroes are thrown to the floor for {SkillDuration} seconds.</t>
  </si>
  <si>
    <t>gimmick_traps_manu_stun_tower_magic</t>
  </si>
  <si>
    <t>Magic Stun Tower</t>
  </si>
  <si>
    <t>gimmick_traps_manu_stun_tower_magic_flavour</t>
  </si>
  <si>
    <t>gimmick_traps_manu_stun_tower_magic_function</t>
  </si>
  <si>
    <t>The Magic Stun Tower is the magical upgrade for the Stun Tower.
It not only takes out the Heroes, but it also automatically rebuilds itself once all its charges have been used up.</t>
  </si>
  <si>
    <t>gimmick_traps_manu_stun_tower_magic_functionshort</t>
  </si>
  <si>
    <t>Attacks all surrounding Tiles with lightning bolts. Heroes are thrown to the floor for {SkillDuration} seconds. Rebuilds itself.</t>
  </si>
  <si>
    <t>gimmick_traps_manu_thrasher</t>
  </si>
  <si>
    <t>Thrasher</t>
  </si>
  <si>
    <t>gimmick_traps_manu_thrasher_flavour</t>
  </si>
  <si>
    <t>“That's a strange looking carousel…”
“That's not a carousel, that's a…”
*Slap* *slap* *slapslapslap*</t>
  </si>
  <si>
    <t>gimmick_traps_manu_thrasher_function</t>
  </si>
  <si>
    <t>The Thrasher is more or less an oversized slap-upside-the-head machine. It cheerfully spins around in a circle, causing the attached unpleasantries such as chains and the sort to swing around and smack everything around them, including preferably Heroes, of course!
Once triggered by the Hand of Terror, it picks up speed and rotates quite quickly. The thereby rotating unpleasant metal objects damage any enemies found on the Tiles surrounding the Trap and knock them to the floor.</t>
  </si>
  <si>
    <t>gimmick_traps_manu_thrasher_functionshort</t>
  </si>
  <si>
    <t>A Tower Trap that must be triggered manually and affects all eight surrounding Tiles. Enemies found there take damage and are thrown to the ground.</t>
  </si>
  <si>
    <t>gimmick_traps_manu_thrasher_magic</t>
  </si>
  <si>
    <t>Icy Thrasher</t>
  </si>
  <si>
    <t>gimmick_traps_manu_thrasher_magic_function</t>
  </si>
  <si>
    <t>The Icy Thrasher is the magical upgrade for the Thrasher. It cheerfully spins around in a circle, causing the attached unpleasantries such as chains and the sort to swing around and smack everything around them, including preferably Heroes, of course!
Once triggered by the Hand of Terror, it picks up speed and rotates quite quickly. The thereby rotating unpleasant metal objects damage any enemies found on the Tiles surrounding the Trap and knock them to the floor. In addition, the affected enemies arealso frozen for {SkillDuration} seconds.</t>
  </si>
  <si>
    <t>gimmick_traps_manu_thrasher_magic_functionshort</t>
  </si>
  <si>
    <t>A Tower Trap that must be triggered manually and affects all eight surrounding Tiles. Enemies found there take damage and are thrown to the ground and are frozen for {SkillDuration} seconds.</t>
  </si>
  <si>
    <t>gimmick_vortexarachnid</t>
  </si>
  <si>
    <t>Arachnid portal</t>
  </si>
  <si>
    <t>gimmick_vortexarachnid_function</t>
  </si>
  <si>
    <t>Once it has been built by a Little Snot, this portal independently produces an Arachnid.
A dead Demon hovers motionlessly over its own personal portal. It is trapped in another sphere and can be summoned immediately through a hearty slap from the Hand of Terror and the payment of an amount of mana based upon the type of Demon.
If you try to revive a Demon but do not have enough mana, all you receive is a dead Demon in the Hand of Terror.
If a Demon’s personal portal has been torn down or destroyed, a faithful Little Snot will try to rebuild it immediately as soon as your Vortex has enough space. The rebuilding of the portal is free. If there is no portal for a currently dissolving Demon, or if a Demon's portal is destroyed while the Demon is imprisoned above it, then the corresponding Demon is forever lost.</t>
  </si>
  <si>
    <t>gimmick_vortexpitfiend</t>
  </si>
  <si>
    <t>Pit Fiend Portal</t>
  </si>
  <si>
    <t>gimmick_vortexpitfiend_function</t>
  </si>
  <si>
    <t>Once it has been built by a Little Snot, this portal independently produces a Pit Fiend Titan Unit.
A dead Demon hovers motionlessly over its own personal portal. It is trapped in another sphere and can be summoned immediately through a hearty slap from the Hand of Terror and the payment of an amount of mana based upon the type of Demon.
If you try to revive a Demon but do not have enough mana, all you receive is a dead Demon in the Hand of Terror.
If a Demon’s personal portal has been torn down or destroyed, a faithful Little Snot will try to rebuild it immediately as soon as your Vortex has enough space. The rebuilding of the portal is free. If there is no portal for a currently dissolving Demon, or if a Demon's portal is destroyed while the Demon is imprisoned above it, then the corresponding Demon is forever lost.</t>
  </si>
  <si>
    <t>gimmick_vortexsuccubus</t>
  </si>
  <si>
    <t>Succubus Portal</t>
  </si>
  <si>
    <t>gimmick_vortexsuccubus_function</t>
  </si>
  <si>
    <t>Once it has been built by a Little Snot, this portal independently produces a Succubus.
A dead Demon hovers motionlessly over its own personal portal. It is trapped in another sphere and can be summoned immediately through a hearty slap from the Hand of Terror and the payment of an amount of mana based upon the type of Demon.
If you try to revive a Demon but do not have enough mana, all you receive is a dead Demon in the Hand of Terror.
If a Demon’s personal portal has been torn down or destroyed, a faithful Little Snot will try to rebuild it immediately as soon as your Vortex has enough space. The rebuilding of the portal is free. If there is no portal for a currently dissolving Demon, or if a Demon's portal is destroyed while the Demon is imprisoned above it, then the corresponding Demon is forever lost.</t>
  </si>
  <si>
    <t>gimmick_vortextimp</t>
  </si>
  <si>
    <t>Imp Portal</t>
  </si>
  <si>
    <t>gimmick_vortextimp_funtion</t>
  </si>
  <si>
    <t>Once it has been built by a Little Snot, this portal independently produces an Imp.
A dead Demon hovers motionlessly over its own personal portal. It is trapped in another sphere and can be summoned immediately through a hearty slap from the Hand of Terror and the payment of an amount of mana based upon the type of Demon.
If you try to revive a Demon but do not have enough mana, all you receive is a dead Demon in the Hand of Terror.
If a Demon’s personal portal has been torn down or destroyed, a faithful Little Snot will try to rebuild it immediately as soon as your Vortex has enough space. The rebuilding of the portal is free. If there is no portal for a currently dissolving Demon, or if a Demon's portal is destroyed while the Demon is imprisoned above it, then the corresponding Demon is forever lost.</t>
  </si>
  <si>
    <t>gimmick_wall_and_three_tiles_dimension</t>
  </si>
  <si>
    <t>Wall and 3 Tiles in front. Floor Traps are allowed on them.</t>
  </si>
  <si>
    <t>gimmick_wall_inlet_dimension</t>
  </si>
  <si>
    <t>Free wall-enclosed Tile with a free Tile in front of it.</t>
  </si>
  <si>
    <t>goal_artefact_transport</t>
  </si>
  <si>
    <t>Journey Around The World</t>
  </si>
  <si>
    <t>mission_goal</t>
  </si>
  <si>
    <t>goal_artefact_transport_1</t>
  </si>
  <si>
    <t>Transport the Artifact safely to its destination</t>
  </si>
  <si>
    <t>goal_artefact_transport_2</t>
  </si>
  <si>
    <t>The Artifact must not be destroyed</t>
  </si>
  <si>
    <t>goal_artefact_transport_mouseover</t>
  </si>
  <si>
    <t>The transport moves forward whenever your Creatures are near it!</t>
  </si>
  <si>
    <t>goal_attack_primary</t>
  </si>
  <si>
    <t>Clean up</t>
  </si>
  <si>
    <t>goal_attack_primary_1</t>
  </si>
  <si>
    <t>Destroy the Heroes’ Camps: {AchievedCount} / {RequiredCount}</t>
  </si>
  <si>
    <t>goal_attack_secondary_1</t>
  </si>
  <si>
    <t>Destroy the Statues of Narratus: {AchievedCount} / {RequiredCount}</t>
  </si>
  <si>
    <t>goal_attack_secondary_2</t>
  </si>
  <si>
    <t>Narratus will use dirty tricks in: {Countdown}</t>
  </si>
  <si>
    <t>goal_awake_survive</t>
  </si>
  <si>
    <t>Charge Artifact</t>
  </si>
  <si>
    <t>goal_awake_survive_1</t>
  </si>
  <si>
    <t>Survive until the ritual is complete: {Countdown}</t>
  </si>
  <si>
    <t>goal_battlefield_primary</t>
  </si>
  <si>
    <t>Line of Succession</t>
  </si>
  <si>
    <t>goal_battlefield_primary_1</t>
  </si>
  <si>
    <t>Kill King Arcturus</t>
  </si>
  <si>
    <t>goal_battlefield_primary_2</t>
  </si>
  <si>
    <t>The now evil Converted Heroes’ headquarters cannot be allowed to be destroyed.</t>
  </si>
  <si>
    <t>goal_battlefield_secondary</t>
  </si>
  <si>
    <t>The Battlefield</t>
  </si>
  <si>
    <t>goal_battlefield_secondary_1</t>
  </si>
  <si>
    <t>King Arcturus’ remaining towers: {AchievedCount} /{RequiredCount}</t>
  </si>
  <si>
    <t>goal_battlefield_secondary_2</t>
  </si>
  <si>
    <t>Your allies’ remaining towers: {AchievedCount} /{RequiredCount}</t>
  </si>
  <si>
    <t>goal_cannons_octopi</t>
  </si>
  <si>
    <t>Cut the Tentacles off.</t>
  </si>
  <si>
    <t>goal_cannons_octopi_01</t>
  </si>
  <si>
    <t>Remaining Tentacles: {AchievedCount} /{RequiredCount}</t>
  </si>
  <si>
    <t>goal_cannons_octopi_02</t>
  </si>
  <si>
    <t>Tentacle attack: {Countdown}</t>
  </si>
  <si>
    <t>goal_cannons_octopi_02_mouseover</t>
  </si>
  <si>
    <t>When the Tentacles strike, they shake the very earth and damage the Dungeonheart!</t>
  </si>
  <si>
    <t>goal_cathedral_primary</t>
  </si>
  <si>
    <t>The Evil Awakens</t>
  </si>
  <si>
    <t>goal_cathedral_primary_1</t>
  </si>
  <si>
    <t>Conquer the Good locations: {AchievedCount} / {RequiredCount}</t>
  </si>
  <si>
    <t>goal_cathedral_primary_2</t>
  </si>
  <si>
    <t>Destroy Twistram’s remaining guard buildings: {AchievedCount} / {RequiredCount}</t>
  </si>
  <si>
    <t>goal_coldlight_primarygoal</t>
  </si>
  <si>
    <t>Conquest</t>
  </si>
  <si>
    <t>goal_coldlight_primarygoal_1</t>
  </si>
  <si>
    <t>Areas conquered: {AchievedCount} of {RequiredCount}</t>
  </si>
  <si>
    <t>goal_darksword_herowave</t>
  </si>
  <si>
    <t>Secure the Dungeon</t>
  </si>
  <si>
    <t>goal_darksword_herowave_1</t>
  </si>
  <si>
    <t>New Heroes arrive in: {Countdown}</t>
  </si>
  <si>
    <t>goal_darksword_summon</t>
  </si>
  <si>
    <t>Summon the Absolute Evil</t>
  </si>
  <si>
    <t>goal_darksword_summon_1</t>
  </si>
  <si>
    <t>Sacrifice the prisoner from the Prison in the Temple.</t>
  </si>
  <si>
    <t>goal_darksword_summon_2</t>
  </si>
  <si>
    <t>Heroes sacrificed: {AchievedCount} / {RequiredCount}</t>
  </si>
  <si>
    <t>goal_darksword_summon_3</t>
  </si>
  <si>
    <t>Bonus: You have sacrificed {AchievedCount} of {RequiredCount} Heroes.</t>
  </si>
  <si>
    <t>goal_darksword_summon_mouseover</t>
  </si>
  <si>
    <t>To sacrifice Heroes, you must first defeat them and have a Prison. Little Snots drag defeated Heroes there and imprison them. Then you can simply pick them up with the Hand of Terror and throw them into the Sacrificial Pit in the Temple.</t>
  </si>
  <si>
    <t>goal_daynight_destroytower</t>
  </si>
  <si>
    <t>Bonus objective</t>
  </si>
  <si>
    <t>goal_daynight_destroytower_1</t>
  </si>
  <si>
    <t>Destroy the Sun Temples: {AchievedCount} / {RequiredCount}</t>
  </si>
  <si>
    <t>goal_daynight_findironhides</t>
  </si>
  <si>
    <t>goal_daynight_findironhides_1</t>
  </si>
  <si>
    <t>Free the imprisoned Orcs.</t>
  </si>
  <si>
    <t>goal_daynight_period</t>
  </si>
  <si>
    <t>Current time</t>
  </si>
  <si>
    <t>goal_daynight_period_1</t>
  </si>
  <si>
    <t>Time to nightfall: {Countdown}</t>
  </si>
  <si>
    <t>goal_daynight_period_2</t>
  </si>
  <si>
    <t>Time to daybreak: {Countdown}</t>
  </si>
  <si>
    <t>goal_daynight_primarygoal</t>
  </si>
  <si>
    <t>Clean up above the Dungeon</t>
  </si>
  <si>
    <t>goal_daynight_primarygoal_1</t>
  </si>
  <si>
    <t>Remaining defenders: {AchievedCount} / {RequiredCount}</t>
  </si>
  <si>
    <t>goal_defenders_protect</t>
  </si>
  <si>
    <t>Defenders of the True Evil</t>
  </si>
  <si>
    <t>goal_defenders_protect_1</t>
  </si>
  <si>
    <t>Defend the evil Heroes: {Countdown}</t>
  </si>
  <si>
    <t>goal_defenders_protect_3</t>
  </si>
  <si>
    <t>Destroy the Good commander</t>
  </si>
  <si>
    <t>goal_defense_main</t>
  </si>
  <si>
    <t>Supporting Allies</t>
  </si>
  <si>
    <t>goal_defense_main_1</t>
  </si>
  <si>
    <t>Protect the camp of the Converted Heroes {Countdown}</t>
  </si>
  <si>
    <t>goal_defense_main_2</t>
  </si>
  <si>
    <t>goal_demonicon_pushlane</t>
  </si>
  <si>
    <t>Take Dollaran by storm</t>
  </si>
  <si>
    <t>goal_demonicon_pushlane_1</t>
  </si>
  <si>
    <t>Break through Dollaran’s defenses!</t>
  </si>
  <si>
    <t>goal_demonicon_pushlane_2</t>
  </si>
  <si>
    <t>Crowley cannot be allowed to die!</t>
  </si>
  <si>
    <t>goal_demonicon_pushlane_mouseover</t>
  </si>
  <si>
    <t>Your Pit Fiend Crowley is slowly fighting his way through to Dollaran. He is protected by the magic swirling around him, but can’t attack anything himself. Heroes near him will push him back towards your Dungeon. If your creatures are near, he can advance. If both your creatures and enemies are nearby, Crowley will remain where he is!</t>
  </si>
  <si>
    <t>goal_demonstones_secondary</t>
  </si>
  <si>
    <t>goal_demonstones_secondary_1</t>
  </si>
  <si>
    <t>goal_demonstones_secondary_2</t>
  </si>
  <si>
    <t>Build a Vortex.</t>
  </si>
  <si>
    <t>goal_demonstones_secondary_3</t>
  </si>
  <si>
    <t>Build a Tinkerer's Cave.</t>
  </si>
  <si>
    <t>goal_demonstones_stones</t>
  </si>
  <si>
    <t>Conquer the Gehenna Stones</t>
  </si>
  <si>
    <t>goal_demonstones_stones_1</t>
  </si>
  <si>
    <t>Conquer the Gehenna Stones with Thalya: {AchievedCount} / {RequiredCount}</t>
  </si>
  <si>
    <t>goal_demonstones_stones_2</t>
  </si>
  <si>
    <t>Protect Thalya: {Countdown}</t>
  </si>
  <si>
    <t>goal_demonstones_stones_3</t>
  </si>
  <si>
    <t>Conquer the last Gehenna Stone</t>
  </si>
  <si>
    <t>goal_demonstones_stones_mouseover</t>
  </si>
  <si>
    <t>Thalya can open the Seals on the Gehenna Stones for you. To do so, have her interact with one of the Stones to start the Ritual of the Breaking of the Seals. However, she is distracted during the Ritual and completely defenseless! You should protect her as well as possible…</t>
  </si>
  <si>
    <t>goal_escape_humanhunt</t>
  </si>
  <si>
    <t>Rebel Hunters of the Evil Empire</t>
  </si>
  <si>
    <t>goal_escape_humanhunt_1</t>
  </si>
  <si>
    <t>Rebel camps destroyed: {AchievedCount} / {RequiredCount}</t>
  </si>
  <si>
    <t>goal_escape_humanhunt_2</t>
  </si>
  <si>
    <t>Stop the fleeing rebels: {AchievedCount} / {RequiredCount}</t>
  </si>
  <si>
    <t>goal_escape_humanhunt_mouseover</t>
  </si>
  <si>
    <t>Rebels flee the different camps during the day on their way to different exits from the map. Stop them!</t>
  </si>
  <si>
    <t>goal_exam_primary</t>
  </si>
  <si>
    <t>No end in sight?</t>
  </si>
  <si>
    <t>goal_exam_primary_1</t>
  </si>
  <si>
    <t>Destroyed the last Hero Camp!</t>
  </si>
  <si>
    <t>goal_exam_primary_2</t>
  </si>
  <si>
    <t>Survive Narratus’ tests: {AchievedCount} / {RequiredCount}</t>
  </si>
  <si>
    <t>goal_exam_primary_3</t>
  </si>
  <si>
    <t>Massive attack on the Dungeon in: {Countdown}</t>
  </si>
  <si>
    <t>goal_explosion_dwarves</t>
  </si>
  <si>
    <t>Hi ho! Hi ho!</t>
  </si>
  <si>
    <t>goal_explosion_dwarves_1</t>
  </si>
  <si>
    <t>Kill the 7 Dwarves {AchievedCount} / {RequiredCount}</t>
  </si>
  <si>
    <t>goal_explosion_primarygoal</t>
  </si>
  <si>
    <t>No Happy End</t>
  </si>
  <si>
    <t>goal_explosion_primarygoal_1</t>
  </si>
  <si>
    <t>Defeat the Good Fairy</t>
  </si>
  <si>
    <t>goal_extension_primary</t>
  </si>
  <si>
    <t>The Resistance</t>
  </si>
  <si>
    <t>goal_extension_primary_1</t>
  </si>
  <si>
    <t>Destroy the Rebel camp</t>
  </si>
  <si>
    <t>goal_extension_primary_2</t>
  </si>
  <si>
    <t>Thalya cannot be allowed to die</t>
  </si>
  <si>
    <t>goal_extension_secondary</t>
  </si>
  <si>
    <t>Crushing the Resistance for Dummies</t>
  </si>
  <si>
    <t>goal_extension_secondary_1</t>
  </si>
  <si>
    <t>Build an Outpost</t>
  </si>
  <si>
    <t>goal_extension_secondary_1_mouseover</t>
  </si>
  <si>
    <t>Select the outposts building area and then use the corresponding menu to select what you want to build.</t>
  </si>
  <si>
    <t>goal_extension_secondary_2</t>
  </si>
  <si>
    <t>Make your way to the cave entrance</t>
  </si>
  <si>
    <t>goal_extension_secondary_3</t>
  </si>
  <si>
    <t>Find another Dungeon exit</t>
  </si>
  <si>
    <t>goal_extension_secondary_3_mouseover</t>
  </si>
  <si>
    <t>There is another Dungeon exit available, but it hasn't been excavated yet.</t>
  </si>
  <si>
    <t>goal_factory_destroy</t>
  </si>
  <si>
    <t>Heroes’ House</t>
  </si>
  <si>
    <t>goal_factory_destroy_1</t>
  </si>
  <si>
    <t>Houses destroyed {AchievedCount} / {RequiredCount}</t>
  </si>
  <si>
    <t>goal_factory_destroy_2</t>
  </si>
  <si>
    <t>Next Potion Delivery: {Countdown}</t>
  </si>
  <si>
    <t>goal_factory_destroy_mouseover</t>
  </si>
  <si>
    <t>Potion Deliveries run between the potion factories and the Heroes’ houses. If one of these Deliveries reaches a Heroes’ house, it will then send strengthened Heroes out to the Dungeon!</t>
  </si>
  <si>
    <t>goal_factory_secondary</t>
  </si>
  <si>
    <t>goal_factory_secondary_1</t>
  </si>
  <si>
    <t>Deal with the Frog</t>
  </si>
  <si>
    <t>goal_factory_secondary_2</t>
  </si>
  <si>
    <t>Protect Thalya {Countdown}</t>
  </si>
  <si>
    <t>goal_factory_secondary_mouseover</t>
  </si>
  <si>
    <t>Lead Thalya to the enchanted frog. But keep in mind that she will probably be incapacitated for some time, during which you will have to protect her…</t>
  </si>
  <si>
    <t>goal_fancyfoods_hunger</t>
  </si>
  <si>
    <t>Conquer Burgers' End</t>
  </si>
  <si>
    <t>goal_fancyfoods_hunger_1</t>
  </si>
  <si>
    <t>Stop the deliveries in order to starve Burgers' End out.</t>
  </si>
  <si>
    <t>goal_fancyfoods_hunger_2</t>
  </si>
  <si>
    <t>Next food delivery to Burgers' End: {Countdown}</t>
  </si>
  <si>
    <t>goal_fire_attack</t>
  </si>
  <si>
    <t>Defeat Tanos</t>
  </si>
  <si>
    <t>goal_fire_attack_1</t>
  </si>
  <si>
    <t>Find Tanos.</t>
  </si>
  <si>
    <t>goal_fire_attack_2</t>
  </si>
  <si>
    <t>Thalya cannot be allowed to die.</t>
  </si>
  <si>
    <t>goal_fire_retreat</t>
  </si>
  <si>
    <t>Escape the flames</t>
  </si>
  <si>
    <t>goal_fire_retreat_1</t>
  </si>
  <si>
    <t>Thalya still cannot be allowed to die.</t>
  </si>
  <si>
    <t>goal_fire_retreat_2</t>
  </si>
  <si>
    <t>The Grave Golem cannot be allowed to die.</t>
  </si>
  <si>
    <t>goal_fire_retreat_3</t>
  </si>
  <si>
    <t>Have the Grave Golem destroy the barricades!</t>
  </si>
  <si>
    <t>goal_forest_primary</t>
  </si>
  <si>
    <t>Destroy the Roots</t>
  </si>
  <si>
    <t>goal_forest_primary_01</t>
  </si>
  <si>
    <t>Roots destroyed: {AchievedCount} / {RequiredCount}</t>
  </si>
  <si>
    <t>goal_forest_secondary_01</t>
  </si>
  <si>
    <t>Mushroom Bombs appear in the Dungeon in: {Countdown}</t>
  </si>
  <si>
    <t>goal_gate_primary</t>
  </si>
  <si>
    <t>Destroy the gates of Godsmount</t>
  </si>
  <si>
    <t>goal_gate_primary_1</t>
  </si>
  <si>
    <t>Remaining gates: {AchievedCount} /{RequiredCount}</t>
  </si>
  <si>
    <t>goal_gate_primary_1_mouseover</t>
  </si>
  <si>
    <t>The gates can only be destroyed by a Crystal Golem.</t>
  </si>
  <si>
    <t>goal_gate_secondary</t>
  </si>
  <si>
    <t>Giant Control</t>
  </si>
  <si>
    <t>goal_gate_secondary_1</t>
  </si>
  <si>
    <t>Stones of Mastery held: {AchievedCount} /{RequiredCount}</t>
  </si>
  <si>
    <t>goal_gate_secondary_1_mouseover</t>
  </si>
  <si>
    <t>Take all of the Stones of Mastery to gain control of the Crystal Golem.</t>
  </si>
  <si>
    <t>goal_goddess_kill</t>
  </si>
  <si>
    <t>Death of the Goddess</t>
  </si>
  <si>
    <t>goal_goddess_kill_1</t>
  </si>
  <si>
    <t>Destroy the Temple of the Goddess {AchievedCount} / {RequiredCount}</t>
  </si>
  <si>
    <t>goal_goddess_kill_mouseover</t>
  </si>
  <si>
    <t>Get Thalya to the Temples and defeat her good side there in order to desecrate the Temples. You have to desecrate all of the Temples in order to defeat the Goddess!</t>
  </si>
  <si>
    <t>goal_graves_graves</t>
  </si>
  <si>
    <t>The walking dead</t>
  </si>
  <si>
    <t>goal_graves_graves_1</t>
  </si>
  <si>
    <t>Time to resurrection of the dead: {Countdown}</t>
  </si>
  <si>
    <t>goal_graves_primary</t>
  </si>
  <si>
    <t>Conquer Ashspring</t>
  </si>
  <si>
    <t>goal_graves_primary_1</t>
  </si>
  <si>
    <t>Break through Ashspring’s defenses!</t>
  </si>
  <si>
    <t>goal_graves_secondary</t>
  </si>
  <si>
    <t>goal_graves_secondary_1</t>
  </si>
  <si>
    <t>Desecrate Ashspring’s Graveyards: {AchievedCount} / {RequiredCount}</t>
  </si>
  <si>
    <t>goal_guardiant_primary</t>
  </si>
  <si>
    <t>Silence in the Forest</t>
  </si>
  <si>
    <t>goal_guardiant_primary_01</t>
  </si>
  <si>
    <t>Hold position until Thalya gets back</t>
  </si>
  <si>
    <t>goal_guardiant_primary_02</t>
  </si>
  <si>
    <t>Destroy the Forest Queen</t>
  </si>
  <si>
    <t>goal_guardiant_secondary_02</t>
  </si>
  <si>
    <t>Forest Queen attack in: {Countdown}</t>
  </si>
  <si>
    <t>goal_hammer_primary</t>
  </si>
  <si>
    <t>Cut down the King</t>
  </si>
  <si>
    <t>goal_hammer_primary_1</t>
  </si>
  <si>
    <t>Kill Grimli Hammerhand.</t>
  </si>
  <si>
    <t>goal_hammer_secondary</t>
  </si>
  <si>
    <t>goal_hammer_secondary_1</t>
  </si>
  <si>
    <t>Destroy the Death Hammer.</t>
  </si>
  <si>
    <t>goal_hammer_secondary_2</t>
  </si>
  <si>
    <t>Destroy the Death Hammer, 2. Edition.</t>
  </si>
  <si>
    <t>goal_hammer_secondary_3</t>
  </si>
  <si>
    <t>Destroy the Death Hammer, in triplicate!</t>
  </si>
  <si>
    <t>goal_hammer_timer_1</t>
  </si>
  <si>
    <t>Hammer will strike: {Countdown}</t>
  </si>
  <si>
    <t>goal_hungry_primary</t>
  </si>
  <si>
    <t>Get a ship</t>
  </si>
  <si>
    <t>goal_hungry_primary_1</t>
  </si>
  <si>
    <t>Destroy the City of Lotsawinter.</t>
  </si>
  <si>
    <t>goal_hungry_primary_2</t>
  </si>
  <si>
    <t>Produce Beer &lt;sprite=beer&gt; for the Ogre: {AchievedCount} / {RequiredCount}</t>
  </si>
  <si>
    <t>goal_hungry_primary_3</t>
  </si>
  <si>
    <t>Protect the Ogre.</t>
  </si>
  <si>
    <t>goal_hungry_primary_4</t>
  </si>
  <si>
    <t>Find the Ogre.</t>
  </si>
  <si>
    <t>goal_hungry_primary_mouseover</t>
  </si>
  <si>
    <t>Beer &lt;sprite=beer&gt; can motivate the Ogre to cooperate.
IMPORTANT: Once you give the Ogre the Beer, he will head out (wherever). You should be ready to accompany him…</t>
  </si>
  <si>
    <t>goal_infested_primarygoal</t>
  </si>
  <si>
    <t>Finish off the Not-Quite-So-Free Cities</t>
  </si>
  <si>
    <t>goal_infested_primarygoal_1</t>
  </si>
  <si>
    <t>Destroy the bronze Titan of Alphaas!</t>
  </si>
  <si>
    <t>goal_infested_primarygoal_2</t>
  </si>
  <si>
    <t>goal_infested_primarygoal_mouseover</t>
  </si>
  <si>
    <t>When you kill a contaminated Hero, he becomes an Undead creature and can fight for you!</t>
  </si>
  <si>
    <t>goal_magic_forest</t>
  </si>
  <si>
    <t>Conquer the Enchanted Forest</t>
  </si>
  <si>
    <t>goal_magic_forest_1</t>
  </si>
  <si>
    <t>Magic Fog in: {Countdown}</t>
  </si>
  <si>
    <t>goal_magic_forest_2</t>
  </si>
  <si>
    <t>Conquer all Good locations: {AchievedCount} / {RequiredCount}</t>
  </si>
  <si>
    <t>goal_magic_forest_3</t>
  </si>
  <si>
    <t>Conquer the Factories: {AchievedCount} / {RequiredCount}</t>
  </si>
  <si>
    <t>goal_magic_forest_3_mouseover</t>
  </si>
  <si>
    <t>“Removes” all of the defenders near a factory to conquer it.</t>
  </si>
  <si>
    <t>goal_magic_red</t>
  </si>
  <si>
    <t>A Walk in the Forest</t>
  </si>
  <si>
    <t>goal_magic_red_1</t>
  </si>
  <si>
    <t>Little Red Riding Hoodie cannot be allowed to reach her Grandma’s house.</t>
  </si>
  <si>
    <t>goal_occupy_camp</t>
  </si>
  <si>
    <t>Defend the Camp</t>
  </si>
  <si>
    <t>goal_occupy_camp_1</t>
  </si>
  <si>
    <t>King Arcturus cannot be allowed to die.</t>
  </si>
  <si>
    <t>goal_occupy_camp_2</t>
  </si>
  <si>
    <t>Remaining Buildings: {AchievedCount} / {RequiredCount}</t>
  </si>
  <si>
    <t>goal_occupy_conquer</t>
  </si>
  <si>
    <t>Recapture</t>
  </si>
  <si>
    <t>goal_occupy_conquer_1</t>
  </si>
  <si>
    <t>Remaining Locations: {AchievedCount} / {RequiredCount}</t>
  </si>
  <si>
    <t>goal_occupy_resources</t>
  </si>
  <si>
    <t>Resources:</t>
  </si>
  <si>
    <t>goal_occupy_resources_1</t>
  </si>
  <si>
    <t>Gold: {AchievedCount} / {RequiredCount}</t>
  </si>
  <si>
    <t>goal_occupy_resources_2</t>
  </si>
  <si>
    <t>Population limit: {AchievedCount} / {RequiredCount}</t>
  </si>
  <si>
    <t>goal_occupy_resources_mouseover</t>
  </si>
  <si>
    <t>You slowly gain Gold over time, which you can use to hire new Heroes. Conquer Gold mines to acquire Gold more quickly!</t>
  </si>
  <si>
    <t>goal_pain_rescue</t>
  </si>
  <si>
    <t>goal_pain_rescue_1</t>
  </si>
  <si>
    <t>Thalyas time is running out: {Countdown}</t>
  </si>
  <si>
    <t>goal_pain_rescue_2</t>
  </si>
  <si>
    <t>goal_pain_rescue_3</t>
  </si>
  <si>
    <t>Get Thalya to the Dungeon.</t>
  </si>
  <si>
    <t>goal_pier_secondary_1</t>
  </si>
  <si>
    <t>Kill Mr. Krabs</t>
  </si>
  <si>
    <t>goal_pier_survive</t>
  </si>
  <si>
    <t>Fend off the Pirates</t>
  </si>
  <si>
    <t>goal_pier_survive_1</t>
  </si>
  <si>
    <t>Remaining Ships: {AchievedCount} / {RequiredCount}</t>
  </si>
  <si>
    <t>goal_renegade_capturecatapults</t>
  </si>
  <si>
    <t>goal_renegade_capturecatapults_1</t>
  </si>
  <si>
    <t>Serenity Armories conquered: {AchievedCount} / {RequiredCount}</t>
  </si>
  <si>
    <t>goal_renegade_conquercity</t>
  </si>
  <si>
    <t>Pacify Serenity</t>
  </si>
  <si>
    <t>goal_renegade_conquercity_1</t>
  </si>
  <si>
    <t>Conquer Serenity.</t>
  </si>
  <si>
    <t>goal_ritual_kill_firewall</t>
  </si>
  <si>
    <t>Penetrate the army camp</t>
  </si>
  <si>
    <t>goal_ritual_kill_firewall_1</t>
  </si>
  <si>
    <t>Destroy the Wall of Fire.</t>
  </si>
  <si>
    <t>goal_ritual_kill_last_city</t>
  </si>
  <si>
    <t>Take out the rest</t>
  </si>
  <si>
    <t>goal_ritual_kill_last_city_1</t>
  </si>
  <si>
    <t>Flatten the army camp!</t>
  </si>
  <si>
    <t>goal_ritual_ritualcountdown</t>
  </si>
  <si>
    <t>Protect the ritual</t>
  </si>
  <si>
    <t>goal_ritual_ritualcountdown_1</t>
  </si>
  <si>
    <t>Time remaining for the ritual: {Countdown}</t>
  </si>
  <si>
    <t>goal_ritual_sacrifice_all_titans</t>
  </si>
  <si>
    <t>Sacrifice all Titans</t>
  </si>
  <si>
    <t>goal_ritual_sacrifice_all_titans_1</t>
  </si>
  <si>
    <t>Titans sacrificed: {AchievedCount} / {RequiredCount}</t>
  </si>
  <si>
    <t>goal_ritual_sacrifice_all_titans_mouseover</t>
  </si>
  <si>
    <t>Thalya and the respective Titans to the sacrificial site. During the ritual both are distracted and vulnerable! Defend them against all incoming enemies.</t>
  </si>
  <si>
    <t>goal_rum_caravans</t>
  </si>
  <si>
    <t>And a Bottle of Rum</t>
  </si>
  <si>
    <t>goal_rum_caravans_1</t>
  </si>
  <si>
    <t>Load Rum {AchievedCount} / {RequiredCount}</t>
  </si>
  <si>
    <t>goal_rum_caravans_2</t>
  </si>
  <si>
    <t>Prevent Heroes from intercepting the Rum Deliveries {AchievedCount} / {RequiredCount}</t>
  </si>
  <si>
    <t>goal_rum_caravans_3</t>
  </si>
  <si>
    <t>New Rum Delivery in: {Countdown}</t>
  </si>
  <si>
    <t>goal_rum_caravans_3_mouseover</t>
  </si>
  <si>
    <t>The Turtogans will try to raid these Rum Deliveries. Protect them!</t>
  </si>
  <si>
    <t>goal_rum_customs</t>
  </si>
  <si>
    <t>Customs Clearance</t>
  </si>
  <si>
    <t>goal_rum_customs_1</t>
  </si>
  <si>
    <t>Destroy the Customs Officers’ Camp {AchievedCount} / {RequiredCount}</t>
  </si>
  <si>
    <t>goal_sacrifice_prison</t>
  </si>
  <si>
    <t>Doing time</t>
  </si>
  <si>
    <t>goal_sacrifice_prison_1</t>
  </si>
  <si>
    <t>Build a Prison.</t>
  </si>
  <si>
    <t>goal_sacrifice_sacrificeritual</t>
  </si>
  <si>
    <t>Prince of Hell?</t>
  </si>
  <si>
    <t>goal_sacrifice_sacrificeritual_bonedust_3</t>
  </si>
  <si>
    <t>Corpse Dust sacrificed: {AchievedCount} / {RequiredCount}</t>
  </si>
  <si>
    <t>goal_sacrifice_sacrificeritual_heroes_1</t>
  </si>
  <si>
    <t>Living Heroes sacrificed: {AchievedCount} / {RequiredCount}</t>
  </si>
  <si>
    <t>goal_sacrifice_sacrificeritual_hoofs_2</t>
  </si>
  <si>
    <t>Centaur toenails sacrificed: {AchievedCount} / {RequiredCount}</t>
  </si>
  <si>
    <t>goal_sacrifice_sacrificeritual_mouseover</t>
  </si>
  <si>
    <t>You can get Corpse Dust from Graves in the Overworld.
You get Centaur toenails by defeating Centaurs.
You get Spider legs by killing Spiders.
You get Worm Slime legs by killing Giant Worms.
You get Living Heroes by having defeateded Heroes dragged off to Prison. You can take them from there with the Hand of Terror and toss them onto the sacrificial site.</t>
  </si>
  <si>
    <t>goal_sacrifice_sacrificeritual_spiderleg_4</t>
  </si>
  <si>
    <t>Spider legs sacrificed: {AchievedCount} / {RequiredCount}</t>
  </si>
  <si>
    <t>goal_sacrifice_sacrificeritual_wormjuice_5</t>
  </si>
  <si>
    <t>Worm Slime sacrificed: {AchievedCount} / {RequiredCount}</t>
  </si>
  <si>
    <t>goal_sandbox_incantation_primary</t>
  </si>
  <si>
    <t>The Summoning Stones</t>
  </si>
  <si>
    <t>goal_sandbox_incantation_primary_1</t>
  </si>
  <si>
    <t>Conquer the Stones: {AchievedCount} / {RequiredCount}</t>
  </si>
  <si>
    <t>goal_sandbox_incantation_primary_2</t>
  </si>
  <si>
    <t>goal_sandbox_incantation_primary_3</t>
  </si>
  <si>
    <t>goal_sandbox_madness_event_armor_orb</t>
  </si>
  <si>
    <t>Like a Tank</t>
  </si>
  <si>
    <t>goal_sandbox_madness_event_armor_orb_mouseover</t>
  </si>
  <si>
    <t>All heroes have increased armor values.</t>
  </si>
  <si>
    <t>goal_sandbox_madness_event_attack_orb</t>
  </si>
  <si>
    <t>Spinach Power</t>
  </si>
  <si>
    <t>goal_sandbox_madness_event_attack_orb_mouseover</t>
  </si>
  <si>
    <t>All Heroes cause more damage</t>
  </si>
  <si>
    <t>goal_sandbox_madness_event_attack_speed_orb</t>
  </si>
  <si>
    <t>Strikes Faster Than His Shadow</t>
  </si>
  <si>
    <t>goal_sandbox_madness_event_attack_speed_orb_mouseover</t>
  </si>
  <si>
    <t>All Heroes have a greatly increased attack speed</t>
  </si>
  <si>
    <t>goal_sandbox_madness_event_champions</t>
  </si>
  <si>
    <t>Knight is Coming</t>
  </si>
  <si>
    <t>goal_sandbox_madness_event_champions_mouseover</t>
  </si>
  <si>
    <t>Exceptionally powerful heroes beset you!</t>
  </si>
  <si>
    <t>goal_sandbox_madness_event_exploding_sheep</t>
  </si>
  <si>
    <t>Exploding Sheep</t>
  </si>
  <si>
    <t>goal_sandbox_madness_event_exploding_sheep_mouseover</t>
  </si>
  <si>
    <t>For a short time you have Exploding Sheep at your command!</t>
  </si>
  <si>
    <t>goal_sandbox_madness_event_hero_portal</t>
  </si>
  <si>
    <t>Portal Heroes</t>
  </si>
  <si>
    <t>goal_sandbox_madness_event_hero_portal_mouseover</t>
  </si>
  <si>
    <t>Portals appear sporadically in the Underground.</t>
  </si>
  <si>
    <t>goal_sandbox_madness_event_mage_portal</t>
  </si>
  <si>
    <t>Arcane Tears</t>
  </si>
  <si>
    <t>goal_sandbox_madness_event_mage_portal_mouseover</t>
  </si>
  <si>
    <t>Arcane Tears appear sporadically in the Underground.</t>
  </si>
  <si>
    <t>goal_sandbox_madness_event_magic_sheep</t>
  </si>
  <si>
    <t>Magic Fog</t>
  </si>
  <si>
    <t>goal_sandbox_madness_event_magic_sheep_mouseover</t>
  </si>
  <si>
    <t>A magical fog envelops the Overworld and turns all the Heroes into sheep!</t>
  </si>
  <si>
    <t>goal_sandbox_madness_event_pat</t>
  </si>
  <si>
    <t>Hero Attack!</t>
  </si>
  <si>
    <t>goal_sandbox_madness_event_pat_mouseover</t>
  </si>
  <si>
    <t>Heroes set out to capture your settlements on the Overworld!</t>
  </si>
  <si>
    <t>goal_sandbox_madness_event_speed_orb</t>
  </si>
  <si>
    <t>Fast Heroes</t>
  </si>
  <si>
    <t>goal_sandbox_madness_event_speed_orb_mouseover</t>
  </si>
  <si>
    <t>The speed of all Heroes is improved significantly</t>
  </si>
  <si>
    <t>goal_sandbox_madness_primary</t>
  </si>
  <si>
    <t>The Great Conquest</t>
  </si>
  <si>
    <t>goal_sandbox_madness_primary_1</t>
  </si>
  <si>
    <t>Destroy the Heroes’ Camps {AchievedCount} / {RequiredCount}</t>
  </si>
  <si>
    <t>goal_sandbox_madness_secondary_1</t>
  </si>
  <si>
    <t>Destroy the Shield Generator.</t>
  </si>
  <si>
    <t>goal_sandbox_madness_secondary_2</t>
  </si>
  <si>
    <t>Daily Event</t>
  </si>
  <si>
    <t>goal_sandbox_resettlement_primary</t>
  </si>
  <si>
    <t>Re-burying the Golem</t>
  </si>
  <si>
    <t>goal_sandbox_resettlement_primary_1</t>
  </si>
  <si>
    <t>Escort the Grave Golem to its new Grave {AchievedCount} / {RequiredCount}</t>
  </si>
  <si>
    <t>goal_sandbox_resettlement_primary_2</t>
  </si>
  <si>
    <t>goal_sandbox_resettlement_primary_3</t>
  </si>
  <si>
    <t>Heroes will attack in: {Countdown}</t>
  </si>
  <si>
    <t>goal_sandboxcorps_primary</t>
  </si>
  <si>
    <t>Mortuary Mountain</t>
  </si>
  <si>
    <t>goal_sandboxcorps_primary_1</t>
  </si>
  <si>
    <t>goal_sandboxcorps_primary_1_mouseover</t>
  </si>
  <si>
    <t>Alive, dead, whatever. Throw Heroes into the Sacrificial Pit!</t>
  </si>
  <si>
    <t>goal_sandboxcorps_primary_2</t>
  </si>
  <si>
    <t>Heroes arriving in: {Countdown}</t>
  </si>
  <si>
    <t>goal_sandboxcorps_secondary_1</t>
  </si>
  <si>
    <t>Pirates hired: {AchievedCount} / {RequiredCount}</t>
  </si>
  <si>
    <t>goal_sandboxcrowley_push</t>
  </si>
  <si>
    <t>Break through the Heroes’ defenses!</t>
  </si>
  <si>
    <t>goal_sandboxcrowley_push_1</t>
  </si>
  <si>
    <t>Crowley must reach his destination!</t>
  </si>
  <si>
    <t>goal_secondary</t>
  </si>
  <si>
    <t>goal_shadow_protagonist</t>
  </si>
  <si>
    <t>A host</t>
  </si>
  <si>
    <t>goal_shadow_protagonist_1</t>
  </si>
  <si>
    <t>Reach Twistram.</t>
  </si>
  <si>
    <t>goal_shadow_protagonist_2</t>
  </si>
  <si>
    <t>Find Thalya.</t>
  </si>
  <si>
    <t>goal_shadow_protagonist_3</t>
  </si>
  <si>
    <t>Possess Thalya!</t>
  </si>
  <si>
    <t>goal_shadow_protagonist_4</t>
  </si>
  <si>
    <t>Eliminate Twistram’s population: {AchievedCount} /{RequiredCount}</t>
  </si>
  <si>
    <t>goal_shadow_protagonist_5</t>
  </si>
  <si>
    <t>Remaining control duration: {Countdown}</t>
  </si>
  <si>
    <t>goal_shadow_protagonist_mouseover</t>
  </si>
  <si>
    <t>You can use the Shadow to take over Heroes not standing in the light. Once you’ve selected the Shadow, select the Hero with {key:OrderAttackInOverworld} to control him.
CAUTION: The control period is very brief!</t>
  </si>
  <si>
    <t>goal_showdown_primary</t>
  </si>
  <si>
    <t>The Grand Finale</t>
  </si>
  <si>
    <t>goal_showdown_primary_1</t>
  </si>
  <si>
    <t>Defeat Narratus</t>
  </si>
  <si>
    <t>goal_survival</t>
  </si>
  <si>
    <t>I will survive!</t>
  </si>
  <si>
    <t>goal_survival_bigwave</t>
  </si>
  <si>
    <t>Large Hero wave in: {Countdown}</t>
  </si>
  <si>
    <t>goal_survival_wavecountdown</t>
  </si>
  <si>
    <t>Next wave of Heroes: {Countdown}</t>
  </si>
  <si>
    <t>goal_survival_wavecounter</t>
  </si>
  <si>
    <t>Hero waves: {AchievedCount} / {RequiredCount}</t>
  </si>
  <si>
    <t>goal_thelast_kill</t>
  </si>
  <si>
    <t>Kill Tanos (for real this time!)</t>
  </si>
  <si>
    <t>goal_thelast_kill_1</t>
  </si>
  <si>
    <t>Finish Tanos off.</t>
  </si>
  <si>
    <t>goal_thelast_kill_2</t>
  </si>
  <si>
    <t>Tanos bundles his strength in: {Countdown}</t>
  </si>
  <si>
    <t>goal_thelast_kill_mouseover</t>
  </si>
  <si>
    <t>Tanos opens Portals to Valhalla in your Dungeon, through which Heroes flow into the Dungeon. You should destroy them as quickly as possible…</t>
  </si>
  <si>
    <t>goal_theway_primary</t>
  </si>
  <si>
    <t>Fun With Portals</t>
  </si>
  <si>
    <t>goal_theway_primary_01</t>
  </si>
  <si>
    <t>Open the Portal</t>
  </si>
  <si>
    <t>goal_theway_secondary_01</t>
  </si>
  <si>
    <t>Rune Stones placed: {AchievedCount} / {RequiredCount}</t>
  </si>
  <si>
    <t>goal_transporter_bonus</t>
  </si>
  <si>
    <t>Shield Generators?!?</t>
  </si>
  <si>
    <t>goal_transporter_bonus_1</t>
  </si>
  <si>
    <t>Shield generators destroyed: {AchievedCount} / {RequiredCount}</t>
  </si>
  <si>
    <t>goal_transporter_main</t>
  </si>
  <si>
    <t>The Transporter</t>
  </si>
  <si>
    <t>goal_transporter_main_1</t>
  </si>
  <si>
    <t>Transports stopped: {AchievedCount} / {RequiredCount}</t>
  </si>
  <si>
    <t>goal_transporter_main_2</t>
  </si>
  <si>
    <t>Next transport in: {Countdown}</t>
  </si>
  <si>
    <t>goal_transporter_main_3</t>
  </si>
  <si>
    <t>Defeat the City's leader!</t>
  </si>
  <si>
    <t>goal_tutorial1_hideout</t>
  </si>
  <si>
    <t>Army recruiting for Dummies</t>
  </si>
  <si>
    <t>goal_tutorial1_hideout_1</t>
  </si>
  <si>
    <t>Dig space for a Room.</t>
  </si>
  <si>
    <t>goal_tutorial1_hideout_1_mouseover</t>
  </si>
  <si>
    <t>You can decide for yourself how you want to connect the Room to your Dungeon. Make sure that you have marked a path to be dug to the Tiles to be excavated, as otherwise your Little Snots won’t be able to dig that Room!</t>
  </si>
  <si>
    <t>goal_tutorial1_hideout_2</t>
  </si>
  <si>
    <t>Research the Hideout.</t>
  </si>
  <si>
    <t>goal_tutorial1_hideout_3</t>
  </si>
  <si>
    <t>Build a Hideout.</t>
  </si>
  <si>
    <t>goal_tutorial1_hideout_4</t>
  </si>
  <si>
    <t>Hire creatures: {AchievedCount} of {RequiredCount}</t>
  </si>
  <si>
    <t>goal_tutorial1_needs</t>
  </si>
  <si>
    <t>Supply the army</t>
  </si>
  <si>
    <t>goal_tutorial1_needs_1</t>
  </si>
  <si>
    <t>goal_tutorial1_needs_2</t>
  </si>
  <si>
    <t>Research the Gobbler Farm.</t>
  </si>
  <si>
    <t>goal_tutorial1_needs_3</t>
  </si>
  <si>
    <t>Build a Gobbler Farm.</t>
  </si>
  <si>
    <t>goal_tutorial1_population</t>
  </si>
  <si>
    <t>goal_tutorial1_population_1</t>
  </si>
  <si>
    <t>Research “Increase Little Snot limit”.</t>
  </si>
  <si>
    <t>goal_tutorial1_slap</t>
  </si>
  <si>
    <t>Slap-happy!</t>
  </si>
  <si>
    <t>goal_tutorial1_slap_1</t>
  </si>
  <si>
    <t>Slaps administered: {AchievedCount} of {RequiredCount}</t>
  </si>
  <si>
    <t>goal_tutorial1_slap_1_mouseover</t>
  </si>
  <si>
    <t>Move the Hand of Terror over a creature and use {key:SlapCreature} to give it a slap!</t>
  </si>
  <si>
    <t>goal_tutorial1_treasury</t>
  </si>
  <si>
    <t>All that glitters IS gold</t>
  </si>
  <si>
    <t>goal_tutorial1_treasury_1</t>
  </si>
  <si>
    <t>goal_tutorial1_treasury_2</t>
  </si>
  <si>
    <t>Research the Treasury.</t>
  </si>
  <si>
    <t>goal_tutorial1_treasury_3</t>
  </si>
  <si>
    <t>Build a Treasury.</t>
  </si>
  <si>
    <t>goal_tutorial2_controlls</t>
  </si>
  <si>
    <t>Let them have it!</t>
  </si>
  <si>
    <t>goal_tutorial2_controlls_1</t>
  </si>
  <si>
    <t>Select your creatures.</t>
  </si>
  <si>
    <t>goal_tutorial2_controlls_2</t>
  </si>
  <si>
    <t>Conquer the Good location.</t>
  </si>
  <si>
    <t>goal_tutorial2_evilness</t>
  </si>
  <si>
    <t>Evilness for the Evil</t>
  </si>
  <si>
    <t>goal_tutorial2_evilness_1</t>
  </si>
  <si>
    <t>Research something that requires Evilness.</t>
  </si>
  <si>
    <t>goal_tutorial2_pick</t>
  </si>
  <si>
    <t>A breath of fresh air</t>
  </si>
  <si>
    <t>goal_tutorial2_pick_1</t>
  </si>
  <si>
    <t>Pick up creatures with the Hand of Terror: {AchievedCount} of {RequiredCount}</t>
  </si>
  <si>
    <t>goal_tutorial2_pick_2</t>
  </si>
  <si>
    <t>Throw the creatures at the Dungeon exit.</t>
  </si>
  <si>
    <t>goal_tutorial2_pick_2_mouseover</t>
  </si>
  <si>
    <t>Press {key:ReleaseCreature} to throw a single creature. Keep {key:ReleaseCreature} pressed to instantly throw everything out of the Hand of Terror!</t>
  </si>
  <si>
    <t>goal_tutorial3_boxes</t>
  </si>
  <si>
    <t>The artisanal Evil</t>
  </si>
  <si>
    <t>goal_tutorial3_boxes_1</t>
  </si>
  <si>
    <t>Produce {RequiredCount} Toolboxes &lt;sprite=toolboxes&gt;: {AchievedCount} / {RequiredCount}</t>
  </si>
  <si>
    <t>goal_tutorial3_brewery</t>
  </si>
  <si>
    <t>Cool barley sandwich</t>
  </si>
  <si>
    <t>goal_tutorial3_brewery_1</t>
  </si>
  <si>
    <t>Build a Brewing Kettle.</t>
  </si>
  <si>
    <t>goal_tutorial3_hall</t>
  </si>
  <si>
    <t>Research Scrolls</t>
  </si>
  <si>
    <t>goal_tutorial3_hall_1</t>
  </si>
  <si>
    <t>Research {RequiredCount} Scrolls: {AchievedCount} / {RequiredCount}</t>
  </si>
  <si>
    <t>goal_tutorial3_workshop</t>
  </si>
  <si>
    <t>Work, work</t>
  </si>
  <si>
    <t>goal_tutorial3_workshop_1</t>
  </si>
  <si>
    <t>Build a Create-O-Mat in the Workshop.</t>
  </si>
  <si>
    <t>goal_tutorial4_combat</t>
  </si>
  <si>
    <t>Survive!</t>
  </si>
  <si>
    <t>goal_tutorial4_combat_1</t>
  </si>
  <si>
    <t>Survive: {Countdown}</t>
  </si>
  <si>
    <t>goal_tutorial4_manual_trap</t>
  </si>
  <si>
    <t>Trap parkour</t>
  </si>
  <si>
    <t>goal_tutorial4_manual_trap_1</t>
  </si>
  <si>
    <t>Use a Manual Trap</t>
  </si>
  <si>
    <t>goal_tutorial4_manual_trap_mouseover</t>
  </si>
  <si>
    <t>You can trigger Manual Traps with a slap!</t>
  </si>
  <si>
    <t>goal_tutorial4_spell</t>
  </si>
  <si>
    <t>The magically gifted Evil</t>
  </si>
  <si>
    <t>goal_tutorial4_spell_1</t>
  </si>
  <si>
    <t>Cast a Spell.</t>
  </si>
  <si>
    <t>goal_underground_kill_boss</t>
  </si>
  <si>
    <t>Family Reunion</t>
  </si>
  <si>
    <t>goal_underground_kill_boss_1</t>
  </si>
  <si>
    <t>Defeat Admiral Overproud</t>
  </si>
  <si>
    <t>goal_underground_kill_boss_2</t>
  </si>
  <si>
    <t>Remaining Altars: {AchievedCount} /{RequiredCount}</t>
  </si>
  <si>
    <t>goal_underground_kill_boss_2_mouseover</t>
  </si>
  <si>
    <t>Destroy the altars to destroy the magic shield</t>
  </si>
  <si>
    <t>goal_underground_kill_boss_3</t>
  </si>
  <si>
    <t>New Mana mine in: {Countdown}</t>
  </si>
  <si>
    <t>goal_underground_kill_boss_3_mouseover</t>
  </si>
  <si>
    <t>Mana mines explode after a short time and destroy your rooms!</t>
  </si>
  <si>
    <t>goal_underground_trap_spider</t>
  </si>
  <si>
    <t>Build a Tamed Spider Nest</t>
  </si>
  <si>
    <t>goal_underground_trap_spider_mouseover</t>
  </si>
  <si>
    <t>The Tamed Spider Nest is one of the add-ons new traps!</t>
  </si>
  <si>
    <t>goal_vulcan_primary</t>
  </si>
  <si>
    <t>The Road to Success</t>
  </si>
  <si>
    <t>goal_vulcan_primary_1</t>
  </si>
  <si>
    <t>Find the Artifact</t>
  </si>
  <si>
    <t>goal_vulcan_primary_1_mouseover</t>
  </si>
  <si>
    <t>There are more Dungeon exits to be discovered in the Dungeon. You can use these to get to the Artifact!</t>
  </si>
  <si>
    <t>goal_warlock_kill_boss</t>
  </si>
  <si>
    <t>Clear out Dollaran</t>
  </si>
  <si>
    <t>goal_warlock_kill_boss_1</t>
  </si>
  <si>
    <t>Defeat Yaina Overproud.</t>
  </si>
  <si>
    <t>goal_warlock_rescue_pitfiend</t>
  </si>
  <si>
    <t>Free Crowley</t>
  </si>
  <si>
    <t>goal_warlock_rescue_pitfiend_1</t>
  </si>
  <si>
    <t>Destroy Crowley’s prison.</t>
  </si>
  <si>
    <t>goal_warlock_spawn_portal_timer</t>
  </si>
  <si>
    <t>Yaina Overproud’s Arcane Tears</t>
  </si>
  <si>
    <t>goal_warlock_spawn_portal_timer_1</t>
  </si>
  <si>
    <t>New Arcane Tears in: {Countdown}</t>
  </si>
  <si>
    <t>goal_warlock_spawn_portal_timer_mouseover</t>
  </si>
  <si>
    <t>Yaina Overproud can open Arcane Tears in your Dungeon through which magic flows to attack your Dungeonheart!
Destroy the Tears as quickly as possible to protect the Heart. Note, however, that when an Arcane Tear is destroyed, it creates a concussive wave that damages anyone nearby.</t>
  </si>
  <si>
    <t>goal_water_build_crypt</t>
  </si>
  <si>
    <t>Dead? What’s that?</t>
  </si>
  <si>
    <t>goal_water_build_crypt_1</t>
  </si>
  <si>
    <t>Build a Defi-Bri-Mat.</t>
  </si>
  <si>
    <t>goal_water_ebbtimer</t>
  </si>
  <si>
    <t>Game of Tides</t>
  </si>
  <si>
    <t>goal_water_ebbtimer_1</t>
  </si>
  <si>
    <t>The water will soon recede: {Countdown}</t>
  </si>
  <si>
    <t>goal_water_floodtimer</t>
  </si>
  <si>
    <t>goal_water_floodtimer_1</t>
  </si>
  <si>
    <t>High tide is approaching: {Countdown}</t>
  </si>
  <si>
    <t>goal_water_get_lich</t>
  </si>
  <si>
    <t>Summon a Lich</t>
  </si>
  <si>
    <t>goal_water_get_lich_1</t>
  </si>
  <si>
    <t>Sacrifice three Skeletons to the high tide at the Ritual Site.</t>
  </si>
  <si>
    <t>goal_water_primarygoal</t>
  </si>
  <si>
    <t>Water parks</t>
  </si>
  <si>
    <t>goal_water_primarygoal_1</t>
  </si>
  <si>
    <t>Contaminated Water Supplies: {AchievedCount} / {RequiredCount}</t>
  </si>
  <si>
    <t>goal_water_primarygoal_mouseover</t>
  </si>
  <si>
    <t>To contaminate a Water Supply, you must have Thalya selected and then select the Water Supply with {key:OrderAttackInOverworld}.
Keep in mind: Thalya is distracted and defenseless while contaminating the Water Supplies. You must defend her for the duration!</t>
  </si>
  <si>
    <t>healing_potion_desc</t>
  </si>
  <si>
    <t>Heals creatures.</t>
  </si>
  <si>
    <t>healing_potion_title</t>
  </si>
  <si>
    <t>Healing potion</t>
  </si>
  <si>
    <t>herostats_campaignprogress</t>
  </si>
  <si>
    <t>Campaign Progress</t>
  </si>
  <si>
    <t>herostats_collectedevilness</t>
  </si>
  <si>
    <t>Evilness collected</t>
  </si>
  <si>
    <t>herostats_heroeskilled</t>
  </si>
  <si>
    <t>Heroes killed</t>
  </si>
  <si>
    <t>holocron_function</t>
  </si>
  <si>
    <t>Scrolls for the Lecture Hall.</t>
  </si>
  <si>
    <t>internal_error</t>
  </si>
  <si>
    <t>Internal error</t>
  </si>
  <si>
    <t>map_unknown</t>
  </si>
  <si>
    <t>Unknown Map</t>
  </si>
  <si>
    <t>mapgen_preset_2player_desc</t>
  </si>
  <si>
    <t>A lovingly crafted map in which 2 bad guys can smash each others‘ heads in!</t>
  </si>
  <si>
    <t>mapgen_preset_2player_title</t>
  </si>
  <si>
    <t>Field of Glory</t>
  </si>
  <si>
    <t>mapgen_preset_3player_desc</t>
  </si>
  <si>
    <t>A handmade map from underpaid level designers where 3 bad guys kick each other's butts!</t>
  </si>
  <si>
    <t>mapgen_preset_3player_title</t>
  </si>
  <si>
    <t>Field of Honor</t>
  </si>
  <si>
    <t>mapgen_preset_4player_desc</t>
  </si>
  <si>
    <t>A card for 4 villains created by tender level designer hand.</t>
  </si>
  <si>
    <t>mapgen_preset_4player_title</t>
  </si>
  <si>
    <t>Mother of All Battles</t>
  </si>
  <si>
    <t>mapgen_preset_addon_2player</t>
  </si>
  <si>
    <t>Field of Honor (Clash of Gods)</t>
  </si>
  <si>
    <t>mapgen_preset_addon_3player</t>
  </si>
  <si>
    <t>Muerte Valley (Clash of Gods)</t>
  </si>
  <si>
    <t>mapgen_preset_addon_4player</t>
  </si>
  <si>
    <t>Castle Conflict (Clash of Gods)</t>
  </si>
  <si>
    <t>mapgen_preset_addon_large</t>
  </si>
  <si>
    <t>Bigbiglandia (Clash of Gods)</t>
  </si>
  <si>
    <t>mapgen_preset_addon_medium</t>
  </si>
  <si>
    <t>Middlington (Clash of Gods)</t>
  </si>
  <si>
    <t>mapgen_preset_addon_small</t>
  </si>
  <si>
    <t>Tinyville (Clash of Gods)</t>
  </si>
  <si>
    <t>mapgen_preset_defenders_desc</t>
  </si>
  <si>
    <t>Join up with an ally to save the evil Heroes’ Camp from destruction.
Can only be played cooperatively!</t>
  </si>
  <si>
    <t>mapgen_preset_defenders_title</t>
  </si>
  <si>
    <t>mapgen_preset_large_desc</t>
  </si>
  <si>
    <t>A lush Overworld with {PresetEvilHubs} Islands of Evilness and {PresetSpawners} Hero camps.</t>
  </si>
  <si>
    <t>mapgen_preset_large_title</t>
  </si>
  <si>
    <t>Overfilledville</t>
  </si>
  <si>
    <t>mapgen_preset_medium_desc</t>
  </si>
  <si>
    <t>An acceptable Overworld with {PresetEvilHubs} Islands of Evilness and {PresetSpawners} Hero camps.</t>
  </si>
  <si>
    <t>mapgen_preset_medium_title</t>
  </si>
  <si>
    <t>Averageton</t>
  </si>
  <si>
    <t>mapgen_preset_mp_desc</t>
  </si>
  <si>
    <t>An Overworld with {PresetEvilHubs} Islands of Evilness. Designed for {PresetPlayerCount} players.</t>
  </si>
  <si>
    <t>mapgen_preset_mp_manyguards_desc</t>
  </si>
  <si>
    <t>An Overworld with {PresetEvilHubs} Islands of Evilness. Designed for {PresetPlayerCount} Players.</t>
  </si>
  <si>
    <t>mapgen_preset_mp_manyguards_title</t>
  </si>
  <si>
    <t>Den of Thieves</t>
  </si>
  <si>
    <t>mapgen_preset_mp_normalguards_desc</t>
  </si>
  <si>
    <t>mapgen_preset_mp_normalguards_title</t>
  </si>
  <si>
    <t>Slaughtering Block</t>
  </si>
  <si>
    <t>mapgen_preset_mp_title</t>
  </si>
  <si>
    <t>Bloody Meadow</t>
  </si>
  <si>
    <t>mapgen_preset_sandbox_bosscontrol_desc</t>
  </si>
  <si>
    <t>Time for the big guns. Summon giant monsters to destroy the Heroes’ City.</t>
  </si>
  <si>
    <t>mapgen_preset_sandbox_bosscontrol_title</t>
  </si>
  <si>
    <t>Boss Monster</t>
  </si>
  <si>
    <t>mapgen_preset_sandbox_corpse_desc</t>
  </si>
  <si>
    <t>Sacrifice vast numbers of Heroes on the altar of the Dark Gods!</t>
  </si>
  <si>
    <t>mapgen_preset_sandbox_corpse_title</t>
  </si>
  <si>
    <t>Corpses for the Mortuary Mountain!</t>
  </si>
  <si>
    <t>mapgen_preset_sandbox_creepcontrol_desc</t>
  </si>
  <si>
    <t>Horde, Demons and Undead? How boring! Time to take a look at the other Creatures of the Underground!</t>
  </si>
  <si>
    <t>mapgen_preset_sandbox_creepcontrol_title</t>
  </si>
  <si>
    <t>A Bug’s Life</t>
  </si>
  <si>
    <t>mapgen_preset_sandbox_crowley_desc</t>
  </si>
  <si>
    <t>Help Crowley once again storm Dollaran in this map.</t>
  </si>
  <si>
    <t>mapgen_preset_sandbox_crowley_title</t>
  </si>
  <si>
    <t>Crowley's March</t>
  </si>
  <si>
    <t>mapgen_preset_sandbox_desc</t>
  </si>
  <si>
    <t>Give yourself access to infinite resources so you can build your dream Dungeon!</t>
  </si>
  <si>
    <t>mapgen_preset_sandbox_dungeon_madness_desc</t>
  </si>
  <si>
    <t>Conquer this map while facing the malicious random events of an insane level designer.</t>
  </si>
  <si>
    <t>mapgen_preset_sandbox_dungeon_madness_title</t>
  </si>
  <si>
    <t>Dungeon Madness</t>
  </si>
  <si>
    <t>mapgen_preset_sandbox_hero_waves_desc</t>
  </si>
  <si>
    <t>Switch to the side of Good and fight off evil Creature attacks!</t>
  </si>
  <si>
    <t>mapgen_preset_sandbox_hero_waves_title</t>
  </si>
  <si>
    <t>Survive as a Hero</t>
  </si>
  <si>
    <t>mapgen_preset_sandbox_incantation_desc</t>
  </si>
  <si>
    <t>Help Thalya take the Summoning Stones</t>
  </si>
  <si>
    <t>mapgen_preset_sandbox_incantation_title</t>
  </si>
  <si>
    <t>mapgen_preset_sandbox_resettlement_desc</t>
  </si>
  <si>
    <t>The Grave Golem is looking for a new place to sleep. Get it to its future resting place safely!</t>
  </si>
  <si>
    <t>mapgen_preset_sandbox_resettlement_title</t>
  </si>
  <si>
    <t>mapgen_preset_sandbox_title</t>
  </si>
  <si>
    <t>Playground</t>
  </si>
  <si>
    <t>mapgen_preset_small_desc</t>
  </si>
  <si>
    <t>A simple, little Overworld with {PresetEvilHubs} Islands of Evilness and {PresetSpawners} Hero camps.</t>
  </si>
  <si>
    <t>mapgen_preset_small_title</t>
  </si>
  <si>
    <t>Punyville</t>
  </si>
  <si>
    <t>mapgen_preset_transporter_desc</t>
  </si>
  <si>
    <t>Set out with an ally to bleed a City dry by intercepting all of the transports headed there! Can only be played cooperatively!</t>
  </si>
  <si>
    <t>mapgen_preset_transporter_title</t>
  </si>
  <si>
    <t>menu_Almanach</t>
  </si>
  <si>
    <t>Almanac</t>
  </si>
  <si>
    <t>menu_Almanach_LinkGroup_Other</t>
  </si>
  <si>
    <t>See also</t>
  </si>
  <si>
    <t>menu_Almanach_LinkGroup_RelatedDoorsTraps</t>
  </si>
  <si>
    <t>Doors and Traps</t>
  </si>
  <si>
    <t>menu_Almanach_LinkGroup_RelatedEvilHubs</t>
  </si>
  <si>
    <t>Good locations</t>
  </si>
  <si>
    <t>menu_Almanach_LinkGroup_RelatedGimmicks</t>
  </si>
  <si>
    <t>Work units</t>
  </si>
  <si>
    <t>menu_Almanach_LinkGroup_RelatedHeroes</t>
  </si>
  <si>
    <t>Heroes</t>
  </si>
  <si>
    <t>menu_Almanach_LinkGroup_RelatedRooms</t>
  </si>
  <si>
    <t>Rooms and Work units</t>
  </si>
  <si>
    <t>menu_Almanach_LinkGroup_RelatedRooms_Demon</t>
  </si>
  <si>
    <t>Demonic Rooms and Work units</t>
  </si>
  <si>
    <t>menu_Almanach_LinkGroup_RelatedRooms_Horde</t>
  </si>
  <si>
    <t>Horde Rooms and Work units</t>
  </si>
  <si>
    <t>menu_Almanach_LinkGroup_RelatedRooms_Neutral</t>
  </si>
  <si>
    <t>Neutral Rooms and Work units</t>
  </si>
  <si>
    <t>menu_Almanach_LinkGroup_RelatedRooms_Undead</t>
  </si>
  <si>
    <t>Undead Rooms and Work units</t>
  </si>
  <si>
    <t>menu_Almanach_LinkGroup_RelatedSpells</t>
  </si>
  <si>
    <t>Spell</t>
  </si>
  <si>
    <t>menu_Almanach_LinkGroup_RelatedTutorial</t>
  </si>
  <si>
    <t>Basics</t>
  </si>
  <si>
    <t>menu_Almanach_LinkGroup_RelatedUnits</t>
  </si>
  <si>
    <t>Creatures</t>
  </si>
  <si>
    <t>menu_Almanach_LinkGroup_ResearchRequirements</t>
  </si>
  <si>
    <t>Prerequisites</t>
  </si>
  <si>
    <t>menu_Almanach_LinkGroup_Tutorial</t>
  </si>
  <si>
    <t>Tutorial</t>
  </si>
  <si>
    <t>menu_Almanach_Page_ResearchRequirementSection</t>
  </si>
  <si>
    <t>Requires Research</t>
  </si>
  <si>
    <t>menu_Almanach_UnitPage_CombatSection_Title</t>
  </si>
  <si>
    <t>Combat skills</t>
  </si>
  <si>
    <t>menu_Almanach_UnitPage_SkillsSection_Title</t>
  </si>
  <si>
    <t>Skills</t>
  </si>
  <si>
    <t>menu_Almanach_UnitPage_TrapSection_Title</t>
  </si>
  <si>
    <t>Trap characteristics</t>
  </si>
  <si>
    <t>menu_Almanach_functionshort</t>
  </si>
  <si>
    <t>Open the Almanac, a comprehensive reference book with more information on Heroes, Creatures, Spells, Rooms, Traps and Doors.</t>
  </si>
  <si>
    <t>menu_ArmyManager</t>
  </si>
  <si>
    <t>Army</t>
  </si>
  <si>
    <t>menu_ArmyManager_CombatUnits</t>
  </si>
  <si>
    <t>Combat units</t>
  </si>
  <si>
    <t>menu_ArmyManager_DemonUnits</t>
  </si>
  <si>
    <t>Demons</t>
  </si>
  <si>
    <t>menu_ArmyManager_HordeUnits</t>
  </si>
  <si>
    <t>Horde</t>
  </si>
  <si>
    <t>menu_ArmyManager_UndeadUnits</t>
  </si>
  <si>
    <t>Undead</t>
  </si>
  <si>
    <t>menu_ArmyManager_WorkerUnits</t>
  </si>
  <si>
    <t>Little Snots</t>
  </si>
  <si>
    <t>menu_ArmyManager_functionshort</t>
  </si>
  <si>
    <t>Opens the army overview, where you can get a quick overview of all the Creatures and Little Snots you’ve hired.</t>
  </si>
  <si>
    <t>menu_ConstructionCommissionMenu</t>
  </si>
  <si>
    <t>Construction menu</t>
  </si>
  <si>
    <t>menu_ConstructionCommissionMenu_Demon</t>
  </si>
  <si>
    <t>Demon Rooms</t>
  </si>
  <si>
    <t>menu_ConstructionCommissionMenu_Demon_flavour</t>
  </si>
  <si>
    <t>“I wasn't born – I was shipped into existence.”</t>
  </si>
  <si>
    <t>menu_ConstructionCommissionMenu_Demon_function</t>
  </si>
  <si>
    <t>Here you will find all the rooms related to Demons, such as the Vortex, Arcanium, Lecture Hall, Chamber of Relaxation and the Torture Chamber.</t>
  </si>
  <si>
    <t>menu_ConstructionCommissionMenu_Doors</t>
  </si>
  <si>
    <t>Doors</t>
  </si>
  <si>
    <t>menu_ConstructionCommissionMenu_Doors_flavour</t>
  </si>
  <si>
    <t>“I can only show you the door. You're the one that has to walk through it.”</t>
  </si>
  <si>
    <t>menu_ConstructionCommissionMenu_Doors_function</t>
  </si>
  <si>
    <t>Here you can find all of the doors which can be produced in the Tinkerer's Cave.</t>
  </si>
  <si>
    <t>menu_ConstructionCommissionMenu_General</t>
  </si>
  <si>
    <t>General</t>
  </si>
  <si>
    <t>menu_ConstructionCommissionMenu_General_flavour</t>
  </si>
  <si>
    <t>“The possibilities!”</t>
  </si>
  <si>
    <t>menu_ConstructionCommissionMenu_General_function</t>
  </si>
  <si>
    <t>Here you can find general options such as Demolish and Fill, as well as options such as machines or Bunks for a selected room.</t>
  </si>
  <si>
    <t>menu_ConstructionCommissionMenu_Gimmicks</t>
  </si>
  <si>
    <t>menu_ConstructionCommissionMenu_Gimmicks_flavour</t>
  </si>
  <si>
    <t>“I think it's broken.”
“Nope, just needs a bit of motivation.”
*Smash* *crash* *boom* *bang* *rattle* *clang*</t>
  </si>
  <si>
    <t>menu_ConstructionCommissionMenu_Gimmicks_function</t>
  </si>
  <si>
    <t>Here you will find the normal Work units for all Rooms.</t>
  </si>
  <si>
    <t>menu_ConstructionCommissionMenu_Horde</t>
  </si>
  <si>
    <t>Horde Rooms</t>
  </si>
  <si>
    <t>menu_ConstructionCommissionMenu_Horde_flavour</t>
  </si>
  <si>
    <t>“Get them! For the Horde, boys!”</t>
  </si>
  <si>
    <t>menu_ConstructionCommissionMenu_Horde_function</t>
  </si>
  <si>
    <t>Here you will find all of the rooms related to the Horde, such as the Hideout, the Brewery, the Guard Room and the Arena.</t>
  </si>
  <si>
    <t>menu_ConstructionCommissionMenu_MagicGimmicks</t>
  </si>
  <si>
    <t>Magical Work units</t>
  </si>
  <si>
    <t>menu_ConstructionCommissionMenu_MagicGimmicks_flavour</t>
  </si>
  <si>
    <t>“How exactly does electricity come from the socket?”
“MAGIC!”</t>
  </si>
  <si>
    <t>menu_ConstructionCommissionMenu_MagicGimmicks_function</t>
  </si>
  <si>
    <t>Here you will find the magical Work units for all Rooms.</t>
  </si>
  <si>
    <t>menu_ConstructionCommissionMenu_MagicTraps</t>
  </si>
  <si>
    <t>Magic Traps</t>
  </si>
  <si>
    <t>menu_ConstructionCommissionMenu_MagicTraps_flavour</t>
  </si>
  <si>
    <t>“If you like those traps, you'll love the magical versions!”</t>
  </si>
  <si>
    <t>menu_ConstructionCommissionMenu_MagicTraps_function</t>
  </si>
  <si>
    <t>Here you will find all of the traps that can be built with magic crates.</t>
  </si>
  <si>
    <t>menu_ConstructionCommissionMenu_Neutral</t>
  </si>
  <si>
    <t>General Rooms</t>
  </si>
  <si>
    <t>menu_ConstructionCommissionMenu_Neutral_flavour</t>
  </si>
  <si>
    <t>“Gobble. Gobble gobble gobble gobble?”
“Lunch time!”
“GOBBLE!”</t>
  </si>
  <si>
    <t>menu_ConstructionCommissionMenu_Neutral_function</t>
  </si>
  <si>
    <t>Here you will find all of those rooms that do not belong to a specific faction, such as the Treasury, the Gobbler Farm and the Workshop.</t>
  </si>
  <si>
    <t>menu_ConstructionCommissionMenu_Traps</t>
  </si>
  <si>
    <t>Traps</t>
  </si>
  <si>
    <t>menu_ConstructionCommissionMenu_Traps_Automatic</t>
  </si>
  <si>
    <t>Automatic Traps</t>
  </si>
  <si>
    <t>menu_ConstructionCommissionMenu_Traps_Automatic_flavour</t>
  </si>
  <si>
    <t>This thing works all by itself!</t>
  </si>
  <si>
    <t>menu_ConstructionCommissionMenu_Traps_Automatic_function</t>
  </si>
  <si>
    <t>Traps that activate automatically.</t>
  </si>
  <si>
    <t>menu_ConstructionCommissionMenu_Traps_Manual</t>
  </si>
  <si>
    <t>Manual Traps</t>
  </si>
  <si>
    <t>menu_ConstructionCommissionMenu_Traps_Manual_And_Doors</t>
  </si>
  <si>
    <t>Manual Traps and Doors</t>
  </si>
  <si>
    <t>menu_ConstructionCommissionMenu_Traps_Manual_flavour</t>
  </si>
  <si>
    <t>If you want anything done around here, you have to do it yourself…</t>
  </si>
  <si>
    <t>menu_ConstructionCommissionMenu_Traps_Manual_function</t>
  </si>
  <si>
    <t>Traps activated by a slap from the Hand of Terror.</t>
  </si>
  <si>
    <t>menu_ConstructionCommissionMenu_Traps_flavour</t>
  </si>
  <si>
    <t>“But what if it's a trap?”
“Turn around and do not come back. It's undoubtedly a trap!”</t>
  </si>
  <si>
    <t>menu_ConstructionCommissionMenu_Traps_function</t>
  </si>
  <si>
    <t>Here you can find all of the normal traps producible in the Tinkerer's Cave.</t>
  </si>
  <si>
    <t>menu_ConstructionCommissionMenu_Undead</t>
  </si>
  <si>
    <t>Undead Rooms</t>
  </si>
  <si>
    <t>menu_ConstructionCommissionMenu_Undead_flavour</t>
  </si>
  <si>
    <t>menu_ConstructionCommissionMenu_Undead_function</t>
  </si>
  <si>
    <t>Here you will find all of the rooms related to the Undead, such as the Graveyard, the Crypt, the Prison and the Temple.</t>
  </si>
  <si>
    <t>menu_ConstructionCommissionMenu_functionshort</t>
  </si>
  <si>
    <t>Opens the Construction Menu, where you can select Rooms, Work units, Traps, and Doors.</t>
  </si>
  <si>
    <t>menu_GameOver_Defeat</t>
  </si>
  <si>
    <t>Defeat</t>
  </si>
  <si>
    <t>menu_GameOver_Options_Retry</t>
  </si>
  <si>
    <t>Try again</t>
  </si>
  <si>
    <t>menu_GameOver_Victory</t>
  </si>
  <si>
    <t>Victory</t>
  </si>
  <si>
    <t>menu_InGame_BackToCampaign</t>
  </si>
  <si>
    <t>To the Campaign</t>
  </si>
  <si>
    <t>menu_InGame_BackToCredits</t>
  </si>
  <si>
    <t>OK</t>
  </si>
  <si>
    <t>menu_InGame_BackToLobby</t>
  </si>
  <si>
    <t>To Lobby</t>
  </si>
  <si>
    <t>menu_InGame_BackToMainMenu</t>
  </si>
  <si>
    <t>Main Menu</t>
  </si>
  <si>
    <t>menu_InGame_BackToSkirmish</t>
  </si>
  <si>
    <t>To Skirmish Map</t>
  </si>
  <si>
    <t>menu_InGame_Restart</t>
  </si>
  <si>
    <t>Restart</t>
  </si>
  <si>
    <t>menu_OverlaySelector</t>
  </si>
  <si>
    <t>Menu selection</t>
  </si>
  <si>
    <t>menu_OverlaySelector_ToDominants</t>
  </si>
  <si>
    <t>Actions</t>
  </si>
  <si>
    <t>menu_RecruitmentCommissionMenu</t>
  </si>
  <si>
    <t>menu_RecruitmentCommissionMenu_Basic</t>
  </si>
  <si>
    <t>menu_RecruitmentCommissionMenu_Basic_flavour</t>
  </si>
  <si>
    <t>“Creatures? Excellent, they can be SENT IN WAVE AFTER WAVE! "</t>
  </si>
  <si>
    <t>menu_RecruitmentCommissionMenu_Basic_function</t>
  </si>
  <si>
    <t>Here creatures from all factions can be hired.</t>
  </si>
  <si>
    <t>menu_RecruitmentCommissionMenu_Titan</t>
  </si>
  <si>
    <t>Titans</t>
  </si>
  <si>
    <t>menu_RecruitmentCommissionMenu_functionshort</t>
  </si>
  <si>
    <t>Opens the Creature Menu, where you can hire all of the Creatures you have unlocked so far.</t>
  </si>
  <si>
    <t>menu_ResearchMenu</t>
  </si>
  <si>
    <t>Research Menu</t>
  </si>
  <si>
    <t>menu_ResearchMenu_Duration_Long</t>
  </si>
  <si>
    <t>Long</t>
  </si>
  <si>
    <t>menu_ResearchMenu_Duration_Medium</t>
  </si>
  <si>
    <t>Average</t>
  </si>
  <si>
    <t>menu_ResearchMenu_Duration_Short</t>
  </si>
  <si>
    <t>Short</t>
  </si>
  <si>
    <t>menu_ResearchMenu_ImproveLeaf</t>
  </si>
  <si>
    <t>Refine Scrolls</t>
  </si>
  <si>
    <t>menu_ResearchMenu_ImproveNode</t>
  </si>
  <si>
    <t>Improve Research</t>
  </si>
  <si>
    <t>menu_ResearchMenu_Leaf_Designation</t>
  </si>
  <si>
    <t>Scroll</t>
  </si>
  <si>
    <t>menu_ResearchMenu_LectureHallActiveResearches</t>
  </si>
  <si>
    <t>Scrolls in progress:</t>
  </si>
  <si>
    <t>menu_ResearchMenu_LectureHallSlots</t>
  </si>
  <si>
    <t>Stored Scrolls:</t>
  </si>
  <si>
    <t>menu_ResearchMenu_Level</t>
  </si>
  <si>
    <t>Level</t>
  </si>
  <si>
    <t>menu_ResearchMenu_NoLectureHall</t>
  </si>
  <si>
    <t>No Lecture Hall</t>
  </si>
  <si>
    <t>menu_ResearchMenu_NodeUnavailable</t>
  </si>
  <si>
    <t>This Research is not available.</t>
  </si>
  <si>
    <t>menu_ResearchMenu_Node_Designation</t>
  </si>
  <si>
    <t>Research</t>
  </si>
  <si>
    <t>menu_ResearchMenu_UnlockLeaf</t>
  </si>
  <si>
    <t>Research Scroll</t>
  </si>
  <si>
    <t>menu_ResearchMenu_UnlockNode</t>
  </si>
  <si>
    <t>menu_ResearchMenu_functionshort</t>
  </si>
  <si>
    <t>Opens the Research Menu, where you can research new things at the cost of some Gold and Evilness, or improve existing ones with Scrolls.</t>
  </si>
  <si>
    <t>menu_RoomsMenu_functionshort</t>
  </si>
  <si>
    <t>Construction Menu from which you can select Rooms and Work units.</t>
  </si>
  <si>
    <t>menu_SpellCommissionMenu</t>
  </si>
  <si>
    <t>menu_SpellCommissionMenu_OffensiveSpells</t>
  </si>
  <si>
    <t>Attack Spell</t>
  </si>
  <si>
    <t>menu_SpellCommissionMenu_OffensiveSpells_flavour</t>
  </si>
  <si>
    <t>“Magic, do your thing.”
*BOOM* *CRASH* *EXPLOSION*
“Then again, maybe not…”</t>
  </si>
  <si>
    <t>menu_SpellCommissionMenu_OffensiveSpells_function</t>
  </si>
  <si>
    <t>Here you will find all learned and available Spells.</t>
  </si>
  <si>
    <t>menu_SpellCommissionMenu_Spells</t>
  </si>
  <si>
    <t>menu_SpellCommissionMenu_Spells_flavour</t>
  </si>
  <si>
    <t>menu_SpellCommissionMenu_Spells_function</t>
  </si>
  <si>
    <t>menu_SpellCommissionMenu_SupportSpells</t>
  </si>
  <si>
    <t>Support Spell</t>
  </si>
  <si>
    <t>menu_SpellCommissionMenu_SupportSpells_flavour</t>
  </si>
  <si>
    <t>“Sometimes you have to help these incompetents…”</t>
  </si>
  <si>
    <t>menu_SpellCommissionMenu_SupportSpells_function</t>
  </si>
  <si>
    <t>menu_SpellCommissionMenu_functionshort</t>
  </si>
  <si>
    <t>Opens the Spell menu, where you can select all the Spells you’ve learned for use. Provided you have enough Mana…</t>
  </si>
  <si>
    <t>menu_Statistics_ConvertedHeroes</t>
  </si>
  <si>
    <t>Converted Heroes</t>
  </si>
  <si>
    <t>menu_Statistics_DefeatedHeroes</t>
  </si>
  <si>
    <t>Defeated Heroes</t>
  </si>
  <si>
    <t>menu_Statistics_LostCreatures</t>
  </si>
  <si>
    <t>Deceased creatures</t>
  </si>
  <si>
    <t>menu_Statistics_Player</t>
  </si>
  <si>
    <t>You</t>
  </si>
  <si>
    <t>menu_Statistics_ResearchesCompleted</t>
  </si>
  <si>
    <t>menu_Statistics_World</t>
  </si>
  <si>
    <t>World</t>
  </si>
  <si>
    <t>menu_TrapsMenu_functionshort</t>
  </si>
  <si>
    <t>Opens the Traps and Doors menu. You need a &lt;color=#99FF99&gt;Tinkerer’s Machinarium&lt;/color&gt; to make the Traps and Doors from &lt;color=#99FF99&gt;Toolboxes&lt;/color&gt;.</t>
  </si>
  <si>
    <t>menu_almanach_unitpage_jobs_title</t>
  </si>
  <si>
    <t>Professions</t>
  </si>
  <si>
    <t>menu_almanach_unitpage_needs_title</t>
  </si>
  <si>
    <t>Needs</t>
  </si>
  <si>
    <t>menu_armory_research_orc_ironhidearmor_title</t>
  </si>
  <si>
    <t>Steel Ironhides</t>
  </si>
  <si>
    <t>menu_demon_research_smith_lust_charm_title</t>
  </si>
  <si>
    <t>Bewitching Succubus</t>
  </si>
  <si>
    <t>menu_fill_tile_desc</t>
  </si>
  <si>
    <t>You can fill corridors back in again. However, you won't be able to close off any areas of the dungeon by doing this.</t>
  </si>
  <si>
    <t>menu_fill_tile_title</t>
  </si>
  <si>
    <t>Fill empty Tile.</t>
  </si>
  <si>
    <t>menu_hotkey</t>
  </si>
  <si>
    <t>Hotkey: {hotkey}</t>
  </si>
  <si>
    <t>menu_option_ingame_desc</t>
  </si>
  <si>
    <t>Pauses the game and displays the game menu.</t>
  </si>
  <si>
    <t>menu_option_ingame_title</t>
  </si>
  <si>
    <t>Show game menu</t>
  </si>
  <si>
    <t>menu_option_multi_select_next_unit_title</t>
  </si>
  <si>
    <t>Selects the next group</t>
  </si>
  <si>
    <t>menu_option_quickload_desc</t>
  </si>
  <si>
    <t>Loads a saved game that was previously saved using “Quick save”.</t>
  </si>
  <si>
    <t>menu_option_quickload_title</t>
  </si>
  <si>
    <t>Quick load</t>
  </si>
  <si>
    <t>menu_option_quicksave_desc</t>
  </si>
  <si>
    <t>Saves the game.</t>
  </si>
  <si>
    <t>menu_option_quicksave_title</t>
  </si>
  <si>
    <t>Quick save</t>
  </si>
  <si>
    <t>menu_option_rotate_camera_left_desc</t>
  </si>
  <si>
    <t>Temporarily rotates the camera towards the left.</t>
  </si>
  <si>
    <t>menu_option_rotate_camera_left_title</t>
  </si>
  <si>
    <t>Rotate camera left</t>
  </si>
  <si>
    <t>menu_option_rotate_camera_right_desc</t>
  </si>
  <si>
    <t>Temporarily rotates the camera towards the right.</t>
  </si>
  <si>
    <t>menu_option_rotate_camera_right_title</t>
  </si>
  <si>
    <t>Rotate camera right</t>
  </si>
  <si>
    <t>menu_option_rotategimmick_desc</t>
  </si>
  <si>
    <t>Rotates the item and positions it as you see fit.</t>
  </si>
  <si>
    <t>menu_option_rotategimmick_title</t>
  </si>
  <si>
    <t>Rotate Item</t>
  </si>
  <si>
    <t>menu_option_view_inscene_desc</t>
  </si>
  <si>
    <t>Displays information about your creatures.</t>
  </si>
  <si>
    <t>menu_option_view_inscene_title</t>
  </si>
  <si>
    <t>Show information</t>
  </si>
  <si>
    <t>menu_option_zoom_to_throne_room_desc</t>
  </si>
  <si>
    <t>Takes you back to the Throne Room immediately.</t>
  </si>
  <si>
    <t>menu_option_zoom_to_throne_room_title</t>
  </si>
  <si>
    <t>To Throne Room</t>
  </si>
  <si>
    <t>menu_regionchange</t>
  </si>
  <si>
    <t>Change region</t>
  </si>
  <si>
    <t>menu_room_remove_desc</t>
  </si>
  <si>
    <t>menu_room_remove_title</t>
  </si>
  <si>
    <t>menu_spell_arrowrain_title</t>
  </si>
  <si>
    <t>Shower of Arrows</t>
  </si>
  <si>
    <t>menu_unit_basic_attack_desc</t>
  </si>
  <si>
    <t>Attacks the selected target every {Cooldown} seconds and deals {Damage} damage.</t>
  </si>
  <si>
    <t>menu_unit_basic_attack_title</t>
  </si>
  <si>
    <t>Attacks</t>
  </si>
  <si>
    <t>menu_unit_basic_rangedattack_desc</t>
  </si>
  <si>
    <t>The creature can attack enemies within a range of {Range} meters every {Cooldown} seconds, dealing {Damage} damage.</t>
  </si>
  <si>
    <t>menu_unit_basic_rangedattack_title</t>
  </si>
  <si>
    <t>Ranged Attack</t>
  </si>
  <si>
    <t>menu_unit_goblinengineer_attack_desc</t>
  </si>
  <si>
    <t>The Gob-O-Bot doesn’t just shoot at its target, but instead blankets a {Area} meter area in front of it with lethal missiles every {Cooldown} seconds that deal {Damage} damage to all enemies within that area.</t>
  </si>
  <si>
    <t>menu_unit_goblinengineer_attack_title</t>
  </si>
  <si>
    <t>Shrapnel Cannon</t>
  </si>
  <si>
    <t>menu_unit_hold_desc</t>
  </si>
  <si>
    <t>The creature will stand its ground and remain in position. It will attack enemies within range, but will not follow them.</t>
  </si>
  <si>
    <t>menu_unit_hold_title</t>
  </si>
  <si>
    <t>Hold Position</t>
  </si>
  <si>
    <t>menu_unit_move_desc</t>
  </si>
  <si>
    <t>Moves you to the location or target indicated.</t>
  </si>
  <si>
    <t>menu_unit_move_title</t>
  </si>
  <si>
    <t>Move</t>
  </si>
  <si>
    <t>menu_unit_stop_desc</t>
  </si>
  <si>
    <t>Immediately stops carrying out any commands and stands still.</t>
  </si>
  <si>
    <t>menu_unit_stop_title</t>
  </si>
  <si>
    <t>Stop</t>
  </si>
  <si>
    <t>menu_workshop_upgrades_treasury_capacity_1_desc</t>
  </si>
  <si>
    <t>Thanks to taller stacks of gold, you will be able to cram much more gold into your treasuries.</t>
  </si>
  <si>
    <t>menu_workshop_upgrades_treasury_capacity_1_title</t>
  </si>
  <si>
    <t>More Gold</t>
  </si>
  <si>
    <t>menu_workshop_upgrades_treasury_capacity_2_desc</t>
  </si>
  <si>
    <t>Unbelievable just how much Gold can be stacked on a single Tile! This research allows {Room_CapacityBonusPerTile} additional Gold to be stored on each Tile in the Treasury.</t>
  </si>
  <si>
    <t>motd_general</t>
  </si>
  <si>
    <t>Did you know?</t>
  </si>
  <si>
    <t>hint</t>
  </si>
  <si>
    <t>motd_v1</t>
  </si>
  <si>
    <t>You can drop a number of creatures at the same time in the Dungeon! Just hold {key:ReleaseCreature}. Very handy indeed, especially when throwing creatures at the Dungeon Gate or a Demon Portal!</t>
  </si>
  <si>
    <t>motd_v2</t>
  </si>
  <si>
    <t>You can use the Hand of Terror to easily take creatures to the Overworld! Change to the Overworld and issue a command. The creatures then automatically leave the Dungeon through the closest Dungeon Gate or Demon Portal!</t>
  </si>
  <si>
    <t>motd_v3</t>
  </si>
  <si>
    <t>You can charge many Spells to drastically increase their effect! Just press and hold {key:Submit}!</t>
  </si>
  <si>
    <t>keyboard</t>
  </si>
  <si>
    <t>motd_v4</t>
  </si>
  <si>
    <t>Manual Traps do huge amounts of damage! But for that, you have to trigger them with a hearty slap from the Hand of Terror. Particularly enjoyable, by the way, in the case of the Exploding Treasure Chest, as the greedy Heroes automatically gather around it!</t>
  </si>
  <si>
    <t>motd_v5</t>
  </si>
  <si>
    <t>You can use the {key:SelectAllKey} to either simultaneously gather all of the creatures in the Dungeon into the Hand of Terror or select them in the Overworld!</t>
  </si>
  <si>
    <t>motd_v6</t>
  </si>
  <si>
    <t>You immediately gain a large amount of Evilness when you conquer a Good location! It then slowly bubbles into your Dungeon over time. So the earlier you conquer those locations, the sooner you will have powerful Research projects at your disposal!</t>
  </si>
  <si>
    <t>motd_v7</t>
  </si>
  <si>
    <t>Many things in the Dungeon can be sped along using the Hand of Terror! Like tossing Toolboxes into the Tinkerer's Cave or any Gold found lying around into the Treasury or “motivating” creatures to work faster with a slap! Just give it a try!</t>
  </si>
  <si>
    <t>motd_v8</t>
  </si>
  <si>
    <t>Any creatures or Little Snots that you drop in the vicinity of a Work unit, resource or wall to be excavated will be “motivated” to interact with it! This is also indicated by a coloring of the corresponding objects!</t>
  </si>
  <si>
    <t>motd_v9</t>
  </si>
  <si>
    <t>You can use a slap to convince all your creatures or Little Snots to work faster!</t>
  </si>
  <si>
    <t>motd_v10</t>
  </si>
  <si>
    <t>The Graveyard and the Prison offer you room for a pack of Zombies and Skeletons, respectively! These don’t use up any Population Points!</t>
  </si>
  <si>
    <t>motd_v11</t>
  </si>
  <si>
    <t>You can lock all Doors against your own creatures! This lets you prevent them from leaving their jobs to pursue time-wasting endeavors such as satisfying their needs!</t>
  </si>
  <si>
    <t>motd_v12</t>
  </si>
  <si>
    <t>A Sacrificial Pit is built in a Large Temple! There all sorts of things can be sacrificed in hopes of getting something great in exchange!</t>
  </si>
  <si>
    <t>motd_v13</t>
  </si>
  <si>
    <t>All buildable Work units, Doors and Traps have a magical upgrade! These upgrades are unlocked by researching the &lt;color=#99FF99&gt;Sinister Laboratory&lt;/color&gt;.</t>
  </si>
  <si>
    <t>motd_v14</t>
  </si>
  <si>
    <t>Undead always automatically revive in the Graveyard! Demons also revive in the Vortex, but this consumes Mana. Horde creatures die permanently if there is no Crypt present. Then again, Nagas can heal them during combat!</t>
  </si>
  <si>
    <t>motd_v15</t>
  </si>
  <si>
    <t>All creature Skills trigger automatically! Of course, they can also be triggered manually!</t>
  </si>
  <si>
    <t>motd_v16</t>
  </si>
  <si>
    <t>All Research can be improved using Scrolls! The Lecture Hall has to be researched and built in order to unlock Scrolls!</t>
  </si>
  <si>
    <t>motd_v17</t>
  </si>
  <si>
    <t>All creatures also satisfy their needs for Gold, Beer, Gobblers and Mana when they’re in the Overworld! This happens automatically and the resources simply disappear from the Dungeon. If you don’t have enough supplies, the creatures will begin to strike!</t>
  </si>
  <si>
    <t>motd_v18</t>
  </si>
  <si>
    <t>The &lt;color=#99FF99&gt;Brewery&lt;/color&gt; and the &lt;color=#99FF99&gt;Arena&lt;/color&gt; must be researched to allow Horde creatures to rise to level 10! The &lt;color=#99FF99&gt;Chamber of Relaxation&lt;/color&gt; must be researched for the Demons and the &lt;color=#99FF99&gt;Temple&lt;/color&gt; for the Undead before they can rise to the maximum level!</t>
  </si>
  <si>
    <t>motd_v19</t>
  </si>
  <si>
    <t>Horde creatures will automatically train for free in the Arena, thereby gaining experience! Undead and Demons can also train there when thrown in there by the Hand of Terror. However, doing so gradually devours your Gold!</t>
  </si>
  <si>
    <t>motd_v20</t>
  </si>
  <si>
    <t>The Drum in the Guard Room can be struck by the Hand of Terror! This bolsters all of the creatures standing guard for a short while!</t>
  </si>
  <si>
    <t>motd_v21</t>
  </si>
  <si>
    <t>You can also refill Tiles. This allows you to not only correct building errors at any time, but also to divert any Heroes in your Dungeon!</t>
  </si>
  <si>
    <t>motd_v22</t>
  </si>
  <si>
    <t>Fire and ice effects from Spells, Traps and attacks by your creatures cancel each other out!</t>
  </si>
  <si>
    <t>motd_v23</t>
  </si>
  <si>
    <t>Imprisoned Heroes can also be thrown into the Torture Chamber to be “converted” by one of your Succubi! Unfortunately, this doesn’t always work. But hey, no problem, just try again with the next Hero!</t>
  </si>
  <si>
    <t>motd_v24</t>
  </si>
  <si>
    <t>If you try to Slap a Hero in the Dungeon, he'll then be marked as a target of choice for all your creatures!</t>
  </si>
  <si>
    <t>motd_v25</t>
  </si>
  <si>
    <t>You can rename your creatures in the Army Overview. To do so, click on the button next to the creature's name.</t>
  </si>
  <si>
    <t>motd_v26</t>
  </si>
  <si>
    <t>If you pick creatures up with &lt;color=#ADD8E6&gt;{key:SelectAllKey}&lt;/color&gt; or the Hot Keys &lt;color=#ADD8E6&gt;0-9&lt;/color&gt;, the assigned Guardrooms and Training Devices will not be deleted. To cancel the assignment, you must use the Hand of Terror to collect the Creatures right from their workplaces.</t>
  </si>
  <si>
    <t>movespeed_potion_desc</t>
  </si>
  <si>
    <t>Briefly increases movement speed.</t>
  </si>
  <si>
    <t>movespeed_potion_title</t>
  </si>
  <si>
    <t>Sprint potion</t>
  </si>
  <si>
    <t>name_arachnid_v1</t>
  </si>
  <si>
    <t>Ghon'gess</t>
  </si>
  <si>
    <t>name_arachnid_v2</t>
  </si>
  <si>
    <t>Kres'cerk</t>
  </si>
  <si>
    <t>name_arachnid_v3</t>
  </si>
  <si>
    <t>Gas'kehal</t>
  </si>
  <si>
    <t>name_arachnid_v4</t>
  </si>
  <si>
    <t>Graf'mark</t>
  </si>
  <si>
    <t>name_arachnid_v5</t>
  </si>
  <si>
    <t>Gaf'camal</t>
  </si>
  <si>
    <t>name_arachnid_v6</t>
  </si>
  <si>
    <t>Pan'dorok</t>
  </si>
  <si>
    <t>name_arachnid_v7</t>
  </si>
  <si>
    <t>Sok'corah</t>
  </si>
  <si>
    <t>name_arachnid_v8</t>
  </si>
  <si>
    <t>Gheg'sapos</t>
  </si>
  <si>
    <t>name_arachnid_v9</t>
  </si>
  <si>
    <t>Khar'mawar</t>
  </si>
  <si>
    <t>name_arachnid_v10</t>
  </si>
  <si>
    <t>Dhap'gakk</t>
  </si>
  <si>
    <t>name_arachnid_v11</t>
  </si>
  <si>
    <t>Dhar'ponak</t>
  </si>
  <si>
    <t>name_arachnid_v12</t>
  </si>
  <si>
    <t>Rap'mark</t>
  </si>
  <si>
    <t>name_arachnid_v13</t>
  </si>
  <si>
    <t>Drob'cenrek</t>
  </si>
  <si>
    <t>name_arachnid_v14</t>
  </si>
  <si>
    <t>Crog'dagoh</t>
  </si>
  <si>
    <t>name_arachnid_v15</t>
  </si>
  <si>
    <t>Milyn'Monrokk</t>
  </si>
  <si>
    <t>name_arachnid_v16</t>
  </si>
  <si>
    <t>Maggie'Thatch</t>
  </si>
  <si>
    <t>name_arachnid_v17</t>
  </si>
  <si>
    <t>Kei'Rakneighly</t>
  </si>
  <si>
    <t>name_arachnid_v18</t>
  </si>
  <si>
    <t>Pero'Evaa</t>
  </si>
  <si>
    <t>name_arachnid_v19</t>
  </si>
  <si>
    <t>Kelly'Grakk</t>
  </si>
  <si>
    <t>name_arachnid_v20</t>
  </si>
  <si>
    <t>Onass'Jakk</t>
  </si>
  <si>
    <t>name_arachnid_v21</t>
  </si>
  <si>
    <t>Katt'Holmas</t>
  </si>
  <si>
    <t>name_arachnid_v22</t>
  </si>
  <si>
    <t>Ira'Shakk</t>
  </si>
  <si>
    <t>name_arachnid_v23</t>
  </si>
  <si>
    <t>Rowli'Jaykk</t>
  </si>
  <si>
    <t>name_arachnid_v24</t>
  </si>
  <si>
    <t>Evalon'Goriakk</t>
  </si>
  <si>
    <t>name_arachnid_v25</t>
  </si>
  <si>
    <t>Hil'Swankk</t>
  </si>
  <si>
    <t>name_arachnid_v26</t>
  </si>
  <si>
    <t>Jenn'Garnok</t>
  </si>
  <si>
    <t>name_arachnid_v27</t>
  </si>
  <si>
    <t>Alan'Morisett</t>
  </si>
  <si>
    <t>name_assassin_turned_v1</t>
  </si>
  <si>
    <t>Widowmaker</t>
  </si>
  <si>
    <t>name_assassin_turned_v2</t>
  </si>
  <si>
    <t>Arya</t>
  </si>
  <si>
    <t>name_assassin_turned_v3</t>
  </si>
  <si>
    <t>Selene</t>
  </si>
  <si>
    <t>name_assassin_turned_v4</t>
  </si>
  <si>
    <t>Hit-Girl</t>
  </si>
  <si>
    <t>name_assassin_turned_v5</t>
  </si>
  <si>
    <t>Mystique</t>
  </si>
  <si>
    <t>name_assassin_turned_v6</t>
  </si>
  <si>
    <t>Nikita</t>
  </si>
  <si>
    <t>name_assassin_turned_v7</t>
  </si>
  <si>
    <t>Genevieve Sandrine</t>
  </si>
  <si>
    <t>name_assassin_turned_v8</t>
  </si>
  <si>
    <t>The Bride</t>
  </si>
  <si>
    <t>name_assassin_turned_v9</t>
  </si>
  <si>
    <t>Black Widow</t>
  </si>
  <si>
    <t>name_assassin_turned_v10</t>
  </si>
  <si>
    <t>Talia Algul</t>
  </si>
  <si>
    <t>name_assassin_turned_v11</t>
  </si>
  <si>
    <t>Mileena</t>
  </si>
  <si>
    <t>name_assassin_turned_v12</t>
  </si>
  <si>
    <t>Rayne</t>
  </si>
  <si>
    <t>name_assassin_turned_v13</t>
  </si>
  <si>
    <t>Mona Sachs</t>
  </si>
  <si>
    <t>name_assassin_turned_v14</t>
  </si>
  <si>
    <t>Ayane</t>
  </si>
  <si>
    <t>name_assassin_turned_v15</t>
  </si>
  <si>
    <t>Kitana</t>
  </si>
  <si>
    <t>name_assassin_turned_v16</t>
  </si>
  <si>
    <t>Cammy</t>
  </si>
  <si>
    <t>name_assassin_turned_v17</t>
  </si>
  <si>
    <t>Christie</t>
  </si>
  <si>
    <t>name_assassin_turned_v18</t>
  </si>
  <si>
    <t>Jade</t>
  </si>
  <si>
    <t>name_assassin_turned_v19</t>
  </si>
  <si>
    <t>Emily Kaldwine</t>
  </si>
  <si>
    <t>name_assassin_turned_v20</t>
  </si>
  <si>
    <t>Ayame</t>
  </si>
  <si>
    <t>name_banshee_v1</t>
  </si>
  <si>
    <t>Loya</t>
  </si>
  <si>
    <t>name_banshee_v2</t>
  </si>
  <si>
    <t>Illuse</t>
  </si>
  <si>
    <t>name_banshee_v3</t>
  </si>
  <si>
    <t>Queste</t>
  </si>
  <si>
    <t>name_banshee_v4</t>
  </si>
  <si>
    <t>Felicity</t>
  </si>
  <si>
    <t>name_banshee_v5</t>
  </si>
  <si>
    <t>Guardia</t>
  </si>
  <si>
    <t>name_banshee_v6</t>
  </si>
  <si>
    <t>Mortitia</t>
  </si>
  <si>
    <t>name_banshee_v7</t>
  </si>
  <si>
    <t>Desira</t>
  </si>
  <si>
    <t>name_banshee_v8</t>
  </si>
  <si>
    <t>Auralee</t>
  </si>
  <si>
    <t>name_banshee_v9</t>
  </si>
  <si>
    <t>Auriana</t>
  </si>
  <si>
    <t>name_banshee_v10</t>
  </si>
  <si>
    <t>Evilyn</t>
  </si>
  <si>
    <t>name_banshee_v11</t>
  </si>
  <si>
    <t>Exme</t>
  </si>
  <si>
    <t>name_banshee_v12</t>
  </si>
  <si>
    <t>Aura</t>
  </si>
  <si>
    <t>name_banshee_v13</t>
  </si>
  <si>
    <t>Karisma</t>
  </si>
  <si>
    <t>name_banshee_v14</t>
  </si>
  <si>
    <t>Apaera</t>
  </si>
  <si>
    <t>name_banshee_v15</t>
  </si>
  <si>
    <t>Vissi</t>
  </si>
  <si>
    <t>name_banshee_v16</t>
  </si>
  <si>
    <t>Misty</t>
  </si>
  <si>
    <t>name_banshee_v17</t>
  </si>
  <si>
    <t>Elyse</t>
  </si>
  <si>
    <t>name_banshee_v18</t>
  </si>
  <si>
    <t>Airiel</t>
  </si>
  <si>
    <t>name_banshee_v19</t>
  </si>
  <si>
    <t>Natura</t>
  </si>
  <si>
    <t>name_banshee_v20</t>
  </si>
  <si>
    <t>Carisma</t>
  </si>
  <si>
    <t>name_banshee_v21</t>
  </si>
  <si>
    <t>Aure</t>
  </si>
  <si>
    <t>name_banshee_v22</t>
  </si>
  <si>
    <t>Sprit</t>
  </si>
  <si>
    <t>name_banshee_v23</t>
  </si>
  <si>
    <t>Guida</t>
  </si>
  <si>
    <t>name_banshee_v24</t>
  </si>
  <si>
    <t>Belesse</t>
  </si>
  <si>
    <t>name_banshee_v25</t>
  </si>
  <si>
    <t>Eterna</t>
  </si>
  <si>
    <t>name_banshee_v26</t>
  </si>
  <si>
    <t>Kendel</t>
  </si>
  <si>
    <t>name_banshee_v27</t>
  </si>
  <si>
    <t>Faythe</t>
  </si>
  <si>
    <t>name_banshee_v28</t>
  </si>
  <si>
    <t>Elvire</t>
  </si>
  <si>
    <t>name_banshee_v29</t>
  </si>
  <si>
    <t>Appara</t>
  </si>
  <si>
    <t>name_banshee_v30</t>
  </si>
  <si>
    <t>Daeva</t>
  </si>
  <si>
    <t>name_banshee_v31</t>
  </si>
  <si>
    <t>Elle</t>
  </si>
  <si>
    <t>name_banshee_v32</t>
  </si>
  <si>
    <t>Carlageddon</t>
  </si>
  <si>
    <t>name_banshee_v33</t>
  </si>
  <si>
    <t>Gemspot</t>
  </si>
  <si>
    <t>name_fighter_turned_v1</t>
  </si>
  <si>
    <t>Hugues de Payens</t>
  </si>
  <si>
    <t>name_fighter_turned_v2</t>
  </si>
  <si>
    <t>Conen the Barber</t>
  </si>
  <si>
    <t>name_fighter_turned_v3</t>
  </si>
  <si>
    <t>Wulfgar</t>
  </si>
  <si>
    <t>name_fighter_turned_v4</t>
  </si>
  <si>
    <t>Godfrey of Saint-Omer</t>
  </si>
  <si>
    <t>name_fighter_turned_v5</t>
  </si>
  <si>
    <t>Marthas Menethil</t>
  </si>
  <si>
    <t>name_fighter_turned_v6</t>
  </si>
  <si>
    <t>Richard Lionhead</t>
  </si>
  <si>
    <t>name_fighter_turned_v7</t>
  </si>
  <si>
    <t>Gregor Bigmountain</t>
  </si>
  <si>
    <t>name_fighter_turned_v8</t>
  </si>
  <si>
    <t>Forthwind</t>
  </si>
  <si>
    <t>name_fighter_turned_v9</t>
  </si>
  <si>
    <t>Lance the Lot</t>
  </si>
  <si>
    <t>name_fighter_turned_v10</t>
  </si>
  <si>
    <t>Jaime Lannista</t>
  </si>
  <si>
    <t>name_fighter_turned_v11</t>
  </si>
  <si>
    <t>Hemarc Ni-Sayer</t>
  </si>
  <si>
    <t>name_fighter_turned_v12</t>
  </si>
  <si>
    <t>Anfroy Butcherkill</t>
  </si>
  <si>
    <t>name_fighter_turned_v13</t>
  </si>
  <si>
    <t>Gemmes of Prodigy</t>
  </si>
  <si>
    <t>name_fighter_turned_v14</t>
  </si>
  <si>
    <t>Heudebrand Insanehead</t>
  </si>
  <si>
    <t>name_fighter_turned_v15</t>
  </si>
  <si>
    <t>Gilmyn Orphanmaker</t>
  </si>
  <si>
    <t>name_fighter_turned_v16</t>
  </si>
  <si>
    <t>Oure Hungrybelly</t>
  </si>
  <si>
    <t>name_fighter_turned_v17</t>
  </si>
  <si>
    <t>Davos Seaworse</t>
  </si>
  <si>
    <t>name_fighter_turned_v18</t>
  </si>
  <si>
    <t>Peres the Colossus</t>
  </si>
  <si>
    <t>name_fighter_turned_v19</t>
  </si>
  <si>
    <t>Jeronimus the Gentle</t>
  </si>
  <si>
    <t>name_fighter_turned_v20</t>
  </si>
  <si>
    <t>Jorah Moremount</t>
  </si>
  <si>
    <t>name_goblin_v1</t>
  </si>
  <si>
    <t>Kweexeek</t>
  </si>
  <si>
    <t>name_goblin_v2</t>
  </si>
  <si>
    <t>Greekimix</t>
  </si>
  <si>
    <t>name_goblin_v3</t>
  </si>
  <si>
    <t>Kiimnix</t>
  </si>
  <si>
    <t>name_goblin_v4</t>
  </si>
  <si>
    <t>Vishex</t>
  </si>
  <si>
    <t>name_goblin_v5</t>
  </si>
  <si>
    <t>Zageez</t>
  </si>
  <si>
    <t>name_goblin_v6</t>
  </si>
  <si>
    <t>Kwiivigle</t>
  </si>
  <si>
    <t>name_goblin_v7</t>
  </si>
  <si>
    <t>Riixiz</t>
  </si>
  <si>
    <t>name_goblin_v8</t>
  </si>
  <si>
    <t>Nixeet</t>
  </si>
  <si>
    <t>name_goblin_v9</t>
  </si>
  <si>
    <t>Jixkeen</t>
  </si>
  <si>
    <t>name_goblin_v10</t>
  </si>
  <si>
    <t>Mageez</t>
  </si>
  <si>
    <t>name_goblin_v11</t>
  </si>
  <si>
    <t>Ridlix</t>
  </si>
  <si>
    <t>name_goblin_v12</t>
  </si>
  <si>
    <t>Twixmix</t>
  </si>
  <si>
    <t>name_goblin_v13</t>
  </si>
  <si>
    <t>Bawix</t>
  </si>
  <si>
    <t>name_goblin_v14</t>
  </si>
  <si>
    <t>Maxzateen</t>
  </si>
  <si>
    <t>name_goblin_v15</t>
  </si>
  <si>
    <t>Soxeeka</t>
  </si>
  <si>
    <t>name_goblin_v16</t>
  </si>
  <si>
    <t>Gizeezil</t>
  </si>
  <si>
    <t>name_goblin_v17</t>
  </si>
  <si>
    <t>Fixklaax</t>
  </si>
  <si>
    <t>name_goblin_v18</t>
  </si>
  <si>
    <t>Kiiqsonx</t>
  </si>
  <si>
    <t>name_goblin_v19</t>
  </si>
  <si>
    <t>Kweeto</t>
  </si>
  <si>
    <t>name_goblin_v20</t>
  </si>
  <si>
    <t>Zeexriez</t>
  </si>
  <si>
    <t>name_goblin_v21</t>
  </si>
  <si>
    <t>Zeezer</t>
  </si>
  <si>
    <t>name_goblin_v22</t>
  </si>
  <si>
    <t>Dangix</t>
  </si>
  <si>
    <t>name_goblin_v23</t>
  </si>
  <si>
    <t>Baxibeet</t>
  </si>
  <si>
    <t>name_goblin_v24</t>
  </si>
  <si>
    <t>Wiizard</t>
  </si>
  <si>
    <t>name_goblin_v25</t>
  </si>
  <si>
    <t>Psfree</t>
  </si>
  <si>
    <t>name_goblin_v26</t>
  </si>
  <si>
    <t>Giinkix</t>
  </si>
  <si>
    <t>name_goblin_v27</t>
  </si>
  <si>
    <t>Magitolix</t>
  </si>
  <si>
    <t>name_goblin_v28</t>
  </si>
  <si>
    <t>Geegax</t>
  </si>
  <si>
    <t>name_goblin_v29</t>
  </si>
  <si>
    <t>Nonigeez</t>
  </si>
  <si>
    <t>name_goblin_v30</t>
  </si>
  <si>
    <t>Jixgraz</t>
  </si>
  <si>
    <t>name_goblin_v31</t>
  </si>
  <si>
    <t>Roxmex</t>
  </si>
  <si>
    <t>name_goblin_v32</t>
  </si>
  <si>
    <t>Rixaz</t>
  </si>
  <si>
    <t>name_goblin_v33</t>
  </si>
  <si>
    <t>Kazix</t>
  </si>
  <si>
    <t>name_goblin_v34</t>
  </si>
  <si>
    <t>Rixedixle</t>
  </si>
  <si>
    <t>name_goblin_v35</t>
  </si>
  <si>
    <t>Majaezteex</t>
  </si>
  <si>
    <t>name_goblin_v36</t>
  </si>
  <si>
    <t>Soxil</t>
  </si>
  <si>
    <t>name_goblin_v37</t>
  </si>
  <si>
    <t>Beeber</t>
  </si>
  <si>
    <t>name_goblin_v38</t>
  </si>
  <si>
    <t>Kazameex</t>
  </si>
  <si>
    <t>name_goblin_v39</t>
  </si>
  <si>
    <t>Soxeez</t>
  </si>
  <si>
    <t>name_goblin_v40</t>
  </si>
  <si>
    <t>Zixevez</t>
  </si>
  <si>
    <t>name_goblin_v41</t>
  </si>
  <si>
    <t>Liamniisen</t>
  </si>
  <si>
    <t>name_goblin_v42</t>
  </si>
  <si>
    <t>Kweexset</t>
  </si>
  <si>
    <t>name_goblin_v43</t>
  </si>
  <si>
    <t>Noxigeek</t>
  </si>
  <si>
    <t>name_goblin_v44</t>
  </si>
  <si>
    <t>Megageek</t>
  </si>
  <si>
    <t>name_goblin_v45</t>
  </si>
  <si>
    <t>Jayzee</t>
  </si>
  <si>
    <t>name_goblin_v46</t>
  </si>
  <si>
    <t>Knoxveel</t>
  </si>
  <si>
    <t>name_goblin_v47</t>
  </si>
  <si>
    <t>Baxexik</t>
  </si>
  <si>
    <t>name_goblin_v48</t>
  </si>
  <si>
    <t>Gordonleewix</t>
  </si>
  <si>
    <t>name_goblin_v49</t>
  </si>
  <si>
    <t>Kwixinkle</t>
  </si>
  <si>
    <t>name_goblin_v50</t>
  </si>
  <si>
    <t>Robdownee</t>
  </si>
  <si>
    <t>name_goblin_v51</t>
  </si>
  <si>
    <t>Pesfoureex</t>
  </si>
  <si>
    <t>name_goblin_v52</t>
  </si>
  <si>
    <t>Gizxonk</t>
  </si>
  <si>
    <t>name_goblin_v53</t>
  </si>
  <si>
    <t>Eexbox</t>
  </si>
  <si>
    <t>name_goblin_v54</t>
  </si>
  <si>
    <t>Fifteecent</t>
  </si>
  <si>
    <t>name_goblin_v55</t>
  </si>
  <si>
    <t>Tweetch</t>
  </si>
  <si>
    <t>name_goblin_v56</t>
  </si>
  <si>
    <t>Eyegee En</t>
  </si>
  <si>
    <t>name_golem_v1</t>
  </si>
  <si>
    <t>Death</t>
  </si>
  <si>
    <t>name_golem_v2</t>
  </si>
  <si>
    <t>name_golem_v3</t>
  </si>
  <si>
    <t>Crumble</t>
  </si>
  <si>
    <t>name_gunner_turned_v1</t>
  </si>
  <si>
    <t>Erizmuc Tinkermaster</t>
  </si>
  <si>
    <t>name_gunner_turned_v2</t>
  </si>
  <si>
    <t>Thoznel Treasureseeker</t>
  </si>
  <si>
    <t>name_gunner_turned_v3</t>
  </si>
  <si>
    <t>Bumet Turretmaster</t>
  </si>
  <si>
    <t>name_gunner_turned_v4</t>
  </si>
  <si>
    <t>Kilgaek Greedymaster</t>
  </si>
  <si>
    <t>name_gunner_turned_v5</t>
  </si>
  <si>
    <t>Firgoum Smellypants</t>
  </si>
  <si>
    <t>name_gunner_turned_v6</t>
  </si>
  <si>
    <t>Handrat Lightbeard</t>
  </si>
  <si>
    <t>name_gunner_turned_v7</t>
  </si>
  <si>
    <t>Fisatum Mithrilfoot</t>
  </si>
  <si>
    <t>name_gunner_turned_v8</t>
  </si>
  <si>
    <t>Rurfuki Flintlock</t>
  </si>
  <si>
    <t>name_gunner_turned_v9</t>
  </si>
  <si>
    <t>Nurasdreck Barbedcoat</t>
  </si>
  <si>
    <t>name_gunner_turned_v10</t>
  </si>
  <si>
    <t>Sandrorlig Flintbelt</t>
  </si>
  <si>
    <t>name_gunner_turned_v11</t>
  </si>
  <si>
    <t>Wedgroud Icebrew</t>
  </si>
  <si>
    <t>name_gunner_turned_v12</t>
  </si>
  <si>
    <t>Umikaer Mugshot</t>
  </si>
  <si>
    <t>name_gunner_turned_v13</t>
  </si>
  <si>
    <t>Mustolin Kegstone</t>
  </si>
  <si>
    <t>name_gunner_turned_v14</t>
  </si>
  <si>
    <t>Jathet Silverale</t>
  </si>
  <si>
    <t>name_gunner_turned_v15</t>
  </si>
  <si>
    <t>Kroznerlum Barbedhorn</t>
  </si>
  <si>
    <t>name_gunner_turned_v16</t>
  </si>
  <si>
    <t>Thirmil Tinkerbelt</t>
  </si>
  <si>
    <t>name_gunner_turned_v17</t>
  </si>
  <si>
    <t>Khusoc Kegmaster</t>
  </si>
  <si>
    <t>name_gunner_turned_v18</t>
  </si>
  <si>
    <t>Tholan Kragflayer</t>
  </si>
  <si>
    <t>name_gunner_turned_v19</t>
  </si>
  <si>
    <t>Kiddaen Kegjaw</t>
  </si>
  <si>
    <t>name_gunner_turned_v20</t>
  </si>
  <si>
    <t>Grooldril Coingut</t>
  </si>
  <si>
    <t>name_imp_v1</t>
  </si>
  <si>
    <t>Hep'Burn</t>
  </si>
  <si>
    <t>name_imp_v2</t>
  </si>
  <si>
    <t>Sal'Flam</t>
  </si>
  <si>
    <t>name_imp_v3</t>
  </si>
  <si>
    <t>Mulciber</t>
  </si>
  <si>
    <t>name_imp_v4</t>
  </si>
  <si>
    <t>Incedur</t>
  </si>
  <si>
    <t>name_imp_v5</t>
  </si>
  <si>
    <t>Flam'Ignis</t>
  </si>
  <si>
    <t>name_imp_v6</t>
  </si>
  <si>
    <t>Cal'Oris</t>
  </si>
  <si>
    <t>name_imp_v7</t>
  </si>
  <si>
    <t>Cauma'Ignis</t>
  </si>
  <si>
    <t>name_imp_v8</t>
  </si>
  <si>
    <t>Ignis'Ardor</t>
  </si>
  <si>
    <t>name_imp_v9</t>
  </si>
  <si>
    <t>Calor'Aestus</t>
  </si>
  <si>
    <t>name_imp_v10</t>
  </si>
  <si>
    <t>Ardor'Aestus</t>
  </si>
  <si>
    <t>name_imp_v11</t>
  </si>
  <si>
    <t>Flam'Icindere</t>
  </si>
  <si>
    <t>name_imp_v12</t>
  </si>
  <si>
    <t>Flam'Ingo</t>
  </si>
  <si>
    <t>name_imp_v13</t>
  </si>
  <si>
    <t>Ignis'Fatuu</t>
  </si>
  <si>
    <t>name_imp_v14</t>
  </si>
  <si>
    <t>Benicio'Delflam</t>
  </si>
  <si>
    <t>name_imp_v15</t>
  </si>
  <si>
    <t>Ben'Aflam</t>
  </si>
  <si>
    <t>name_imp_v16</t>
  </si>
  <si>
    <t>Flaming'Tatum</t>
  </si>
  <si>
    <t>name_imp_v17</t>
  </si>
  <si>
    <t>Chuck'ignis</t>
  </si>
  <si>
    <t>name_imp_v18</t>
  </si>
  <si>
    <t>Ignis'Macregor</t>
  </si>
  <si>
    <t>name_imp_v19</t>
  </si>
  <si>
    <t>Ignis'Macellen</t>
  </si>
  <si>
    <t>name_imp_v20</t>
  </si>
  <si>
    <t>Co'Burn</t>
  </si>
  <si>
    <t>name_imp_v21</t>
  </si>
  <si>
    <t>Mist'Burns</t>
  </si>
  <si>
    <t>name_imp_v22</t>
  </si>
  <si>
    <t>Hyguzal</t>
  </si>
  <si>
    <t>name_imp_v23</t>
  </si>
  <si>
    <t>Sladuelach</t>
  </si>
  <si>
    <t>name_imp_v24</t>
  </si>
  <si>
    <t>Ahygeboch</t>
  </si>
  <si>
    <t>name_imp_v25</t>
  </si>
  <si>
    <t>Torrus'Incensio</t>
  </si>
  <si>
    <t>name_imp_v26</t>
  </si>
  <si>
    <t>Purga'Torium</t>
  </si>
  <si>
    <t>name_imp_v27</t>
  </si>
  <si>
    <t>Flam'Abyss</t>
  </si>
  <si>
    <t>name_imp_v28</t>
  </si>
  <si>
    <t>Loca'Inferna</t>
  </si>
  <si>
    <t>name_imp_v29</t>
  </si>
  <si>
    <t>Ignis'Abyss</t>
  </si>
  <si>
    <t>name_imp_v30</t>
  </si>
  <si>
    <t>Sheer'Aned</t>
  </si>
  <si>
    <t>name_lich_v1</t>
  </si>
  <si>
    <t>Polygoon</t>
  </si>
  <si>
    <t>name_lich_v2</t>
  </si>
  <si>
    <t>Weathersky</t>
  </si>
  <si>
    <t>name_lich_v3</t>
  </si>
  <si>
    <t>Lattantio</t>
  </si>
  <si>
    <t>name_lich_v4</t>
  </si>
  <si>
    <t>Elmonster</t>
  </si>
  <si>
    <t>name_lich_v5</t>
  </si>
  <si>
    <t>Khelbeen</t>
  </si>
  <si>
    <t>name_lich_v6</t>
  </si>
  <si>
    <t>Ultimecio</t>
  </si>
  <si>
    <t>name_lich_v7</t>
  </si>
  <si>
    <t>Proudmare</t>
  </si>
  <si>
    <t>name_lich_v8</t>
  </si>
  <si>
    <t>Guldan</t>
  </si>
  <si>
    <t>name_lich_v9</t>
  </si>
  <si>
    <t>Minox</t>
  </si>
  <si>
    <t>name_lich_v10</t>
  </si>
  <si>
    <t>Weirdywonka</t>
  </si>
  <si>
    <t>name_lich_v11</t>
  </si>
  <si>
    <t>Elso</t>
  </si>
  <si>
    <t>name_lich_v12</t>
  </si>
  <si>
    <t>Agrarmemnon</t>
  </si>
  <si>
    <t>name_lich_v13</t>
  </si>
  <si>
    <t>Jafaar</t>
  </si>
  <si>
    <t>name_lich_v14</t>
  </si>
  <si>
    <t>Halliwell</t>
  </si>
  <si>
    <t>name_lich_v15</t>
  </si>
  <si>
    <t>Spellman</t>
  </si>
  <si>
    <t>name_lich_v16</t>
  </si>
  <si>
    <t>Catweazel</t>
  </si>
  <si>
    <t>name_lich_v17</t>
  </si>
  <si>
    <t>Linoinverse</t>
  </si>
  <si>
    <t>name_lich_v18</t>
  </si>
  <si>
    <t>Wizardmon</t>
  </si>
  <si>
    <t>name_lich_v19</t>
  </si>
  <si>
    <t>Skelzam</t>
  </si>
  <si>
    <t>name_lich_v20</t>
  </si>
  <si>
    <t>Necross</t>
  </si>
  <si>
    <t>name_lich_v21</t>
  </si>
  <si>
    <t>Henrot</t>
  </si>
  <si>
    <t>name_lich_v22</t>
  </si>
  <si>
    <t>Rotthen</t>
  </si>
  <si>
    <t>name_lich_v23</t>
  </si>
  <si>
    <t>Akkaring</t>
  </si>
  <si>
    <t>name_lich_v24</t>
  </si>
  <si>
    <t>Schmedrick</t>
  </si>
  <si>
    <t>name_lich_v25</t>
  </si>
  <si>
    <t>Pog</t>
  </si>
  <si>
    <t>name_lich_v26</t>
  </si>
  <si>
    <t>Bratchett</t>
  </si>
  <si>
    <t>name_lich_v27</t>
  </si>
  <si>
    <t>Ranking</t>
  </si>
  <si>
    <t>name_lich_v28</t>
  </si>
  <si>
    <t>Mandrake</t>
  </si>
  <si>
    <t>name_lich_v29</t>
  </si>
  <si>
    <t>Plotter</t>
  </si>
  <si>
    <t>name_lich_v30</t>
  </si>
  <si>
    <t>Weezley</t>
  </si>
  <si>
    <t>name_lich_v31</t>
  </si>
  <si>
    <t>Dumbledork</t>
  </si>
  <si>
    <t>name_lich_v32</t>
  </si>
  <si>
    <t>Fulldamort</t>
  </si>
  <si>
    <t>name_lich_v33</t>
  </si>
  <si>
    <t>Badalf</t>
  </si>
  <si>
    <t>name_lich_v34</t>
  </si>
  <si>
    <t>Scaruman</t>
  </si>
  <si>
    <t>name_lich_v35</t>
  </si>
  <si>
    <t>RadaGhost</t>
  </si>
  <si>
    <t>name_lich_v36</t>
  </si>
  <si>
    <t>XBone</t>
  </si>
  <si>
    <t>name_mage_turned_v1</t>
  </si>
  <si>
    <t>Aleister</t>
  </si>
  <si>
    <t>name_mage_turned_v2</t>
  </si>
  <si>
    <t>David Cooperfield</t>
  </si>
  <si>
    <t>name_mage_turned_v3</t>
  </si>
  <si>
    <t>Vin the Mistborn</t>
  </si>
  <si>
    <t>name_mage_turned_v4</t>
  </si>
  <si>
    <t>Rincewound</t>
  </si>
  <si>
    <t>name_mage_turned_v5</t>
  </si>
  <si>
    <t>Pug</t>
  </si>
  <si>
    <t>name_mage_turned_v6</t>
  </si>
  <si>
    <t>Raistlin</t>
  </si>
  <si>
    <t>name_mage_turned_v7</t>
  </si>
  <si>
    <t>Fasim Arcanist</t>
  </si>
  <si>
    <t>name_mage_turned_v8</t>
  </si>
  <si>
    <t>Agobin Hexblade</t>
  </si>
  <si>
    <t>name_mage_turned_v9</t>
  </si>
  <si>
    <t>Uljahr Staff-User</t>
  </si>
  <si>
    <t>name_mage_turned_v10</t>
  </si>
  <si>
    <t>Obzif Fumbling</t>
  </si>
  <si>
    <t>name_mage_turned_v11</t>
  </si>
  <si>
    <t>Brorevras Bald</t>
  </si>
  <si>
    <t>name_mage_turned_v12</t>
  </si>
  <si>
    <t>Cruxaynas Hat-Wearer</t>
  </si>
  <si>
    <t>name_mage_turned_v13</t>
  </si>
  <si>
    <t>Doublegore</t>
  </si>
  <si>
    <t>name_mage_turned_v14</t>
  </si>
  <si>
    <t>Grandhalf</t>
  </si>
  <si>
    <t>name_mage_turned_v15</t>
  </si>
  <si>
    <t>Knenuxius Evil</t>
  </si>
  <si>
    <t>name_mage_turned_v16</t>
  </si>
  <si>
    <t>Dumbbelldoor</t>
  </si>
  <si>
    <t>name_mage_turned_v17</t>
  </si>
  <si>
    <t>Grumbledoor</t>
  </si>
  <si>
    <t>name_mage_turned_v18</t>
  </si>
  <si>
    <t>Grandalf</t>
  </si>
  <si>
    <t>name_mage_turned_v19</t>
  </si>
  <si>
    <t>Dr. Stain</t>
  </si>
  <si>
    <t>name_mage_turned_v20</t>
  </si>
  <si>
    <t>Merleen</t>
  </si>
  <si>
    <t>name_naga_v1</t>
  </si>
  <si>
    <t>Ash'Issa</t>
  </si>
  <si>
    <t>name_naga_v2</t>
  </si>
  <si>
    <t>Car'Essa</t>
  </si>
  <si>
    <t>name_naga_v3</t>
  </si>
  <si>
    <t>Shal'Rassa</t>
  </si>
  <si>
    <t>name_naga_v4</t>
  </si>
  <si>
    <t>Tel'Rassa</t>
  </si>
  <si>
    <t>name_naga_v5</t>
  </si>
  <si>
    <t>Dai'Issa</t>
  </si>
  <si>
    <t>name_naga_v6</t>
  </si>
  <si>
    <t>Der'Yssa</t>
  </si>
  <si>
    <t>name_naga_v7</t>
  </si>
  <si>
    <t>Nass'Rassa</t>
  </si>
  <si>
    <t>name_naga_v8</t>
  </si>
  <si>
    <t>Tal'Rassa</t>
  </si>
  <si>
    <t>name_naga_v9</t>
  </si>
  <si>
    <t>Lad'Gaga</t>
  </si>
  <si>
    <t>name_naga_v10</t>
  </si>
  <si>
    <t>Kat'Perryss</t>
  </si>
  <si>
    <t>name_naga_v11</t>
  </si>
  <si>
    <t>Ibis'Issis</t>
  </si>
  <si>
    <t>name_naga_v12</t>
  </si>
  <si>
    <t>Kardass'shian</t>
  </si>
  <si>
    <t>name_naga_v13</t>
  </si>
  <si>
    <t>Kany'Wess</t>
  </si>
  <si>
    <t>name_naga_v14</t>
  </si>
  <si>
    <t>Mil'Kuniss</t>
  </si>
  <si>
    <t>name_naga_v15</t>
  </si>
  <si>
    <t>Sel'Gomess</t>
  </si>
  <si>
    <t>name_naga_v16</t>
  </si>
  <si>
    <t>Mil'Cyruss</t>
  </si>
  <si>
    <t>name_naga_v17</t>
  </si>
  <si>
    <t>Am'Adamss</t>
  </si>
  <si>
    <t>name_naga_v18</t>
  </si>
  <si>
    <t>Ska'Jissa</t>
  </si>
  <si>
    <t>name_naga_v19</t>
  </si>
  <si>
    <t>Tai'Sswift</t>
  </si>
  <si>
    <t>name_naga_v20</t>
  </si>
  <si>
    <t>Cam'Diass</t>
  </si>
  <si>
    <t>name_naga_v21</t>
  </si>
  <si>
    <t>Lo'Pess</t>
  </si>
  <si>
    <t>name_naga_v22</t>
  </si>
  <si>
    <t>Vee'Dessa</t>
  </si>
  <si>
    <t>name_naga_v23</t>
  </si>
  <si>
    <t>Nyss'Irassi</t>
  </si>
  <si>
    <t>name_naga_v24</t>
  </si>
  <si>
    <t>Zar'landsso</t>
  </si>
  <si>
    <t>name_naga_v25</t>
  </si>
  <si>
    <t>Am'Asson</t>
  </si>
  <si>
    <t>name_naga_v26</t>
  </si>
  <si>
    <t>Nash'Rissa</t>
  </si>
  <si>
    <t>name_naga_v27</t>
  </si>
  <si>
    <t>El'tonissa</t>
  </si>
  <si>
    <t>name_naga_v28</t>
  </si>
  <si>
    <t>Kris'Ssluter</t>
  </si>
  <si>
    <t>name_naga_v29</t>
  </si>
  <si>
    <t>De'Niss</t>
  </si>
  <si>
    <t>name_naga_v30</t>
  </si>
  <si>
    <t>Sli'Massa</t>
  </si>
  <si>
    <t>name_naga_v31</t>
  </si>
  <si>
    <t>Sli'Theriin</t>
  </si>
  <si>
    <t>name_naga_v32</t>
  </si>
  <si>
    <t>Pyr'Issa</t>
  </si>
  <si>
    <t>name_naga_v33</t>
  </si>
  <si>
    <t>Sad'Huss</t>
  </si>
  <si>
    <t>name_naga_v34</t>
  </si>
  <si>
    <t>Issa'Veed</t>
  </si>
  <si>
    <t>name_naga_v35</t>
  </si>
  <si>
    <t>Ydriss'Salgor</t>
  </si>
  <si>
    <t>name_naga_v36</t>
  </si>
  <si>
    <t>Pan'Tessa</t>
  </si>
  <si>
    <t>name_naga_v37</t>
  </si>
  <si>
    <t>Bel'Krissten</t>
  </si>
  <si>
    <t>name_naga_v38</t>
  </si>
  <si>
    <t>Tal'Rasha</t>
  </si>
  <si>
    <t>name_naga_v39</t>
  </si>
  <si>
    <t>Nor'Dessa</t>
  </si>
  <si>
    <t>name_naga_v40</t>
  </si>
  <si>
    <t>Naga'Minaj</t>
  </si>
  <si>
    <t>name_naga_v41</t>
  </si>
  <si>
    <t>Ssteam'Gaem</t>
  </si>
  <si>
    <t>name_ogre_v1</t>
  </si>
  <si>
    <t>Kotaakuu</t>
  </si>
  <si>
    <t>name_ogre_v2</t>
  </si>
  <si>
    <t>Jarajalik</t>
  </si>
  <si>
    <t>name_ogre_v3</t>
  </si>
  <si>
    <t>Xukijedi</t>
  </si>
  <si>
    <t>name_ogre_v4</t>
  </si>
  <si>
    <t>Monahjen</t>
  </si>
  <si>
    <t>name_ogre_v5</t>
  </si>
  <si>
    <t>Junrhu</t>
  </si>
  <si>
    <t>name_ogre_v6</t>
  </si>
  <si>
    <t>Zubajin</t>
  </si>
  <si>
    <t>name_ogre_v7</t>
  </si>
  <si>
    <t>Jamaodah</t>
  </si>
  <si>
    <t>name_ogre_v8</t>
  </si>
  <si>
    <t>Hakaji</t>
  </si>
  <si>
    <t>name_ogre_v9</t>
  </si>
  <si>
    <t>Rusjabu</t>
  </si>
  <si>
    <t>name_ogre_v10</t>
  </si>
  <si>
    <t>Shakjabu</t>
  </si>
  <si>
    <t>name_ogre_v11</t>
  </si>
  <si>
    <t>Golanhjin</t>
  </si>
  <si>
    <t>name_ogre_v12</t>
  </si>
  <si>
    <t>Janzumbi</t>
  </si>
  <si>
    <t>name_ogre_v13</t>
  </si>
  <si>
    <t>Janumijo</t>
  </si>
  <si>
    <t>name_ogre_v14</t>
  </si>
  <si>
    <t>Kazjambu</t>
  </si>
  <si>
    <t>name_ogre_v15</t>
  </si>
  <si>
    <t>Rejahjen</t>
  </si>
  <si>
    <t>name_ogre_v16</t>
  </si>
  <si>
    <t>Kurenju</t>
  </si>
  <si>
    <t>name_ogre_v17</t>
  </si>
  <si>
    <t>Azinaj</t>
  </si>
  <si>
    <t>name_ogre_v18</t>
  </si>
  <si>
    <t>Rejieiki</t>
  </si>
  <si>
    <t>name_ogre_v19</t>
  </si>
  <si>
    <t>Jannanji</t>
  </si>
  <si>
    <t>name_ogre_v20</t>
  </si>
  <si>
    <t>Kaiojoru</t>
  </si>
  <si>
    <t>name_ogre_v21</t>
  </si>
  <si>
    <t>Shalaji</t>
  </si>
  <si>
    <t>name_ogre_v22</t>
  </si>
  <si>
    <t>Ugoaji</t>
  </si>
  <si>
    <t>name_ogre_v23</t>
  </si>
  <si>
    <t>Vuzejo</t>
  </si>
  <si>
    <t>name_ogre_v24</t>
  </si>
  <si>
    <t>Tzulazji</t>
  </si>
  <si>
    <t>name_ogre_v25</t>
  </si>
  <si>
    <t>Jalmo</t>
  </si>
  <si>
    <t>name_ogre_v26</t>
  </si>
  <si>
    <t>Janajin</t>
  </si>
  <si>
    <t>name_ogre_v27</t>
  </si>
  <si>
    <t>Jeslaji</t>
  </si>
  <si>
    <t>name_ogre_v28</t>
  </si>
  <si>
    <t>Ojin</t>
  </si>
  <si>
    <t>name_ogre_v29</t>
  </si>
  <si>
    <t>Kamonaji</t>
  </si>
  <si>
    <t>name_ogre_v30</t>
  </si>
  <si>
    <t>Ziljibu</t>
  </si>
  <si>
    <t>name_ogre_v31</t>
  </si>
  <si>
    <t>Jumakalai</t>
  </si>
  <si>
    <t>name_ogre_v32</t>
  </si>
  <si>
    <t>Jumanji</t>
  </si>
  <si>
    <t>name_ogre_v33</t>
  </si>
  <si>
    <t>Anjijoli</t>
  </si>
  <si>
    <t>name_ogre_v34</t>
  </si>
  <si>
    <t>Zoljagi</t>
  </si>
  <si>
    <t>name_ogre_v35</t>
  </si>
  <si>
    <t>Onujulabi</t>
  </si>
  <si>
    <t>name_ogre_v36</t>
  </si>
  <si>
    <t>Vunjien</t>
  </si>
  <si>
    <t>name_ogre_v37</t>
  </si>
  <si>
    <t>Kardajian</t>
  </si>
  <si>
    <t>name_ogre_v38</t>
  </si>
  <si>
    <t>Zenakijo</t>
  </si>
  <si>
    <t>name_ogre_v39</t>
  </si>
  <si>
    <t>Traznanjin</t>
  </si>
  <si>
    <t>name_ogre_v40</t>
  </si>
  <si>
    <t>Venodahji</t>
  </si>
  <si>
    <t>name_ogre_v41</t>
  </si>
  <si>
    <t>Rasjabu</t>
  </si>
  <si>
    <t>name_ogre_v42</t>
  </si>
  <si>
    <t>Zushayambi</t>
  </si>
  <si>
    <t>name_ogre_v43</t>
  </si>
  <si>
    <t>Shaitsumijo</t>
  </si>
  <si>
    <t>name_ogre_v44</t>
  </si>
  <si>
    <t>Zuyaljin</t>
  </si>
  <si>
    <t>name_ogre_v45</t>
  </si>
  <si>
    <t>Vunganjo</t>
  </si>
  <si>
    <t>name_ogre_v46</t>
  </si>
  <si>
    <t>Golazkoji</t>
  </si>
  <si>
    <t>name_ogre_v47</t>
  </si>
  <si>
    <t>Xunnanjima</t>
  </si>
  <si>
    <t>name_ogre_v48</t>
  </si>
  <si>
    <t>Qualaji</t>
  </si>
  <si>
    <t>name_ogre_v49</t>
  </si>
  <si>
    <t>Kojimaji</t>
  </si>
  <si>
    <t>name_ogre_v50</t>
  </si>
  <si>
    <t>Takeji</t>
  </si>
  <si>
    <t>name_orc_v1</t>
  </si>
  <si>
    <t>Krognak</t>
  </si>
  <si>
    <t>name_orc_v2</t>
  </si>
  <si>
    <t>Shakh</t>
  </si>
  <si>
    <t>name_orc_v3</t>
  </si>
  <si>
    <t>Ulak</t>
  </si>
  <si>
    <t>name_orc_v4</t>
  </si>
  <si>
    <t>Orghak</t>
  </si>
  <si>
    <t>name_orc_v5</t>
  </si>
  <si>
    <t>Magduk</t>
  </si>
  <si>
    <t>name_orc_v6</t>
  </si>
  <si>
    <t>Vlorg</t>
  </si>
  <si>
    <t>name_orc_v7</t>
  </si>
  <si>
    <t>Vargak</t>
  </si>
  <si>
    <t>name_orc_v8</t>
  </si>
  <si>
    <t>Nodagok</t>
  </si>
  <si>
    <t>name_orc_v9</t>
  </si>
  <si>
    <t>Urghash</t>
  </si>
  <si>
    <t>name_orc_v10</t>
  </si>
  <si>
    <t>Gunaak</t>
  </si>
  <si>
    <t>name_orc_v11</t>
  </si>
  <si>
    <t>Holkurk</t>
  </si>
  <si>
    <t>name_orc_v12</t>
  </si>
  <si>
    <t>Zarbuuk</t>
  </si>
  <si>
    <t>name_orc_v13</t>
  </si>
  <si>
    <t>Naghish</t>
  </si>
  <si>
    <t>name_orc_v14</t>
  </si>
  <si>
    <t>Garesh</t>
  </si>
  <si>
    <t>name_orc_v15</t>
  </si>
  <si>
    <t>Quorduk</t>
  </si>
  <si>
    <t>name_orc_v16</t>
  </si>
  <si>
    <t>Rodagok</t>
  </si>
  <si>
    <t>name_orc_v17</t>
  </si>
  <si>
    <t>Zurghok</t>
  </si>
  <si>
    <t>name_orc_v18</t>
  </si>
  <si>
    <t>Shurgak</t>
  </si>
  <si>
    <t>name_orc_v19</t>
  </si>
  <si>
    <t>Obghar</t>
  </si>
  <si>
    <t>name_orc_v20</t>
  </si>
  <si>
    <t>Sidok</t>
  </si>
  <si>
    <t>name_orc_v21</t>
  </si>
  <si>
    <t>Vlogok</t>
  </si>
  <si>
    <t>name_orc_v22</t>
  </si>
  <si>
    <t>Romarosh</t>
  </si>
  <si>
    <t>name_orc_v23</t>
  </si>
  <si>
    <t>Karguuk</t>
  </si>
  <si>
    <t>name_orc_v24</t>
  </si>
  <si>
    <t>Yalakgh</t>
  </si>
  <si>
    <t>name_orc_v25</t>
  </si>
  <si>
    <t>Burshidok</t>
  </si>
  <si>
    <t>name_orc_v26</t>
  </si>
  <si>
    <t>Lamguuk</t>
  </si>
  <si>
    <t>name_orc_v27</t>
  </si>
  <si>
    <t>Orgush</t>
  </si>
  <si>
    <t>name_orc_v28</t>
  </si>
  <si>
    <t>Oggha</t>
  </si>
  <si>
    <t>name_orc_v29</t>
  </si>
  <si>
    <t>Verthuk</t>
  </si>
  <si>
    <t>name_orc_v30</t>
  </si>
  <si>
    <t>Togukh</t>
  </si>
  <si>
    <t>name_orc_v31</t>
  </si>
  <si>
    <t>Xomash</t>
  </si>
  <si>
    <t>name_orc_v32</t>
  </si>
  <si>
    <t>Kurmbaak</t>
  </si>
  <si>
    <t>name_orc_v33</t>
  </si>
  <si>
    <t>Xoknash</t>
  </si>
  <si>
    <t>name_orc_v34</t>
  </si>
  <si>
    <t>Malak</t>
  </si>
  <si>
    <t>name_orc_v35</t>
  </si>
  <si>
    <t>Mokgarug</t>
  </si>
  <si>
    <t>name_orc_v36</t>
  </si>
  <si>
    <t>Okurk</t>
  </si>
  <si>
    <t>name_orc_v37</t>
  </si>
  <si>
    <t>Moraak</t>
  </si>
  <si>
    <t>name_orc_v38</t>
  </si>
  <si>
    <t>Trunkgash</t>
  </si>
  <si>
    <t>name_orc_v39</t>
  </si>
  <si>
    <t>Cascadash</t>
  </si>
  <si>
    <t>name_orc_v40</t>
  </si>
  <si>
    <t>Muskak</t>
  </si>
  <si>
    <t>name_orc_v41</t>
  </si>
  <si>
    <t>Ogunak</t>
  </si>
  <si>
    <t>name_orc_v42</t>
  </si>
  <si>
    <t>Rihanak</t>
  </si>
  <si>
    <t>name_orc_v43</t>
  </si>
  <si>
    <t>Zartok</t>
  </si>
  <si>
    <t>name_orc_v44</t>
  </si>
  <si>
    <t>Lafrash</t>
  </si>
  <si>
    <t>name_orc_v45</t>
  </si>
  <si>
    <t>Molynosh</t>
  </si>
  <si>
    <t>name_orc_v46</t>
  </si>
  <si>
    <t>Marumm</t>
  </si>
  <si>
    <t>name_orc_v47</t>
  </si>
  <si>
    <t>Ultarosh</t>
  </si>
  <si>
    <t>name_orc_v48</t>
  </si>
  <si>
    <t>Orlandok</t>
  </si>
  <si>
    <t>name_orc_v49</t>
  </si>
  <si>
    <t>Mogdor</t>
  </si>
  <si>
    <t>name_orc_v50</t>
  </si>
  <si>
    <t>Mogtar</t>
  </si>
  <si>
    <t>name_orc_v51</t>
  </si>
  <si>
    <t>Gotschak</t>
  </si>
  <si>
    <t>name_orc_v52</t>
  </si>
  <si>
    <t>Dicaprok</t>
  </si>
  <si>
    <t>name_orc_v53</t>
  </si>
  <si>
    <t>Asturogg</t>
  </si>
  <si>
    <t>name_orc_v54</t>
  </si>
  <si>
    <t>Thulak</t>
  </si>
  <si>
    <t>name_orc_v55</t>
  </si>
  <si>
    <t>Ronathus</t>
  </si>
  <si>
    <t>name_orc_v56</t>
  </si>
  <si>
    <t>Lumurrosh</t>
  </si>
  <si>
    <t>name_orc_v57</t>
  </si>
  <si>
    <t>Zaruk</t>
  </si>
  <si>
    <t>name_pitfiend_v1</t>
  </si>
  <si>
    <t>Baphomet</t>
  </si>
  <si>
    <t>name_pitfiend_v2</t>
  </si>
  <si>
    <t>Demogorgon</t>
  </si>
  <si>
    <t>name_pitfiend_v3</t>
  </si>
  <si>
    <t>Orcus</t>
  </si>
  <si>
    <t>name_pitfiend_v4</t>
  </si>
  <si>
    <t>name_priestess_turned_v1</t>
  </si>
  <si>
    <t>Auraya</t>
  </si>
  <si>
    <t>name_priestess_turned_v2</t>
  </si>
  <si>
    <t>Melisandre</t>
  </si>
  <si>
    <t>name_priestess_turned_v3</t>
  </si>
  <si>
    <t>Jeanne</t>
  </si>
  <si>
    <t>name_priestess_turned_v4</t>
  </si>
  <si>
    <t>Tenar</t>
  </si>
  <si>
    <t>name_priestess_turned_v5</t>
  </si>
  <si>
    <t>Alhandra</t>
  </si>
  <si>
    <t>name_priestess_turned_v6</t>
  </si>
  <si>
    <t>Aribeth</t>
  </si>
  <si>
    <t>name_priestess_turned_v7</t>
  </si>
  <si>
    <t>Branwen</t>
  </si>
  <si>
    <t>name_priestess_turned_v8</t>
  </si>
  <si>
    <t>Viconia deVir</t>
  </si>
  <si>
    <t>name_priestess_turned_v9</t>
  </si>
  <si>
    <t>Qilué</t>
  </si>
  <si>
    <t>name_priestess_turned_v10</t>
  </si>
  <si>
    <t>Syluné</t>
  </si>
  <si>
    <t>name_priestess_turned_v11</t>
  </si>
  <si>
    <t>Aerie</t>
  </si>
  <si>
    <t>name_priestess_turned_v12</t>
  </si>
  <si>
    <t>Alysae</t>
  </si>
  <si>
    <t>name_priestess_turned_v13</t>
  </si>
  <si>
    <t>Brianna</t>
  </si>
  <si>
    <t>name_priestess_turned_v14</t>
  </si>
  <si>
    <t>Catharyn</t>
  </si>
  <si>
    <t>name_priestess_turned_v15</t>
  </si>
  <si>
    <t>Halira</t>
  </si>
  <si>
    <t>name_priestess_turned_v16</t>
  </si>
  <si>
    <t>Xullrae</t>
  </si>
  <si>
    <t>name_priestess_turned_v17</t>
  </si>
  <si>
    <t>Malice</t>
  </si>
  <si>
    <t>name_priestess_turned_v18</t>
  </si>
  <si>
    <t>Briza</t>
  </si>
  <si>
    <t>name_priestess_turned_v19</t>
  </si>
  <si>
    <t>Vierna</t>
  </si>
  <si>
    <t>name_priestess_turned_v20</t>
  </si>
  <si>
    <t>Eilistraee</t>
  </si>
  <si>
    <t>name_ranger_turned_v1</t>
  </si>
  <si>
    <t>Mylaste Raincrest</t>
  </si>
  <si>
    <t>name_ranger_turned_v2</t>
  </si>
  <si>
    <t>Wayssea Treebreeze</t>
  </si>
  <si>
    <t>name_ranger_turned_v3</t>
  </si>
  <si>
    <t>Lylasia Treewhisper</t>
  </si>
  <si>
    <t>name_ranger_turned_v4</t>
  </si>
  <si>
    <t>Melheeana Stormstrike</t>
  </si>
  <si>
    <t>name_ranger_turned_v5</t>
  </si>
  <si>
    <t>Alrea Rainstriker</t>
  </si>
  <si>
    <t>name_ranger_turned_v6</t>
  </si>
  <si>
    <t>Allnwen Wildcloud</t>
  </si>
  <si>
    <t>name_ranger_turned_v7</t>
  </si>
  <si>
    <t>Feria Stonewatcher</t>
  </si>
  <si>
    <t>name_ranger_turned_v8</t>
  </si>
  <si>
    <t>Shaeanna Forestspirit</t>
  </si>
  <si>
    <t>name_ranger_turned_v9</t>
  </si>
  <si>
    <t>Faleath Windbloom</t>
  </si>
  <si>
    <t>name_ranger_turned_v10</t>
  </si>
  <si>
    <t>Keaellas Lightfeather</t>
  </si>
  <si>
    <t>name_ranger_turned_v11</t>
  </si>
  <si>
    <t>Iyaeleas Sageshadow</t>
  </si>
  <si>
    <t>name_ranger_turned_v12</t>
  </si>
  <si>
    <t>Keraei Lightheart</t>
  </si>
  <si>
    <t>name_ranger_turned_v13</t>
  </si>
  <si>
    <t>E'yurea Blueblade</t>
  </si>
  <si>
    <t>name_ranger_turned_v14</t>
  </si>
  <si>
    <t>Yanaadya Rainbranch</t>
  </si>
  <si>
    <t>name_ranger_turned_v15</t>
  </si>
  <si>
    <t>Cymealias Starsky</t>
  </si>
  <si>
    <t>name_ranger_turned_v16</t>
  </si>
  <si>
    <t>Alyheeallaes Duskbloom</t>
  </si>
  <si>
    <t>name_ranger_turned_v17</t>
  </si>
  <si>
    <t>Cyealas Treethorn</t>
  </si>
  <si>
    <t>name_ranger_turned_v18</t>
  </si>
  <si>
    <t>Galaora Lunabranch</t>
  </si>
  <si>
    <t>name_ranger_turned_v19</t>
  </si>
  <si>
    <t>Lillallaes Blueblade</t>
  </si>
  <si>
    <t>name_ranger_turned_v20</t>
  </si>
  <si>
    <t>Kanaeleas Rainfeather</t>
  </si>
  <si>
    <t>name_sentinel_turned_v1</t>
  </si>
  <si>
    <t>Nuraromli Supershield</t>
  </si>
  <si>
    <t>name_sentinel_turned_v2</t>
  </si>
  <si>
    <t>Bonmet Blunttank</t>
  </si>
  <si>
    <t>name_sentinel_turned_v3</t>
  </si>
  <si>
    <t>Khouthamli Bonecoat</t>
  </si>
  <si>
    <t>name_sentinel_turned_v4</t>
  </si>
  <si>
    <t>Thavruik Bonebraids</t>
  </si>
  <si>
    <t>name_sentinel_turned_v5</t>
  </si>
  <si>
    <t>Broukreth Meatshield</t>
  </si>
  <si>
    <t>name_sentinel_turned_v6</t>
  </si>
  <si>
    <t>Grolget Ironthing</t>
  </si>
  <si>
    <t>name_sentinel_turned_v7</t>
  </si>
  <si>
    <t>Humrul Steelbones</t>
  </si>
  <si>
    <t>name_sentinel_turned_v8</t>
  </si>
  <si>
    <t>Okdral Wallofsteel</t>
  </si>
  <si>
    <t>name_sentinel_turned_v9</t>
  </si>
  <si>
    <t>Skozzum Armorthing</t>
  </si>
  <si>
    <t>name_sentinel_turned_v10</t>
  </si>
  <si>
    <t>Braferlug Strongchest</t>
  </si>
  <si>
    <t>name_sentinel_turned_v11</t>
  </si>
  <si>
    <t>Dedrid Grogdrinker</t>
  </si>
  <si>
    <t>name_sentinel_turned_v12</t>
  </si>
  <si>
    <t>Grargrouc Fullmetalhelmet</t>
  </si>
  <si>
    <t>name_sentinel_turned_v13</t>
  </si>
  <si>
    <t>Badul Hitmeifyoudare</t>
  </si>
  <si>
    <t>name_sentinel_turned_v14</t>
  </si>
  <si>
    <t>Loggulim Broadshield</t>
  </si>
  <si>
    <t>name_sentinel_turned_v15</t>
  </si>
  <si>
    <t>Bordrumir Bloodrock</t>
  </si>
  <si>
    <t>name_sentinel_turned_v16</t>
  </si>
  <si>
    <t>Thedrout Manyhits</t>
  </si>
  <si>
    <t>name_sentinel_turned_v17</t>
  </si>
  <si>
    <t>Gindok Heavyarmour</t>
  </si>
  <si>
    <t>name_sentinel_turned_v18</t>
  </si>
  <si>
    <t>Thisgrar Steelhide</t>
  </si>
  <si>
    <t>name_sentinel_turned_v19</t>
  </si>
  <si>
    <t>Strorfin Mithrilshield</t>
  </si>
  <si>
    <t>name_sentinel_turned_v20</t>
  </si>
  <si>
    <t>Bragrot Battlemech</t>
  </si>
  <si>
    <t>name_snot_v1</t>
  </si>
  <si>
    <t>Snuck</t>
  </si>
  <si>
    <t>name_snot_v2</t>
  </si>
  <si>
    <t>Snurz</t>
  </si>
  <si>
    <t>name_snot_v3</t>
  </si>
  <si>
    <t>Snuzzle</t>
  </si>
  <si>
    <t>name_snot_v4</t>
  </si>
  <si>
    <t>Snuffel</t>
  </si>
  <si>
    <t>name_snot_v5</t>
  </si>
  <si>
    <t>Snarck</t>
  </si>
  <si>
    <t>name_snot_v6</t>
  </si>
  <si>
    <t>Snuff</t>
  </si>
  <si>
    <t>name_snot_v7</t>
  </si>
  <si>
    <t>Snoffer</t>
  </si>
  <si>
    <t>name_snot_v8</t>
  </si>
  <si>
    <t>Snodd</t>
  </si>
  <si>
    <t>name_snot_v9</t>
  </si>
  <si>
    <t>Snoddel</t>
  </si>
  <si>
    <t>name_snot_v10</t>
  </si>
  <si>
    <t>Sniffel</t>
  </si>
  <si>
    <t>name_snot_v11</t>
  </si>
  <si>
    <t>Snuffle</t>
  </si>
  <si>
    <t>name_snot_v12</t>
  </si>
  <si>
    <t>Snif</t>
  </si>
  <si>
    <t>name_snot_v13</t>
  </si>
  <si>
    <t>Snorry</t>
  </si>
  <si>
    <t>name_snot_v14</t>
  </si>
  <si>
    <t>Snorrer</t>
  </si>
  <si>
    <t>name_snot_v15</t>
  </si>
  <si>
    <t>Snops</t>
  </si>
  <si>
    <t>name_snot_v16</t>
  </si>
  <si>
    <t>Snopsi</t>
  </si>
  <si>
    <t>name_snot_v17</t>
  </si>
  <si>
    <t>Snups</t>
  </si>
  <si>
    <t>name_snot_v18</t>
  </si>
  <si>
    <t>Snupsy</t>
  </si>
  <si>
    <t>name_snot_v19</t>
  </si>
  <si>
    <t>Sneffel</t>
  </si>
  <si>
    <t>name_snot_v20</t>
  </si>
  <si>
    <t>Snorzy</t>
  </si>
  <si>
    <t>name_snot_v21</t>
  </si>
  <si>
    <t>Snotlageddon</t>
  </si>
  <si>
    <t>name_succubus_v1</t>
  </si>
  <si>
    <t>Joanna</t>
  </si>
  <si>
    <t>name_succubus_v2</t>
  </si>
  <si>
    <t>Wendy</t>
  </si>
  <si>
    <t>name_succubus_v3</t>
  </si>
  <si>
    <t>Ingrid</t>
  </si>
  <si>
    <t>name_succubus_v4</t>
  </si>
  <si>
    <t>Freya</t>
  </si>
  <si>
    <t>name_succubus_v5</t>
  </si>
  <si>
    <t>Maude</t>
  </si>
  <si>
    <t>name_succubus_v6</t>
  </si>
  <si>
    <t>Salem</t>
  </si>
  <si>
    <t>name_succubus_v7</t>
  </si>
  <si>
    <t>Gundel</t>
  </si>
  <si>
    <t>name_succubus_v8</t>
  </si>
  <si>
    <t>Maleficient</t>
  </si>
  <si>
    <t>name_succubus_v9</t>
  </si>
  <si>
    <t>Alexandra</t>
  </si>
  <si>
    <t>name_succubus_v10</t>
  </si>
  <si>
    <t>Jane</t>
  </si>
  <si>
    <t>name_succubus_v11</t>
  </si>
  <si>
    <t>Sukie</t>
  </si>
  <si>
    <t>name_succubus_v12</t>
  </si>
  <si>
    <t>Glinda</t>
  </si>
  <si>
    <t>name_succubus_v13</t>
  </si>
  <si>
    <t>Lezah</t>
  </si>
  <si>
    <t>name_succubus_v14</t>
  </si>
  <si>
    <t>Ursula</t>
  </si>
  <si>
    <t>name_succubus_v15</t>
  </si>
  <si>
    <t>Sabrina</t>
  </si>
  <si>
    <t>name_succubus_v16</t>
  </si>
  <si>
    <t>Willow</t>
  </si>
  <si>
    <t>name_succubus_v17</t>
  </si>
  <si>
    <t>Hermine</t>
  </si>
  <si>
    <t>name_succubus_v18</t>
  </si>
  <si>
    <t>Minerva</t>
  </si>
  <si>
    <t>name_succubus_v19</t>
  </si>
  <si>
    <t>Calypso</t>
  </si>
  <si>
    <t>name_succubus_v20</t>
  </si>
  <si>
    <t>Tiadalma</t>
  </si>
  <si>
    <t>name_succubus_v21</t>
  </si>
  <si>
    <t>Bellatrix</t>
  </si>
  <si>
    <t>name_succubus_v22</t>
  </si>
  <si>
    <t>name_succubus_v23</t>
  </si>
  <si>
    <t>Ravenna</t>
  </si>
  <si>
    <t>name_succubus_v24</t>
  </si>
  <si>
    <t>Zelena</t>
  </si>
  <si>
    <t>name_succubus_v25</t>
  </si>
  <si>
    <t>Phoebe</t>
  </si>
  <si>
    <t>name_succubus_v26</t>
  </si>
  <si>
    <t>Piper</t>
  </si>
  <si>
    <t>name_succubus_v27</t>
  </si>
  <si>
    <t>Prudence</t>
  </si>
  <si>
    <t>name_succubus_v28</t>
  </si>
  <si>
    <t>Paige</t>
  </si>
  <si>
    <t>name_succubus_v29</t>
  </si>
  <si>
    <t>Marnie</t>
  </si>
  <si>
    <t>name_succubus_v30</t>
  </si>
  <si>
    <t>Zaafira</t>
  </si>
  <si>
    <t>name_succubus_v31</t>
  </si>
  <si>
    <t>Sallymalik</t>
  </si>
  <si>
    <t>name_succubus_v32</t>
  </si>
  <si>
    <t>Gemasutra</t>
  </si>
  <si>
    <t>name_unknown</t>
  </si>
  <si>
    <t>A creature</t>
  </si>
  <si>
    <t>name_vampire_v1</t>
  </si>
  <si>
    <t>Duckula</t>
  </si>
  <si>
    <t>name_vampire_v2</t>
  </si>
  <si>
    <t>Vlaad</t>
  </si>
  <si>
    <t>name_vampire_v3</t>
  </si>
  <si>
    <t>Count Count</t>
  </si>
  <si>
    <t>name_vampire_v4</t>
  </si>
  <si>
    <t>Bonrabas</t>
  </si>
  <si>
    <t>name_vampire_v5</t>
  </si>
  <si>
    <t>Ed Ward</t>
  </si>
  <si>
    <t>name_vampire_v6</t>
  </si>
  <si>
    <t>Bitey Biter</t>
  </si>
  <si>
    <t>name_vampire_v7</t>
  </si>
  <si>
    <t>Burnsun</t>
  </si>
  <si>
    <t>name_vampire_v8</t>
  </si>
  <si>
    <t>Gabiter</t>
  </si>
  <si>
    <t>name_vampire_v9</t>
  </si>
  <si>
    <t>Gostly</t>
  </si>
  <si>
    <t>name_vampire_v10</t>
  </si>
  <si>
    <t>Chainzard</t>
  </si>
  <si>
    <t>name_vampire_v11</t>
  </si>
  <si>
    <t>Destructo Eed</t>
  </si>
  <si>
    <t>name_vampire_v12</t>
  </si>
  <si>
    <t>Shadowkaly</t>
  </si>
  <si>
    <t>name_vampire_v13</t>
  </si>
  <si>
    <t>Garchaws</t>
  </si>
  <si>
    <t>name_vampire_v14</t>
  </si>
  <si>
    <t>Haunted</t>
  </si>
  <si>
    <t>name_vampire_v15</t>
  </si>
  <si>
    <t>Infernale</t>
  </si>
  <si>
    <t>name_vampire_v16</t>
  </si>
  <si>
    <t>Glaceone</t>
  </si>
  <si>
    <t>name_vampire_v17</t>
  </si>
  <si>
    <t>Growlite</t>
  </si>
  <si>
    <t>name_vampire_v18</t>
  </si>
  <si>
    <t>Hounddoom</t>
  </si>
  <si>
    <t>name_vampire_v19</t>
  </si>
  <si>
    <t>Kadavra</t>
  </si>
  <si>
    <t>name_vampire_v20</t>
  </si>
  <si>
    <t>Megagross</t>
  </si>
  <si>
    <t>name_vampire_v21</t>
  </si>
  <si>
    <t>Maw</t>
  </si>
  <si>
    <t>name_vampire_v22</t>
  </si>
  <si>
    <t>Mew</t>
  </si>
  <si>
    <t>name_vampire_v23</t>
  </si>
  <si>
    <t>Mawtwo</t>
  </si>
  <si>
    <t>name_vampire_v24</t>
  </si>
  <si>
    <t>Bonekachu</t>
  </si>
  <si>
    <t>name_vampire_v25</t>
  </si>
  <si>
    <t>Pikajaws</t>
  </si>
  <si>
    <t>name_vampire_v26</t>
  </si>
  <si>
    <t>Bolteon</t>
  </si>
  <si>
    <t>name_vampire_v27</t>
  </si>
  <si>
    <t>Kyllogre</t>
  </si>
  <si>
    <t>name_vampire_v28</t>
  </si>
  <si>
    <t>Gyrodos</t>
  </si>
  <si>
    <t>name_vampire_v29</t>
  </si>
  <si>
    <t>Meganibite</t>
  </si>
  <si>
    <t>name_vampire_v30</t>
  </si>
  <si>
    <t>Maxorus</t>
  </si>
  <si>
    <t>name_vampire_v31</t>
  </si>
  <si>
    <t>Sceptoll</t>
  </si>
  <si>
    <t>name_vampire_v32</t>
  </si>
  <si>
    <t>Mawchamp</t>
  </si>
  <si>
    <t>name_vampire_v33</t>
  </si>
  <si>
    <t>Skelix</t>
  </si>
  <si>
    <t>name_vampire_v34</t>
  </si>
  <si>
    <t>Squidle</t>
  </si>
  <si>
    <t>name_vampire_v35</t>
  </si>
  <si>
    <t>Snotlax</t>
  </si>
  <si>
    <t>name_vampire_v36</t>
  </si>
  <si>
    <t>Deadonite</t>
  </si>
  <si>
    <t>name_vampire_v37</t>
  </si>
  <si>
    <t>Deadoxys</t>
  </si>
  <si>
    <t>name_vampire_v38</t>
  </si>
  <si>
    <t>Deadonair</t>
  </si>
  <si>
    <t>name_vampire_v39</t>
  </si>
  <si>
    <t>Dreadonair</t>
  </si>
  <si>
    <t>name_vampire_v40</t>
  </si>
  <si>
    <t>Torturra</t>
  </si>
  <si>
    <t>not_enough_evilness</t>
  </si>
  <si>
    <t>You do not have enough evilness!</t>
  </si>
  <si>
    <t>not_enough_gold</t>
  </si>
  <si>
    <t>Not enough Gold</t>
  </si>
  <si>
    <t>not_enough_magic_toolboxes</t>
  </si>
  <si>
    <t>Not enough Magic Toolboxes.</t>
  </si>
  <si>
    <t>not_enough_mana</t>
  </si>
  <si>
    <t>Not enough Mana</t>
  </si>
  <si>
    <t>not_enough_toolboxes</t>
  </si>
  <si>
    <t>Not enough Toolboxes</t>
  </si>
  <si>
    <t>not_enough_tutorialprogress</t>
  </si>
  <si>
    <t>Currently not available.</t>
  </si>
  <si>
    <t>object_EvilHubAdmiralCamp_bad</t>
  </si>
  <si>
    <t>Chest of Terror</t>
  </si>
  <si>
    <t>structure</t>
  </si>
  <si>
    <t>object_EvilHubAdmiralCamp_bad_function</t>
  </si>
  <si>
    <t>This chest doesn't get plundered, it plunders Heroes instead!</t>
  </si>
  <si>
    <t>object_EvilHubAdmiralCamp_good</t>
  </si>
  <si>
    <t>Overproud's Camp</t>
  </si>
  <si>
    <t>object_EvilHubAdmiralCamp_good_function</t>
  </si>
  <si>
    <t>One of the Admiral's camps</t>
  </si>
  <si>
    <t>object_EvilHubArcaneLibrary_bad</t>
  </si>
  <si>
    <t>Dimensional Portal</t>
  </si>
  <si>
    <t>object_EvilHubArcaneLibrary_bad_function</t>
  </si>
  <si>
    <t>Leads to farr-off worlds.</t>
  </si>
  <si>
    <t>object_EvilHubArcaneLibrary_good</t>
  </si>
  <si>
    <t>Library of Knowledge</t>
  </si>
  <si>
    <t>object_EvilHubArcaneLibrary_good_function</t>
  </si>
  <si>
    <t>Originals only, of course, copies are frowned upon…</t>
  </si>
  <si>
    <t>object_EvilHubCathedral_bad</t>
  </si>
  <si>
    <t>Home of the Necromancers</t>
  </si>
  <si>
    <t>object_EvilHubCathedral_bad_function</t>
  </si>
  <si>
    <t>Definitely looks pretty creepy.</t>
  </si>
  <si>
    <t>object_EvilHubCathedral_good</t>
  </si>
  <si>
    <t>Great Cathedral</t>
  </si>
  <si>
    <t>object_EvilHubCathedral_good_function</t>
  </si>
  <si>
    <t>A stronghold of Good.</t>
  </si>
  <si>
    <t>object_EvilHubCliffFountain_bad</t>
  </si>
  <si>
    <t>Carnivorous plants</t>
  </si>
  <si>
    <t>object_EvilHubCliffFountain_bad_function</t>
  </si>
  <si>
    <t>One shouldn’t get too close when they’re hungry.</t>
  </si>
  <si>
    <t>object_EvilHubCliffFountain_good</t>
  </si>
  <si>
    <t>Fountain of Life</t>
  </si>
  <si>
    <t>object_EvilHubCliffFountain_good_function</t>
  </si>
  <si>
    <t>Holy water is bottled here.</t>
  </si>
  <si>
    <t>object_EvilHubCliffMonument_bad</t>
  </si>
  <si>
    <t>Mount Snotmore</t>
  </si>
  <si>
    <t>object_EvilHubCliffMonument_bad_function</t>
  </si>
  <si>
    <t>In honor of your tireless workforce.</t>
  </si>
  <si>
    <t>object_EvilHubCliffMonument_good</t>
  </si>
  <si>
    <t>Heroes’ Monument</t>
  </si>
  <si>
    <t>object_EvilHubCliffMonument_good_function</t>
  </si>
  <si>
    <t>Heroes are so narcissistic!</t>
  </si>
  <si>
    <t>object_EvilHubCrystalBiotope_bad</t>
  </si>
  <si>
    <t>Dracolich</t>
  </si>
  <si>
    <t>object_EvilHubCrystalBiotope_bad_function</t>
  </si>
  <si>
    <t>Evil dead dragon. Eerily beautiful</t>
  </si>
  <si>
    <t>object_EvilHubCrystalBiotope_good</t>
  </si>
  <si>
    <t>Crystal Biotope</t>
  </si>
  <si>
    <t>object_EvilHubCrystalBiotope_good_function</t>
  </si>
  <si>
    <t>Shines beautifully. Probably due to radioactivity</t>
  </si>
  <si>
    <t>object_EvilHubDwarvenkingdom_bad</t>
  </si>
  <si>
    <t>Dragon’s Lair</t>
  </si>
  <si>
    <t>object_EvilHubDwarvenkingdom_bad_function</t>
  </si>
  <si>
    <t>Dragons love to use former dwarf cities as lairs!</t>
  </si>
  <si>
    <t>object_EvilHubDwarvenkingdom_good</t>
  </si>
  <si>
    <t>City of Dwarfs</t>
  </si>
  <si>
    <t>object_EvilHubDwarvenkingdom_good_function</t>
  </si>
  <si>
    <t>Even from a distance, you can still hear the “Hi ho, hi ho!”…</t>
  </si>
  <si>
    <t>object_EvilHubFairytaleCastle_bad</t>
  </si>
  <si>
    <t>Castle of Dread</t>
  </si>
  <si>
    <t>object_EvilHubFairytaleCastle_bad_function</t>
  </si>
  <si>
    <t>A retreat for crazed villains.</t>
  </si>
  <si>
    <t>object_EvilHubFairytaleCastle_good</t>
  </si>
  <si>
    <t>Fairytale Castle</t>
  </si>
  <si>
    <t>object_EvilHubFairytaleCastle_good_function</t>
  </si>
  <si>
    <t>Crazy kings, sleeping princesses and the like live here.</t>
  </si>
  <si>
    <t>object_EvilHubGardenoftheGodess_bad</t>
  </si>
  <si>
    <t>Epic Thalya Statue</t>
  </si>
  <si>
    <t>object_EvilHubGardenoftheGodess_bad_function</t>
  </si>
  <si>
    <t>Yes, she is pretty vain</t>
  </si>
  <si>
    <t>object_EvilHubGardenoftheGodess_good</t>
  </si>
  <si>
    <t>Garden of the Goddess</t>
  </si>
  <si>
    <t>object_EvilHubGardenoftheGodess_good_function</t>
  </si>
  <si>
    <t>Quiet, peaceful, well-kept</t>
  </si>
  <si>
    <t>object_EvilHubGingerbreadHouse_bad</t>
  </si>
  <si>
    <t>Witch's Hut</t>
  </si>
  <si>
    <t>object_EvilHubGingerbreadHouse_bad_function</t>
  </si>
  <si>
    <t>Curses half off, today only!</t>
  </si>
  <si>
    <t>object_EvilHubGingerbreadHouse_good</t>
  </si>
  <si>
    <t>Gingerbread House</t>
  </si>
  <si>
    <t>object_EvilHubGingerbreadHouse_good_function</t>
  </si>
  <si>
    <t>Just looking at it gives you diabetes</t>
  </si>
  <si>
    <t>object_EvilHubGryphonNest_bad</t>
  </si>
  <si>
    <t>Spider Nest</t>
  </si>
  <si>
    <t>object_EvilHubGryphonNest_bad_function</t>
  </si>
  <si>
    <t>Nasty Giant Spiders. With slime, too. Yecch!</t>
  </si>
  <si>
    <t>object_EvilHubGryphonNest_good</t>
  </si>
  <si>
    <t>Gryphon’s roost</t>
  </si>
  <si>
    <t>object_EvilHubGryphonNest_good_function</t>
  </si>
  <si>
    <t>Waiting for his master.</t>
  </si>
  <si>
    <t>object_EvilHubHalflingVillage_bad</t>
  </si>
  <si>
    <t>Haunted Village</t>
  </si>
  <si>
    <t>object_EvilHubHalflingVillage_bad_function</t>
  </si>
  <si>
    <t>You have driven all Good from here!</t>
  </si>
  <si>
    <t>object_EvilHubHalflingVillage_good</t>
  </si>
  <si>
    <t>Halfling Village</t>
  </si>
  <si>
    <t>object_EvilHubHalflingVillage_good_function</t>
  </si>
  <si>
    <t>The inhabitants are repulsively Good!</t>
  </si>
  <si>
    <t>object_EvilHubMagCarriage_bad</t>
  </si>
  <si>
    <t>Death Pumpkin</t>
  </si>
  <si>
    <t>object_EvilHubMagCarriage_bad_function</t>
  </si>
  <si>
    <t>Makes a soup out of YOU</t>
  </si>
  <si>
    <t>object_EvilHubMagCarriage_good</t>
  </si>
  <si>
    <t>Magic Carriage</t>
  </si>
  <si>
    <t>object_EvilHubMagCarriage_good_function</t>
  </si>
  <si>
    <t>Often used by Princess wannabes</t>
  </si>
  <si>
    <t>object_EvilHubPetDungeon_bad</t>
  </si>
  <si>
    <t>Evilness accelerator</t>
  </si>
  <si>
    <t>object_EvilHubPetDungeon_bad_function</t>
  </si>
  <si>
    <t>Generates Evilness at a dizzying speed.</t>
  </si>
  <si>
    <t>object_EvilHubPetDungeon_good</t>
  </si>
  <si>
    <t>Isle of Good</t>
  </si>
  <si>
    <t>object_EvilHubPetDungeon_good_function</t>
  </si>
  <si>
    <t>Just waiting to be conquered.</t>
  </si>
  <si>
    <t>object_EvilHubPixieVillage_bad</t>
  </si>
  <si>
    <t>Withered plant</t>
  </si>
  <si>
    <t>object_EvilHubPixieVillage_bad_function</t>
  </si>
  <si>
    <t>Ate all of the fairies that used to live here.</t>
  </si>
  <si>
    <t>object_EvilHubPixieVillage_good</t>
  </si>
  <si>
    <t>Pixie Village</t>
  </si>
  <si>
    <t>object_EvilHubPixieVillage_good_function</t>
  </si>
  <si>
    <t>Sweet little fairies live here. DISGUSTING!</t>
  </si>
  <si>
    <t>object_EvilHubRoyalShip_bad</t>
  </si>
  <si>
    <t>The Flying Belgian</t>
  </si>
  <si>
    <t>object_EvilHubRoyalShip_bad_function</t>
  </si>
  <si>
    <t>Scary Ghost Ship</t>
  </si>
  <si>
    <t>object_EvilHubRoyalShip_good</t>
  </si>
  <si>
    <t>Pride of the fleet</t>
  </si>
  <si>
    <t>object_EvilHubRoyalShip_good_function</t>
  </si>
  <si>
    <t>A heroic ship. Gross!</t>
  </si>
  <si>
    <t>object_EvilHubSeasideTown_bad</t>
  </si>
  <si>
    <t>Terror of the Ocean</t>
  </si>
  <si>
    <t>object_EvilHubSeasideTown_bad_function</t>
  </si>
  <si>
    <t>Backdrop for the 18+ version of that sponge guy.</t>
  </si>
  <si>
    <t>object_EvilHubSeasideTown_good</t>
  </si>
  <si>
    <t>Trading Post</t>
  </si>
  <si>
    <t>object_EvilHubSeasideTown_good_function</t>
  </si>
  <si>
    <t>Where business happens.</t>
  </si>
  <si>
    <t>object_EvilHubStoneCircle_bad</t>
  </si>
  <si>
    <t>The Great Old One</t>
  </si>
  <si>
    <t>object_EvilHubStoneCircle_bad_function</t>
  </si>
  <si>
    <t>One of the Absolute Evil’s bridge partners.</t>
  </si>
  <si>
    <t>object_EvilHubStoneCircle_good</t>
  </si>
  <si>
    <t>Stone Circle of Good</t>
  </si>
  <si>
    <t>object_EvilHubStoneCircle_good_function</t>
  </si>
  <si>
    <t>Druids conduct revoltingly Good meetings here.</t>
  </si>
  <si>
    <t>object_EvilHubTangledTower_bad</t>
  </si>
  <si>
    <t>The Mushroom From Hell</t>
  </si>
  <si>
    <t>object_EvilHubTangledTower_bad_function</t>
  </si>
  <si>
    <t>Don’t get too close…</t>
  </si>
  <si>
    <t>object_EvilHubTangledTower_good</t>
  </si>
  <si>
    <t>Tower of the Long Flowing Locks</t>
  </si>
  <si>
    <t>object_EvilHubTangledTower_good_function</t>
  </si>
  <si>
    <t>Hopefully you brought shampoo</t>
  </si>
  <si>
    <t>object_EvilHubTempleOfGoddess_bad</t>
  </si>
  <si>
    <t>Temple of Lust</t>
  </si>
  <si>
    <t>object_EvilHubTempleOfGoddess_bad_function</t>
  </si>
  <si>
    <t>Even priests prefer this one.</t>
  </si>
  <si>
    <t>object_EvilHubTempleOfGoddess_good</t>
  </si>
  <si>
    <t>Temple of the Goddess</t>
  </si>
  <si>
    <t>object_EvilHubTempleOfGoddess_good_function</t>
  </si>
  <si>
    <t>Letters of indulgence only sold after 2 pm!</t>
  </si>
  <si>
    <t>object_EvilHubTreasureIsland_bad</t>
  </si>
  <si>
    <t>Skull Island</t>
  </si>
  <si>
    <t>object_EvilHubTreasureIsland_bad_function</t>
  </si>
  <si>
    <t>Look behind you, a four headed monkey! Oh, I counted wrong!</t>
  </si>
  <si>
    <t>object_EvilHubTreasureIsland_good</t>
  </si>
  <si>
    <t>Treasure Island</t>
  </si>
  <si>
    <t>object_EvilHubTreasureIsland_good_function</t>
  </si>
  <si>
    <t>Sagas of good Heroes revolve around these treasures!</t>
  </si>
  <si>
    <t>object_EvilHubTreeOfLife_bad</t>
  </si>
  <si>
    <t>Tree of Terror</t>
  </si>
  <si>
    <t>object_EvilHubTreeOfLife_bad_function</t>
  </si>
  <si>
    <t>Loves to eat baby squirrels.</t>
  </si>
  <si>
    <t>object_EvilHubTreeOfLife_good</t>
  </si>
  <si>
    <t>Tree of Life</t>
  </si>
  <si>
    <t>object_EvilHubTreeOfLife_good_function</t>
  </si>
  <si>
    <t>Where nature springs from.</t>
  </si>
  <si>
    <t>object_EvilHubUnicornGlade_bad</t>
  </si>
  <si>
    <t>Hot Slime Springs</t>
  </si>
  <si>
    <t>object_EvilHubUnicornGlade_bad_function</t>
  </si>
  <si>
    <t>Retreat for stressed Little Snots.</t>
  </si>
  <si>
    <t>object_EvilHubUnicornGlade_good</t>
  </si>
  <si>
    <t>Unicorns’ Retreat</t>
  </si>
  <si>
    <t>object_EvilHubUnicornGlade_good_function</t>
  </si>
  <si>
    <t>They say Unicorn tastes like chicken!</t>
  </si>
  <si>
    <t>object_Water_Tower_Destroyable</t>
  </si>
  <si>
    <t>Water tower</t>
  </si>
  <si>
    <t>object_Water_Tower_Destroyable_function</t>
  </si>
  <si>
    <t>Hit it to make it collapse.</t>
  </si>
  <si>
    <t>object_caravan_artefact</t>
  </si>
  <si>
    <t>Artifact Transport</t>
  </si>
  <si>
    <t>object_caravan_artefact_function</t>
  </si>
  <si>
    <t>Transport the Artifact. Must be protected at all costs!</t>
  </si>
  <si>
    <t>object_caravan_fast</t>
  </si>
  <si>
    <t>Food delivery (fast)</t>
  </si>
  <si>
    <t>object_caravan_fast_function</t>
  </si>
  <si>
    <t>Travels pretty fast. Probably afraid of being robbed…</t>
  </si>
  <si>
    <t>object_caravan_mana</t>
  </si>
  <si>
    <t>Manna Transport</t>
  </si>
  <si>
    <t>object_caravan_mana_function</t>
  </si>
  <si>
    <t>Transport Mana to the City</t>
  </si>
  <si>
    <t>object_caravan_potion_fast</t>
  </si>
  <si>
    <t>Potion Delivery (fast)</t>
  </si>
  <si>
    <t>object_caravan_potion_fast_function</t>
  </si>
  <si>
    <t>With a need for speed.</t>
  </si>
  <si>
    <t>object_caravan_potion_slow</t>
  </si>
  <si>
    <t>Potion Delivery (slow)</t>
  </si>
  <si>
    <t>object_caravan_potion_slow_function</t>
  </si>
  <si>
    <t>Travels sedately.</t>
  </si>
  <si>
    <t>object_caravan_rum</t>
  </si>
  <si>
    <t>Rum Delivery</t>
  </si>
  <si>
    <t>object_caravan_rum_function</t>
  </si>
  <si>
    <t>Why can’t rum run?</t>
  </si>
  <si>
    <t>object_caravan_slow</t>
  </si>
  <si>
    <t>Food delivery (slow)</t>
  </si>
  <si>
    <t>object_caravan_slow_function</t>
  </si>
  <si>
    <t>Travels at a sedate speed.</t>
  </si>
  <si>
    <t>object_controll_stone</t>
  </si>
  <si>
    <t>Stone of Mastery</t>
  </si>
  <si>
    <t>object_controll_stone_function</t>
  </si>
  <si>
    <t>A magic Stone of Mastery. Controlling all of these allows you to take control of the Crystal Golem!</t>
  </si>
  <si>
    <t>object_creep_room_crystalguard</t>
  </si>
  <si>
    <t>Room of Crystal Beings</t>
  </si>
  <si>
    <t>object_creep_room_drake</t>
  </si>
  <si>
    <t>Dragon Room</t>
  </si>
  <si>
    <t>object_creep_room_furry</t>
  </si>
  <si>
    <t>Rootling Room</t>
  </si>
  <si>
    <t>object_creep_room_hero</t>
  </si>
  <si>
    <t>Heroes Room</t>
  </si>
  <si>
    <t>object_creep_room_scribbler</t>
  </si>
  <si>
    <t>Pen Pushers’ Room</t>
  </si>
  <si>
    <t>object_creep_room_spider</t>
  </si>
  <si>
    <t>Spider Room</t>
  </si>
  <si>
    <t>object_creep_room_worm</t>
  </si>
  <si>
    <t>Worm Room</t>
  </si>
  <si>
    <t>object_creep_spawner_crystalguard</t>
  </si>
  <si>
    <t>Retreat of Crystal Beings</t>
  </si>
  <si>
    <t>object_creep_spawner_crystalguard_function</t>
  </si>
  <si>
    <t>Creates Crystal Beings every once in a while</t>
  </si>
  <si>
    <t>object_creep_spawner_drake</t>
  </si>
  <si>
    <t>Dragon’s Nest</t>
  </si>
  <si>
    <t>object_creep_spawner_drake_function</t>
  </si>
  <si>
    <t>Spits out Dragons from time to time.</t>
  </si>
  <si>
    <t>object_creep_spawner_furry</t>
  </si>
  <si>
    <t>Home of the Rootlings</t>
  </si>
  <si>
    <t>object_creep_spawner_furry_function</t>
  </si>
  <si>
    <t>Spits out a Rootling every now and again.</t>
  </si>
  <si>
    <t>object_creep_spawner_scribbler</t>
  </si>
  <si>
    <t>Pen Pushers’ Writers Room</t>
  </si>
  <si>
    <t>object_creep_spawner_scribbler_function</t>
  </si>
  <si>
    <t>Spits out Pen Pushers every now and again.</t>
  </si>
  <si>
    <t>object_creep_spawner_small_worm</t>
  </si>
  <si>
    <t>Mass of Worms</t>
  </si>
  <si>
    <t>object_creep_spawner_small_worm_function</t>
  </si>
  <si>
    <t>Crawls around disgustingly and attacks anything that gets in its way!</t>
  </si>
  <si>
    <t>object_creep_spawner_spider</t>
  </si>
  <si>
    <t>object_creep_spawner_spider_function</t>
  </si>
  <si>
    <t>Spits out Spiders from time to time.</t>
  </si>
  <si>
    <t>object_creep_spawner_worm</t>
  </si>
  <si>
    <t>Mother Worm (DISGUSTING)</t>
  </si>
  <si>
    <t>object_creep_spawner_worm_function</t>
  </si>
  <si>
    <t>Mummy Worm just lazes around and sends her brood out into the Dungeon!</t>
  </si>
  <si>
    <t>object_destroyable_hero_campset_spawner</t>
  </si>
  <si>
    <t>Hero Camp</t>
  </si>
  <si>
    <t>object_destroyable_hero_campset_spawner_function</t>
  </si>
  <si>
    <t>Spit out Heroes every now an again.</t>
  </si>
  <si>
    <t>object_destroyable_hero_city_spawner</t>
  </si>
  <si>
    <t>Heroes’ Fortress</t>
  </si>
  <si>
    <t>object_destroyable_hero_city_spawner_function</t>
  </si>
  <si>
    <t>This is where Heroes plan their attacks on your Dungeon before plunging into battle!</t>
  </si>
  <si>
    <t>object_destroyable_hero_vil_spawner</t>
  </si>
  <si>
    <t>Heroes’ Hall</t>
  </si>
  <si>
    <t>object_destroyable_hero_vil_spawner_function</t>
  </si>
  <si>
    <t>This is where Heroes set out for your Dungeon from!</t>
  </si>
  <si>
    <t>object_dublone_cannons</t>
  </si>
  <si>
    <t>Chest o’ Doubloons</t>
  </si>
  <si>
    <t>object_dublone_cannons_function</t>
  </si>
  <si>
    <t>Pays for pirates!</t>
  </si>
  <si>
    <t>object_dungeonentrance</t>
  </si>
  <si>
    <t>Dungeon entrance</t>
  </si>
  <si>
    <t>object_dungeonentrance_function</t>
  </si>
  <si>
    <t>Connects your Dungeon to the Overworld.</t>
  </si>
  <si>
    <t>object_dynamite_warehouse</t>
  </si>
  <si>
    <t>Highly Explosive Potion Factory</t>
  </si>
  <si>
    <t>object_dynamite_warehouse_function</t>
  </si>
  <si>
    <t>Please don't cough too loud…</t>
  </si>
  <si>
    <t>object_forest_root</t>
  </si>
  <si>
    <t>Root System</t>
  </si>
  <si>
    <t>object_forest_root_function</t>
  </si>
  <si>
    <t>Destroy this to clear the way deeper into the forest!</t>
  </si>
  <si>
    <t>object_gate_city</t>
  </si>
  <si>
    <t>City Gate (reinforced)</t>
  </si>
  <si>
    <t>object_gate_city_function</t>
  </si>
  <si>
    <t>A robust gate that can withstand a lot of damage.</t>
  </si>
  <si>
    <t>object_gate_trunk_stack</t>
  </si>
  <si>
    <t>Stack of tree trunks</t>
  </si>
  <si>
    <t>object_gate_trunk_stack_function</t>
  </si>
  <si>
    <t>Could be put into motion with a little violence and wickedness…</t>
  </si>
  <si>
    <t>object_gate_vil</t>
  </si>
  <si>
    <t>Gate</t>
  </si>
  <si>
    <t>object_gate_vil_function</t>
  </si>
  <si>
    <t>A simple gate that can withstand a bit of damage.</t>
  </si>
  <si>
    <t>object_hero_catapult</t>
  </si>
  <si>
    <t>Catapult</t>
  </si>
  <si>
    <t>object_hero_catapult_function</t>
  </si>
  <si>
    <t>Is it a bird, is it a super sheep? No, it’s a huge boulder…</t>
  </si>
  <si>
    <t>object_hero_city_tower_canon</t>
  </si>
  <si>
    <t>Cannon tower (improved)</t>
  </si>
  <si>
    <t>object_hero_city_tower_canon_function</t>
  </si>
  <si>
    <t>Fires cannon balls with a loud boom and does area damage.</t>
  </si>
  <si>
    <t>object_hero_city_tower_crossbow</t>
  </si>
  <si>
    <t>Ballista (improved)</t>
  </si>
  <si>
    <t>object_hero_city_tower_crossbow_function</t>
  </si>
  <si>
    <t>Shoots huge, very painful arrows at a single target…</t>
  </si>
  <si>
    <t>object_hero_city_tower_electricity</t>
  </si>
  <si>
    <t>Electric tower (improved)</t>
  </si>
  <si>
    <t>object_hero_city_tower_electricity_function</t>
  </si>
  <si>
    <t>Shoots lightning bolts. Now with even more “ouch”!</t>
  </si>
  <si>
    <t>object_hero_city_tower_polymorph</t>
  </si>
  <si>
    <t>Transformation Tower</t>
  </si>
  <si>
    <t>object_hero_city_tower_polymorph_function</t>
  </si>
  <si>
    <t>Transforms stuff into sheep</t>
  </si>
  <si>
    <t>object_hero_endless_spawner</t>
  </si>
  <si>
    <t>Hero Portal (Indestructible)</t>
  </si>
  <si>
    <t>object_hero_endless_spawner_function</t>
  </si>
  <si>
    <t>Heroes continuously enter your Dungeon through this!</t>
  </si>
  <si>
    <t>object_hero_underground_portal_dungeon</t>
  </si>
  <si>
    <t>object_hero_underground_portal_dungeon_function</t>
  </si>
  <si>
    <t>Heroes use this to quickly get from the Overworld into your Dungeon!</t>
  </si>
  <si>
    <t>object_hero_underground_portal_outside</t>
  </si>
  <si>
    <t>Hero Portal</t>
  </si>
  <si>
    <t>object_hero_underground_portal_outside_function</t>
  </si>
  <si>
    <t>Provides direct access to a portal in the Dungeon!</t>
  </si>
  <si>
    <t>object_hero_underground_spawner</t>
  </si>
  <si>
    <t>Heroes’ Fortress with Portal</t>
  </si>
  <si>
    <t>object_hero_underground_spawner_function</t>
  </si>
  <si>
    <t>Heroes from here enter your Dungeon through a nearby portal!</t>
  </si>
  <si>
    <t>object_hero_vil_tower_canon</t>
  </si>
  <si>
    <t>Cannon tower (simple)</t>
  </si>
  <si>
    <t>object_hero_vil_tower_canon_function</t>
  </si>
  <si>
    <t>Fires cannon balls that do area damage.</t>
  </si>
  <si>
    <t>object_hero_vil_tower_crossbow</t>
  </si>
  <si>
    <t>Ballista (simple)</t>
  </si>
  <si>
    <t>object_hero_vil_tower_crossbow_function</t>
  </si>
  <si>
    <t>Shoots huge arrows at a single target.</t>
  </si>
  <si>
    <t>object_hero_vil_tower_electricity</t>
  </si>
  <si>
    <t>Electric tower (simple)</t>
  </si>
  <si>
    <t>object_hero_vil_tower_electricity_function</t>
  </si>
  <si>
    <t>Crudely shoots lightning bolts!</t>
  </si>
  <si>
    <t>object_magic_sheep</t>
  </si>
  <si>
    <t>Transformed sheep</t>
  </si>
  <si>
    <t>object_magic_sheep_function</t>
  </si>
  <si>
    <t>Used to be something else. Now mostly bleats…</t>
  </si>
  <si>
    <t>object_narratus_statue</t>
  </si>
  <si>
    <t>Narratus Statue</t>
  </si>
  <si>
    <t>object_narratus_statue_function</t>
  </si>
  <si>
    <t>Strengthens Narratus's followers. Dramatic!</t>
  </si>
  <si>
    <t>object_olympusgate</t>
  </si>
  <si>
    <t>Gate to Godsmount</t>
  </si>
  <si>
    <t>object_olympusgate_function</t>
  </si>
  <si>
    <t>The gate to Godsmount. Can only be destroyed by a Crystal Golem!</t>
  </si>
  <si>
    <t>object_phalanx_destroyable</t>
  </si>
  <si>
    <t>Palisade</t>
  </si>
  <si>
    <t>object_phalanx_destroyable_function</t>
  </si>
  <si>
    <t>Ordinary wooden palisade that can’t take much more than a few heavy blows.</t>
  </si>
  <si>
    <t>object_pirate_castle</t>
  </si>
  <si>
    <t>Pirate Nest</t>
  </si>
  <si>
    <t>object_pirate_castle_function</t>
  </si>
  <si>
    <t>Here you can hire yourself some piratey Heroes! Arrr!</t>
  </si>
  <si>
    <t>object_plot_DayNightTower</t>
  </si>
  <si>
    <t>Sun Temple</t>
  </si>
  <si>
    <t>object_plot_DayNightTower_function</t>
  </si>
  <si>
    <t>Strengthens Heroes. Knock that thing down!</t>
  </si>
  <si>
    <t>object_plot_ManaAltar</t>
  </si>
  <si>
    <t>object_plot_ManaAltar_function</t>
  </si>
  <si>
    <t>Keeps Demons at bay.</t>
  </si>
  <si>
    <t>object_plot_altar</t>
  </si>
  <si>
    <t>Rune Stone</t>
  </si>
  <si>
    <t>object_plot_altar_function</t>
  </si>
  <si>
    <t>Supplies energy to the Magic Shield</t>
  </si>
  <si>
    <t>object_plot_artifact</t>
  </si>
  <si>
    <t>Artifact</t>
  </si>
  <si>
    <t>object_plot_artifact_function</t>
  </si>
  <si>
    <t>Can release unimaginable power. Attracts Crystal Beings.</t>
  </si>
  <si>
    <t>object_plot_cage</t>
  </si>
  <si>
    <t>Cage</t>
  </si>
  <si>
    <t>object_plot_cage_function</t>
  </si>
  <si>
    <t>Can be destroyed.</t>
  </si>
  <si>
    <t>object_plot_catapult</t>
  </si>
  <si>
    <t>object_plot_catapult_function</t>
  </si>
  <si>
    <t>Open fire!</t>
  </si>
  <si>
    <t>object_plot_darksword_pit</t>
  </si>
  <si>
    <t>Sacrificial Pit</t>
  </si>
  <si>
    <t>object_plot_darksword_pit_function</t>
  </si>
  <si>
    <t>Thirsts for sacrificial Heroes!</t>
  </si>
  <si>
    <t>object_plot_factory</t>
  </si>
  <si>
    <t>Potion Factory</t>
  </si>
  <si>
    <t>object_plot_factory_function</t>
  </si>
  <si>
    <t>Produces potions for Heroes</t>
  </si>
  <si>
    <t>object_plot_factory_tier_1</t>
  </si>
  <si>
    <t>Heroes’ House (Straw)</t>
  </si>
  <si>
    <t>object_plot_factory_tier_1_function</t>
  </si>
  <si>
    <t>Shelter for the cowardly Heroes</t>
  </si>
  <si>
    <t>object_plot_factory_tier_2</t>
  </si>
  <si>
    <t>Heroes’ House (Sticks)</t>
  </si>
  <si>
    <t>object_plot_factory_tier_2_function</t>
  </si>
  <si>
    <t>object_plot_factory_tier_3</t>
  </si>
  <si>
    <t>Heroes’ House (Bricks)</t>
  </si>
  <si>
    <t>object_plot_factory_tier_3_function</t>
  </si>
  <si>
    <t>object_plot_goddesstemple</t>
  </si>
  <si>
    <t>object_plot_goddesstemple_function</t>
  </si>
  <si>
    <t>Source of the Goddess of Light’s power. Destroy it to defeat the Goddess!</t>
  </si>
  <si>
    <t>object_plot_grave</t>
  </si>
  <si>
    <t>Grave</t>
  </si>
  <si>
    <t>object_plot_grave_function</t>
  </si>
  <si>
    <t>Can be destroyed. Pretty rotten thing to do…</t>
  </si>
  <si>
    <t>object_plot_hero_grave</t>
  </si>
  <si>
    <t>Hero’s Grave</t>
  </si>
  <si>
    <t>object_plot_hero_grave_function</t>
  </si>
  <si>
    <t>Thalya can desecrate this to raise the dead.</t>
  </si>
  <si>
    <t>object_plot_mage_portal</t>
  </si>
  <si>
    <t>Arcane Tear</t>
  </si>
  <si>
    <t>object_plot_mage_portal_difficulty_2</t>
  </si>
  <si>
    <t>Arcane Tear (reinforced)</t>
  </si>
  <si>
    <t>object_plot_mage_portal_difficulty_3</t>
  </si>
  <si>
    <t>Arcane Tear (epic)</t>
  </si>
  <si>
    <t>object_plot_mage_portal_function</t>
  </si>
  <si>
    <t>Attacks your Dungeonheart!</t>
  </si>
  <si>
    <t>object_plot_mushroom_bomb</t>
  </si>
  <si>
    <t>Mushroom Bomb</t>
  </si>
  <si>
    <t>object_plot_mushroom_bomb_function</t>
  </si>
  <si>
    <t>Causes chaos and destruction, but in YOUR Dungeon!</t>
  </si>
  <si>
    <t>object_plot_mushroom_drop_perk</t>
  </si>
  <si>
    <t>Mysterious Mushroom</t>
  </si>
  <si>
    <t>object_plot_mushroom_drop_perk_function</t>
  </si>
  <si>
    <t>May hold treasures for you after its destruction…</t>
  </si>
  <si>
    <t>object_plot_obelisk</t>
  </si>
  <si>
    <t>Magic Obelisk</t>
  </si>
  <si>
    <t>object_plot_obelisk_function</t>
  </si>
  <si>
    <t>Lets you perform dangerous magic (cool)!</t>
  </si>
  <si>
    <t>object_plot_overproud_bomb</t>
  </si>
  <si>
    <t>Mana mine</t>
  </si>
  <si>
    <t>object_plot_overproud_bomb_function</t>
  </si>
  <si>
    <t>Destroys rooms and walls when it explodes!</t>
  </si>
  <si>
    <t>object_plot_ptifiend_prison</t>
  </si>
  <si>
    <t>Ban Tower</t>
  </si>
  <si>
    <t>object_plot_ptifiend_prison_function</t>
  </si>
  <si>
    <t>Destroy this to free Crowley!</t>
  </si>
  <si>
    <t>object_plot_ritual_place</t>
  </si>
  <si>
    <t>Ritual Site (Pit Fiend)</t>
  </si>
  <si>
    <t>object_plot_ritual_place_function</t>
  </si>
  <si>
    <t>Bring the corresponding Titans here to perform the ritual.</t>
  </si>
  <si>
    <t>object_plot_ritual_place_golem</t>
  </si>
  <si>
    <t>Ritual Site (Grave Golem)</t>
  </si>
  <si>
    <t>object_plot_ritual_place_ogre</t>
  </si>
  <si>
    <t>Ritual Site (Ogre)</t>
  </si>
  <si>
    <t>object_plot_sacrificial_pit</t>
  </si>
  <si>
    <t>Hellhole</t>
  </si>
  <si>
    <t>object_plot_sacrificial_pit_function</t>
  </si>
  <si>
    <t>Craves Sacrifices.</t>
  </si>
  <si>
    <t>object_plot_shield_generator</t>
  </si>
  <si>
    <t>SLD–26 magical tower shield generator</t>
  </si>
  <si>
    <t>object_plot_shield_generator_function</t>
  </si>
  <si>
    <t>Generates a protective shield.</t>
  </si>
  <si>
    <t>object_plot_small_hammer</t>
  </si>
  <si>
    <t>Death Hammer</t>
  </si>
  <si>
    <t>object_plot_small_hammer_function</t>
  </si>
  <si>
    <t>Brings unhealthy vibrations into the Dungeon.</t>
  </si>
  <si>
    <t>object_plot_spring</t>
  </si>
  <si>
    <t>Spring</t>
  </si>
  <si>
    <t>object_plot_spring_function</t>
  </si>
  <si>
    <t>Thalya can “manipulate” these.</t>
  </si>
  <si>
    <t>object_plot_tanos_hero_spawner</t>
  </si>
  <si>
    <t>Portal to Valhalla</t>
  </si>
  <si>
    <t>object_plot_tanos_hero_spawner_function</t>
  </si>
  <si>
    <t>Brings Heroes back from the dead!</t>
  </si>
  <si>
    <t>object_plot_weapon_rack</t>
  </si>
  <si>
    <t>Arsenal</t>
  </si>
  <si>
    <t>object_plot_weapon_rack_function</t>
  </si>
  <si>
    <t>Lets a Hero level</t>
  </si>
  <si>
    <t>object_portal_stone</t>
  </si>
  <si>
    <t>Portal Stone</t>
  </si>
  <si>
    <t>object_portal_stone_function</t>
  </si>
  <si>
    <t>It can help you travel to inaccessible points in the forest.</t>
  </si>
  <si>
    <t>object_portal_stone_small</t>
  </si>
  <si>
    <t>Portal Stone Splinter</t>
  </si>
  <si>
    <t>object_portal_stone_small_function</t>
  </si>
  <si>
    <t>A lone splinter off the Portal Stone</t>
  </si>
  <si>
    <t>object_portal_stone_small_socket</t>
  </si>
  <si>
    <t>Portal Stone Splinter socket</t>
  </si>
  <si>
    <t>object_portal_stone_small_socket_function</t>
  </si>
  <si>
    <t>Provides space for a splinter of the Portal Stone</t>
  </si>
  <si>
    <t>object_portal_stone_socket</t>
  </si>
  <si>
    <t>Portal Stone socket</t>
  </si>
  <si>
    <t>object_portal_stone_socket_function</t>
  </si>
  <si>
    <t>Place the Portal Stone here to open a Portal into inaccessible areas of the forest.</t>
  </si>
  <si>
    <t>object_pyramid</t>
  </si>
  <si>
    <t>Manual Trap Kit &lt;color=#99FF99&gt;{GimmickName}&lt;/color&gt;</t>
  </si>
  <si>
    <t>object_pyramid_automatictrap</t>
  </si>
  <si>
    <t>Automatic Trap Kit &lt;color=#99FF99&gt;{GimmickName}&lt;/color&gt;</t>
  </si>
  <si>
    <t>object_pyramid_automatictrap_function</t>
  </si>
  <si>
    <t>Contains the &lt;color=#99FF99&gt;{GimmickName}&lt;/color&gt; Automatic Trap. A Little Snot can transport it to wherever you want it built.</t>
  </si>
  <si>
    <t>object_pyramid_door</t>
  </si>
  <si>
    <t>Defense Kit &lt;color=#99FF99&gt;{GimmickName}&lt;/color&gt;</t>
  </si>
  <si>
    <t>object_pyramid_door_function</t>
  </si>
  <si>
    <t>Contains the &lt;color=#99FF99&gt;{GimmickName}&lt;/color&gt; Door. A Little Snot can transport it to wherever you want it built.</t>
  </si>
  <si>
    <t>object_pyramid_function</t>
  </si>
  <si>
    <t>Contains the &lt;color=#99FF99&gt;{GimmickName}&lt;/color&gt; Manual Trap. A Little Snot can transport it to wherever you want it built.</t>
  </si>
  <si>
    <t>object_red_riding_hood_house</t>
  </si>
  <si>
    <t>object_red_riding_hood_house_function</t>
  </si>
  <si>
    <t>A sign reading “Beware of the wolf” stands out front</t>
  </si>
  <si>
    <t>object_ressource_room_beer</t>
  </si>
  <si>
    <t>Infinite Beer storage</t>
  </si>
  <si>
    <t>object_ressource_room_evilness</t>
  </si>
  <si>
    <t>Infinite Evilness storage</t>
  </si>
  <si>
    <t>object_ressource_room_gold</t>
  </si>
  <si>
    <t>Infinite Gold storage</t>
  </si>
  <si>
    <t>object_ressource_room_guru</t>
  </si>
  <si>
    <t>Infinite Gobbler storage</t>
  </si>
  <si>
    <t>object_ressource_room_magictoolboxes</t>
  </si>
  <si>
    <t>Infinite Magic Toolbox storage</t>
  </si>
  <si>
    <t>object_ressource_room_mana</t>
  </si>
  <si>
    <t>Infinite Mana storage</t>
  </si>
  <si>
    <t>object_ressource_room_toolboxes</t>
  </si>
  <si>
    <t>Infinite Toolbox storage</t>
  </si>
  <si>
    <t>object_runaways</t>
  </si>
  <si>
    <t>Escaping Rebel</t>
  </si>
  <si>
    <t>object_runaways_function</t>
  </si>
  <si>
    <t>Flees from Evil in panic</t>
  </si>
  <si>
    <t>object_scribbler_building_place</t>
  </si>
  <si>
    <t>Pen Pusher Create-O-Mat</t>
  </si>
  <si>
    <t>object_scribbler_building_place_function</t>
  </si>
  <si>
    <t>Create rooms in the Dungeon for the Pen Pushers!</t>
  </si>
  <si>
    <t>object_stones_destroyable</t>
  </si>
  <si>
    <t>Heaps of rubble</t>
  </si>
  <si>
    <t>object_stones_destroyable_function</t>
  </si>
  <si>
    <t>The rubble heap can be destroyed with just a few blows…</t>
  </si>
  <si>
    <t>object_turned_heroes_city_spawner</t>
  </si>
  <si>
    <t>Converted Heroes’ Base</t>
  </si>
  <si>
    <t>object_turned_heroes_city_spawner_function</t>
  </si>
  <si>
    <t>Allies set out against the forces of Good from here!</t>
  </si>
  <si>
    <t>object_turned_heroes_vill_spawner</t>
  </si>
  <si>
    <t>Converted Heroes’ Camp</t>
  </si>
  <si>
    <t>object_turned_heroes_vill_spawner_function</t>
  </si>
  <si>
    <t>Your pathetic allies.</t>
  </si>
  <si>
    <t>object_unique_sacrifice_bone_dust</t>
  </si>
  <si>
    <t>Corpse Dust</t>
  </si>
  <si>
    <t>object_unique_sacrifice_bone_dust_function</t>
  </si>
  <si>
    <t>The contents of an urn…</t>
  </si>
  <si>
    <t>object_unique_sacrifice_centaur_hoofs</t>
  </si>
  <si>
    <t>Centaur Toenail</t>
  </si>
  <si>
    <t>object_unique_sacrifice_centaur_hoofs_function</t>
  </si>
  <si>
    <t>A little disgusting…</t>
  </si>
  <si>
    <t>object_unique_sacrifice_spiderleg</t>
  </si>
  <si>
    <t>Spider Leg</t>
  </si>
  <si>
    <t>object_unique_sacrifice_spiderleg_function</t>
  </si>
  <si>
    <t>Used for a ritual or something…</t>
  </si>
  <si>
    <t>object_unique_sacrifice_worm_goo</t>
  </si>
  <si>
    <t>Worm Slime</t>
  </si>
  <si>
    <t>object_unique_sacrifice_worm_goo_function</t>
  </si>
  <si>
    <t>Yuck! MEGA DISGUSTING! Used for a ritual or something…</t>
  </si>
  <si>
    <t>orb_evilness_description</t>
  </si>
  <si>
    <t>Compact Evilness for collecting.</t>
  </si>
  <si>
    <t>orb_evilness_title</t>
  </si>
  <si>
    <t>Evilness</t>
  </si>
  <si>
    <t>outside_building_city_tower_canon_desc</t>
  </si>
  <si>
    <t>Fires explosive Cannonballs capable of hitting a number of targets simultaneously.</t>
  </si>
  <si>
    <t>outside_building_city_tower_canon_title</t>
  </si>
  <si>
    <t>Powerful Cannon tower</t>
  </si>
  <si>
    <t>outside_building_city_tower_crossbow_desc</t>
  </si>
  <si>
    <t>Fires oversized bolts at single targets</t>
  </si>
  <si>
    <t>outside_building_city_tower_crossbow_title</t>
  </si>
  <si>
    <t>Powerful Balista tower</t>
  </si>
  <si>
    <t>outside_building_city_tower_electricity_desc</t>
  </si>
  <si>
    <t>Fun with static electricity! Fires lightning bolts capable of hitting multiple enemies.</t>
  </si>
  <si>
    <t>outside_building_city_tower_electricity_title</t>
  </si>
  <si>
    <t>Powerful Lightning tower</t>
  </si>
  <si>
    <t>outside_building_empty_desc</t>
  </si>
  <si>
    <t>You can erect a building here</t>
  </si>
  <si>
    <t>outside_building_empty_title</t>
  </si>
  <si>
    <t>Empty building site</t>
  </si>
  <si>
    <t>outside_building_hero_empty_desc</t>
  </si>
  <si>
    <t>Heroes haven't used this area yet!</t>
  </si>
  <si>
    <t>outside_building_hero_empty_title</t>
  </si>
  <si>
    <t>Unused building site</t>
  </si>
  <si>
    <t>outside_building_main_spot_desc</t>
  </si>
  <si>
    <t>You can erect buildings here if you control this area</t>
  </si>
  <si>
    <t>outside_building_main_spot_title</t>
  </si>
  <si>
    <t>Outpost</t>
  </si>
  <si>
    <t>outside_building_statue_demon_desc</t>
  </si>
  <si>
    <t>All of your Demons’ Needs increase much more slowly.</t>
  </si>
  <si>
    <t>outside_building_statue_demon_title</t>
  </si>
  <si>
    <t>Statue of the Demon</t>
  </si>
  <si>
    <t>outside_building_statue_horde_desc</t>
  </si>
  <si>
    <t>Horde Creatures no longer demand Gold on Payday.</t>
  </si>
  <si>
    <t>outside_building_statue_horder_title</t>
  </si>
  <si>
    <t>Statue of the Horde</t>
  </si>
  <si>
    <t>outside_building_statue_thalya_desc</t>
  </si>
  <si>
    <t>The amount of the Evilness you gain is increased.</t>
  </si>
  <si>
    <t>outside_building_statue_thalya_title</t>
  </si>
  <si>
    <t>Statue of Evilness</t>
  </si>
  <si>
    <t>outside_building_statue_undead_desc</t>
  </si>
  <si>
    <t>Your Undead regenerate in their Graves much more quickly.</t>
  </si>
  <si>
    <t>outside_building_statue_undead_title</t>
  </si>
  <si>
    <t>Statue of the Undead</t>
  </si>
  <si>
    <t>outside_building_vill_tower_canon_desc</t>
  </si>
  <si>
    <t>Fires explosive Cannonballs capable of hitting a number of targets simultaneously</t>
  </si>
  <si>
    <t>outside_building_vill_tower_canon_title</t>
  </si>
  <si>
    <t>Cannon tower</t>
  </si>
  <si>
    <t>outside_building_vill_tower_crossbow_desc</t>
  </si>
  <si>
    <t>outside_building_vill_tower_crossbow_title</t>
  </si>
  <si>
    <t>Balista tower</t>
  </si>
  <si>
    <t>outside_building_vill_tower_electricity_desc</t>
  </si>
  <si>
    <t>outside_building_vill_tower_electricity_title</t>
  </si>
  <si>
    <t>Lightning tower</t>
  </si>
  <si>
    <t>perk_armor_destroyer</t>
  </si>
  <si>
    <t>, the Destroyer of Armor</t>
  </si>
  <si>
    <t>perk</t>
  </si>
  <si>
    <t>perk_armor_destroyer_f</t>
  </si>
  <si>
    <t>perk_berserker</t>
  </si>
  <si>
    <t>, the Berserker</t>
  </si>
  <si>
    <t>perk_berserker_f</t>
  </si>
  <si>
    <t>perk_creativeslacker</t>
  </si>
  <si>
    <t>, the Creative Slacker</t>
  </si>
  <si>
    <t>perk_creativeslacker_f</t>
  </si>
  <si>
    <t>perk_fencing_master</t>
  </si>
  <si>
    <t>, the Sword Master</t>
  </si>
  <si>
    <t>perk_fencing_master_f</t>
  </si>
  <si>
    <t>perk_general</t>
  </si>
  <si>
    <t>Bonus</t>
  </si>
  <si>
    <t>perk_general_armor1</t>
  </si>
  <si>
    <t>, the Well-armed</t>
  </si>
  <si>
    <t>perk_general_armor1_f</t>
  </si>
  <si>
    <t>perk_general_armor1_orb</t>
  </si>
  <si>
    <t>Armor Bonus (Normal)</t>
  </si>
  <si>
    <t>perk_general_armor1_orb_desc</t>
  </si>
  <si>
    <t>Increases the creature’s Armor level a little.</t>
  </si>
  <si>
    <t>perk_general_armor2</t>
  </si>
  <si>
    <t>, the Equipped</t>
  </si>
  <si>
    <t>perk_general_armor2_f</t>
  </si>
  <si>
    <t>perk_general_armor2_orb</t>
  </si>
  <si>
    <t>Armor Bonus (Improved)</t>
  </si>
  <si>
    <t>perk_general_armor2_orb_desc</t>
  </si>
  <si>
    <t>Increases the creature’s Armor level.</t>
  </si>
  <si>
    <t>perk_general_armor3</t>
  </si>
  <si>
    <t>, the Armored</t>
  </si>
  <si>
    <t>perk_general_armor3_f</t>
  </si>
  <si>
    <t>perk_general_armor3_orb</t>
  </si>
  <si>
    <t>Armor Bonus (epic)</t>
  </si>
  <si>
    <t>perk_general_armor3_orb_desc</t>
  </si>
  <si>
    <t>Increases the creature’s Armor level dramatically.</t>
  </si>
  <si>
    <t>perk_general_boredom1</t>
  </si>
  <si>
    <t>, the Cheerful</t>
  </si>
  <si>
    <t>perk_general_boredom1_f</t>
  </si>
  <si>
    <t>perk_general_boredom1_orb</t>
  </si>
  <si>
    <t>Happy pill</t>
  </si>
  <si>
    <t>perk_general_boredom1_orb_desc</t>
  </si>
  <si>
    <t>This creature never gets angry no matter how you treat it.</t>
  </si>
  <si>
    <t>perk_general_crit1</t>
  </si>
  <si>
    <t>, the Lucky Hitter</t>
  </si>
  <si>
    <t>perk_general_crit1_f</t>
  </si>
  <si>
    <t>perk_general_crit1_orb</t>
  </si>
  <si>
    <t>Critical Hit Bonus (normal)</t>
  </si>
  <si>
    <t>perk_general_crit1_orb_desc</t>
  </si>
  <si>
    <t>Improves the creature’s chance of a critical hit slightly.</t>
  </si>
  <si>
    <t>perk_general_crit2</t>
  </si>
  <si>
    <t>, the Karateka</t>
  </si>
  <si>
    <t>perk_general_crit2_f</t>
  </si>
  <si>
    <t>perk_general_crit2_orb</t>
  </si>
  <si>
    <t>Critical Hit Bonus (improved)</t>
  </si>
  <si>
    <t>perk_general_crit2_orb_desc</t>
  </si>
  <si>
    <t>Improves the creature’s chance of a critical hit.</t>
  </si>
  <si>
    <t>perk_general_crit3</t>
  </si>
  <si>
    <t>, the Angel of Death</t>
  </si>
  <si>
    <t>perk_general_crit3_f</t>
  </si>
  <si>
    <t>perk_general_crit3_orb</t>
  </si>
  <si>
    <t>Critical Hit Bonus (epic)</t>
  </si>
  <si>
    <t>perk_general_crit3_orb_desc</t>
  </si>
  <si>
    <t>Improves the creature’s chance of a critical hit dramatically.</t>
  </si>
  <si>
    <t>perk_general_damage1</t>
  </si>
  <si>
    <t>, the Mauler</t>
  </si>
  <si>
    <t>perk_general_damage1_f</t>
  </si>
  <si>
    <t>perk_general_damage1_orb</t>
  </si>
  <si>
    <t>Damage Bonus (normal)</t>
  </si>
  <si>
    <t>perk_general_damage1_orb_desc</t>
  </si>
  <si>
    <t>Increases the damage the creature does.</t>
  </si>
  <si>
    <t>perk_general_damage2</t>
  </si>
  <si>
    <t>, the Hammer Fist</t>
  </si>
  <si>
    <t>perk_general_damage2_f</t>
  </si>
  <si>
    <t>perk_general_damage2_orb</t>
  </si>
  <si>
    <t>Damage Bonus (epic)</t>
  </si>
  <si>
    <t>perk_general_damage2_orb_desc</t>
  </si>
  <si>
    <t>Increases the damage the creature does dramatically.</t>
  </si>
  <si>
    <t>perk_general_demon</t>
  </si>
  <si>
    <t>, the Demon Booster</t>
  </si>
  <si>
    <t>perk_general_demon_f</t>
  </si>
  <si>
    <t>perk_general_demon_orb</t>
  </si>
  <si>
    <t>Explosive Demon Attacks (Legendary)</t>
  </si>
  <si>
    <t>perk_general_demon_orb_desc</t>
  </si>
  <si>
    <t>Demons near the creature can trigger a damaging explosion.</t>
  </si>
  <si>
    <t>perk_general_die_evil</t>
  </si>
  <si>
    <t>, the Ever Dying</t>
  </si>
  <si>
    <t>perk_general_die_evil_f</t>
  </si>
  <si>
    <t>perk_general_die_evil_orb</t>
  </si>
  <si>
    <t>Evil Death (epic)</t>
  </si>
  <si>
    <t>perk_general_die_evil_orb_desc</t>
  </si>
  <si>
    <t>The creature generates Evilness when it dies.</t>
  </si>
  <si>
    <t>perk_general_horde</t>
  </si>
  <si>
    <t>, the Violent</t>
  </si>
  <si>
    <t>perk_general_horde_f</t>
  </si>
  <si>
    <t>, the Raging</t>
  </si>
  <si>
    <t>perk_general_horde_orb</t>
  </si>
  <si>
    <t>Horde Berserk frenzy (legendary)</t>
  </si>
  <si>
    <t>perk_general_horde_orb_desc</t>
  </si>
  <si>
    <t>Horde creatures in the immediate vicinity have a chance of falling into a Berserk frenzy.</t>
  </si>
  <si>
    <t>perk_general_ignorearmor1</t>
  </si>
  <si>
    <t>. the Purposefully Striking</t>
  </si>
  <si>
    <t>perk_general_ignorearmor1_f</t>
  </si>
  <si>
    <t>perk_general_ignorearmor1_orb</t>
  </si>
  <si>
    <t>Armor-piercing (normal)</t>
  </si>
  <si>
    <t>perk_general_ignorearmor1_orb_desc</t>
  </si>
  <si>
    <t>When calculating the damage the creature does, enemy armor is only partially taken into account.</t>
  </si>
  <si>
    <t>perk_general_ignorearmor2</t>
  </si>
  <si>
    <t>, the Killer</t>
  </si>
  <si>
    <t>perk_general_ignorearmor2_f</t>
  </si>
  <si>
    <t>perk_general_ignorearmor2_orb</t>
  </si>
  <si>
    <t>Armor-piercing (epic)</t>
  </si>
  <si>
    <t>perk_general_ignorearmor2_orb_desc</t>
  </si>
  <si>
    <t>When calculating the damage the creature does, enemy armor is not taken into account.</t>
  </si>
  <si>
    <t>perk_general_life1</t>
  </si>
  <si>
    <t>, the Tough</t>
  </si>
  <si>
    <t>perk_general_life1_f</t>
  </si>
  <si>
    <t>perk_general_life1_orb</t>
  </si>
  <si>
    <t>Life improvement (normal)</t>
  </si>
  <si>
    <t>perk_general_life1_orb_desc</t>
  </si>
  <si>
    <t>Increases the creature’s Life Energy a little.</t>
  </si>
  <si>
    <t>perk_general_life2</t>
  </si>
  <si>
    <t>, Tough Guy</t>
  </si>
  <si>
    <t>perk_general_life2_f</t>
  </si>
  <si>
    <t>, Tough Girl</t>
  </si>
  <si>
    <t>perk_general_life2_orb</t>
  </si>
  <si>
    <t>Life improvement (improved)</t>
  </si>
  <si>
    <t>perk_general_life2_orb_desc</t>
  </si>
  <si>
    <t>Increases the creature’s Life Energy.</t>
  </si>
  <si>
    <t>perk_general_life3</t>
  </si>
  <si>
    <t>, the Unbreakable</t>
  </si>
  <si>
    <t>perk_general_life3_f</t>
  </si>
  <si>
    <t>perk_general_life3_orb</t>
  </si>
  <si>
    <t>Life improvement (epic)</t>
  </si>
  <si>
    <t>perk_general_life3_orb_desc</t>
  </si>
  <si>
    <t>Increases the creature’s Life Energy dramatically.</t>
  </si>
  <si>
    <t>perk_general_life_leech_1</t>
  </si>
  <si>
    <t>, the Lifeleech</t>
  </si>
  <si>
    <t>perk_general_life_leech_1_f</t>
  </si>
  <si>
    <t>perk_general_life_leech_1_orb</t>
  </si>
  <si>
    <t>Life Leech (normal)</t>
  </si>
  <si>
    <t>perk_general_life_leech_1_orb_desc</t>
  </si>
  <si>
    <t>The creature heals itself a little with each attack.</t>
  </si>
  <si>
    <t>perk_general_life_leech_2</t>
  </si>
  <si>
    <t>, the Lifedrainer</t>
  </si>
  <si>
    <t>perk_general_life_leech_2_f</t>
  </si>
  <si>
    <t>perk_general_life_leech_2_orb</t>
  </si>
  <si>
    <t>Life Leech (improved)</t>
  </si>
  <si>
    <t>perk_general_life_leech_2_orb_desc</t>
  </si>
  <si>
    <t>The creature heals itself with each attack.</t>
  </si>
  <si>
    <t>perk_general_life_leech_3</t>
  </si>
  <si>
    <t>, the Healer</t>
  </si>
  <si>
    <t>perk_general_life_leech_3_f</t>
  </si>
  <si>
    <t>perk_general_life_leech_3_orb</t>
  </si>
  <si>
    <t>Life Leech (epic)</t>
  </si>
  <si>
    <t>perk_general_life_leech_3_orb_desc</t>
  </si>
  <si>
    <t>The creature heals itself dramatically with each attack.</t>
  </si>
  <si>
    <t>perk_general_payday</t>
  </si>
  <si>
    <t>, the Samaritan</t>
  </si>
  <si>
    <t>perk_general_payday_f</t>
  </si>
  <si>
    <t>perk_general_payday_orb</t>
  </si>
  <si>
    <t>Positive Payday (epic)</t>
  </si>
  <si>
    <t>perk_general_payday_orb_desc</t>
  </si>
  <si>
    <t>The creature tosses the Gold into your Treasury instead of taking some out.</t>
  </si>
  <si>
    <t>perk_general_production1</t>
  </si>
  <si>
    <t>, the Productive</t>
  </si>
  <si>
    <t>perk_general_production1_f</t>
  </si>
  <si>
    <t>perk_general_production1_orb</t>
  </si>
  <si>
    <t>Production Bonus (Normal)</t>
  </si>
  <si>
    <t>perk_general_production1_orb_desc</t>
  </si>
  <si>
    <t>The creature works faster.</t>
  </si>
  <si>
    <t>perk_general_production2</t>
  </si>
  <si>
    <t>, the Master Worker</t>
  </si>
  <si>
    <t>perk_general_production2_f</t>
  </si>
  <si>
    <t>perk_general_production2_orb</t>
  </si>
  <si>
    <t>Production Bonus (Epic)</t>
  </si>
  <si>
    <t>perk_general_production2_orb_desc</t>
  </si>
  <si>
    <t>The creature works much faster.</t>
  </si>
  <si>
    <t>perk_general_range1</t>
  </si>
  <si>
    <t>, the Crack Shot</t>
  </si>
  <si>
    <t>perk_general_range1_f</t>
  </si>
  <si>
    <t>perk_general_range1_orb</t>
  </si>
  <si>
    <t>Range bonus (Normal)</t>
  </si>
  <si>
    <t>perk_general_range1_orb_desc</t>
  </si>
  <si>
    <t>The creature’s range is increased.</t>
  </si>
  <si>
    <t>perk_general_regeneration1</t>
  </si>
  <si>
    <t>, the Regenerator</t>
  </si>
  <si>
    <t>perk_general_regeneration1_f</t>
  </si>
  <si>
    <t>perk_general_regeneration1_orb</t>
  </si>
  <si>
    <t>Life Regeneration (normal)</t>
  </si>
  <si>
    <t>perk_general_regeneration1_orb_desc</t>
  </si>
  <si>
    <t>The creature slowly heals itself over time.</t>
  </si>
  <si>
    <t>perk_general_regeneration2</t>
  </si>
  <si>
    <t>, the Quick-Healing</t>
  </si>
  <si>
    <t>perk_general_regeneration2_f</t>
  </si>
  <si>
    <t>perk_general_regeneration2_orb</t>
  </si>
  <si>
    <t>Life Regeneration (improved)</t>
  </si>
  <si>
    <t>perk_general_regeneration2_orb_desc</t>
  </si>
  <si>
    <t>The creature heals itself over time.</t>
  </si>
  <si>
    <t>perk_general_regeneration3</t>
  </si>
  <si>
    <t>, the Limb Regenerator</t>
  </si>
  <si>
    <t>perk_general_regeneration3_f</t>
  </si>
  <si>
    <t>perk_general_regeneration3_orb</t>
  </si>
  <si>
    <t>Life Regeneration (epic)</t>
  </si>
  <si>
    <t>perk_general_regeneration3_orb_desc</t>
  </si>
  <si>
    <t>The creature quickly heals itself over time.</t>
  </si>
  <si>
    <t>perk_general_salary1</t>
  </si>
  <si>
    <t>, the Frugal</t>
  </si>
  <si>
    <t>perk_general_salary1_f</t>
  </si>
  <si>
    <t>perk_general_salary1_orb</t>
  </si>
  <si>
    <t>Wage Reduction (normal)</t>
  </si>
  <si>
    <t>perk_general_salary1_orb_desc</t>
  </si>
  <si>
    <t>Reduces the creature's wage demands.</t>
  </si>
  <si>
    <t>perk_general_thirst1</t>
  </si>
  <si>
    <t>, the Abstinent</t>
  </si>
  <si>
    <t>perk_general_thirst1_f</t>
  </si>
  <si>
    <t>perk_general_thirst1_orb</t>
  </si>
  <si>
    <t>Thirst quencher (normal)</t>
  </si>
  <si>
    <t>perk_general_thirst1_orb_desc</t>
  </si>
  <si>
    <t>The creature no longer requires Beer.</t>
  </si>
  <si>
    <t>perk_general_undead</t>
  </si>
  <si>
    <t>, the Pestiferous</t>
  </si>
  <si>
    <t>perk_general_undead_f</t>
  </si>
  <si>
    <t>perk_general_undead_orb</t>
  </si>
  <si>
    <t>Undead Poison (legendary)</t>
  </si>
  <si>
    <t>perk_general_undead_orb_desc</t>
  </si>
  <si>
    <t>Undead in the creature’s vicinity develop a poisonous breath that has a chance of poisoning enemies.</t>
  </si>
  <si>
    <t>perk_general_viewingdistance1</t>
  </si>
  <si>
    <t xml:space="preserve"> with the eagle-eyes</t>
  </si>
  <si>
    <t>perk_general_viewingdistance1_f</t>
  </si>
  <si>
    <t>perk_general_viewingdistance1_orb</t>
  </si>
  <si>
    <t>Far-Sighted (Normal)</t>
  </si>
  <si>
    <t>perk_general_viewingdistance1_orb_desc</t>
  </si>
  <si>
    <t>The creature's visibility range is increased.</t>
  </si>
  <si>
    <t>perk_medic</t>
  </si>
  <si>
    <t xml:space="preserve"> Letmethroughi'madoctor</t>
  </si>
  <si>
    <t>perk_medic_f</t>
  </si>
  <si>
    <t>perk_poser</t>
  </si>
  <si>
    <t>, the Braggart</t>
  </si>
  <si>
    <t>perk_poser_f</t>
  </si>
  <si>
    <t>perk_roughneck</t>
  </si>
  <si>
    <t>, the Ruffian</t>
  </si>
  <si>
    <t>perk_roughneck_f</t>
  </si>
  <si>
    <t>perk_veteran</t>
  </si>
  <si>
    <t>, the Veteran</t>
  </si>
  <si>
    <t>perk_veteran_f</t>
  </si>
  <si>
    <t>perk_water_lichbuff</t>
  </si>
  <si>
    <t xml:space="preserve"> the Powerful</t>
  </si>
  <si>
    <t>perk_water_lichbuff_f</t>
  </si>
  <si>
    <t>ps4_gameconfig_details</t>
  </si>
  <si>
    <t>Dungeons 3 game settings and campaign progress data are stored in this file.</t>
  </si>
  <si>
    <t>ps4_gameconfig_subtitle</t>
  </si>
  <si>
    <t>Game settings and campaign progress</t>
  </si>
  <si>
    <t>forceField</t>
  </si>
  <si>
    <t>ps4_gameconfig_title</t>
  </si>
  <si>
    <t>ps4_playgo_eta</t>
  </si>
  <si>
    <t>Time until data copying completes: {Amount} minute(s)</t>
  </si>
  <si>
    <t>ps4_savegame_details</t>
  </si>
  <si>
    <t>Dungeons 3 saved game
Name: {SaveName}
Map: {SceneName}
Playing time: {PlayTime}</t>
  </si>
  <si>
    <t>enumSaveGame</t>
  </si>
  <si>
    <t>ps4_savegame_enter_name</t>
  </si>
  <si>
    <t>Enter name of saved game</t>
  </si>
  <si>
    <t>ps4_savegame_max_number_reached</t>
  </si>
  <si>
    <t>Maximum number of saved games reached. You will need to either overwrite or delete an existing saved game in order to save a new game.</t>
  </si>
  <si>
    <t>ps4_savegame_new</t>
  </si>
  <si>
    <t>New saved game</t>
  </si>
  <si>
    <t>ps4_savegame_subtitle</t>
  </si>
  <si>
    <t>{SaveName}</t>
  </si>
  <si>
    <t>forceField enumSaveGame</t>
  </si>
  <si>
    <t>ps4_savegame_title</t>
  </si>
  <si>
    <t>quip_fire</t>
  </si>
  <si>
    <t>Noooooo…</t>
  </si>
  <si>
    <t>research_Arachnidus_Armor</t>
  </si>
  <si>
    <t>Chitin Armor</t>
  </si>
  <si>
    <t>research</t>
  </si>
  <si>
    <t>research_Arachnidus_Armor_function</t>
  </si>
  <si>
    <t>Through Demonic rituals, Horde techniques or energy drinks your Arachnids’ already tough Chitin Armor is reinforced by {Combat_ArmorBonusAdditive}.</t>
  </si>
  <si>
    <t>research_Arcanium_Capacity</t>
  </si>
  <si>
    <t>Improved Mana Capacity</t>
  </si>
  <si>
    <t>research_Arcanium_Capacity_function</t>
  </si>
  <si>
    <t>A little bit more planning and a lot more stuffing to be able to store more Mana in an Arcanium. This research allows {Room_CapacityBonusPerTile} additional Mana to be stored on each free Tile in the Arcanium.</t>
  </si>
  <si>
    <t>research_Arena_BetterTraining</t>
  </si>
  <si>
    <t>More Demanding Training</t>
  </si>
  <si>
    <t>research_Arena_BetterTraining_function</t>
  </si>
  <si>
    <t>Under the threat of violence, your monsters miraculously train {Room_EfficiencyAdditivePercent}% faster and more efficiently.</t>
  </si>
  <si>
    <t>research_Brewery_Capacity</t>
  </si>
  <si>
    <t>Rack Storage</t>
  </si>
  <si>
    <t>research_Brewery_Capacity_function</t>
  </si>
  <si>
    <t>Even if it sounds simple, for the Horde this is a great advance. This research allows {Room_CapacityBonusPerTile} additional Barrels of Beer to be stored on each free Tile in the Brewery.</t>
  </si>
  <si>
    <t>research_Brewery_ImprovedHealing</t>
  </si>
  <si>
    <t>Healing Beer</t>
  </si>
  <si>
    <t>research_Brewery_ImprovedHealing_function</t>
  </si>
  <si>
    <t>Just like the Horde always said: Beer has healing powers. With each Barrel of Beer your Horde creatures now regenerate {Brewery_BeerHealingHealthPerBarrel} damage.</t>
  </si>
  <si>
    <t>research_ComplexDefenses</t>
  </si>
  <si>
    <t>Complex Traps</t>
  </si>
  <si>
    <t>research_ComplexDefenses_Pounder_function</t>
  </si>
  <si>
    <t>Unlocks the Crusher Trap to… well, crush enemies.</t>
  </si>
  <si>
    <t>research_ComplexDefenses_Spring_function</t>
  </si>
  <si>
    <t>Unlocks the Spring Trap, which lets you catapult enemies through the air!</t>
  </si>
  <si>
    <t>research_ComplexDefenses_StunTowerMagic_function</t>
  </si>
  <si>
    <t>Unlocks the trap &lt;color=#99FF99&gt;Magic Stun Tower&lt;/color&gt;, which paralyzes enemies for a short time.</t>
  </si>
  <si>
    <t>research_ComplexDefenses_StunTower_function</t>
  </si>
  <si>
    <t>Unlocks the trap &lt;color=#99FF99&gt;Stun Tower&lt;/color&gt;, which paralyzes enemies for a short time.</t>
  </si>
  <si>
    <t>research_ComplexDefenses_door_Security_function</t>
  </si>
  <si>
    <t>Researches the extremely stable Vault Door, which can withstand an immense amount of damage, but takes a long time to open.</t>
  </si>
  <si>
    <t>research_ComplexDefenses_flavour</t>
  </si>
  <si>
    <t>“This trap is so indie! Or is it Indy?”</t>
  </si>
  <si>
    <t>research_ComplexDefenses_research</t>
  </si>
  <si>
    <t>Unlocks the &lt;color=#99FF99&gt;Rolling Stone&lt;/color&gt; trap, which literally flattens enemies. In addition, the corresponding Scrolls contain the 3 most insidious Traps your Goblins ever dreamt up.</t>
  </si>
  <si>
    <t>research_ComplexMagic</t>
  </si>
  <si>
    <t>Complex Spells</t>
  </si>
  <si>
    <t>research_ComplexMagic_Brainwash_function</t>
  </si>
  <si>
    <t>Unlocks the &lt;color=#99FF99&gt;Brainwash&lt;/color&gt; Spell. This makes all creatures in the area of effect forget irrelevant things such as payday, food and the like!</t>
  </si>
  <si>
    <t>research_ComplexMagic_EvilLightning_function</t>
  </si>
  <si>
    <t>Unlocks the &lt;color=#99FF99&gt;Divinely Evil Lightning&lt;/color&gt; Spell. This generates a powerful lightning bolt that deals heavy damage.</t>
  </si>
  <si>
    <t>research_ComplexMagic_MagicTentacle_function</t>
  </si>
  <si>
    <t>Unlocks the &lt;color=#99FF99&gt;Tentacle&lt;/color&gt; Spell. This can be cast upon free Tiles in the Dungeon to attack passing enemies.</t>
  </si>
  <si>
    <t>research_ComplexMagic_ManaBomb_function</t>
  </si>
  <si>
    <t>Unlocks the &lt;color=#99FF99&gt;Mana Bomb&lt;/color&gt; Spell. You can use this to create magic mines that automatically explode when enemies approach. Sounds like fun!</t>
  </si>
  <si>
    <t>research_ComplexMagic_Sheep_function</t>
  </si>
  <si>
    <t>Unlocks the &lt;color=#99FF99&gt;Sheepwalking&lt;/color&gt; Spell, which turns enemies in its’ area of effect into sheep.</t>
  </si>
  <si>
    <t>research_ComplexMagic_SummonSquads_function</t>
  </si>
  <si>
    <t>Unlocks the &lt;color=#99FF99&gt;Undead Rise!&lt;/color&gt; Spell, which can be used to summon Skeletons and Zombies for a short time.</t>
  </si>
  <si>
    <t>research_ComplexMagic_flavour</t>
  </si>
  <si>
    <t>“What’s that fiery thing up there?”</t>
  </si>
  <si>
    <t>research_ComplexMagic_research</t>
  </si>
  <si>
    <t>Unlocks the &lt;color=#99FF99&gt;Meteor Shower&lt;/color&gt; Spell, which allows you to rain fiery pieces of stars down upon enemies over a large area. In addition, the corresponding Scrolls contain another 4 insidious Spells!</t>
  </si>
  <si>
    <t>research_Crypta_FasterResurrectForHorde</t>
  </si>
  <si>
    <t>Full Regeneration</t>
  </si>
  <si>
    <t>research_Crypta_FasterResurrectForHorde_function</t>
  </si>
  <si>
    <t>Creatures resurrected using the Crypt have full Life Energy.</t>
  </si>
  <si>
    <t>research_DemonTraining</t>
  </si>
  <si>
    <t>Improved Demons</t>
  </si>
  <si>
    <t>research_DemonTraining_flavour</t>
  </si>
  <si>
    <t>“I've stopped fighting my inner Demons, now we play bridge every Friday!”</t>
  </si>
  <si>
    <t>research_DemonTraining_research</t>
  </si>
  <si>
    <t>This Research serves the general improvement of the Demons. Each level of this Research increases both the Life Energy and damage of all Demon creatures. This research has an unlimited number of levels, but the effect gradually diminishes.
Next Level:
Life Energy +{Combat_MaxHealthBonusAdditivePercent:Percent}%
Damage +{Combat_DamageFactorAdditive:PercentFactor}%
Spell resistance (Multiplayer) +{MultiPlayerSpellResistance:Percent}%
Trap resistance (Multiplayer) +{MultiPlayerTrapResistance:Percent}%</t>
  </si>
  <si>
    <t>research_GobOBot_Overload_function</t>
  </si>
  <si>
    <t>The destruction of a Gob-O-Bot causes an electric Surge that discharges in an impressive explosion. Boom!</t>
  </si>
  <si>
    <t>research_GraveGolem_Armor</t>
  </si>
  <si>
    <t>Reinforced Tombstone</t>
  </si>
  <si>
    <t>research_GraveGolem_Armor_function</t>
  </si>
  <si>
    <t>Increases your Grave Golem’s armor value by {Combat_ArmorBonusAdditive}!</t>
  </si>
  <si>
    <t>research_Graveyard_BansheeArea</t>
  </si>
  <si>
    <t>Loud Screamers</t>
  </si>
  <si>
    <t>research_Graveyard_BansheeArea_function</t>
  </si>
  <si>
    <t>Your Banshees become even louder, NOW YOU NEED TO YELL TO COMMUNICATE! Increases your Banshees’ range by {Attack_AreaBuffAdditivePercent}%.</t>
  </si>
  <si>
    <t>research_Graveyard_ZombieSquads</t>
  </si>
  <si>
    <t>Zombiiiiiies!</t>
  </si>
  <si>
    <t>research_Graveyard_ZombieSquads_function</t>
  </si>
  <si>
    <t>Allows you to have more of these brainless dolts – {Graveyard_AdditionalZombieSquads} packs in total.</t>
  </si>
  <si>
    <t>research_GuardRoom_Efficiency</t>
  </si>
  <si>
    <t>Exciting Guard Duty</t>
  </si>
  <si>
    <t>research_GuardRoom_Efficiency_function</t>
  </si>
  <si>
    <t>Reading material prevents your creatures from becoming too bored on Guard Duty and makes them forget their needs! Reduces your creatures’ increase in needs by {GuardRoom_SlowerNeedIncreaseBonusAdditivePercent:Negative}%.</t>
  </si>
  <si>
    <t>research_GuruFarm_Capacity</t>
  </si>
  <si>
    <t>Factory Farming Gobblers</t>
  </si>
  <si>
    <t>research_GuruFarm_Capacity_function</t>
  </si>
  <si>
    <t>This research allows {Room_CapacityBonusPerTile} additional Gobbler(s) to be stored on each Tile of the Gobbler Farm.</t>
  </si>
  <si>
    <t>research_GuruFarm_FasterProduction</t>
  </si>
  <si>
    <t>Fattening Gobbler Feed</t>
  </si>
  <si>
    <t>research_GuruFarm_FasterProduction_function</t>
  </si>
  <si>
    <t>Thanks to genetically modified food, new Gobblers now appear more quickly and will grow faster by {Room_EfficiencyAdditivePercent}%.</t>
  </si>
  <si>
    <t>research_Hideout_FasterResting</t>
  </si>
  <si>
    <t>Softer Beds</t>
  </si>
  <si>
    <t>research_Hideout_FasterResting_function</t>
  </si>
  <si>
    <t>Thanks to more comfortable beds your creatures now sleep better. Improves satisfaction of their need for sleep by {HideoutSleepingBonusPerSecondAdditivePercent}%.</t>
  </si>
  <si>
    <t>research_Hideout_ImprovedHealing</t>
  </si>
  <si>
    <t>Regenerative Wellness Beds</t>
  </si>
  <si>
    <t>research_Hideout_ImprovedHealing_function</t>
  </si>
  <si>
    <t>Your Horde creatures recuperate much more quickly when they sleep. Increases regeneration in the Hideout by {HideoutHealingBonusPerSecondAdditivePercent}%.</t>
  </si>
  <si>
    <t>research_HordeTraining</t>
  </si>
  <si>
    <t>Improved Horde</t>
  </si>
  <si>
    <t>research_HordeTraining_flavour</t>
  </si>
  <si>
    <t>“For the Horde! Waaaaaaaagh!“</t>
  </si>
  <si>
    <t>research_HordeTraining_function</t>
  </si>
  <si>
    <t>This Research serves the general improvement of the Horde. Each level of this Research increases both the Life Energy and damage of all Horde creatures. This research has an unlimited number of levels, but the effect gradually diminishes.
Next Level:
Life Energy +{Combat_MaxHealthBonusAdditivePercent:Percent}%
Damage +{Combat_DamageFactorAdditive:PercentFactor}%
Spell resistance (Multiplayer) +{MultiPlayerSpellResistance:Percent}%
Trap resistance (Multiplayer) +{MultiPlayerTrapResistance:Percent}%</t>
  </si>
  <si>
    <t>research_IntermediateDefenses</t>
  </si>
  <si>
    <t>Medium Traps</t>
  </si>
  <si>
    <t>research_IntermediateDefenses_Flamer_function</t>
  </si>
  <si>
    <t>Unlocks the &lt;color=#99FF99&gt;Rotating Flamer&lt;/color&gt; Trap, which cheerfully spins around flambéing all enemies in its vicinity.</t>
  </si>
  <si>
    <t>research_IntermediateDefenses_Heater_function</t>
  </si>
  <si>
    <t>Unlocks the &lt;color=#99FF99&gt;Heater&lt;/color&gt; Trap, which pops up out of the ground whenever an enemy approaches and turns everything into a delicious BBQ.</t>
  </si>
  <si>
    <t>research_IntermediateDefenses_TamedSpiderLair_function</t>
  </si>
  <si>
    <t>Unlocks the &lt;color=#99FF99&gt;Tamed Spider Nest&lt;/color&gt; trap, which spits out nasty little spiders whenever approached by the enemy.</t>
  </si>
  <si>
    <t>research_IntermediateDefenses_flavour</t>
  </si>
  <si>
    <t>“Should be called Ear-Boxing Apparatus!”</t>
  </si>
  <si>
    <t>research_IntermediateDefenses_research</t>
  </si>
  <si>
    <t>Unlocks the &lt;color=#99FF99&gt;Thrasher&lt;/color&gt; trap which, when tripped manually, give all enemies within range a hearty smack upside the head. In addition, the Scrolls give you access to 2 other insidious Traps.</t>
  </si>
  <si>
    <t>research_IntermediateMagic</t>
  </si>
  <si>
    <t>Normal Spells</t>
  </si>
  <si>
    <t>research_IntermediateMagic_FrostBomb_function</t>
  </si>
  <si>
    <t>Unlocks the &lt;color=#99FF99&gt;Frost Bomb&lt;/color&gt; Spell, which temporarily freezes all enemies in its area of effect and interrupts their actions.</t>
  </si>
  <si>
    <t>research_IntermediateMagic_MagicBarrier_function</t>
  </si>
  <si>
    <t>Unlocks the &lt;color=#99FF99&gt;Magic Barrier&lt;/color&gt; Spell. It can create a barrier in your Dungeon that will stop enemies.</t>
  </si>
  <si>
    <t>research_IntermediateMagic_ManaShield_function</t>
  </si>
  <si>
    <t>Unlocks the &lt;color=#99FF99&gt;Mana Shield&lt;/color&gt; Spell. All affected creatures are protected from damage, which instead hits the shield.</t>
  </si>
  <si>
    <t>research_IntermediateMagic_PoisonFog_function</t>
  </si>
  <si>
    <t>Unlocks the &lt;color=#99FF99&gt;Poison Fog&lt;/color&gt; Spell. All affected opponents hit less often. In addition to that, the fog is highly flammable.</t>
  </si>
  <si>
    <t>research_IntermediateMagic_flavour</t>
  </si>
  <si>
    <t>“Work faster, you sissies!”</t>
  </si>
  <si>
    <t>research_IntermediateMagic_research</t>
  </si>
  <si>
    <t>Unlocks the &lt;color=#99FF99&gt;Magic Room&lt;/color&gt; Spell, which increases a single Rooms efficiency. The Scrolls also gives you access to 3 more Spells.</t>
  </si>
  <si>
    <t>research_Ironhide_ImprovedArmor_function</t>
  </si>
  <si>
    <t>The Ironhide’s armor is welded shut once it is donned, increasing the Armor value by {Combat_ArmorBonusAdditive}. It also makes for some interesting problems in the latrine.</t>
  </si>
  <si>
    <t>research_Laboratory_Capacity</t>
  </si>
  <si>
    <t>Magic Toolbox Stack</t>
  </si>
  <si>
    <t>research_Laboratory_Capacity_function</t>
  </si>
  <si>
    <t>Magic Toolboxes can be fun to stack, too! This research allows {Room_CapacityBonusPerTile} additional Magic Toolboxes to be stored on each free Tile in the Sinister Laboratory.</t>
  </si>
  <si>
    <t>research_LectureHall_Capacity</t>
  </si>
  <si>
    <t>Compressed Research</t>
  </si>
  <si>
    <t>research_LectureHall_Capacity_function</t>
  </si>
  <si>
    <t>Uses every last nook and cranny in your Lecture Hall to allow you to store more Scrolls. This Research allows you to store {LectureHall_Capacity} Scrolls per Lectern.</t>
  </si>
  <si>
    <t>research_Lich_BetterAttack</t>
  </si>
  <si>
    <t>Powerful Lich</t>
  </si>
  <si>
    <t>research_Lich_BetterAttack_function</t>
  </si>
  <si>
    <t>Through secret Research and a can of spinach, you make your LICHES EVEN MORE POWERFUL! Increases the Lich’s area of effect by {Attack_AreaBuffAdditivePercent}% and increases the duration of the cold by {Attack_SkillDurationBonusAdditivePercent}%.</t>
  </si>
  <si>
    <t>research_MoreCreatures</t>
  </si>
  <si>
    <t>More Creatures</t>
  </si>
  <si>
    <t>research_MoreCreatures_flavour</t>
  </si>
  <si>
    <t>“Time to throw them out there WAVE AFTER WAVE!”</t>
  </si>
  <si>
    <t>research_MoreCreatures_function</t>
  </si>
  <si>
    <t>Larger armies, more creatures, more more MORE!!!!
Increases the maximum Population Points by 1.</t>
  </si>
  <si>
    <t>research_MoreCreatures_functionshort</t>
  </si>
  <si>
    <t>Increases your maximum population</t>
  </si>
  <si>
    <t>research_MoreSnots</t>
  </si>
  <si>
    <t>More Little Snots</t>
  </si>
  <si>
    <t>research_MoreSnots_function</t>
  </si>
  <si>
    <t>You can never have enough of these Little Snots!
Each level of this Research increases the number of your Little Snots by 1.</t>
  </si>
  <si>
    <t>research_MoreSnots_functionshort</t>
  </si>
  <si>
    <t>Increases the number of Little Snots available</t>
  </si>
  <si>
    <t>research_Naga_HealingRate</t>
  </si>
  <si>
    <t>Healing Hands</t>
  </si>
  <si>
    <t>research_Naga_HealingRate_function</t>
  </si>
  <si>
    <t>Better than any basic study of medicine. Increases your Nagas’ healing rate by {Attack_SkillStrengthBonusAdditivePercent}%.</t>
  </si>
  <si>
    <t>research_Naga_Range</t>
  </si>
  <si>
    <t>Unerring Nagas</t>
  </si>
  <si>
    <t>research_Naga_Range_function</t>
  </si>
  <si>
    <t>Your Nagas have realized that they can aim better when they close one eye. Increases your Nagas’ range by {Attack_RangeBonusAdditive} meters.</t>
  </si>
  <si>
    <t>research_Ogre_Life</t>
  </si>
  <si>
    <t>Ogre? Indestructible!</t>
  </si>
  <si>
    <t>research_Ogre_Life_function</t>
  </si>
  <si>
    <t>Increases your Ogre’s Hit Points by {Combat_MaxHealthBonusAdditivePercent}%.</t>
  </si>
  <si>
    <t>research_PitFiend_Damage</t>
  </si>
  <si>
    <t>Pit Fiend? Ouch!</t>
  </si>
  <si>
    <t>research_PitFiend_Damage_function</t>
  </si>
  <si>
    <t>Increases the damage your Pit Fiend does by {Attack_DamageBonusAdditivePercent}%!</t>
  </si>
  <si>
    <t>research_Prison_MoreHeroes</t>
  </si>
  <si>
    <t>Inhuman Conditions</t>
  </si>
  <si>
    <t>research_Prison_MoreHeroes_function</t>
  </si>
  <si>
    <t>You don’t have to stick to any human rights conventions! This research lets you lock up an additional {Prison_PrisonersPerInnerTile} Hero(s) per inner Prison Tile.</t>
  </si>
  <si>
    <t>research_Prison_SkeletonSquads</t>
  </si>
  <si>
    <t>More Skeletons!</t>
  </si>
  <si>
    <t>research_Prison_SkeletonSquads_function</t>
  </si>
  <si>
    <t>Allows you to have even more of these walking bone racks – {Graveyard_AdditionalSkeletonSquads} packs in total.</t>
  </si>
  <si>
    <t>research_RelaxPool_ShorterBathTime</t>
  </si>
  <si>
    <t>Relaxed Bathing</t>
  </si>
  <si>
    <t>research_RelaxPool_ShorterBathTime_function</t>
  </si>
  <si>
    <t>Turns Mana Baths into relaxing whirlpools and reduces bathing time by {RelaxPool_BathTimeReductionAdditivePercent:Negative}%.</t>
  </si>
  <si>
    <t>research_SimpleDefenses</t>
  </si>
  <si>
    <t>Simple Traps</t>
  </si>
  <si>
    <t>research_SimpleDefenses_Dynamite_function</t>
  </si>
  <si>
    <t>Unlocks the &lt;color=#99FF99&gt;Exploding Treasure Chest&lt;/color&gt; Trap. This lures Heroes in close and then gives them an explosive surprise!</t>
  </si>
  <si>
    <t>research_SimpleDefenses_Magnet_function</t>
  </si>
  <si>
    <t>Unlocks the &lt;color=#99FF99&gt;Magnetic Trap&lt;/color&gt;. This can temporarily nail down heavily armored Heroes!</t>
  </si>
  <si>
    <t>research_SimpleDefenses_PoisonBreath_function</t>
  </si>
  <si>
    <t>Unlocks the &lt;color=#99FF99&gt;Poisonbreath&lt;/color&gt; trap, which makes enemies hit less often and is also highly flammable.</t>
  </si>
  <si>
    <t>research_SimpleDefenses_Tar_function</t>
  </si>
  <si>
    <t>Unlocks the &lt;color=#99FF99&gt;Tar Pit&lt;/color&gt; Trap. These slow enemies down.</t>
  </si>
  <si>
    <t>research_SimpleDefenses_flavour</t>
  </si>
  <si>
    <t>“Arrow fly – and win!”</t>
  </si>
  <si>
    <t>research_SimpleDefenses_research</t>
  </si>
  <si>
    <t>Unlocks the &lt;color=#99FF99&gt;Arrow Trap&lt;/color&gt;, which automatically fires on any enemies in its area of effect. In addition, the Scrolls give you access to 3 other Traps you can use to makes Heroes’ lives difficult – and short!</t>
  </si>
  <si>
    <t>research_SimpleMagic</t>
  </si>
  <si>
    <t>Simple Spells</t>
  </si>
  <si>
    <t>research_SimpleMagic_ArrowRain_function</t>
  </si>
  <si>
    <t>Unlocks the &lt;color=#99FF99&gt;Rain of Arrows&lt;/color&gt; Spell. This lets… hmm, well, arrows rain from the sky, which deals damage to all enemies in its area of effect.</t>
  </si>
  <si>
    <t>research_SimpleMagic_CreateGurus_function</t>
  </si>
  <si>
    <t>Unlocks the &lt;color=#99FF99&gt;Create Gobblers&lt;/color&gt; Spell. Honestly, this is really self-explanatory…</t>
  </si>
  <si>
    <t>research_SimpleMagic_CreateToolboxes_function</t>
  </si>
  <si>
    <t>Unlocks the &lt;color=#99FF99&gt;Create Toolboxes&lt;/color&gt; Spell. ‘Nuff said…</t>
  </si>
  <si>
    <t>research_SimpleMagic_UnfathomableSpeed_function</t>
  </si>
  <si>
    <t>Unlocks the &lt;color=#99FF99&gt;Unfathomable Speed&lt;/color&gt; Spell. This one makes your Creatures incredibly fast.</t>
  </si>
  <si>
    <t>research_SimpleMagic_flavour</t>
  </si>
  <si>
    <t>“Puff – and away!”</t>
  </si>
  <si>
    <t>research_SimpleMagic_research</t>
  </si>
  <si>
    <t>Unlocks the &lt;color=#99FF99&gt;Demon Portal&lt;/color&gt; Spell, which allows you to quickly teleport your creatures from the Overworld to the Dungeon and back again. Lets you use the scrolls to access 3 more simple Spells.</t>
  </si>
  <si>
    <t>research_Succubus_LongerCharm_function</t>
  </si>
  <si>
    <t>Reduces the Cooldown of the &lt;color=#99FF99&gt;Beguile&lt;/color&gt; Skill by {SkillCooldownFactor:Negative}%.</t>
  </si>
  <si>
    <t>research_Temple_FasterUltimateEvil</t>
  </si>
  <si>
    <t>The Fast Evil</t>
  </si>
  <si>
    <t>research_Temple_FasterUltimateEvil_function</t>
  </si>
  <si>
    <t>Ensures that it doesn’t take so long until the Absolute Evil appears and cleans out the Dungeon! Improves the effect of your Undead creatures’ worship by {Temple_DarkLordProgressBonusAdditivePercent}%.</t>
  </si>
  <si>
    <t>research_ThroneRoom_Life</t>
  </si>
  <si>
    <t>Stronger Dungeonheart</t>
  </si>
  <si>
    <t>research_ThroneRoom_Life_function</t>
  </si>
  <si>
    <t>Makes your Dungeonheart tougher by increasing its Life Energy by {Combat_MaxHealthBonusAdditivePercent}%.</t>
  </si>
  <si>
    <t>research_ThroneRoom_Regeneration</t>
  </si>
  <si>
    <t>Regenerating Dungeonheart</t>
  </si>
  <si>
    <t>research_ThroneRoom_Regeneration_function</t>
  </si>
  <si>
    <t>Your Dungeonheart will automatically heal any damage taken after a while. Wish my liver would do the same. Regeneration rate increased by {Combat_OutOfCombatRegenerationBonusAdditivePercent}%.</t>
  </si>
  <si>
    <t>research_TinkerCave_BetterAutoTraps</t>
  </si>
  <si>
    <t>Automatic Traps 2.0</t>
  </si>
  <si>
    <t>research_TinkerCave_BetterAutoTraps_function</t>
  </si>
  <si>
    <t>The damage done by all automatic traps is improved by {Attack_DamageBonusAdditivePercent}%.</t>
  </si>
  <si>
    <t>research_TinkerCave_BetterManualTraps</t>
  </si>
  <si>
    <t>Manual Traps 2.0</t>
  </si>
  <si>
    <t>research_TinkerCave_BetterManualTraps_function</t>
  </si>
  <si>
    <t>Improves the damage done by all manual traps by {Attack_DamageBonusAdditivePercent}%.</t>
  </si>
  <si>
    <t>research_Torture_HigherConvertChance</t>
  </si>
  <si>
    <t>Thumb Screws</t>
  </si>
  <si>
    <t>research_Torture_HigherConvertChance_function</t>
  </si>
  <si>
    <t>More convincing torture instruments increase the chance of conversion by {Torture_ConvertChanceAdditivePercent}%.</t>
  </si>
  <si>
    <t>research_Torture_MoreEvilness</t>
  </si>
  <si>
    <t>Malicious torture</t>
  </si>
  <si>
    <t>research_Torture_MoreEvilness_function</t>
  </si>
  <si>
    <t>Allow you to squeeze the Evilness out faster when torturing Heroes! Increases torture speed by {Torture_EvilnessPerMinuteAdditivePercent}%.</t>
  </si>
  <si>
    <t>research_Torture_MoreTurnedHeroes</t>
  </si>
  <si>
    <t>The Evil Missionary</t>
  </si>
  <si>
    <t>research_Torture_MoreTurnedHeroes_function</t>
  </si>
  <si>
    <t>Convince more Heroes that the Torturing Evil isn’t really all that bad at all! You can now convert up to {ImpersonateManager.FreeTurnedHeroes} Heroes.</t>
  </si>
  <si>
    <t>research_UndeadTraining</t>
  </si>
  <si>
    <t>Improved Undead</t>
  </si>
  <si>
    <t>research_UndeadTraining_flavour</t>
  </si>
  <si>
    <t>“And if you ordered a Bloody Mary from Igor, well, he didn’t mix metaphors.”</t>
  </si>
  <si>
    <t>research_UndeadTraining_research</t>
  </si>
  <si>
    <t>This Research serves the general improvement of the Undead. Each level of this Research increases both the Life Energy and damage of all Undead creatures. This research has an unlimited number of levels, but the effect gradually diminishes.
Next Level:
Life Energy +{Combat_MaxHealthBonusAdditivePercent:Percent}%
Damage +{Combat_DamageFactorAdditive:PercentFactor}%
Spell resistance (Multiplayer) +{MultiPlayerSpellResistance:Percent}%
Trap resistance (Multiplayer) +{MultiPlayerTrapResistance:Percent}%</t>
  </si>
  <si>
    <t>research_Vampire_LifeDrain</t>
  </si>
  <si>
    <t>Bloodsucker de luxe</t>
  </si>
  <si>
    <t>research_Vampire_LifeDrain_function</t>
  </si>
  <si>
    <t>Doubles the number of Hit Points a Vampire heals itself by per attack.</t>
  </si>
  <si>
    <t>research_Vortex_ImpRange</t>
  </si>
  <si>
    <t>Imps With Aiming Juice</t>
  </si>
  <si>
    <t>research_Vortex_ImpRange_function</t>
  </si>
  <si>
    <t>Farther is better! Increases your Imps’ range by {Attack_RangeBonusAdditive}.</t>
  </si>
  <si>
    <t>research_Vortex_LowerRezCost</t>
  </si>
  <si>
    <t>Cheaper Revival</t>
  </si>
  <si>
    <t>research_Vortex_LowerRezCost_function</t>
  </si>
  <si>
    <t>The Mana cost of reviving a Demon is reduced by {Vortex_ResurrectionCostReductionAdditivePercent:Negative}%.</t>
  </si>
  <si>
    <t>research_Workshop_Capacity</t>
  </si>
  <si>
    <t>research_Workshop_Capacity_function</t>
  </si>
  <si>
    <t>Amazing how high you can stack Toolboxes! This research allows {Room_CapacityBonusPerTile} additional Toolboxes to be stored on each free Tile in the Workshop.</t>
  </si>
  <si>
    <t>research_already_done</t>
  </si>
  <si>
    <t>Already researched</t>
  </si>
  <si>
    <t>research_already_in_progress</t>
  </si>
  <si>
    <t>Research already in progress</t>
  </si>
  <si>
    <t>research_dependency_not_met</t>
  </si>
  <si>
    <t>Needs &lt;color=#99FF99&gt;{ResearchName}&lt;/color&gt;</t>
  </si>
  <si>
    <t>enumResearch</t>
  </si>
  <si>
    <t>research_no_free_station</t>
  </si>
  <si>
    <t>No available lectern</t>
  </si>
  <si>
    <t>research_not_available</t>
  </si>
  <si>
    <t>Research not available</t>
  </si>
  <si>
    <t>research_progress</t>
  </si>
  <si>
    <t>Progress:</t>
  </si>
  <si>
    <t>research_title</t>
  </si>
  <si>
    <t>{ResearchTitle} {ResearchLevel}</t>
  </si>
  <si>
    <t>resource_Beer</t>
  </si>
  <si>
    <t>Barrels of Beer</t>
  </si>
  <si>
    <t>resource</t>
  </si>
  <si>
    <t>resource_Beer_value</t>
  </si>
  <si>
    <t>{value} &lt;sprite=beer&gt;</t>
  </si>
  <si>
    <t>resource_Evilness</t>
  </si>
  <si>
    <t>resource_Evilness_value</t>
  </si>
  <si>
    <t>{value} &lt;sprite=evilness&gt;</t>
  </si>
  <si>
    <t>resource_Gold</t>
  </si>
  <si>
    <t>Gold</t>
  </si>
  <si>
    <t>resource_Gold_value</t>
  </si>
  <si>
    <t>{value} &lt;sprite=gold&gt;</t>
  </si>
  <si>
    <t>resource_Guru</t>
  </si>
  <si>
    <t>Gobblers</t>
  </si>
  <si>
    <t>resource_Guru_value</t>
  </si>
  <si>
    <t>{value} &lt;sprite=guru&gt;</t>
  </si>
  <si>
    <t>resource_MagicToolbox</t>
  </si>
  <si>
    <t>Magic Toolboxes</t>
  </si>
  <si>
    <t>resource_MagicToolbox_value</t>
  </si>
  <si>
    <t>{value} &lt;sprite=magic_toolboxes&gt;</t>
  </si>
  <si>
    <t>resource_Mana</t>
  </si>
  <si>
    <t>resource_Mana_value</t>
  </si>
  <si>
    <t>{value} &lt;sprite=mana&gt;</t>
  </si>
  <si>
    <t>resource_PlayerLife</t>
  </si>
  <si>
    <t>Dungeonheart</t>
  </si>
  <si>
    <t>resource_Toolbox</t>
  </si>
  <si>
    <t>Toolboxes</t>
  </si>
  <si>
    <t>resource_Toolbox_value</t>
  </si>
  <si>
    <t>{value} &lt;sprite=toolboxes&gt;</t>
  </si>
  <si>
    <t>roman_1</t>
  </si>
  <si>
    <t>I</t>
  </si>
  <si>
    <t>roman_2</t>
  </si>
  <si>
    <t>II</t>
  </si>
  <si>
    <t>roman_3</t>
  </si>
  <si>
    <t>III</t>
  </si>
  <si>
    <t>roman_4</t>
  </si>
  <si>
    <t>IV</t>
  </si>
  <si>
    <t>roman_5</t>
  </si>
  <si>
    <t>V</t>
  </si>
  <si>
    <t>roman_6</t>
  </si>
  <si>
    <t>VI</t>
  </si>
  <si>
    <t>roman_7</t>
  </si>
  <si>
    <t>VII</t>
  </si>
  <si>
    <t>roman_8</t>
  </si>
  <si>
    <t>VIII</t>
  </si>
  <si>
    <t>roman_9</t>
  </si>
  <si>
    <t>IX</t>
  </si>
  <si>
    <t>roman_10</t>
  </si>
  <si>
    <t>X</t>
  </si>
  <si>
    <t>room_arcanium</t>
  </si>
  <si>
    <t>Arcanium</t>
  </si>
  <si>
    <t>room</t>
  </si>
  <si>
    <t>room_arcanium_efficiency</t>
  </si>
  <si>
    <t>Mana Production</t>
  </si>
  <si>
    <t>room_arcanium_flavour</t>
  </si>
  <si>
    <t>“Mana Mana”
“Badi bi di bi”
- Drunken Little Snot Bard</t>
  </si>
  <si>
    <t>room_arcanium_function</t>
  </si>
  <si>
    <t>Spells are great. They’re powerful and a hell of a lot of fun to cast. Unfortunately, you need Mana to use them. Mana can be stored or – if a Mana Shrine is present – produced in the Arcanium by your Demons.
Stored Mana manifests itself in your Arcanium in the form of purple glowing Mana balls.
Mana is primarily used to cast Spells, but your high-level Demons will later crave a Mana Bath in the Chamber of Relaxation, for which Mana will be taken from the Arcanium. Mana is also necessary for the production of Magic Toolboxes in the Sinister Laboratory.</t>
  </si>
  <si>
    <t>room_arcanium_functionshort</t>
  </si>
  <si>
    <t>The &lt;color=#99FF99&gt;Arcanium&lt;/color&gt; is where Mana is stored and your Demons can extract additional Mana from the environment.</t>
  </si>
  <si>
    <t>room_arcanium_research</t>
  </si>
  <si>
    <t>The Arcanium is where Mana is stored and where your Demons can extract additional Mana from the environment. This is also where the &lt;color=#99FF99&gt;Demon Strength&lt;/color&gt; Spell is unlocked, which allows you to make all of your creatures in its area of effect more effective!</t>
  </si>
  <si>
    <t>room_arena</t>
  </si>
  <si>
    <t>Arena</t>
  </si>
  <si>
    <t>room_arena_efficiency</t>
  </si>
  <si>
    <t>Experience gain</t>
  </si>
  <si>
    <t>room_arena_flavour</t>
  </si>
  <si>
    <t>“Roar! GROAR! Die!”
“If that's the way he is in training, I don't want to see him in a real fight!”</t>
  </si>
  <si>
    <t>room_arena_function</t>
  </si>
  <si>
    <t>The training device in the Arena is the Fighting Pit, which is automatically built as soon as an area of at least 3x3 Tiles becomes available. IMPORTANT: The Arena is useless without a Fighting Pit!
One creature can train in each Fighting Pit to gain experience over time. This lets you train your creatures to a higher level without throwing them into dangerous battles. Creatures of the Horde even have a need to train in the Arena, while all others have to be thrown into the Room by the Hand of Terror to get them to train.
However, training for creatures NOT of the Horde is NOT free and consumes your hard earned Gold over time!</t>
  </si>
  <si>
    <t>room_arena_functionshort</t>
  </si>
  <si>
    <t>The &lt;color=#99FF99&gt;Arena&lt;/color&gt; is where your creatures can train and gain experience points at the cost of Gold. The Horde trains here free of charge!</t>
  </si>
  <si>
    <t>room_arena_research</t>
  </si>
  <si>
    <t>The &lt;color=#99FF99&gt;Arena&lt;/color&gt; is where your creatures can train and gain experience points. However, the training is costly for all creatures except the Horde…</t>
  </si>
  <si>
    <t>room_arena_title</t>
  </si>
  <si>
    <t>room_brewery</t>
  </si>
  <si>
    <t>Brewery</t>
  </si>
  <si>
    <t>room_brewery_efficiency</t>
  </si>
  <si>
    <t>Beer production</t>
  </si>
  <si>
    <t>room_brewery_flavour</t>
  </si>
  <si>
    <t>“Beer is all that keeps the Horde from trying to kill one another!”</t>
  </si>
  <si>
    <t>room_brewery_function</t>
  </si>
  <si>
    <t>What would life in the Underground be without alcohol? Terrible, probably! Fortunately, your creatures don’t have to forgo a drink, because you can build a Brewery!
Breweries can be used to store or produce Barrels of Beer &lt;sprite=beer&gt; as long as a Brewing Kettle is available. Your Little Snots then enthusiastically get right down to work. Alternatively, Orcs, Ironhides or Nagas can also brew Beer when they find the time.
Horde creatures cannot reach the 4th Level without a Brewery. Once they reach the 5th Level, they develop the need for the occasional Beer. Incidentally, the consumption of a brewski or two also heals! Converted Heroes are also unwilling to do without the cooling brew!
TIP: Your creatures also consume Beer both in the Overworld and in the Guard Room, and it is therefore deducted directly.</t>
  </si>
  <si>
    <t>room_brewery_functionshort</t>
  </si>
  <si>
    <t>The &lt;color=#99FF99&gt;Brewery&lt;/color&gt; is where your &lt;color=#99FF99&gt;Little Snots&lt;/color&gt;, &lt;color=#99FF99&gt;Orcs&lt;/color&gt; and &lt;color=#99FF99&gt;Nagas&lt;/color&gt; brew Beer, which your level 5 and above Horde creatures want to drink regularly.</t>
  </si>
  <si>
    <t>room_brewery_research</t>
  </si>
  <si>
    <t>The &lt;color=#99FF99&gt;Brewery&lt;/color&gt; is where your &lt;color=#99FF99&gt;Little Snots&lt;/color&gt;, &lt;color=#99FF99&gt;Orcs&lt;/color&gt; and &lt;color=#99FF99&gt;Nagas&lt;/color&gt; brew Beer, which your level 5 and above Horde creatures want to drink regularly. At the same time, it is only this Research that allows Horde creatures to advance beyond level 3.</t>
  </si>
  <si>
    <t>room_crypta</t>
  </si>
  <si>
    <t>Crypt</t>
  </si>
  <si>
    <t>room_crypta_efficiency</t>
  </si>
  <si>
    <t>Resurrection Speed</t>
  </si>
  <si>
    <t>room_crypta_flavour</t>
  </si>
  <si>
    <t>room_crypta_function</t>
  </si>
  <si>
    <t>These Horde creatures (as well as Converted Heroes) have the unfortunate habit of kicking the bucket in battle and thus ending up permanently dead! Fortunately this problem can be remedied, thanks to the Crypt.
Once you have built a Crypt, dead Horde creatures and Converted Heroes can be stored there, where they remain “fresh”. If you also have built a Work unit in the Crypt – the Defi-Bri-Mat – your creatures can be resurrected.
One Undead creature can work at each Defi-Bri-Mat resurrecting one of the dead stored there.
Little Snot's automatically bring dead Horde creatures or Converted Heroes from the battlefield to the next free Defi-Bri-Mat or store them in rank-and-file on the Crypt’s free, well cooled Tiles. Of course, you can also use the Hand of Terror to transport a dead Horde creature from its grave to a free Defi-Bri-Mat if you so choose.</t>
  </si>
  <si>
    <t>room_crypta_functionshort</t>
  </si>
  <si>
    <t>Horde creatures and converted Heroes are “kept fresh” in the &lt;color=#99FF99&gt;Crypt&lt;/color&gt; and resurrected through the superb work of the Undead.</t>
  </si>
  <si>
    <t>room_crypta_research</t>
  </si>
  <si>
    <t>The &lt;color=#99FF99&gt;Crypt&lt;/color&gt; proves you can cheat death, at least as far as your Horde creatures and converted Heroes are concerned! These are “kept fresh” in the &lt;color=#99FF99&gt;Crypt&lt;/color&gt; and resurrected through the superb work of the Undead.</t>
  </si>
  <si>
    <t>room_dismisshole</t>
  </si>
  <si>
    <t>Egress</t>
  </si>
  <si>
    <t>room_dismisshole_function</t>
  </si>
  <si>
    <t>The Egress is used to get rid of useless creatures. Throw a creature onto the Trap Door and confirm its “dismissal” by giving the lever next to it a Slap.</t>
  </si>
  <si>
    <t>room_graveyard</t>
  </si>
  <si>
    <t>Graveyard</t>
  </si>
  <si>
    <t>room_graveyard_efficiency</t>
  </si>
  <si>
    <t>room_graveyard_flavour</t>
  </si>
  <si>
    <t>“What's the fastest way to the Cemetery?”
“CIGARETTES!”</t>
  </si>
  <si>
    <t>room_graveyard_function</t>
  </si>
  <si>
    <t>The Graveyard is home to your Undead. Each of these creatures you hire sets up camp there, in the form of a large Grave that is quickly built by a Little Snot. If you don’t have enough space in the Graveyard, your Undead will grow angry and go on strike in the Throne Room.
If one of your Undead creatures is defeated, their body returns to their Grave where it slowly regenerates. Creatures in the Dungeon also go back to their Grave on their own to heal the damage they’ve suffered!
Aside from that, your Little Snots also take dead Heroes to the Graveyard so that they can rot and turn into Zombies, provided you still have room in your Zombie pack.</t>
  </si>
  <si>
    <t>room_graveyard_functionshort</t>
  </si>
  <si>
    <t>The &lt;color=#99FF99&gt;Graveyard&lt;/color&gt; is home to your Undead. &lt;color=#99FF99&gt;Graves&lt;/color&gt; are built there, to which they automatically return after their death to regenerate.</t>
  </si>
  <si>
    <t>room_graveyard_research</t>
  </si>
  <si>
    <t>The Graveyard is home to your Undead. Little Snots dig Graves there, to which your Undead automatically return to regenerate when they die – again. Furthermore, the Graveyard can also turn the corpses of vanquished Heroes into Zombies.</t>
  </si>
  <si>
    <t>room_guardroom</t>
  </si>
  <si>
    <t>Guard Room</t>
  </si>
  <si>
    <t>room_guardroom_flavour</t>
  </si>
  <si>
    <t>“Red alert, red alert! Heroes in dungeon!”
“Inform Seagull! Or Westwood!”</t>
  </si>
  <si>
    <t>room_guardroom_function</t>
  </si>
  <si>
    <t>It happens to over-enthusiastic fledgling villains all the time: Your creatures are busy toiling away and suddenly you find a bunch of Heroes standing in front of the Dungeonheart! A Guard Room works wonders in preventing this from happening!
Assign creatures to Guard Duty by dropping them into the Room with the Hand of Terror. These Guards then remain in the Room and wait for enemies. Conveniently, their needs are automatically met in the same as the needs of creatures in the Overworld, by… airmail.
TIP: The Guard Room is particularly effective when equipped with a Drum. Deploy Drums to temporarily reinforce creatures on Guard Duty!</t>
  </si>
  <si>
    <t>room_guardroom_functionshort</t>
  </si>
  <si>
    <t>You can assign any and all creatures to Guard Duty in the &lt;color=#99FF99&gt;Guard Room&lt;/color&gt;, where they will wait for enemies. Their needs are met automatically.</t>
  </si>
  <si>
    <t>room_guardroom_research</t>
  </si>
  <si>
    <t>You can assign creatures to Guard Duty in the &lt;color=#99FF99&gt;Guard Room&lt;/color&gt;. Their needs are met automatically while they wait for enemies</t>
  </si>
  <si>
    <t>room_gurufarm</t>
  </si>
  <si>
    <t>Gobbler Farm</t>
  </si>
  <si>
    <t>room_gurufarm_efficiency</t>
  </si>
  <si>
    <t>Gobbler Creation</t>
  </si>
  <si>
    <t>room_gurufarm_flavour</t>
  </si>
  <si>
    <t>“Gobble. Gobble gobble gobble!”
“Mmmmm! Tasty!”
“GOBBLE!”</t>
  </si>
  <si>
    <t>room_gurufarm_function</t>
  </si>
  <si>
    <t>A wise Orc once said: “No eat, no beat!” A bit of sagacity any aspiring Evil should take to heart.
Gobblers are raised on Gobbler Farms. A Gobbler is not unlike a turkey that lives in the Underground, gives out loud “gobble!” calls, picks at the ground and runs excitedly to and fro. Gobblers are a delicious resource that satisfies the Hunger of your Horde creatures or Demons.
As long as the Room’s maximum capacity hasn’t been reached, new Gobblers will be born. The speed at which new Gobblers are born depends on the Room’s efficiency. Only the fenced Tiles count towards the Room’s capacity.
TIP: On a practical note, eating these perambulatory delicacies also provides creatures with a small amount of healing!</t>
  </si>
  <si>
    <t>room_gurufarm_functionshort</t>
  </si>
  <si>
    <t>Gobblers are created on the &lt;color=#99FF99&gt;Gobbler Farm&lt;/color&gt;: delicious, gobbling little creatures perfectly suited to satisfy the hunger of Horde creatures and Demons alike!</t>
  </si>
  <si>
    <t>room_gurufarm_research</t>
  </si>
  <si>
    <t>room_hideout</t>
  </si>
  <si>
    <t>Hideout</t>
  </si>
  <si>
    <t>room_hideout_efficiency</t>
  </si>
  <si>
    <t>Healing and Sleep Time</t>
  </si>
  <si>
    <t>room_hideout_flavour</t>
  </si>
  <si>
    <t>“The Hideout lies deep in the Underground. It is there that those Orcs and Goblins brood over wild battle plans, tell stories of battles past or mutually try to beat each other's heads in. And, often enough, a mixture of all of the aforementioned!”</t>
  </si>
  <si>
    <t>room_hideout_function</t>
  </si>
  <si>
    <t>Creatures of the Horde make their camp in the Hideout. Whenever you hire one of these creatures, it will order a Bunk in the Hideout, which is then immediately built by a Little Snot. If there isn’t enough space to build a camp, the creature will quickly become angry!
Creatures of the Horde love to take the occasional nap: Sleep is one of their needs and they fulfill it by taking a short break in their camp. Fortunately, they regenerate some of their Life Energy in the process.
TIP: Short paths increase your creatures’ productivity! Build the Hideout, for example, near a Tinkerer's Cave, so that your Horde creatures don’t have to travel too far between their workplace and their Bunk!</t>
  </si>
  <si>
    <t>room_hideout_functionshort</t>
  </si>
  <si>
    <t>Horde creatures set up camp in the &lt;color=#99FF99&gt;Hideout&lt;/color&gt; to satisfy their need for sleep. At the same time, they heal any damage suffered.</t>
  </si>
  <si>
    <t>room_hideout_research</t>
  </si>
  <si>
    <t>The &lt;color=#99FF99&gt;Hideout&lt;/color&gt; is the Horde’s bedroom. That’s where they set up camp in the Hideout to satisfy their need for sleep. At the same time, they can heal from any damage suffered.</t>
  </si>
  <si>
    <t>room_laboratory</t>
  </si>
  <si>
    <t>Sinister Laboratory</t>
  </si>
  <si>
    <t>room_laboratory_efficiency</t>
  </si>
  <si>
    <t>Magic Toolbox Production</t>
  </si>
  <si>
    <t>room_laboratory_flavour</t>
  </si>
  <si>
    <t>“Following the proven and popular Toolboxes found in Dungeon 2, we put our best minds to improving this system. We’re therefore proud to introduce you to a new concept in Dungeons 3: Magic Toolboxes!”</t>
  </si>
  <si>
    <t>room_laboratory_function</t>
  </si>
  <si>
    <t>Sooner or later the Work units get on one’s nerves! Either they’re too slow or they just don’t work well enough. Fortunately, they all have magical upgrades! However, Magic Toolboxes are needed to build them. These are made in the Sinister Laboratory.
Magic Toolboxes can be stored in this Room or, if you’ve built a Mystificator, produced here. Banshee, Liches and Vampires can work here.
Magic Toolboxes don’t just appear out of nowhere, but are made by combining Mana and Toolboxes &lt;sprite=toolboxes&gt;. Little Snots automatically fill stock the Mystificator with Mana and Toolboxes. Once there are enough supplies, a creature begins production.</t>
  </si>
  <si>
    <t>room_laboratory_functionshort</t>
  </si>
  <si>
    <t>Undead can create Magic Toolboxes from ordinary Toolboxes and Mana in the &lt;color=#99FF99&gt;Sinister Laboratory&lt;/color&gt;.</t>
  </si>
  <si>
    <t>room_laboratory_research</t>
  </si>
  <si>
    <t>Undead can create Magic Toolboxes from ordinary Toolboxes and Mana in the &lt;color=#99FF99&gt;Sinister Laboratory&lt;/color&gt;.
These are needed for the production of Magical Traps, Magical Doors and Magical Work units.</t>
  </si>
  <si>
    <t>room_lectorium</t>
  </si>
  <si>
    <t>Lecture Hall</t>
  </si>
  <si>
    <t>room_lectorium_capacity</t>
  </si>
  <si>
    <t>{Room_CapacityPerGimmick} &lt;sprite=scrolls&gt;/&lt;sprite=gimmick_lecturehall&gt;</t>
  </si>
  <si>
    <t>room_lectorium_efficiency</t>
  </si>
  <si>
    <t>Research Speed</t>
  </si>
  <si>
    <t>room_lectorium_flavour</t>
  </si>
  <si>
    <t>“You want to be a good archaeologist, you've got to get out of the library!”</t>
  </si>
  <si>
    <t>room_lectorium_function</t>
  </si>
  <si>
    <t>Sometimes one wishes that the Research would bring just a little more. Like more space in the Treasuries, greater range for Imps, and so on and so on. Introducing the Lecture Hall!
A Lectern can be built on 3x3 free Tiles in the Lecture Hall. IMPORTANT: The Lecture Hall is useless without a Lectern!
If you have at least one Lectern, you can access Scrolls from the Research Menu. Select a Research subject. The available Scrolls are then displayed in the details. These not only cost Gold and Evilness, but also take some time to be produced. Only one Scroll can be researched per Lectern. Once the Scroll has been completed at the Lectern, it is at your disposal.
TIP: Each Lectern can only accommodate a limited number of Scrolls. The Lecture Hall must be expanded to unlock additional Scrolls.</t>
  </si>
  <si>
    <t>room_lectorium_functionshort</t>
  </si>
  <si>
    <t>You can research the Scrolls in the &lt;color=#99FF99&gt;Lecture Hall&lt;/color&gt; to obtain smaller and greater improvements to your normal Research.</t>
  </si>
  <si>
    <t>room_lectorium_research</t>
  </si>
  <si>
    <t>You can research Scrolls in the Lecture Hall to obtain smaller and greater improvements to your normal Research.</t>
  </si>
  <si>
    <t>room_prison</t>
  </si>
  <si>
    <t>Prison</t>
  </si>
  <si>
    <t>room_prison_efficiency</t>
  </si>
  <si>
    <t>Dying Time</t>
  </si>
  <si>
    <t>room_prison_flavour</t>
  </si>
  <si>
    <t>“Damn, who put Captain Frost in prison?”</t>
  </si>
  <si>
    <t>room_prison_function</t>
  </si>
  <si>
    <t>As long as you have free spots available in the Prison, your creatures will only knock Heroes unconscious. Your Little Snots automatically drag unconscious Heroes off to the Prison.
Imprisoned Heroes starve in Prison and slowly lose their Life Energy. If a Hero finally starves to death in the Prison, you will receive a little Evilness. In addition, the Hero then rises as a Skeleton that from then on fights for Evil. Of course, only if you still have Skeleton packs available.
A Prison requires at least 3x3 Tiles. Only the inner Tiles are available for prisoners.
TIP: Heroes can’t flee from the Prison on their own, but they can be freed by other Heroes to once again fight against you.</t>
  </si>
  <si>
    <t>room_prison_functionshort</t>
  </si>
  <si>
    <t>You can lock Defeated Heroes up in the &lt;color=#99FF99&gt;Prison&lt;/color&gt;. There they slowly starve to death, after which they become &lt;color=#99FF99&gt;Skeletons&lt;/color&gt;.</t>
  </si>
  <si>
    <t>room_prison_research</t>
  </si>
  <si>
    <t>You can lock Defeated Heroes up in the &lt;color=#99FF99&gt;Prison&lt;/color&gt;. There they slowly starve to death, after which they become &lt;color=#99FF99&gt;Skeletons&lt;/color&gt;.
Practical side effect: this also generates a little Evilness for you!</t>
  </si>
  <si>
    <t>room_relaxpool</t>
  </si>
  <si>
    <t>Chamber of Relaxation</t>
  </si>
  <si>
    <t>room_relaxpool_efficiency</t>
  </si>
  <si>
    <t>Bath Time</t>
  </si>
  <si>
    <t>room_relaxpool_flavour</t>
  </si>
  <si>
    <t>“Ever tried to bathe in Gold? The stuff is incredibly hard, it’s covered in bacteria and you’d break your neck if you tried to dive into it. No wonder Demons bathe in Mana.</t>
  </si>
  <si>
    <t>room_relaxpool_function</t>
  </si>
  <si>
    <t>Demons want to kick back and relax, too. A nice cooling bath in glowing Mana… Okay, maybe it does sound a little strange, but hey, they’re creatures from Hell!
For Demons to reach the 4th Level you have to have researched the Chamber of Relaxation, in which they from the 4th Level on regularly want to bathe. A Mana Bath can be built on 2x2 Tiles per bath. Each Bath stores 25 Mana which your Demons consume during the bathing process! Your naive Little Snots transport the glowing Mana from the Arcanium directly to the Baths.
TIP: Your Demons also consume Mana in the Overworld or in the Guard Room, but directly from the Arcanium and not from the Mana Baths. Keep an eye on your Mana supply, because your creatures can strike in the Overworld, too!</t>
  </si>
  <si>
    <t>room_relaxpool_functionshort</t>
  </si>
  <si>
    <t>From level 4 onwards, your Demons will want to take Mana Baths on a regular basis in the &lt;color=#99FF99&gt;Chamber of Relaxation&lt;/color&gt;, which consumes Mana.</t>
  </si>
  <si>
    <t>room_relaxpool_research</t>
  </si>
  <si>
    <t>The &lt;color=#99FF99&gt;Chamber of Relaxation&lt;/color&gt; allows your Demons to rise above Level 3. At the same time, your Demon creatures will want to take regular Mana Baths from Level 4 on, thereby consuming Mana.</t>
  </si>
  <si>
    <t>room_temple</t>
  </si>
  <si>
    <t>Temple</t>
  </si>
  <si>
    <t>room_temple_efficiency</t>
  </si>
  <si>
    <t>Worship Time</t>
  </si>
  <si>
    <t>room_temple_flavour</t>
  </si>
  <si>
    <t>“Excuse me, may we talk with you about our Lord and Savior, The Absolute Evil?”</t>
  </si>
  <si>
    <t>room_temple_function</t>
  </si>
  <si>
    <t>To allow Undead to rise above the 5th Level you will have to have researched the Temple where, from the 6th Level on, they will regularly satisfy their Need to Pray.
If the Temple is at least 5x5 Tiles in size, a Sacrificial Pit will automatically be built there. Useless things can be thrown into it in the hope that the Dark Gods will reward you!
TIP: The more valuable your sacrifice is, the more valuable the reward MIGHT be. But sometimes the Gods can be pretty moody…</t>
  </si>
  <si>
    <t>room_temple_functionshort</t>
  </si>
  <si>
    <t>From level 6 onwards, Undead creatures will want to pray in the &lt;color=#99FF99&gt;Temple&lt;/color&gt; on a regular basis and will return to do so.</t>
  </si>
  <si>
    <t>room_temple_offeringpit</t>
  </si>
  <si>
    <t>room_temple_offeringpit_function</t>
  </si>
  <si>
    <t>Toss something in to sacrifice it to the Dark Gods!</t>
  </si>
  <si>
    <t>room_temple_research</t>
  </si>
  <si>
    <t>Once the &lt;color=#99FF99&gt;Temple&lt;/color&gt; has been researched, Undead creatures can rise above level 5, after which they will want to pray there on a regular basis. Their worship makes it possible to summon the Absolute Evil – at least for a short time.</t>
  </si>
  <si>
    <t>room_throneroom</t>
  </si>
  <si>
    <t>Throne Room</t>
  </si>
  <si>
    <t>room_throneroom_flavour</t>
  </si>
  <si>
    <t>“Unlucky at cards, lucky at succession.”
- Brutus</t>
  </si>
  <si>
    <t>room_throneroom_function</t>
  </si>
  <si>
    <t>The heart of your power – in the truest sense of the word!
The Throne Room contains the Dungeonheart, the source of your power. If it is destroyed, you will be exiled from the world and have lost the game. Heroes and other enemies will try to attack the Dungeonheart.
Gold &lt;sprite=gold&gt; can also be stored in the Throne Room so that you can use it. This is especially important as long as you do not have a Treasury.
Lastly, the Throne Room allows you to dismiss useless creatures. The Egress stands ready in the lower right corner. Throw a creature on it, and confirm it by giving the lever next to it a Slap.
TIP: Creatures that became angry because you didn’t look after their needs will go on strike here. They only attack when attacked themselves!</t>
  </si>
  <si>
    <t>room_throneroom_functionshort</t>
  </si>
  <si>
    <t>The heart of your Dungeon. Contains the &lt;color=#99FF99&gt;Dungeonheart&lt;/color&gt;, the source of your power, as well as the Egress and room for a little Gold. If your &lt;color=#99FF99&gt;Dungeonheart&lt;/color&gt; is destroyed, then you are just another notch in some Hero’s weapon and a chapter in the book “Failed Villains”.</t>
  </si>
  <si>
    <t>room_tinkercave</t>
  </si>
  <si>
    <t>Tinkerer's Cave</t>
  </si>
  <si>
    <t>room_tinkercave_efficiency</t>
  </si>
  <si>
    <t>Trap Production</t>
  </si>
  <si>
    <t>room_tinkercave_flavour</t>
  </si>
  <si>
    <t>“What would a Dungeon be without Traps? About half as much fun!”</t>
  </si>
  <si>
    <t>room_tinkercave_function</t>
  </si>
  <si>
    <t>In the Tinkerer's Cave, Goblins, Orcs, Gob-O-Bots or Ironhides produce Doors and Traps as required, provided a Tinkerer’s Machinarium is available. IMPORTANT: The Room is useless without a Tinkerer’s Machinarium!
Once the first Tinkerer’s Machinarium has been built, all researched Doors and Traps are unlocked in the Construction menu. You can then place these in your Dungeon. This is, however, initially only a work order. Next, the Trap or Door is produced in the Tinkerer's Cave. Once completed, a Little Snot transports the Trap or Door to the chosen location and sets it up.
Traps and Doors require Toolboxes &lt;sprite=toolboxes&gt; (or Magic Toolboxes). One stack of these per Tinkerer’s Machinarium will be stored right there so that production can begin immediately. Your Little Snots automatically replenish the corresponding supplies as long as there are still Toolboxes available!
TIP: Start producing Toolboxes early on, even if you don’t have a Tinkerer's Cave yet.
TIP: If your very first order is for Doors for the Tinkerer's Cave, it immediately increases the Room’s efficiency…</t>
  </si>
  <si>
    <t>room_tinkercave_functionshort</t>
  </si>
  <si>
    <t>Orcs and Goblins can work in the &lt;color=#99FF99&gt;Tinkerer's Cave&lt;/color&gt; and use Toolboxes to make Traps and Doors.</t>
  </si>
  <si>
    <t>room_tinkercave_research</t>
  </si>
  <si>
    <t>&lt;color=#99FF99&gt;Orcs&lt;/color&gt; and &lt;color=#99FF99&gt;Goblins&lt;/color&gt; can work in the &lt;color=#99FF99&gt;Tinkerer's Cave&lt;/color&gt; and use Toolboxes to make Traps and Doors. The &lt;color=#99FF99&gt;Wooden Door&lt;/color&gt; (increases Room efficiency) and the &lt;color=#99FF99&gt;Spike Trap&lt;/color&gt; are also unlocked.</t>
  </si>
  <si>
    <t>room_torture</t>
  </si>
  <si>
    <t>Torture Chamber</t>
  </si>
  <si>
    <t>room_torture_efficiency</t>
  </si>
  <si>
    <t>Conversion Time</t>
  </si>
  <si>
    <t>room_torture_flavour</t>
  </si>
  <si>
    <t>“Ha, your Torture Implements do not impress me!
“I have the collected works of Nickelfront…”
“Nooooooo!”</t>
  </si>
  <si>
    <t>room_torture_function</t>
  </si>
  <si>
    <t>As soon as enough space is available in the Torture Chamber, a Torture Implement will be built there.
Each Torture Implement allows one Succubus to “process” a Hero. To do so, just take a defeated Hero from the Prison and toss him into the Room.
The Hero's Hit Points drop during torture. Shortly before death, it may happen that he recognizes the errors in the teachings of Good and joins the side of Evil. He will thereafter strengthen your ranks as a Converted Hero. However, some Heroes are obstinate and prefer to die instead. You can have up to three Converted Heroes at any one time. These don’t use up any Population Points!</t>
  </si>
  <si>
    <t>room_torture_functionshort</t>
  </si>
  <si>
    <t>In the &lt;color=#99FF99&gt;Torture Chamber&lt;/color&gt;, &lt;color=#99FF99&gt;Succubi&lt;/color&gt; can convince captive Heroes to “convert” to the Dark Side. For this Room you require a &lt;color=#99FF99&gt;Prison&lt;/color&gt;!</t>
  </si>
  <si>
    <t>room_torture_research</t>
  </si>
  <si>
    <t>In the &lt;color=#99FF99&gt;Torture Chamber&lt;/color&gt;, a &lt;color=#99FF99&gt;Succubus&lt;/color&gt; can convince a captive Hero to “convert” to the Dark Side.</t>
  </si>
  <si>
    <t>room_treasury</t>
  </si>
  <si>
    <t>Treasury</t>
  </si>
  <si>
    <t>room_treasury_flavour</t>
  </si>
  <si>
    <t>“It's payday!”</t>
  </si>
  <si>
    <t>room_treasury_function</t>
  </si>
  <si>
    <t>Treasure! Treasure as far as the eye can see! Your Little Snots tirelessly pick the Gold from the rock. But space in your Throne Room is unfortunately limited and only stored Gold can be used for building, Research or hiring…
Gold &lt;sprite=gold&gt; can be stored in the Treasury. You can build these pretty much anywhere, but preferably close to a Gold vein!
Note that Heroes also like to help themselves to your Treasury and stuff their – strangely never full – pockets. Any Gold a Hero steals is forever lost!
TIP: Build Treasuries near large Gold deposits. They have no efficiency and are relatively cheap to build. Make sure, however, that Heroes can’t just march there straight from the Dungeon Gate!</t>
  </si>
  <si>
    <t>room_treasury_functionshort</t>
  </si>
  <si>
    <t>The &lt;color=#99FF99&gt;Treasury&lt;/color&gt; provides an additional place to store your Gold besides your &lt;color=#99FF99&gt;Throne Room&lt;/color&gt;. Preferably near Gold veins.</t>
  </si>
  <si>
    <t>room_treasury_research</t>
  </si>
  <si>
    <t>The Treasury provides an additional place to store your Gold besides your Throne Room. Preferably near Gold veins.</t>
  </si>
  <si>
    <t>room_vortex</t>
  </si>
  <si>
    <t>Vortex</t>
  </si>
  <si>
    <t>room_vortex_efficiency</t>
  </si>
  <si>
    <t>Recovery Time</t>
  </si>
  <si>
    <t>room_vortex_flavour</t>
  </si>
  <si>
    <t>“The Vortex is a retreat for Demons and a place that neither Buffy nor the Winchester Brothers can ever be allowed to find! Thank the gods they have better things to do, such as saving the world and so on… "</t>
  </si>
  <si>
    <t>room_vortex_function</t>
  </si>
  <si>
    <t>The Vortex contains your demonic creatures’ Portal Room. When you hire a Demon, it will try to place its Portal in the Vortex, where it will then be built by a Little Snot. If there is not enough space for the Portal the Demon will become angry!
A Demon is linked to its Portal. If the Demon dies, it dissolves completely and then automatically materializes over its personal Portal. There it slowly recuperates, which, however, continuously consumes Mana.
TIP: Demons only visit the Vortex after their death, so you don’t need to place it in the middle of your Dungeon.
TIP: Demons consume Mana when resurrected, but they also produce it. If possible, avoid sending all your Demons into battle. That way you still have one that can produce Mana in case of emergency!</t>
  </si>
  <si>
    <t>room_vortex_functionshort</t>
  </si>
  <si>
    <t>A &lt;color=#99FF99&gt;Portal&lt;/color&gt; is built in the &lt;color=#99FF99&gt;Vortex&lt;/color&gt; for each of your Demons. When a Demon dies, it returns to its &lt;color=#99FF99&gt;Portal&lt;/color&gt; and is slowly revived using Mana.</t>
  </si>
  <si>
    <t>room_vortex_research</t>
  </si>
  <si>
    <t>A Portal is built in the Vortex for each of your Demons. When a Demon dies, it returns to its Portal and is slowly revived using Mana.</t>
  </si>
  <si>
    <t>room_workshop</t>
  </si>
  <si>
    <t>Workshop</t>
  </si>
  <si>
    <t>room_workshop_capacity</t>
  </si>
  <si>
    <t>{Room_CapacityPerGimmick} &lt;sprite=toolboxes&gt; per Room tile</t>
  </si>
  <si>
    <t>room_workshop_efficiency</t>
  </si>
  <si>
    <t>Toolbox Production</t>
  </si>
  <si>
    <t>room_workshop_flavour</t>
  </si>
  <si>
    <t>“So, what are we gonna call the boxes now?”
“Weighted Storage Boxes! Definitely can’t stab you.”
“You and your allusions. Is the cake done yet? "</t>
  </si>
  <si>
    <t>room_workshop_function</t>
  </si>
  <si>
    <t>The diligent Little Snots! Always walking and working! Let’s have them build a Work unit. Wait, that's not possible… why, won’t they… oh crap, I’m out of Toolboxes!
Yeah, it happens. Toolboxes &lt;sprite=toolboxes&gt; are required to build a Work unit, and they’re produced in the Workshop by Little Snots – provided there’s a Create-O-Mat available. Otherwise, at least the Room can still be used to store Toolboxes.
Toolboxes aren’t just necessary for building Work units, but also for Traps and Doors. Magic Toolboxes can also be made from them in the Sinister Laboratory.
By the way: You can knock over entire stacks of Toolboxes using your Hand of Terror. Why would you want to do that? Try it and you’ll never ask this question again.</t>
  </si>
  <si>
    <t>room_workshop_functionshort</t>
  </si>
  <si>
    <t>Toolboxes are produced and stored in the &lt;color=#99FF99&gt;Workshop&lt;/color&gt; by &lt;color=#99FF99&gt;Little Snots&lt;/color&gt;.</t>
  </si>
  <si>
    <t>room_workshop_research</t>
  </si>
  <si>
    <t>sandbox_madness_event_armor_orb</t>
  </si>
  <si>
    <t>A powerful spell improves all of the Heroes' armor!</t>
  </si>
  <si>
    <t>sandbox_madness_event_attack_orb</t>
  </si>
  <si>
    <t>A powerful spell improves all of the Heroes' attacks!</t>
  </si>
  <si>
    <t>sandbox_madness_event_attack_speed_orb</t>
  </si>
  <si>
    <t>A powerful spell improves the speed of all Hero attacks!</t>
  </si>
  <si>
    <t>sandbox_madness_event_champions</t>
  </si>
  <si>
    <t>Blessed Heroes are on their way!</t>
  </si>
  <si>
    <t>sandbox_madness_event_exploding_sheep</t>
  </si>
  <si>
    <t>Exploding sheep are now available!</t>
  </si>
  <si>
    <t>sandbox_madness_event_hero_portal</t>
  </si>
  <si>
    <t>Hero Portals are opening in the Dungeon!</t>
  </si>
  <si>
    <t>sandbox_madness_event_mage_portal</t>
  </si>
  <si>
    <t>Arcane Tears are appearing in the Underground!</t>
  </si>
  <si>
    <t>sandbox_madness_event_magic_sheep</t>
  </si>
  <si>
    <t>A magical fog is rising and turning Heroes into sheep!</t>
  </si>
  <si>
    <t>sandbox_madness_event_pat</t>
  </si>
  <si>
    <t>A particularly powerful Hero is on his way!</t>
  </si>
  <si>
    <t>sandbox_madness_event_speed_orb</t>
  </si>
  <si>
    <t>A powerful spell improves the speed of all Heroes!</t>
  </si>
  <si>
    <t>spells_ArrowRain</t>
  </si>
  <si>
    <t>Rain of Arrows</t>
  </si>
  <si>
    <t>spell</t>
  </si>
  <si>
    <t>spells_ArrowRain_flavour</t>
  </si>
  <si>
    <t>“And if their arrows darken the skies, then we shall fight in the sha… Argh!”</t>
  </si>
  <si>
    <t>spells_ArrowRain_freeform</t>
  </si>
  <si>
    <t>Deals {Damage} damage to all enemies within the {Area} meter area of effect.</t>
  </si>
  <si>
    <t>spells_ArrowRain_function</t>
  </si>
  <si>
    <t>You ever hear the old saw about arrows blotting out the sun and so on? Was in some numbered film or other, like 299 or 301 or something. Anyway, this Spell lets you repeat that perfectly.
Arrows plummet down across the entire area of effect to stick in the ground and any enemies. Logically enough, this causes damage to all enemies within the area of effect. However, this Spell is completely ineffective against buildings.</t>
  </si>
  <si>
    <t>spells_Brainwash</t>
  </si>
  <si>
    <t>Brainwash</t>
  </si>
  <si>
    <t>spells_Brainwash_flavour</t>
  </si>
  <si>
    <t>“Look deep into my eyes. You are feeling sleepy, very, very sleepy…”</t>
  </si>
  <si>
    <t>spells_Brainwash_freeform</t>
  </si>
  <si>
    <t>Reduces the Needs and Rage of all creatures within the {Charge} meter area of effect to 0.</t>
  </si>
  <si>
    <t>spells_Brainwash_function</t>
  </si>
  <si>
    <t>Yes, yes, these creatures and their free will are really annoying. Always they’re wanting something like food, payment and suchlike. Fortunately, you can make them forget all that. All it takes is a little Brainwash!
This Spell makes all creatures in the area of effect forget all their Needs and Rage!
The Spell works on all creatures, whether Horde, Demon, or Undead. Just right to break a strike or prevent your creatures from helping themselves to your Treasury!</t>
  </si>
  <si>
    <t>spells_CreateGurus</t>
  </si>
  <si>
    <t>Create Gobblers</t>
  </si>
  <si>
    <t>spells_CreateGurus_flavour</t>
  </si>
  <si>
    <t>“Gobble, gobble, gobble!”</t>
  </si>
  <si>
    <t>spells_CreateGurus_freeform</t>
  </si>
  <si>
    <t>Can be applied to any excavated Tile in the Dungeon. Creates Gobblers while the Spell is being cast.</t>
  </si>
  <si>
    <t>spells_CreateGurus_function</t>
  </si>
  <si>
    <t>Sometimes after your creatures have had an attack of the munchies, your Gobbler Farm looks terrifyingly empty. This can, of course, be somewhat problematic when the next famished crowd shows up.
Fortunately, you can use this Spell to conjure up Gobblers out of nowhere. It goes without saying that this only works in your Dungeon, in the Overworld you are right out of luck.</t>
  </si>
  <si>
    <t>spells_CreateToolboxes</t>
  </si>
  <si>
    <t>Create Crates</t>
  </si>
  <si>
    <t>spells_CreateToolboxes_flavour</t>
  </si>
  <si>
    <t>“Nice. Does it work for Gold, too?”
“If it worked for Gold, too, would I still be here?”</t>
  </si>
  <si>
    <t>spells_CreateToolboxes_freeform</t>
  </si>
  <si>
    <t>Can be applied to any excavated Tile in the Dungeon. Creates Toolboxes from nothing!</t>
  </si>
  <si>
    <t>spells_CreateToolboxes_function</t>
  </si>
  <si>
    <t>It happened to the developers, too. You’re just playing along happily, want to build a few new Traps and Work units and wonder why it isn’t possible. Most of the time, its because you only built one Create-O-Mat and the poor Little Snot slaving away on it can’t keep up with the demand.
Fortunately, you can use this Spell to help it out by conjuring up Toolboxes out of nowhere. Only in your Dungeon, of course, in the Overworld the things are totally useless.</t>
  </si>
  <si>
    <t>spells_DemonPortal</t>
  </si>
  <si>
    <t>Demon Portal</t>
  </si>
  <si>
    <t>spells_DemonPortal_flavour</t>
  </si>
  <si>
    <t>“Wait, I know a shortcut. Safe as can be!”</t>
  </si>
  <si>
    <t>spells_DemonPortal_freeform</t>
  </si>
  <si>
    <t>Can only be cast in the Overworld. Creates a portal with {Charge} Hit Points. Creates can use the portal to travel directly to the Throne Room and back again. Heroes attack the Portals automatically.</t>
  </si>
  <si>
    <t>spells_DemonPortal_freeform_short</t>
  </si>
  <si>
    <t>Can only be cast in the Overworld. Creates a Portal leading directly to your Throne Room with {Charge} Hit Points.</t>
  </si>
  <si>
    <t>spells_DemonPortal_function</t>
  </si>
  <si>
    <t>Know that game with the Cannon that opens these Portals? With cake and evil computers and stuff? Great, then I don’t have to tell you more!
You can use this Spell to open a Portal at the place it is cast. A corresponding counterpart opens in the Throne Room at the same time. In the Overworld, you can send your troops through the Portal into the Throne Room, or drop your creatures onto the Portal in the Throne Room to send them to the surface.
The Portal remains in place until you use this Spell again to create a new one. However, it can be attacked and destroyed by Heroes and other enemies.</t>
  </si>
  <si>
    <t>spells_DemonStrength</t>
  </si>
  <si>
    <t>Demon Strength</t>
  </si>
  <si>
    <t>spells_DemonStrength_flavour</t>
  </si>
  <si>
    <t>“Blood for the Blood God! Waaaaargh!”</t>
  </si>
  <si>
    <t>spells_DemonStrength_freeform</t>
  </si>
  <si>
    <t>Increases the damage dealt by all affected creatures in the {Charge} meter area of effect by {SkillStrength:PercentFactor}% for {Duration} seconds.</t>
  </si>
  <si>
    <t>spells_DemonStrength_function</t>
  </si>
  <si>
    <t>Sometimes one looks at their creatures compassionately, because their blows lack the necessary oomph. This Spell can help!
Runes, sorcery, and metal music make the affected creatures become more powerful fighters for as long as the Spell persists.</t>
  </si>
  <si>
    <t>spells_EvilLightning</t>
  </si>
  <si>
    <t>Divinely Evil Lightning</t>
  </si>
  <si>
    <t>spells_EvilLightning_flavour</t>
  </si>
  <si>
    <t>“No, Thor, I don’t know where you left your lightning bolts!”</t>
  </si>
  <si>
    <t>spells_EvilLightning_freeform</t>
  </si>
  <si>
    <t>Deals {Charge} damage to all enemies within the {Area} meter area of effect and knocks them to the ground.</t>
  </si>
  <si>
    <t>spells_EvilLightning_function</t>
  </si>
  <si>
    <t>The Absolute Evil had found a few bolts of lightning underneath the heavenly throne. Cool!
The Spell conjures up a bolt of Divinely Evil Lightning that hurtles from the sky onto the chosen target, causing damage to all enemies in its area of effect and throwing them to the ground.</t>
  </si>
  <si>
    <t>spells_FrostBomb</t>
  </si>
  <si>
    <t>Frost Bomb</t>
  </si>
  <si>
    <t>spells_FrostBomb_flavour</t>
  </si>
  <si>
    <t>“Lord, let it rain brains. Brains, not ice!”</t>
  </si>
  <si>
    <t>spells_FrostBomb_freeform</t>
  </si>
  <si>
    <t>Freezes all enemies in the {Area} metre area of effect for {Duration} seconds. They cannot move or attack during that time.</t>
  </si>
  <si>
    <t>spells_FrostBomb_function</t>
  </si>
  <si>
    <t>This Spell makes you really want to go out anf get yourself a huge ice cream sundae with whipped cream. In reality, though, the Frost Bomb really is a frosty Bomb!
Affected enemies are literally put on ice and temporarily frozen. While the enemies don’t take any damage, their current actions are interrupted and – oh, yeah – they’re frozen!</t>
  </si>
  <si>
    <t>spells_MagicBarrier</t>
  </si>
  <si>
    <t>Magic Barrier</t>
  </si>
  <si>
    <t>spells_MagicBarrier_flavour</t>
  </si>
  <si>
    <t>“Where the hell did that damned wall come from?”
“Don't worry about it, just keep hitting it!”</t>
  </si>
  <si>
    <t>spells_MagicBarrier_freeform</t>
  </si>
  <si>
    <t>Can be applied to any excavated Gallery Tile in the Dungeon. The barrier is impassable for both creatures and enemies alike and has {Charge} Hit Points. The barrier disappears automatically after {Barrier:Energy} seconds.</t>
  </si>
  <si>
    <t>spells_MagicBarrier_freeform_short</t>
  </si>
  <si>
    <t>Creates an impassable barrier in the Dungeon with {Charge} Hit Points. The barrier disappears automatically after {Barrier:Energy} seconds.</t>
  </si>
  <si>
    <t>spells_MagicBarrier_function</t>
  </si>
  <si>
    <t>This Spell can give a little respite from somewhat too obtrusive Heroes. The Spell acts on a free undeveloped Tile in the Dungeon. There a barrier of writhing demonic Tentacles appears, which remains impenetrable to all creatures as long as it still has Hit Points. The Magic Barrier can be attacked by all enemies and destroyed. Otherwise, it automatically disappears at the end of its normal duration.
TIP: The Barrier is impenetrable for ALL, not just for enemies but also for your own creatures. If you cast this on one of the Dungeon corridors your Little Snots use all the time, well, you have a problem…</t>
  </si>
  <si>
    <t>spells_MagicRoom</t>
  </si>
  <si>
    <t>Magic Room</t>
  </si>
  <si>
    <t>spells_MagicRoom_flavour</t>
  </si>
  <si>
    <t>“Flow! Flow onward, stretches many, spare not any, to work breezing, with élan and efficiency each creature for Evil wheezing.”</t>
  </si>
  <si>
    <t>spells_MagicRoom_freeform</t>
  </si>
  <si>
    <t>Can be applied to any Room in the Dungeon that has an efficiency rating, increasing it by {SkillStrength:Percent}% for {Charge} seconds.</t>
  </si>
  <si>
    <t>spells_MagicRoom_function</t>
  </si>
  <si>
    <t>This working in the Dungeon can sometimes drag on a bit! Sure, a couple of hearty Slaps from the Hand of Terror “motivate” your Little Snots and creatures, but somehow that’s just not the idea! Luckily, there’s this Spell that increases a Rooms efficiency! Oh, of course, there’s no reason you can’t combine it with a few motivating Slaps!
The Spell is cast on a Room. The Room’s efficiency increases significantly for the duration of the Spell.</t>
  </si>
  <si>
    <t>spells_MagicTentacle</t>
  </si>
  <si>
    <t>Tentacle</t>
  </si>
  <si>
    <t>spells_MagicTentacle_flavour</t>
  </si>
  <si>
    <t>“Damn, is this turning into a bad Hentai movie, or what?”</t>
  </si>
  <si>
    <t>spells_MagicTentacle_freeform</t>
  </si>
  <si>
    <t>Can be applied to any excavated Tile in the Dungeon not in a Room. Creates a Tentacle that deals {Tentacle:Damage} damage to enemies with each hit. The Tentacle has a Life Energy of {Charge} and disappears automatically after {Duration} seconds.</t>
  </si>
  <si>
    <t>spells_MagicTentacle_freeform_short</t>
  </si>
  <si>
    <t>Creates a tentacle in the Dungeon with {Charge} Life Energy, which disappears after {Tentacle:Energy} seconds. Damage: {Tentacle:Damage} per attack.</t>
  </si>
  <si>
    <t>spells_MagicTentacle_function</t>
  </si>
  <si>
    <t>Sometimes one “forgets” to build Traps. In addition to the Magical Barrier, which can be used as a kind of Emergency Magical Door Fallback Plan, this Spell acts as a substitute Trap.
The Spell is cast on a free Gallery Tile, from which a huge Tentacle then emerges to attack all enemy units on the surrounding Tiles.
The Tentacle can and will be attacked by enemies. Once its Life Energy has been used up, the Tentacle disappears again. Otherwise, it will disappear at the end of the Spell's duration.</t>
  </si>
  <si>
    <t>spells_MagicTentacle_functionForUnit</t>
  </si>
  <si>
    <t>Attacks enemies.</t>
  </si>
  <si>
    <t>spells_ManaBomb</t>
  </si>
  <si>
    <t>Mana Bomb</t>
  </si>
  <si>
    <t>spells_ManaBomb_flavour</t>
  </si>
  <si>
    <t>“I wonder what the deal is with these dangerously pulsating stones?”
“We should take a closer look!”</t>
  </si>
  <si>
    <t>spells_ManaBomb_freeform</t>
  </si>
  <si>
    <t>Creates Mana Bombs invisible to the enemy while the Spell is being cast. Each Mana Bomb explodes as soon as an enemy comes within {SensorRadius} metres. Exploding Mana Bombs deal {Bomb:Damage} damage within a {Bomb:Area} meter area and can set off a chain reaction with other Mana Bombs!</t>
  </si>
  <si>
    <t>spells_ManaBomb_freeform_short</t>
  </si>
  <si>
    <t>Mana Bombs explode as soon as enemies approach within {SensorRadius} meters and deal {Bomb:Damage} damage within a range of {Area} meters.</t>
  </si>
  <si>
    <t>spells_ManaBomb_function</t>
  </si>
  <si>
    <t>The Mana Bomb is the perfect Spell for Easter. If one were searching for mines instead of eggs.
The Spell creates a Mana Bomb that is invisible to enemies. If an enemy comes within range of the Mana Bomb, it explodes and damages all enemies in its area of effect.
If the Mana Bomb is not triggered before the Spell runs out, it simply disappears again.</t>
  </si>
  <si>
    <t>spells_ManaShield</t>
  </si>
  <si>
    <t>Mana Shield</t>
  </si>
  <si>
    <t>spells_ManaShield_flavour</t>
  </si>
  <si>
    <t>“Why is that one glowing so strangely?”
“No idea, just keep hitting it. It's an ancient Hero tactic!”</t>
  </si>
  <si>
    <t>spells_ManaShield_freeform</t>
  </si>
  <si>
    <t>Protectes all creatures within the {Charge} meter area of effect with a Mana Shield with a Life Energy of {SkillStrength}. All Mana Shields lose {Constants.CombatShieldDegenerationPerSecond} Life Energy per second.</t>
  </si>
  <si>
    <t>spells_ManaShield_freeform_short</t>
  </si>
  <si>
    <t>All creatures in the {Charge} meter area of effect receive a Mana Shield with {SkillStrength} Life Energy, which drops by {Constants.CombatShieldDegenerationPerSecond} per second.</t>
  </si>
  <si>
    <t>spells_ManaShield_function</t>
  </si>
  <si>
    <t>If you’re getting the feeling that your creatures are kicking the bucket way too soon, then is the Spell for you. It equips all affected creatures with a Mana Shield!
When a Mana Shield protected creature takes damage, that damage is first deducted from the Mana Shield’s Life Energy until that has been exhausted.
If a Mana Shield is cast again on a target that already protected by the Spell, the Shield’s Life Energy is reset to maximum.</t>
  </si>
  <si>
    <t>spells_MeteorShower</t>
  </si>
  <si>
    <t>Meteor Shower</t>
  </si>
  <si>
    <t>spells_MeteorShower_flavour</t>
  </si>
  <si>
    <t>“It's a bird! It's a plane! No, it's a damned meteor dropping on the enemy.”</t>
  </si>
  <si>
    <t>spells_MeteorShower_freeform</t>
  </si>
  <si>
    <t>spells_MeteorShower_function</t>
  </si>
  <si>
    <t>Have you ever been so angry with an enemy that you just wished a meteor would drop right on his head? Well, this Spell lets you do just that!
The Spell conjures up a Meteor Shower that hurtles from the sky onto the chosen target, causing damage to all enemies in its area of effect and throwing them to the ground. In addition, this Spell is particularly effective against buildings, where it deals double damage!</t>
  </si>
  <si>
    <t>spells_PoisonFog</t>
  </si>
  <si>
    <t>Poison Fog</t>
  </si>
  <si>
    <t>spells_PoisonFog_flavour</t>
  </si>
  <si>
    <t>“What's that smell? Wait, that's *argh* …"</t>
  </si>
  <si>
    <t>spells_PoisonFog_freeform</t>
  </si>
  <si>
    <t>A poisonous fog spreads out across a {Charge} meter area of effect. Attacks by affected enemies miss {SkillStrength}% of the time. Burning Units detonate the fog for {Damage} damage.</t>
  </si>
  <si>
    <t>spells_PoisonFog_function</t>
  </si>
  <si>
    <t>Poisonous, highly explosive fog? Coming right up!
The Spell covers the area of effect with a poisonous fog. Affected enemies now miss more often (do no damage). Any burning unit in the area of effect will cause the fog to explode, immediately damaging all enemies within the fog!</t>
  </si>
  <si>
    <t>spells_Sheep</t>
  </si>
  <si>
    <t>Sheepwalking</t>
  </si>
  <si>
    <t>spells_Sheep_flavour</t>
  </si>
  <si>
    <t>“The bleating of the sheep gives no sleep”</t>
  </si>
  <si>
    <t>spells_Sheep_freeform</t>
  </si>
  <si>
    <t>Converts an enemy into a sheep for {Charge} seconds – or until it takes damage (“bosses” excluded).</t>
  </si>
  <si>
    <t>spells_Sheep_function</t>
  </si>
  <si>
    <t>So, Clarice, do you still hear the screaming of the lambs? You think you can make it stop? You won’t if you use this Spell to turn enemies into sheep!
All enemies within the Spell’s area of effect are transformed into ovines for a limited period of time. Caution: When a sheep takes damage, it immediately returns to its original form! Oh yeah, and you can take it as read that this Spell will not affect really powerful enemies.</t>
  </si>
  <si>
    <t>spells_SummonSquads</t>
  </si>
  <si>
    <t>Undead rise!</t>
  </si>
  <si>
    <t>spells_SummonSquads_flavour</t>
  </si>
  <si>
    <t>The Army of Darkness rises!</t>
  </si>
  <si>
    <t>spells_SummonSquads_freeform</t>
  </si>
  <si>
    <t>Produces {Charge} level 1 Zombies and Skeletons . Summoned Skeletons and Zombies automatically die after {Cooldown} seconds.</t>
  </si>
  <si>
    <t>spells_SummonSquads_function</t>
  </si>
  <si>
    <t>Skeletons and Zombies are pretty cool creatures, espeically because you can have so many of them! Unfortunately, getting them is a little tiresome, what with having to kill Heroes and so on. This Spell can make the whole process MUCH easier!
This Spell conjures some simple Undead creatures such as Skeletons and Zombies in the area of effect, who then fight for you. In contrast to their “normal” counterparts – the ones you got by “processing” Heroes – the creatures conjured by the Spell only last for its duration before disintegrating into their individual parts.</t>
  </si>
  <si>
    <t>spells_UnfathomableSpeed</t>
  </si>
  <si>
    <t>Unfathomable Speed</t>
  </si>
  <si>
    <t>spells_UnfathomableSpeed_flavour</t>
  </si>
  <si>
    <t>“You have been blessed with unspeakable power. What kind of power? Well, you know, the kind that’s hard to speak about!”</t>
  </si>
  <si>
    <t>spells_UnfathomableSpeed_freeform</t>
  </si>
  <si>
    <t>Increases the speed of all allied units in its area of effect by +{SkillStrength:PercentFactor}%.</t>
  </si>
  <si>
    <t>spells_UnfathomableSpeed_function</t>
  </si>
  <si>
    <t>You know that awesome superhero with the lightning flash icon? Yeah well, your creatures won’t ever hit those lightning-fast speeds but Unfathomable Speed is still pretty damn quick!
This Spell increases the speed of all Creatures found in its area of effect.</t>
  </si>
  <si>
    <t>start_research</t>
  </si>
  <si>
    <t>Research &lt;color=#99FF99&gt;{ResearchName}&lt;/color&gt;</t>
  </si>
  <si>
    <t>stats_arenalvlups</t>
  </si>
  <si>
    <t>Level increases from training in the Arena</t>
  </si>
  <si>
    <t>statistics</t>
  </si>
  <si>
    <t>stats_collectedevilness</t>
  </si>
  <si>
    <t>stats_collectedgold</t>
  </si>
  <si>
    <t>Gold collected</t>
  </si>
  <si>
    <t>stats_collectedmana</t>
  </si>
  <si>
    <t>Mana collected</t>
  </si>
  <si>
    <t>stats_convertedheroes</t>
  </si>
  <si>
    <t>Heroes converted</t>
  </si>
  <si>
    <t>stats_convertedtoolboxes</t>
  </si>
  <si>
    <t>Toolboxes further processed</t>
  </si>
  <si>
    <t>stats_createddoors</t>
  </si>
  <si>
    <t>Doors built</t>
  </si>
  <si>
    <t>stats_createdtraps</t>
  </si>
  <si>
    <t>Traps built</t>
  </si>
  <si>
    <t>stats_creaturedeaths</t>
  </si>
  <si>
    <t>Creature deaths</t>
  </si>
  <si>
    <t>stats_creatureometer</t>
  </si>
  <si>
    <t>Creature meters travelled</t>
  </si>
  <si>
    <t>stats_creaturesinhandofevil</t>
  </si>
  <si>
    <t>Creatures taken up by the Hand of Terror</t>
  </si>
  <si>
    <t>stats_dealtdamage</t>
  </si>
  <si>
    <t>Damage dealt / liters of blood shed</t>
  </si>
  <si>
    <t>stats_defeatedenemies</t>
  </si>
  <si>
    <t>Number of enemies defeated</t>
  </si>
  <si>
    <t>stats_destroyedbeer</t>
  </si>
  <si>
    <t>Barrels of Beer destroyed by Heroes</t>
  </si>
  <si>
    <t>stats_destroyeddoors</t>
  </si>
  <si>
    <t>Doors destroyed</t>
  </si>
  <si>
    <t>stats_diggedmana</t>
  </si>
  <si>
    <t>Mana dug up</t>
  </si>
  <si>
    <t>stats_diggedtiles</t>
  </si>
  <si>
    <t>Tiles dug up</t>
  </si>
  <si>
    <t>stats_diggedtoolboxes</t>
  </si>
  <si>
    <t>Toolboxes dug up</t>
  </si>
  <si>
    <t>stats_dismissedcreatures</t>
  </si>
  <si>
    <t>Creatures fired</t>
  </si>
  <si>
    <t>stats_drankbeer</t>
  </si>
  <si>
    <t>Beer drank</t>
  </si>
  <si>
    <t>stats_dungeonheartreceiveddamage</t>
  </si>
  <si>
    <t>Damage taken by the Dungeonheart</t>
  </si>
  <si>
    <t>stats_eatengurus</t>
  </si>
  <si>
    <t>Gobblers eaten</t>
  </si>
  <si>
    <t>stats_evillaughterperminute</t>
  </si>
  <si>
    <t>Evil laughs per minute (ELPM)</t>
  </si>
  <si>
    <t>stats_filledtiles</t>
  </si>
  <si>
    <t>Tiles filled in</t>
  </si>
  <si>
    <t>stats_firebeatsice</t>
  </si>
  <si>
    <t>Freeze effects cancelled by fire</t>
  </si>
  <si>
    <t>stats_gotthroughsacrifice_gold</t>
  </si>
  <si>
    <t>Gold obtained by sacrifice</t>
  </si>
  <si>
    <t>stats_gotthroughsacrifice_zonk</t>
  </si>
  <si>
    <t>Gods angered through sacrifice</t>
  </si>
  <si>
    <t>stats_guardingtimeinguardroom</t>
  </si>
  <si>
    <t>Total time in Guard Rooms</t>
  </si>
  <si>
    <t>stats_guardroomgongslaps</t>
  </si>
  <si>
    <t>Beat Drum in Guard Room</t>
  </si>
  <si>
    <t>stats_healedprisoners</t>
  </si>
  <si>
    <t>Prisoner damage healed</t>
  </si>
  <si>
    <t>stats_heroometer</t>
  </si>
  <si>
    <t>Hero meters travelled</t>
  </si>
  <si>
    <t>stats_highestcreaturedamage</t>
  </si>
  <si>
    <t>Highest damage dealt by creature</t>
  </si>
  <si>
    <t>stats_icebeatsfire</t>
  </si>
  <si>
    <t>Burn effects cancelled by Freeze</t>
  </si>
  <si>
    <t>stats_killedbyspells</t>
  </si>
  <si>
    <t>Enemies killed by Spells</t>
  </si>
  <si>
    <t>stats_killedbytraps</t>
  </si>
  <si>
    <t>Enemies killed by Traps</t>
  </si>
  <si>
    <t>stats_killedspiders</t>
  </si>
  <si>
    <t>Spiders killed</t>
  </si>
  <si>
    <t>stats_leafresearchestotal</t>
  </si>
  <si>
    <t>Scrolls researched</t>
  </si>
  <si>
    <t>stats_longestcombattime</t>
  </si>
  <si>
    <t>The longest combat time of any creature</t>
  </si>
  <si>
    <t>stats_lostcreatures</t>
  </si>
  <si>
    <t>Creatures lost</t>
  </si>
  <si>
    <t>stats_lostsnots</t>
  </si>
  <si>
    <t>Little Snots lost</t>
  </si>
  <si>
    <t>stats_manausedbydemons</t>
  </si>
  <si>
    <t>Mana used by Demons</t>
  </si>
  <si>
    <t>stats_manausedforspells</t>
  </si>
  <si>
    <t>Mana used for Spells</t>
  </si>
  <si>
    <t>stats_manualtrapsused</t>
  </si>
  <si>
    <t>Traps triggered manually</t>
  </si>
  <si>
    <t>stats_mostslapsinintervall</t>
  </si>
  <si>
    <t>Most slaps in 5 seconds</t>
  </si>
  <si>
    <t>stats_noderesearches</t>
  </si>
  <si>
    <t>Unlocked Research projects</t>
  </si>
  <si>
    <t>stats_playtime</t>
  </si>
  <si>
    <t>Time played</t>
  </si>
  <si>
    <t>stats_producedboxes</t>
  </si>
  <si>
    <t>Produces Magic Toolboxes</t>
  </si>
  <si>
    <t>stats_producedmagicboxes</t>
  </si>
  <si>
    <t>Magic Toolboxes produced</t>
  </si>
  <si>
    <t>stats_receiveddamage</t>
  </si>
  <si>
    <t>Damage taken</t>
  </si>
  <si>
    <t>stats_sacrificedgold</t>
  </si>
  <si>
    <t>Gold sacrificed</t>
  </si>
  <si>
    <t>stats_sacrificedprisoners</t>
  </si>
  <si>
    <t>Imprisoned Heroes sacrificed</t>
  </si>
  <si>
    <t>stats_sacrificedsnots</t>
  </si>
  <si>
    <t>Little Snots sacrificed</t>
  </si>
  <si>
    <t>stats_slappedgurus</t>
  </si>
  <si>
    <t>Gobblers struck by the Hand of Terror</t>
  </si>
  <si>
    <t>stats_slaps</t>
  </si>
  <si>
    <t>Slaps by the Hand of Terror</t>
  </si>
  <si>
    <t>stats_slapsperminute</t>
  </si>
  <si>
    <t>Slaps per minute (SPM)</t>
  </si>
  <si>
    <t>stats_snotometer</t>
  </si>
  <si>
    <t>Little Snot meters travelled</t>
  </si>
  <si>
    <t>stats_stolengold</t>
  </si>
  <si>
    <t>Gold stolen by Heroes</t>
  </si>
  <si>
    <t>stats_striketotaltime</t>
  </si>
  <si>
    <t>Total strike time of creatures</t>
  </si>
  <si>
    <t>stats_torturedhealth</t>
  </si>
  <si>
    <t>Damage dealt through torture</t>
  </si>
  <si>
    <t>stats_totalcreaturesinoverworld</t>
  </si>
  <si>
    <t>Maximum number of creatures simultaneously in the Overworld</t>
  </si>
  <si>
    <t>stats_usedperks</t>
  </si>
  <si>
    <t>Creature boni collected</t>
  </si>
  <si>
    <t>stats_usedspells</t>
  </si>
  <si>
    <t>Spells cast</t>
  </si>
  <si>
    <t>stats_workevilinterest</t>
  </si>
  <si>
    <t>Creatures forced to work by the Hand of Terror</t>
  </si>
  <si>
    <t>stats_worktotaltime</t>
  </si>
  <si>
    <t>Total working time of all creatures</t>
  </si>
  <si>
    <t>type_dungeonlord</t>
  </si>
  <si>
    <t>The Ultimate Evil</t>
  </si>
  <si>
    <t>type_dungeonlord_desc</t>
  </si>
  <si>
    <t>Even the most perverse of personalities would have a hard time imagining a more stereotypical evil villain. Hence, he is also modestly referred to as the “Ultimate Evil”. As befits an entity of his stature, he utilizes all his abilities and creativity attempting to stomp out the forces of good once and for all.</t>
  </si>
  <si>
    <t>type_rise_worm_grub_desc</t>
  </si>
  <si>
    <t>Giant worms are jaw breeders. God, it's the stuff of nightmares…</t>
  </si>
  <si>
    <t>type_rise_worm_grub_title</t>
  </si>
  <si>
    <t>Baby Giant Worms</t>
  </si>
  <si>
    <t>ui_UnitType_Demon</t>
  </si>
  <si>
    <t>ui_UnitType_Hero</t>
  </si>
  <si>
    <t>ui_UnitType_Horde</t>
  </si>
  <si>
    <t>ui_UnitType_Undead</t>
  </si>
  <si>
    <t>ui_UnitType_Worker</t>
  </si>
  <si>
    <t>Worker</t>
  </si>
  <si>
    <t>ui_almanach_door_armor</t>
  </si>
  <si>
    <t>{Armor}</t>
  </si>
  <si>
    <t>ui_almanach_door_opentime</t>
  </si>
  <si>
    <t>{Door.OpenCloseDelay}</t>
  </si>
  <si>
    <t>ui_almanach_door_opentime_title</t>
  </si>
  <si>
    <t>Time to open</t>
  </si>
  <si>
    <t>ui_almanach_faction</t>
  </si>
  <si>
    <t>Faction</t>
  </si>
  <si>
    <t>ui_almanach_gimmick_basic_gimmick</t>
  </si>
  <si>
    <t>Simple variant</t>
  </si>
  <si>
    <t>ui_almanach_gimmick_consumes</t>
  </si>
  <si>
    <t>&lt;sprite=consumes&gt;: Consumes {GimmickInput}</t>
  </si>
  <si>
    <t>ui_almanach_gimmick_cost_gold</t>
  </si>
  <si>
    <t>{Gold}</t>
  </si>
  <si>
    <t>ui_almanach_gimmick_cost_magictoolboxes</t>
  </si>
  <si>
    <t>{MagicToolboxes}</t>
  </si>
  <si>
    <t>ui_almanach_gimmick_cost_toolboxes</t>
  </si>
  <si>
    <t>{Toolboxes}</t>
  </si>
  <si>
    <t>ui_almanach_gimmick_input</t>
  </si>
  <si>
    <t>Used</t>
  </si>
  <si>
    <t>ui_almanach_gimmick_maxworkers</t>
  </si>
  <si>
    <t>Workplaces</t>
  </si>
  <si>
    <t>ui_almanach_gimmick_output</t>
  </si>
  <si>
    <t>Produces</t>
  </si>
  <si>
    <t>ui_almanach_gimmick_produces</t>
  </si>
  <si>
    <t>&lt;sprite=produces&gt;: Produces {GimmickOutput}</t>
  </si>
  <si>
    <t>ui_almanach_gimmick_size</t>
  </si>
  <si>
    <t>{GimmickSize}</t>
  </si>
  <si>
    <t>ui_almanach_gimmick_workers</t>
  </si>
  <si>
    <t>Working creatures</t>
  </si>
  <si>
    <t>ui_almanach_goldcost_title</t>
  </si>
  <si>
    <t>Gold cost</t>
  </si>
  <si>
    <t>ui_almanach_magictoolboxcost_title</t>
  </si>
  <si>
    <t>Requires Magic Toolboxes</t>
  </si>
  <si>
    <t>ui_almanach_manacost</t>
  </si>
  <si>
    <t>{ManaCost}</t>
  </si>
  <si>
    <t>ui_almanach_manacost_title</t>
  </si>
  <si>
    <t>Mana cost</t>
  </si>
  <si>
    <t>ui_almanach_page_room_capacity</t>
  </si>
  <si>
    <t>{Room_CapacityBonusPerTile}</t>
  </si>
  <si>
    <t>ui_almanach_page_room_capacity_title</t>
  </si>
  <si>
    <t>Capacity per Room Tile</t>
  </si>
  <si>
    <t>ui_almanach_page_room_efficiency</t>
  </si>
  <si>
    <t>{Room_EfficiencyAdditivePercent}</t>
  </si>
  <si>
    <t>ui_almanach_page_room_efficiency_details</t>
  </si>
  <si>
    <t>{Room_EfficiencyEffect}</t>
  </si>
  <si>
    <t>ui_almanach_page_room_gold</t>
  </si>
  <si>
    <t>{RoomGoldCost} &lt;sprite=gold&gt;</t>
  </si>
  <si>
    <t>ui_almanach_page_room_gold_title</t>
  </si>
  <si>
    <t>Gold cost per Room Tile</t>
  </si>
  <si>
    <t>ui_almanach_page_spells_details_title</t>
  </si>
  <si>
    <t>Details</t>
  </si>
  <si>
    <t>ui_almanach_titan_desc</t>
  </si>
  <si>
    <t>Titans are extremely powerful creatures. So powerful that we only allow you to have one creature of each type! Titans do not need Population Points, but they consider themselves too powerful to do work.</t>
  </si>
  <si>
    <t>ui_almanach_titan_title</t>
  </si>
  <si>
    <t>Titan Unit</t>
  </si>
  <si>
    <t>ui_almanach_toolboxcost_title</t>
  </si>
  <si>
    <t>Requires Toolboxes</t>
  </si>
  <si>
    <t>ui_almanach_trap_charges</t>
  </si>
  <si>
    <t>{MaxHealth}</t>
  </si>
  <si>
    <t>ui_almanach_trap_damage</t>
  </si>
  <si>
    <t>{Damage}</t>
  </si>
  <si>
    <t>ui_aspect_fire</t>
  </si>
  <si>
    <t>ui_aspect_ice</t>
  </si>
  <si>
    <t>Ice</t>
  </si>
  <si>
    <t>ui_aspect_title</t>
  </si>
  <si>
    <t>Damage aspect</t>
  </si>
  <si>
    <t>ui_beta_forum</t>
  </si>
  <si>
    <t>Forum</t>
  </si>
  <si>
    <t>ui_beta_welcome</t>
  </si>
  <si>
    <t>Welcome to the Dungeons 3 Closed Beta!
Thank you very much for participating in our Closed Beta Test of Dungeons 3!
While the game is near completion, it still needs polish and finetuning and we are very grateful for your input. We will read and genuinely consider any and all of your suggestions and reports, so please help us in making Dungeons 3 even better. Nevertheless, we will not be able to consider feedback regarding basic gameplay concepts, mission setups or similar big changes. The game is too far in development to change that for now. Thank you for your understanding. By pressing “&lt;color=#ADD8E6&gt;F11&lt;/color&gt;” anywhere in the game, you can report any bug you encounter. Furthermore, we have created a special forum sub-section, that only beta participants have access to. You will find it here: &lt;color=#ADD8E6&gt;{Config.BetaForumURL}&lt;/color&gt;.</t>
  </si>
  <si>
    <t>ui_beta_welcome_noforum</t>
  </si>
  <si>
    <t>Welcome to the Dungeons 3 Closed Beta!
Thank you very much for participating in our Closed Beta Test of Dungeons 3!
While the game is near completion, it still needs polish and finetuning and we are very grateful for your input. We will read and genuinely consider any and all of your suggestions and reports, so please help us in making Dungeons 3 even better. Nevertheless, we will not be able to consider feedback regarding basic gameplay concepts, mission setups or similar big changes. The game is too far in development to change that for now. Thank you for your understanding. By pressing “&lt;color=#ADD8E6&gt;F11&lt;/color&gt;” anywhere in the game, you can report any bug you encounter.</t>
  </si>
  <si>
    <t>ui_beta_welcome_postrelease</t>
  </si>
  <si>
    <t>Welcome to Dungeons 3!
Thank you for trying the test version of the next Dungeons 3 patch!
You can report errors anytime during play by pressing “&lt;color=#ADD8E6&gt;F11&lt;/color&gt;”.</t>
  </si>
  <si>
    <t>ui_buff_overlay_healing_desc</t>
  </si>
  <si>
    <t>This creature is currently being healed or regenerating its damage over time.</t>
  </si>
  <si>
    <t>ui_buff_overlay_healing_title</t>
  </si>
  <si>
    <t>ui_buff_overlay_slowed_title</t>
  </si>
  <si>
    <t>Slow Motion</t>
  </si>
  <si>
    <t>ui_buff_overlay_spell_forthehorde_desc</t>
  </si>
  <si>
    <t>The creature is motivated to hit harder, which increases the level of damage dealt.</t>
  </si>
  <si>
    <t>ui_buff_overlay_spell_forthehorde_title</t>
  </si>
  <si>
    <t>For the Horde!</t>
  </si>
  <si>
    <t>ui_buff_overlay_stimpack_desc</t>
  </si>
  <si>
    <t>This creature is in a blind rage, which causes it to deal additional damage.</t>
  </si>
  <si>
    <t>ui_buff_overlay_stimpack_title</t>
  </si>
  <si>
    <t>ui_campaignmenu_golden_egg_found</t>
  </si>
  <si>
    <t>You have already found the Golden Pickaxe in this Campaign.</t>
  </si>
  <si>
    <t>ui_campaignmenu_golden_egg_not_found</t>
  </si>
  <si>
    <t>Somewhere in this campaign there is a hidden Golden Pickaxe that you haven't found yet.</t>
  </si>
  <si>
    <t>ui_champion_newwave</t>
  </si>
  <si>
    <t>A wave of Blessed Heroes has set forth!</t>
  </si>
  <si>
    <t>ui_csm_accept_invite</t>
  </si>
  <si>
    <t>Accept multiplayer game invitation?</t>
  </si>
  <si>
    <t>ui_csm_accept_rejoin_coop</t>
  </si>
  <si>
    <t>Would you like to start another co-op game with player {PlayerName}? Game ID: {SessionId}</t>
  </si>
  <si>
    <t>ui_csm_ask_later</t>
  </si>
  <si>
    <t>Later</t>
  </si>
  <si>
    <t>ui_csm_button_invite_friend</t>
  </si>
  <si>
    <t>Invite friend</t>
  </si>
  <si>
    <t>ui_csm_button_retry</t>
  </si>
  <si>
    <t>Repeat</t>
  </si>
  <si>
    <t>ui_csm_button_start_game</t>
  </si>
  <si>
    <t>Start Game</t>
  </si>
  <si>
    <t>ui_csm_cannot_start_client_missing_dlc</t>
  </si>
  <si>
    <t>The multiplayer game could not be started because one of the players is missing a required downloadable content.</t>
  </si>
  <si>
    <t>ui_csm_checking_online_privileges</t>
  </si>
  <si>
    <t>Verifying online privileges. Please wait…</t>
  </si>
  <si>
    <t>ui_csm_client_connection_closed</t>
  </si>
  <si>
    <t>Player {PlayerName} has left the game</t>
  </si>
  <si>
    <t>enumPlayer</t>
  </si>
  <si>
    <t>ui_csm_client_connection_lost</t>
  </si>
  <si>
    <t>Connection with player {PlayerName} lost.</t>
  </si>
  <si>
    <t>ui_csm_client_kicked</t>
  </si>
  <si>
    <t>The host has kicked you out of the game.</t>
  </si>
  <si>
    <t>ui_csm_controller_disconnected</t>
  </si>
  <si>
    <t>Please reconnect the wireless controller.</t>
  </si>
  <si>
    <t>ui_csm_controller_disconnected_name</t>
  </si>
  <si>
    <t>Please connect user {PlayerName}’s wireless controller again.</t>
  </si>
  <si>
    <t>ui_csm_coop_ready</t>
  </si>
  <si>
    <t>Please wait until the host starts the game. Co-player connected: {PlayerName}</t>
  </si>
  <si>
    <t>ui_csm_coop_ready_host</t>
  </si>
  <si>
    <t>You can now start the game. Co-player connected: {PlayerName}</t>
  </si>
  <si>
    <t>ui_csm_coop_waiting_for_player</t>
  </si>
  <si>
    <t>Wait for other players. Game ID: {SessionId}</t>
  </si>
  <si>
    <t>ui_csm_coop_waiting_for_player_no_id</t>
  </si>
  <si>
    <t>Waiting for other players.</t>
  </si>
  <si>
    <t>ui_csm_fatal_error</t>
  </si>
  <si>
    <t>A fatal error occurred.</t>
  </si>
  <si>
    <t>ui_csm_gameserver_already_started</t>
  </si>
  <si>
    <t>Unable to join the game because it is already in progress.</t>
  </si>
  <si>
    <t>ui_csm_gameserver_booting_failed</t>
  </si>
  <si>
    <t>Error loading the game</t>
  </si>
  <si>
    <t>ui_csm_gameserver_connecting</t>
  </si>
  <si>
    <t>Connecting to game server.</t>
  </si>
  <si>
    <t>ui_csm_gameserver_connecting_failed</t>
  </si>
  <si>
    <t>A network error has occurred. Unable to connect to server.</t>
  </si>
  <si>
    <t>ui_csm_gameserver_connection_closed</t>
  </si>
  <si>
    <t>The host has closed the game.</t>
  </si>
  <si>
    <t>ui_csm_gameserver_connection_lost</t>
  </si>
  <si>
    <t>A network error has occurred. Lost connection to server.</t>
  </si>
  <si>
    <t>ui_csm_gameserver_is_full</t>
  </si>
  <si>
    <t>Unable to join the game because the server is full.</t>
  </si>
  <si>
    <t>ui_csm_gameserver_natpunch_failed</t>
  </si>
  <si>
    <t>Couldn't connect to other players. Please check your firewall settings.</t>
  </si>
  <si>
    <t>ui_csm_generating_map_failed</t>
  </si>
  <si>
    <t>Map generation failed</t>
  </si>
  <si>
    <t>ui_csm_load_savegame_missing_dlc</t>
  </si>
  <si>
    <t>Unable to load game as required DLC is missing.</t>
  </si>
  <si>
    <t>ui_csm_loading_profile</t>
  </si>
  <si>
    <t>Loading profile.</t>
  </si>
  <si>
    <t>ui_csm_loading_savegame_failed</t>
  </si>
  <si>
    <t>Error loading saved game. The saved game is corrupted.</t>
  </si>
  <si>
    <t>ui_csm_loading_scene_failed</t>
  </si>
  <si>
    <t>Error loading map</t>
  </si>
  <si>
    <t>ui_csm_main_menu</t>
  </si>
  <si>
    <t>Main menu</t>
  </si>
  <si>
    <t>ui_csm_main_menu_confirm</t>
  </si>
  <si>
    <t>Really return to main menu?</t>
  </si>
  <si>
    <t>ui_csm_main_menu_confirm_host</t>
  </si>
  <si>
    <t>WARNING: This game was created by you. If you leave, it will end for all participants.</t>
  </si>
  <si>
    <t>ui_csm_master_connecting_failed</t>
  </si>
  <si>
    <t>A network error has occurred. Could not connect to matchmaking server</t>
  </si>
  <si>
    <t>ui_csm_master_disconnected</t>
  </si>
  <si>
    <t>A network error has occurred. Connection to matchmaking server was lost</t>
  </si>
  <si>
    <t>ui_csm_master_disconnected_host</t>
  </si>
  <si>
    <t>A network error has occurred. Connection to multiplayer matchmaking server lost. However, as the host, you can still save the game before leaving it.</t>
  </si>
  <si>
    <t>ui_csm_not_online</t>
  </si>
  <si>
    <t>You must be online to use Multiplayer features.</t>
  </si>
  <si>
    <t>ui_csm_preparing_game</t>
  </si>
  <si>
    <t>Preparing game</t>
  </si>
  <si>
    <t>ui_csm_press_any_button</t>
  </si>
  <si>
    <t>Press any button to continue</t>
  </si>
  <si>
    <t>ui_csm_quickgame_searching</t>
  </si>
  <si>
    <t>Searching for players…</t>
  </si>
  <si>
    <t>ui_csm_rate_my_app</t>
  </si>
  <si>
    <t>Do you like Dungeons 3? Rate the game and tell us what you think.</t>
  </si>
  <si>
    <t>ui_csm_receiving_initial_data</t>
  </si>
  <si>
    <t>Receiving initial game data</t>
  </si>
  <si>
    <t>ui_csm_rejoin_client_connection_closed_before_answering</t>
  </si>
  <si>
    <t>Connection to player {PlayerName} lost. Unable to invite.</t>
  </si>
  <si>
    <t>ui_csm_rejoin_client_connection_lost_before_answering</t>
  </si>
  <si>
    <t>Player {PlayerName} has left the game. Unable to invite.</t>
  </si>
  <si>
    <t>ui_csm_rejoin_coop_rejected</t>
  </si>
  <si>
    <t>Invitation declined.</t>
  </si>
  <si>
    <t>ui_csm_restartrequired_caption</t>
  </si>
  <si>
    <t>Restart required</t>
  </si>
  <si>
    <t>ui_csm_restartrequired_desc</t>
  </si>
  <si>
    <t>Please restart the game to enter full screen mode.</t>
  </si>
  <si>
    <t>ui_csm_saving</t>
  </si>
  <si>
    <t>Saving…</t>
  </si>
  <si>
    <t>ui_csm_saving_failed</t>
  </si>
  <si>
    <t>Saving game failed</t>
  </si>
  <si>
    <t>ui_csm_saving_failed_retry</t>
  </si>
  <si>
    <t>Saving game failed. Try again?</t>
  </si>
  <si>
    <t>ui_csm_session_id_not_found</t>
  </si>
  <si>
    <t>No game found for this Game ID. Would you like to try again?</t>
  </si>
  <si>
    <t>ui_csm_signin_necessary_name</t>
  </si>
  <si>
    <t>There is no active Controller for player {PlayerName}. Please connect a Controller to the console and press a button to continue.</t>
  </si>
  <si>
    <t>ui_csm_singleplayer_failed</t>
  </si>
  <si>
    <t>Unable to start game</t>
  </si>
  <si>
    <t>ui_csm_title_error</t>
  </si>
  <si>
    <t>Error</t>
  </si>
  <si>
    <t>ui_csm_title_networkerror</t>
  </si>
  <si>
    <t>Network Error</t>
  </si>
  <si>
    <t>ui_csm_title_status</t>
  </si>
  <si>
    <t>Status</t>
  </si>
  <si>
    <t>ui_csm_ugc_restricted</t>
  </si>
  <si>
    <t>Co-op play is only possible if user-generated content is enabled.</t>
  </si>
  <si>
    <t>ui_csm_version_mismatch</t>
  </si>
  <si>
    <t>Invalid version. Please update Dungeons 3.</t>
  </si>
  <si>
    <t>ui_csm_wait_for_rejoin_coop_answer</t>
  </si>
  <si>
    <t>Invitation sent to {PlayerName}, waiting for answer.</t>
  </si>
  <si>
    <t>ui_csm_warn_anonym_user</t>
  </si>
  <si>
    <t>You are not logged in with a player profile. You cannot save any progress as long as you are not logged in.</t>
  </si>
  <si>
    <t>ui_dominants_artefact_focus_description</t>
  </si>
  <si>
    <t>Moves the camera straight to the Artifact Transport.</t>
  </si>
  <si>
    <t>ui_dominants_artefact_focus_title</t>
  </si>
  <si>
    <t>Dude, where's my Artifact?</t>
  </si>
  <si>
    <t>ui_dominants_awake_focus_description</t>
  </si>
  <si>
    <t>Moves the camera straight to the Artifact</t>
  </si>
  <si>
    <t>ui_dominants_awake_focus_title</t>
  </si>
  <si>
    <t>ui_dominants_beer_button_hungry_description</t>
  </si>
  <si>
    <t>Let the Ogre go his way and, with heavy heart, give him part of your Beer supply to motivate him to move on!</t>
  </si>
  <si>
    <t>ui_dominants_beer_button_hungry_title</t>
  </si>
  <si>
    <t>Motivate the Ogre</t>
  </si>
  <si>
    <t>ui_dominants_boss_control_spawn_crab</t>
  </si>
  <si>
    <t>Summon the Giant Crab</t>
  </si>
  <si>
    <t>ui_dominants_boss_control_spawn_crab_description</t>
  </si>
  <si>
    <t>Summons an oversized Crab to obey your commands.
Summoning the Giant Crab will cost you &lt;color=#ff333f&gt;{Script.CrabBossRessource} &lt;/color&gt;&lt;sprite=evilness&gt;.</t>
  </si>
  <si>
    <t>ui_dominants_boss_control_spawn_crystal</t>
  </si>
  <si>
    <t>Summon Giant Crystal Being</t>
  </si>
  <si>
    <t>ui_dominants_boss_control_spawn_crystal_description</t>
  </si>
  <si>
    <t>Summons a gigantic Crystal Being that obeys your commands.
Summoning the Giant Crystal Being will cost you &lt;color=#ff333f&gt;{Script.CrystalBossRessource} &lt;/color&gt;&lt;sprite=evilness&gt;.</t>
  </si>
  <si>
    <t>ui_dominants_boss_control_spawn_stone</t>
  </si>
  <si>
    <t>Summon Supersized Stone Elemental</t>
  </si>
  <si>
    <t>ui_dominants_boss_control_spawn_stone_description</t>
  </si>
  <si>
    <t>Summons a giant Stone Elemental that obeys your commands.
Summoning the Supersized Stone Elemental will cost you &lt;color=#ff333f&gt;{Script.StoneBossRessource} &lt;/color&gt;&lt;sprite=evilness&gt;.</t>
  </si>
  <si>
    <t>ui_dominants_buy_assassin_description</t>
  </si>
  <si>
    <t>Hire a death-dealing Rogue for Gold.</t>
  </si>
  <si>
    <t>ui_dominants_buy_assassin_title</t>
  </si>
  <si>
    <t>Hire Rogue</t>
  </si>
  <si>
    <t>ui_dominants_buy_fighter_description</t>
  </si>
  <si>
    <t>Hire a hard-hitting Warrior for Gold.</t>
  </si>
  <si>
    <t>ui_dominants_buy_fighter_title</t>
  </si>
  <si>
    <t>Hire Warrior</t>
  </si>
  <si>
    <t>ui_dominants_buy_gunner_description</t>
  </si>
  <si>
    <t>Hire a Cannon-building Gunner for Gold.</t>
  </si>
  <si>
    <t>ui_dominants_buy_gunner_title</t>
  </si>
  <si>
    <t>Hire Gunner</t>
  </si>
  <si>
    <t>ui_dominants_buy_mage_description</t>
  </si>
  <si>
    <t>Hire a spellbinding Apprentice for Gold.</t>
  </si>
  <si>
    <t>ui_dominants_buy_mage_title</t>
  </si>
  <si>
    <t>Hire Apprentice</t>
  </si>
  <si>
    <t>ui_dominants_buy_priestress_description</t>
  </si>
  <si>
    <t>Hire a healing Novice for Gold.</t>
  </si>
  <si>
    <t>ui_dominants_buy_priestress_title</t>
  </si>
  <si>
    <t>Hire Novice</t>
  </si>
  <si>
    <t>ui_dominants_buy_ranger_description</t>
  </si>
  <si>
    <t>Hire a deadly accurate Warden</t>
  </si>
  <si>
    <t>ui_dominants_buy_ranger_title</t>
  </si>
  <si>
    <t>Hire Warden</t>
  </si>
  <si>
    <t>ui_dominants_buy_sentinel_description</t>
  </si>
  <si>
    <t>Hire a well-armoured Guard.</t>
  </si>
  <si>
    <t>ui_dominants_buy_sentinel_title</t>
  </si>
  <si>
    <t>Hire Guard</t>
  </si>
  <si>
    <t>ui_dominants_coldlight_skill_description</t>
  </si>
  <si>
    <t>Use the Magical Obelisk’s power to pelt enemies with Magic Missiles!
This action allows you to use the Mana for Magic Missiles to damage or kill enemies. Select this action using {key:SelectDominant}, select a target not hidden by the Fog of War and use {key:Submit} to confirm the Spell.</t>
  </si>
  <si>
    <t>ui_dominants_coldlight_skill_title</t>
  </si>
  <si>
    <t>Magic Missiles</t>
  </si>
  <si>
    <t>ui_dominants_creep_control_spawn_crystal_description</t>
  </si>
  <si>
    <t>Summons a group of Crystal beings who obey your commands.
Summoning the Crystal beings will cost you &lt;color=#ff333f&gt;{Script.CrystalRessource} &lt;/color&gt;&lt;sprite=evilness&gt;.</t>
  </si>
  <si>
    <t>ui_dominants_creep_control_spawn_crystal_title</t>
  </si>
  <si>
    <t>Summon Crystal beings</t>
  </si>
  <si>
    <t>ui_dominants_creep_control_spawn_drake_description</t>
  </si>
  <si>
    <t>Summons a group of Dragon Lizards who obey your commands.
Summoning the Dragon Lizards will cost you &lt;color=#ff333f&gt;{Script.DrakeRessource} &lt;/color&gt;&lt;sprite=evilness&gt;.</t>
  </si>
  <si>
    <t>ui_dominants_creep_control_spawn_drake_title</t>
  </si>
  <si>
    <t>Summon Dragon Lizards</t>
  </si>
  <si>
    <t>ui_dominants_creep_control_spawn_spider_description</t>
  </si>
  <si>
    <t>Summons a group of Spiders that obey your commands.
Summoning the Spiders will cost you &lt;color=#ff333f&gt;{Script.SpiderRessource} &lt;/color&gt;&lt;sprite=evilness&gt;.</t>
  </si>
  <si>
    <t>ui_dominants_creep_control_spawn_spider_title</t>
  </si>
  <si>
    <t>Summon Spiders</t>
  </si>
  <si>
    <t>ui_dominants_creep_control_spawn_worm_description</t>
  </si>
  <si>
    <t>This monster appears at the selected location and attacks enemies in the area. While the Mother Worm itself can't move, it can spit out its Worm brood (okay, alright, too much information already) to attack its enemies.
Summoning the Mother Worm will cost you &lt;color=#ff333f&gt;{Script.WormRessource} &lt;/color&gt;&lt;sprite=evilness&gt;.</t>
  </si>
  <si>
    <t>ui_dominants_creep_control_spawn_worm_title</t>
  </si>
  <si>
    <t>Summon Mother Worm</t>
  </si>
  <si>
    <t>ui_dominants_darksword_summon_description</t>
  </si>
  <si>
    <t>Some things Papa has to do himself… Use this to summon the Absolute Evil itself to wipe the floor with Tanos!</t>
  </si>
  <si>
    <t>ui_dominants_darksword_summon_title</t>
  </si>
  <si>
    <t>The Absolute Evil!</t>
  </si>
  <si>
    <t>ui_dominants_daynight_manager_day_description</t>
  </si>
  <si>
    <t>The display indicates the time remaining until day switches to night.
Heroes are highly active during the day and generally attack more often.</t>
  </si>
  <si>
    <t>ui_dominants_daynight_manager_day_title</t>
  </si>
  <si>
    <t>Day</t>
  </si>
  <si>
    <t>ui_dominants_daynight_manager_night_description</t>
  </si>
  <si>
    <t>The display indicates the time remaining until day switches to night.
At night, Heroes are sluggish and will attack your Dungeon only sporadically, if at all. By day, your creatures are in fine spirits and will gladly set their needs aside to prepare for battle, chaos and bloodshed.</t>
  </si>
  <si>
    <t>ui_dominants_daynight_manager_night_long_description</t>
  </si>
  <si>
    <t>… which seems unending…</t>
  </si>
  <si>
    <t>ui_dominants_daynight_manager_night_long_title</t>
  </si>
  <si>
    <t>A long long night…</t>
  </si>
  <si>
    <t>ui_dominants_daynight_manager_night_title</t>
  </si>
  <si>
    <t>Night</t>
  </si>
  <si>
    <t>ui_dominants_daynight_spell_description</t>
  </si>
  <si>
    <t>Day and Night play an important role in and around Lakesville. The display shows you how long until the next day/night change.
At night the defenders of Lakesville sleep and are only awakened by the sound of nearby combat. During the day they are highly motivated and, strengthened by the Sun Temples, aggressively attack the Dungeon!</t>
  </si>
  <si>
    <t>ui_dominants_daynight_spell_title</t>
  </si>
  <si>
    <t>Day/Night change</t>
  </si>
  <si>
    <t>ui_dominants_demonicon_skill_description</t>
  </si>
  <si>
    <t>Crowley temporarily uses the energy around him and trudges towards Dollaran, regardless of Yaina and her henchmen!</t>
  </si>
  <si>
    <t>ui_dominants_demonicon_skill_title</t>
  </si>
  <si>
    <t>Chaotic Energy Spurt</t>
  </si>
  <si>
    <t>ui_dominants_demonstones_spell_description</t>
  </si>
  <si>
    <t>Not only do The Gehenna Stones have a cool name, they also contain powerful magical energy which you can tap for a destructive Spell. Have fun with it!
Each Gehenna Stone generates Mana for you – up to a certain maximum. This action allows you to use the Mana for a Lightning Spell to damage or kill enemies. Select this action using {key:SelectDominant}, select a target not hidden by the Fog of War and use {key:Submit} to confirm the Spell.</t>
  </si>
  <si>
    <t>ui_dominants_demonstones_spell_title</t>
  </si>
  <si>
    <t>Destructive magic</t>
  </si>
  <si>
    <t>ui_dominants_factionbuff_demonday_description</t>
  </si>
  <si>
    <t>Your Demons are even more sullen during the day and that weakens them.</t>
  </si>
  <si>
    <t>ui_dominants_factionbuff_demonday_title</t>
  </si>
  <si>
    <t>Demon Day</t>
  </si>
  <si>
    <t>ui_dominants_factionbuff_demonnight_description</t>
  </si>
  <si>
    <t>Your Demons feel the Power of Darkness and become stronger!</t>
  </si>
  <si>
    <t>ui_dominants_factionbuff_demonnight_title</t>
  </si>
  <si>
    <t>Demon Night</t>
  </si>
  <si>
    <t>ui_dominants_factionbuff_hordeday_description</t>
  </si>
  <si>
    <t>Your Horde Creatures got up on the wrong side of the bed today and are feeling very weak.</t>
  </si>
  <si>
    <t>ui_dominants_factionbuff_hordeday_title</t>
  </si>
  <si>
    <t>Horde Day</t>
  </si>
  <si>
    <t>ui_dominants_factionbuff_hordenight_description</t>
  </si>
  <si>
    <t>Your Horde Creatures drank themselves some courage last night and are now even stronger!</t>
  </si>
  <si>
    <t>ui_dominants_factionbuff_hordenight_title</t>
  </si>
  <si>
    <t>Night of the Horde</t>
  </si>
  <si>
    <t>ui_dominants_factionbuff_undeadday_description</t>
  </si>
  <si>
    <t>Your Undead are suffering from the particularly bright sunlight and are weakened.</t>
  </si>
  <si>
    <t>ui_dominants_factionbuff_undeadday_title</t>
  </si>
  <si>
    <t>Day of the Undead</t>
  </si>
  <si>
    <t>ui_dominants_factionbuff_undeadnight_description</t>
  </si>
  <si>
    <t>Your Undead benefit from the blackness of night and feel even stronger.</t>
  </si>
  <si>
    <t>ui_dominants_factionbuff_undeadnight_title</t>
  </si>
  <si>
    <t>Night of the (Un)Dead</t>
  </si>
  <si>
    <t>ui_dominants_fancyfoods_hunger_bar_description</t>
  </si>
  <si>
    <t>The hungry inhabitants of Burgers' End are actually well nourished, unless some villain is stealing their food supply.
The Hunger display shows you the remaining supplies in Burgers' End. This supply shrinks with each intercepted food delivery!</t>
  </si>
  <si>
    <t>ui_dominants_fancyfoods_hunger_bar_title</t>
  </si>
  <si>
    <t>Hunger Display</t>
  </si>
  <si>
    <t>ui_dominants_fire_cannons_description</t>
  </si>
  <si>
    <t>Open fire! At least, if you have enough doubloons…
Select this action using {key:SelectDominant}, select a target not hidden by the Fog of War and use {key:Submit} to fire the Pirate cannon.</t>
  </si>
  <si>
    <t>ui_dominants_fire_cannons_title</t>
  </si>
  <si>
    <t>Pirate cannon</t>
  </si>
  <si>
    <t>ui_dominants_gate_boss_description</t>
  </si>
  <si>
    <t>Only the Crystal Golem can destroy the gates to Godsmount.</t>
  </si>
  <si>
    <t>ui_dominants_gate_boss_title</t>
  </si>
  <si>
    <t>ui_dominants_general_hero_easy_description</t>
  </si>
  <si>
    <t>Conjures up a group of weaker Heroes, who set out to attack you!</t>
  </si>
  <si>
    <t>ui_dominants_general_hero_easy_title</t>
  </si>
  <si>
    <t>Weak Heroes</t>
  </si>
  <si>
    <t>ui_dominants_general_hero_hard_description</t>
  </si>
  <si>
    <t>Conjures up a group of powerful Heroes, who set out to attack you!</t>
  </si>
  <si>
    <t>ui_dominants_general_hero_hard_title</t>
  </si>
  <si>
    <t>Powerful Heroes</t>
  </si>
  <si>
    <t>ui_dominants_general_hero_normal_description</t>
  </si>
  <si>
    <t>Conjures up a group of normal Heroes, who set out to attack you!</t>
  </si>
  <si>
    <t>ui_dominants_general_hero_normal_title</t>
  </si>
  <si>
    <t>Normal Heroes</t>
  </si>
  <si>
    <t>ui_dominants_graves_undead_description</t>
  </si>
  <si>
    <t>The Army of the Walking Dead grows and thrives!
Over time, Zombies accumulate in the Graves you have taken, as can be seen by the helpful little number displayed next to this button! Use {key:SelectDominant} to select this action and send them out to attack the Good defenders.
Keep in mind: These Zombies have a limited lifespan!</t>
  </si>
  <si>
    <t>ui_dominants_graves_undead_title</t>
  </si>
  <si>
    <t>Number of walking dead</t>
  </si>
  <si>
    <t>ui_dominants_hammer_dungeon_attack_description</t>
  </si>
  <si>
    <t>Hammer time approaches. This nerve-wracking countdown shows you just when the oversized hammer’s destructive force will once again descend upon your Dungeon!
With each pass, the damage the hammers do to your Dungeonheart increases!</t>
  </si>
  <si>
    <t>ui_dominants_hammer_dungeon_attack_title</t>
  </si>
  <si>
    <t>Hammer Time!</t>
  </si>
  <si>
    <t>ui_dominants_hire_pirates_description</t>
  </si>
  <si>
    <t>Hire yourself some helpful Pirates if you have enough doubloons…</t>
  </si>
  <si>
    <t>ui_dominants_hire_pirates_title</t>
  </si>
  <si>
    <t>Hire Pirates</t>
  </si>
  <si>
    <t>ui_dominants_lootbox_description</t>
  </si>
  <si>
    <t>Buy a wonderful Lootbox for a modest contribution of &lt;color=#ff333f&gt;{Script.LootboxEvilnessCost} &lt;/color&gt;&lt;sprite=evilness&gt; and pay the Narrator. Oh, and he also gets something of doubtful value.</t>
  </si>
  <si>
    <t>ui_dominants_lootbox_title</t>
  </si>
  <si>
    <t>Buy Lootboxes</t>
  </si>
  <si>
    <t>ui_dominants_pain_timer_description</t>
  </si>
  <si>
    <t>This valuable display informs you when Thalya will next be tortu… I mean, brought back into line.
Each time this countdown expires, the Heroes in the area are motivated and strengthened by the tortu… re-education.</t>
  </si>
  <si>
    <t>ui_dominants_pain_timer_title</t>
  </si>
  <si>
    <t>Re-education Countdown</t>
  </si>
  <si>
    <t>ui_dominants_player_dublones_description</t>
  </si>
  <si>
    <t>Show you how many doubloons you’ve seized so far!</t>
  </si>
  <si>
    <t>ui_dominants_player_dublones_title</t>
  </si>
  <si>
    <t>Doubloons</t>
  </si>
  <si>
    <t>ui_dominants_protagonist_dead_title</t>
  </si>
  <si>
    <t>Resurrect Thalya</t>
  </si>
  <si>
    <t>ui_dominants_protagonist_dead_title_description</t>
  </si>
  <si>
    <t>Whoops, guess you didn’t keep an eye on Thalya. But don’t worry, it’s nothing we can’t fix with a little Gold!</t>
  </si>
  <si>
    <t>ui_dominants_protagonist_upgrade_description</t>
  </si>
  <si>
    <t>Spend some of your hard-earned Evilness to boost Thalya's combat values.
Increases Thalya's Life Energy by {ProtagonistLvlUpHitPointsPlus} and the damage she deals by {ProtagonistLvlUpDamagePlus}.</t>
  </si>
  <si>
    <t>ui_dominants_protagonist_upgrade_skill_description</t>
  </si>
  <si>
    <t>Spend some of your hard-earned Evilness to boost Thalya's combat values.
Increases Thalya's Life Energy by {ProtagonistLvlUpHitPointsPlus} and the damage she deals by {ProtagonistLvlUpDamagePlus}.
In addition, Thalya gets the new &lt;color=#99FF99&gt;Summon Shadow&lt;/color&gt; Skill, which she can use to summon some powerful servants to her side for a short time!</t>
  </si>
  <si>
    <t>ui_dominants_protagonist_upgrade_title</t>
  </si>
  <si>
    <t>Improve Thalya</t>
  </si>
  <si>
    <t>ui_dominants_remove_sheep_description</t>
  </si>
  <si>
    <t>Striking Creatures affected by the Sheepwalking Spell with the Hand of Terror will transform them back!</t>
  </si>
  <si>
    <t>ui_dominants_remove_sheep_title</t>
  </si>
  <si>
    <t>The Beating of the Lambs</t>
  </si>
  <si>
    <t>ui_dominants_renegade_skill_description</t>
  </si>
  <si>
    <t>Party at will! I mean, fire at will! Use the Catapults to inundate an area with projectiles. You can select one area per Catapult!
Select this action using {key:SelectDominant}, select a target not hidden by the Fog of War and use {key:Submit} to fire a Catapult.</t>
  </si>
  <si>
    <t>ui_dominants_renegade_skill_title</t>
  </si>
  <si>
    <t>Bombardment!</t>
  </si>
  <si>
    <t>ui_dominants_ritual_spell_description</t>
  </si>
  <si>
    <t>Don’t get nervous, but Thalya still has to survive this period in order to complete the ritual. Hey, you let yourself get nervous!</t>
  </si>
  <si>
    <t>ui_dominants_ritual_spell_title</t>
  </si>
  <si>
    <t>Survival Time!</t>
  </si>
  <si>
    <t>ui_dominants_sacrifice_bonedust_description</t>
  </si>
  <si>
    <t>Shows how much Corpse Dust you have collected and how much you still have to collect.
Corpse Dust can be found in Graves on the Overworld.</t>
  </si>
  <si>
    <t>ui_dominants_sacrifice_bonedust_title</t>
  </si>
  <si>
    <t>ui_dominants_sacrifice_hoofs_description</t>
  </si>
  <si>
    <t>Shows how many Centaur Toenails you have collected and how many you still have to collect!
You get Centaur Toenails by defeating Centaurs.</t>
  </si>
  <si>
    <t>ui_dominants_sacrifice_hoofs_title</t>
  </si>
  <si>
    <t>Centaur Toenails</t>
  </si>
  <si>
    <t>ui_dominants_sacrifice_spiderleg_description</t>
  </si>
  <si>
    <t>Shows how many Spider Legs you have collected and how many you still have to collect!
You get Spider Legs by killing Spiders.</t>
  </si>
  <si>
    <t>ui_dominants_sacrifice_spiderleg_title</t>
  </si>
  <si>
    <t>Spider Legs</t>
  </si>
  <si>
    <t>ui_dominants_sacrifice_wormjuice_description</t>
  </si>
  <si>
    <t>Shows how much… Worm Slime (!) you have collected and – yuck, how disgusting – how much you still have to collect. Gods alive, I’m glad I’m not in your shoes!
You get Worm Slime by defeating Giant Worms.</t>
  </si>
  <si>
    <t>ui_dominants_sacrifice_wormjuice_title</t>
  </si>
  <si>
    <t>ui_dominants_sandbox_corpse_cannons</t>
  </si>
  <si>
    <t>Fire Cannons.</t>
  </si>
  <si>
    <t>ui_dominants_sandbox_corpse_cannons_description</t>
  </si>
  <si>
    <t>Firing the Cannons costs &lt;color=#ff333f&gt;{Script.CannonsRessource} &lt;/color&gt;&lt;sprite=evilness&gt;.</t>
  </si>
  <si>
    <t>ui_dominants_sandbox_corpse_heroes</t>
  </si>
  <si>
    <t>Pick up defeated Heroes</t>
  </si>
  <si>
    <t>ui_dominants_sandbox_corpse_heroes_description</t>
  </si>
  <si>
    <t>Pick up defeated Heroes to sacrifice them</t>
  </si>
  <si>
    <t>ui_dominants_sandbox_corpse_pirates</t>
  </si>
  <si>
    <t>Hire vicious Pirates</t>
  </si>
  <si>
    <t>ui_dominants_sandbox_corpse_pirates_description</t>
  </si>
  <si>
    <t>Hire vicious Pirates for support. This will cost you &lt;color=#ff333f&gt;{Script.PiratesRessource} &lt;/color&gt;&lt;sprite=evilness&gt;.</t>
  </si>
  <si>
    <t>ui_dominants_sandbox_resettlement_golem</t>
  </si>
  <si>
    <t>Moving the Golem</t>
  </si>
  <si>
    <t>ui_dominants_sandbox_resettlement_golem_description</t>
  </si>
  <si>
    <t>You can use the Grave Dust from the defeated Heroes to move the Grave Golem to the next waypoint!</t>
  </si>
  <si>
    <t>ui_dominants_sandbox_resettlement_golem_skill</t>
  </si>
  <si>
    <t>Temporary Immunity</t>
  </si>
  <si>
    <t>ui_dominants_sandbox_resettlement_golem_skill_description</t>
  </si>
  <si>
    <t>The Grave Golem clenches its Undead little cheeks together and becomes immune to any damage for {Script.SkillDauer} seconds. The cost of this Skill increases with each use. {Script.SkillRessource} &lt;/color&gt;&lt;sprite=evilness&gt;.</t>
  </si>
  <si>
    <t>ui_dominants_sandbox_resettlement_skull_skill</t>
  </si>
  <si>
    <t>Devilish Skulls</t>
  </si>
  <si>
    <t>ui_dominants_sandbox_resettlement_skull_skill_description</t>
  </si>
  <si>
    <t>Time for a spit, I mean spook! Uses Devilish Skulls to cause damage in the are marked.
Select this action using {key:SelectDominant}, then select a target and use {key:Submit} to activate the Devilish Skulls.
Cost: {Script.Skill3Ressource} &lt;/color&gt;&lt;sprite=evilness&gt;.</t>
  </si>
  <si>
    <t>ui_dominants_sandbox_resettlement_zombie_skill</t>
  </si>
  <si>
    <t>The Walking Dead</t>
  </si>
  <si>
    <t>ui_dominants_sandbox_resettlement_zombie_skill_description</t>
  </si>
  <si>
    <t>The Grave Golem is supported by Zombies who fight by its side. The cost of this Skill increases with each use. {Script.Skill2Ressource} &lt;/color&gt;&lt;sprite=evilness&gt;.</t>
  </si>
  <si>
    <t>ui_dominants_sandboxherowaves_nextwave_description</t>
  </si>
  <si>
    <t>Start the next wave without having to wait too long</t>
  </si>
  <si>
    <t>ui_dominants_sandboxherowaves_nextwave_title</t>
  </si>
  <si>
    <t>Start next wave</t>
  </si>
  <si>
    <t>ui_dominants_shadow_corrupt_description</t>
  </si>
  <si>
    <t>The Sinister Evil’s Shadow can take over and control a target for a certain time.</t>
  </si>
  <si>
    <t>ui_dominants_shadow_corrupt_title</t>
  </si>
  <si>
    <t>ui_dominants_summon_sheep_description</t>
  </si>
  <si>
    <t>Use this action to recruit and send highly explosive sheep out towards the Good Fairy!</t>
  </si>
  <si>
    <t>ui_dominants_summon_sheep_title</t>
  </si>
  <si>
    <t>Silence of the TNT Lambs</t>
  </si>
  <si>
    <t>ui_dominants_thelast_skill_description</t>
  </si>
  <si>
    <t>Thalya casts her ice-cold Frost Nova around herself, which extinguishes all fires and wreaks heavy damage on her enemies.
This Spell should be extremely useful in battle against Tanos and his shield!</t>
  </si>
  <si>
    <t>ui_dominants_thelast_skill_title</t>
  </si>
  <si>
    <t>Frost Nova</t>
  </si>
  <si>
    <t>ui_dominants_water_spell_description</t>
  </si>
  <si>
    <t>Ebb tide, high tide! Ah, and vice versa, of course, too… Shows you the time remaining until the ebb tide or high tide comes again!
Watch the tides carefully and keep an eye on the water level. Your creatures will die if they are washed over by the water!</t>
  </si>
  <si>
    <t>ui_dominants_water_spell_title</t>
  </si>
  <si>
    <t>Tide Change</t>
  </si>
  <si>
    <t>ui_event_almanach_tutorial_desc</t>
  </si>
  <si>
    <t>&lt;color=#99FF99&gt;{AlmanachPage}&lt;/color&gt; Tutorial available!</t>
  </si>
  <si>
    <t>ui_event_arcanium_empty_desc</t>
  </si>
  <si>
    <t>You only have a little Mana left!</t>
  </si>
  <si>
    <t>ui_event_arcanium_full_desc</t>
  </si>
  <si>
    <t>ui_event_brewery_empty_desc</t>
  </si>
  <si>
    <t>Your Breweries are completely empty!</t>
  </si>
  <si>
    <t>ui_event_brewery_full_desc</t>
  </si>
  <si>
    <t>You can’t store any more Barrels of Beer.</t>
  </si>
  <si>
    <t>ui_event_camera_event_desc</t>
  </si>
  <si>
    <t>Something interesting is happening. You should have a look!</t>
  </si>
  <si>
    <t>ui_event_creature_dept_desc</t>
  </si>
  <si>
    <t>{TargetName} couldn’t be paid!</t>
  </si>
  <si>
    <t>ui_event_creature_hungry_desc</t>
  </si>
  <si>
    <t>{TargetName} is hungry, but you don’t have any more Gobblers!</t>
  </si>
  <si>
    <t>ui_event_creature_lost_desc</t>
  </si>
  <si>
    <t>{TargetName} died.</t>
  </si>
  <si>
    <t>enumNotification forceField</t>
  </si>
  <si>
    <t>ui_event_creature_relaxpool_desc</t>
  </si>
  <si>
    <t>{TargetName} would like to bathe, but you don’t have a full Mana Bath!</t>
  </si>
  <si>
    <t>ui_event_creature_sleeping_desc</t>
  </si>
  <si>
    <t>{TargetName} would like to sleep, but has no Bunk!</t>
  </si>
  <si>
    <t>ui_event_creature_thirsty_desc</t>
  </si>
  <si>
    <t>{TargetName} is thirsty, but you don’t have any Barrels of Beer!</t>
  </si>
  <si>
    <t>ui_event_creature_worship_desc</t>
  </si>
  <si>
    <t>{TargetName} wants to pray, but you don’t have any free space in the Temple!</t>
  </si>
  <si>
    <t>ui_event_creep_eat_gurus_desc</t>
  </si>
  <si>
    <t>ui_event_creep_eat_mana_desc</t>
  </si>
  <si>
    <t>Crystal Beings are consuming your Mana.</t>
  </si>
  <si>
    <t>ui_event_creep_steal_gold_desc</t>
  </si>
  <si>
    <t>Dragons are stealing your Gold.</t>
  </si>
  <si>
    <t>ui_event_dungeon_fight_desc</t>
  </si>
  <si>
    <t>There’s fighting in the Dungeon!</t>
  </si>
  <si>
    <t>ui_event_dungeon_heart_attacked_desc</t>
  </si>
  <si>
    <t>Your Dungeonheart is under attack!</t>
  </si>
  <si>
    <t>ui_event_entrance_attacked_desc</t>
  </si>
  <si>
    <t>ui_event_evilhub_attacked_desc</t>
  </si>
  <si>
    <t>One of your Islands of Evilness is under enemy attack!</t>
  </si>
  <si>
    <t>ui_event_evilhub_conquered</t>
  </si>
  <si>
    <t>Island of Evilness captured.</t>
  </si>
  <si>
    <t>ui_event_evilhub_conquered_desc</t>
  </si>
  <si>
    <t>Your creatures have conquered a new Island of Evilness for you!</t>
  </si>
  <si>
    <t>ui_event_evilhub_depleted_desc</t>
  </si>
  <si>
    <t>One of your Islands of Evilness is exhausted. The Evilness produced there is greatly reduced!</t>
  </si>
  <si>
    <t>ui_event_evilhub_lost_desc</t>
  </si>
  <si>
    <t>You lost an Island of Evilness to an enemy.</t>
  </si>
  <si>
    <t>ui_event_evilhub_recapture_desc</t>
  </si>
  <si>
    <t>ui_event_golden_egg_found_desc</t>
  </si>
  <si>
    <t>Found Golden Pickaxe</t>
  </si>
  <si>
    <t>ui_event_gurufarm_empty_desc</t>
  </si>
  <si>
    <t>Your Gobbler Farms are completely empty!</t>
  </si>
  <si>
    <t>ui_event_gurufarm_full_desc</t>
  </si>
  <si>
    <t>Your Gobbler Farms are overflowing!</t>
  </si>
  <si>
    <t>ui_event_hero_destroy_room_desc</t>
  </si>
  <si>
    <t>Heroes are destroying one of your Rooms. Destroy them!</t>
  </si>
  <si>
    <t>ui_event_hero_establish_outpost_desc</t>
  </si>
  <si>
    <t>Heroes are building an underground base in your Dungeon!</t>
  </si>
  <si>
    <t>ui_event_hero_free_prisoner_desc</t>
  </si>
  <si>
    <t>Heroes are freeing prisoners. Stop them!</t>
  </si>
  <si>
    <t>ui_event_hero_steal_gold_desc</t>
  </si>
  <si>
    <t>Heroes are plundering your Treasuries. Stop them!</t>
  </si>
  <si>
    <t>ui_event_heroes_entered_dungeon_desc</t>
  </si>
  <si>
    <t>Enemies have entered your Dungeon.</t>
  </si>
  <si>
    <t>ui_event_laboratory_full_desc</t>
  </si>
  <si>
    <t>ui_event_new_area_discovered_desc</t>
  </si>
  <si>
    <t>A new area has been discovered.</t>
  </si>
  <si>
    <t>ui_event_outsidebuildzone_attacked_desc</t>
  </si>
  <si>
    <t>One of your Outposts is under enemy attack!</t>
  </si>
  <si>
    <t>ui_event_outsidebuildzone_conquered</t>
  </si>
  <si>
    <t>Outpost captured.</t>
  </si>
  <si>
    <t>ui_event_outsidebuildzone_conquered_desc</t>
  </si>
  <si>
    <t>Your creatures have conquered a new Outpost for you!</t>
  </si>
  <si>
    <t>ui_event_outsidebuildzone_lost_desc</t>
  </si>
  <si>
    <t>You lost an Outpost to an enemy.</t>
  </si>
  <si>
    <t>ui_event_outsidebuildzone_recapture_desc</t>
  </si>
  <si>
    <t>ui_event_payday_desc</t>
  </si>
  <si>
    <t>Payday! Wages paid: {GoldCost} &lt;sprite=gold&gt;</t>
  </si>
  <si>
    <t>ui_event_quest_finished_desc</t>
  </si>
  <si>
    <t>You have completed a task!</t>
  </si>
  <si>
    <t>ui_event_research_finished_desc</t>
  </si>
  <si>
    <t>You have researched &lt;color=#99FF99&gt;{ResearchName}&lt;/color&gt;!</t>
  </si>
  <si>
    <t>ui_event_richgold_exhausted_desc</t>
  </si>
  <si>
    <t>A rich vein of gold has been depleted.</t>
  </si>
  <si>
    <t>ui_event_spider_spreading_desc</t>
  </si>
  <si>
    <t>Spiders are spreading around the Underground somewhere!</t>
  </si>
  <si>
    <t>ui_event_strike_desc</t>
  </si>
  <si>
    <t>{TargetName} is enraged and has gone on strike.</t>
  </si>
  <si>
    <t>ui_event_trap_exhausted_desc</t>
  </si>
  <si>
    <t>One of your Traps is no longer functional.</t>
  </si>
  <si>
    <t>ui_event_treasury_full_desc</t>
  </si>
  <si>
    <t>Your Treasuries are full. You can’t store any more Gold.</t>
  </si>
  <si>
    <t>ui_event_workshop_empty_desc</t>
  </si>
  <si>
    <t>You don't have any Toolboxes left.</t>
  </si>
  <si>
    <t>ui_event_workshop_full_desc</t>
  </si>
  <si>
    <t>ui_faction_demon</t>
  </si>
  <si>
    <t>ui_faction_demon_desc</t>
  </si>
  <si>
    <t>All Demon creatures require the Chamber of Relaxation Room to advance past level 3.
Demons automatically use their &lt;color=#99FF99&gt;Essence&lt;/color&gt; Skill to heal themselves outside combat. Demons are immortal. If they are defeated, they fall into stasis and are revived in the Vortex at the cost of Mana.</t>
  </si>
  <si>
    <t>ui_faction_desc</t>
  </si>
  <si>
    <t>All Converted Heroes require the Brewery Room to advance past level 3.
Converted Heroes creatures can be healed by a Naga or an Acolyte during or outside combat. Should they die, however, the Undead Room Crypt is required, as otherwise the Converted Heroes are permanently lost!</t>
  </si>
  <si>
    <t>ui_faction_dwarves</t>
  </si>
  <si>
    <t>Dwarves</t>
  </si>
  <si>
    <t>ui_faction_elves</t>
  </si>
  <si>
    <t>Elves</t>
  </si>
  <si>
    <t>ui_faction_evilheroes</t>
  </si>
  <si>
    <t>Evil Heroes</t>
  </si>
  <si>
    <t>ui_faction_horde</t>
  </si>
  <si>
    <t>ui_faction_horde_desc</t>
  </si>
  <si>
    <t>All Horde creatures require the Brewery / Arena Rooms to advance past level 3 / 6 – in return, they rise the most rapidly of all the factions.
Horde creatures can be healed by a Naga during or outside combat. If they die, however, the Undead Room Crypt is required, as otherwise the creatures are permanently lost!</t>
  </si>
  <si>
    <t>ui_faction_humans</t>
  </si>
  <si>
    <t>Humans</t>
  </si>
  <si>
    <t>ui_faction_neutral</t>
  </si>
  <si>
    <t>Neutral</t>
  </si>
  <si>
    <t>ui_faction_turned</t>
  </si>
  <si>
    <t>ui_faction_undead</t>
  </si>
  <si>
    <t>ui_faction_undead_desc</t>
  </si>
  <si>
    <t>All Undead creatures require the &lt;color=#99FF99&gt;Temple&lt;/color&gt; Room to advance past level 5. They rise the most slowly of all the factions.
Undead can’t be healed, but are automatically resurrected in the &lt;color=#99FF99&gt;Graveyard&lt;/color&gt; after death. However, they can also be picked up by the Hand of Terror and dropped onto their &lt;color=#99FF99&gt;Graves&lt;/color&gt; to have them regenerate ahead of time.</t>
  </si>
  <si>
    <t>ui_gameover_defeat</t>
  </si>
  <si>
    <t>You lost!</t>
  </si>
  <si>
    <t>ui_gameover_victory</t>
  </si>
  <si>
    <t>You won!</t>
  </si>
  <si>
    <t>ui_gamepad_hint_almanach</t>
  </si>
  <si>
    <t>{key:L1} Focus details {key:R1} Focus graph</t>
  </si>
  <si>
    <t>ui_gamepad_hint_common_camera_move</t>
  </si>
  <si>
    <t>{key:LStick} Move camera</t>
  </si>
  <si>
    <t>ui_gamepad_hint_common_camera_rotate</t>
  </si>
  <si>
    <t>{key:RStick} Rotate / zoom camera</t>
  </si>
  <si>
    <t>ui_gamepad_hint_common_dominants</t>
  </si>
  <si>
    <t>{key:L3}</t>
  </si>
  <si>
    <t>ui_gamepad_hint_common_notifications_focus</t>
  </si>
  <si>
    <t>{key:R3} Notifications</t>
  </si>
  <si>
    <t>ui_gamepad_hint_common_title</t>
  </si>
  <si>
    <t>ui_gamepad_hint_dungeon_cancel</t>
  </si>
  <si>
    <t>{key:Button2} Drop / Slap / Unselect Creature
{key:Button2} (hold) Drop all</t>
  </si>
  <si>
    <t>ui_gamepad_hint_dungeon_select</t>
  </si>
  <si>
    <t>{key:Button1} Dig / Pick up creature / Select Room</t>
  </si>
  <si>
    <t>ui_gamepad_hint_dungeon_title</t>
  </si>
  <si>
    <t>Dungeon</t>
  </si>
  <si>
    <t>ui_gamepad_hint_menu_army</t>
  </si>
  <si>
    <t>{key:L2}+{key:Button2}</t>
  </si>
  <si>
    <t>ui_gamepad_hint_menu_army_list</t>
  </si>
  <si>
    <t>{key:Button1} Select/Pick up {key:Button3} Camera</t>
  </si>
  <si>
    <t>ui_gamepad_hint_menu_common_close</t>
  </si>
  <si>
    <t>{key:Button2} Close</t>
  </si>
  <si>
    <t>ui_gamepad_hint_menu_common_select</t>
  </si>
  <si>
    <t>{key:LStick} Select</t>
  </si>
  <si>
    <t>ui_gamepad_hint_menu_common_submit</t>
  </si>
  <si>
    <t>{key:Button1} Confirm</t>
  </si>
  <si>
    <t>ui_gamepad_hint_menu_construction</t>
  </si>
  <si>
    <t>{key:L2}+{key:Button3}</t>
  </si>
  <si>
    <t>ui_gamepad_hint_menu_cycle_focus</t>
  </si>
  <si>
    <t>{key:L1} {key:R1} Change focus</t>
  </si>
  <si>
    <t>ui_gamepad_hint_menu_destroy</t>
  </si>
  <si>
    <t>{key:Button3} Demolish</t>
  </si>
  <si>
    <t>ui_gamepad_hint_menu_fill</t>
  </si>
  <si>
    <t>{key:Button4} Fill in</t>
  </si>
  <si>
    <t>ui_gamepad_hint_menu_recruitment</t>
  </si>
  <si>
    <t>{key:L2}+{key:Button4}</t>
  </si>
  <si>
    <t>ui_gamepad_hint_menu_research</t>
  </si>
  <si>
    <t>{key:LStick} Choose Leaf Research{key:RStick} Choose Research</t>
  </si>
  <si>
    <t>ui_gamepad_hint_menu_select</t>
  </si>
  <si>
    <t>{key:Button4} Open menu selection</t>
  </si>
  <si>
    <t>ui_gamepad_hint_menu_spell</t>
  </si>
  <si>
    <t>{key:L2}+{key:Button1}</t>
  </si>
  <si>
    <t>ui_gamepad_hint_outside_title</t>
  </si>
  <si>
    <t>Overworld</t>
  </si>
  <si>
    <t>ui_gamepad_hint_outside_unit_commands</t>
  </si>
  <si>
    <t>{key:R2} (hold) Orders</t>
  </si>
  <si>
    <t>ui_gamepad_hint_outside_unit_order</t>
  </si>
  <si>
    <t>{key:Button3} Move / Attack
{key:Button3} (hold) Attacking move
{key:L1}+{key:Button3} Add order</t>
  </si>
  <si>
    <t>ui_gamepad_hint_regions</t>
  </si>
  <si>
    <t>{key:DPadY} Change region</t>
  </si>
  <si>
    <t>ui_gamepad_hint_select_all</t>
  </si>
  <si>
    <t>{key:R2}+{key:DPadDown}</t>
  </si>
  <si>
    <t>ui_gamepad_hint_select_melee</t>
  </si>
  <si>
    <t>{key:R2}+{key:DPadRight}</t>
  </si>
  <si>
    <t>ui_gamepad_hint_select_protagonist</t>
  </si>
  <si>
    <t>{key:R2}+{key:DPadUp}</t>
  </si>
  <si>
    <t>ui_gamepad_hint_select_ranged</t>
  </si>
  <si>
    <t>{key:R2}+{key:DPadLeft}</t>
  </si>
  <si>
    <t>ui_gamepad_hint_selection</t>
  </si>
  <si>
    <t>{key:DPadX} Cycle through selection</t>
  </si>
  <si>
    <t>ui_gamepad_hint_title</t>
  </si>
  <si>
    <t>Controls</t>
  </si>
  <si>
    <t>ui_gamepad_key_left_shoulder_action</t>
  </si>
  <si>
    <t>{key:L1}</t>
  </si>
  <si>
    <t>ui_gamepad_key_primary_action1</t>
  </si>
  <si>
    <t>{key:Button1}</t>
  </si>
  <si>
    <t>ui_gamepad_key_primary_action2</t>
  </si>
  <si>
    <t>{key:Button2}</t>
  </si>
  <si>
    <t>ui_gamepad_key_right_shoulder_action</t>
  </si>
  <si>
    <t>{key:R1}</t>
  </si>
  <si>
    <t>ui_gamepad_key_secondary_action1</t>
  </si>
  <si>
    <t>{key:Button3}</t>
  </si>
  <si>
    <t>ui_gamepad_key_secondary_action2</t>
  </si>
  <si>
    <t>{key:Button4}</t>
  </si>
  <si>
    <t>ui_gimmick_autobuild</t>
  </si>
  <si>
    <t>Work unit will automatically be built.</t>
  </si>
  <si>
    <t>ui_gimmick_size</t>
  </si>
  <si>
    <t>Size</t>
  </si>
  <si>
    <t>ui_hero_outpost_addon_arcane_shield_desc</t>
  </si>
  <si>
    <t>Protects the Heroes' camp against Spells.</t>
  </si>
  <si>
    <t>ui_hero_outpost_addon_arcane_shield_title</t>
  </si>
  <si>
    <t>Shield Generator</t>
  </si>
  <si>
    <t>ui_hero_outpost_addon_healing_well_desc</t>
  </si>
  <si>
    <t>Heals nearby Heroes</t>
  </si>
  <si>
    <t>ui_hero_outpost_addon_healing_well_title</t>
  </si>
  <si>
    <t>Healing Well</t>
  </si>
  <si>
    <t>ui_hero_outpost_addon_spawner_desc</t>
  </si>
  <si>
    <t>This is where new Heroes are trained to attack your Dungeon.</t>
  </si>
  <si>
    <t>ui_hero_outpost_addon_spawner_title</t>
  </si>
  <si>
    <t>Camp</t>
  </si>
  <si>
    <t>ui_hero_outpost_addon_turret_desc</t>
  </si>
  <si>
    <t>Automatically attacks Enemies</t>
  </si>
  <si>
    <t>ui_hero_outpost_addon_turret_title</t>
  </si>
  <si>
    <t>Spring Gun</t>
  </si>
  <si>
    <t>ui_hero_outpost_desc</t>
  </si>
  <si>
    <t>Heroes set up Outposts in the Dungeon for use as operations bases. Their relics are particularly dangerous with unwanted effects. So watch out!</t>
  </si>
  <si>
    <t>ui_hero_outpost_relique_antimagic_desc</t>
  </si>
  <si>
    <t>Slowly destroys your Mana!</t>
  </si>
  <si>
    <t>ui_hero_outpost_relique_antimagic_title</t>
  </si>
  <si>
    <t>Relic of Anti-Magic</t>
  </si>
  <si>
    <t>ui_hero_outpost_relique_lure_desc</t>
  </si>
  <si>
    <t>Lures in your Little Snots and then kills them!</t>
  </si>
  <si>
    <t>ui_hero_outpost_relique_lure_title</t>
  </si>
  <si>
    <t>Relic of Little Snot Temptation</t>
  </si>
  <si>
    <t>ui_hero_outpost_relique_magic_desc</t>
  </si>
  <si>
    <t>Floods your Dungeon with Arcane Tears!</t>
  </si>
  <si>
    <t>ui_hero_outpost_relique_magic_title</t>
  </si>
  <si>
    <t>Relic of Arcane Tears</t>
  </si>
  <si>
    <t>ui_hero_outpost_relique_rust_desc</t>
  </si>
  <si>
    <t>Slowly destroys all your Traps!</t>
  </si>
  <si>
    <t>ui_hero_outpost_relique_rust_title</t>
  </si>
  <si>
    <t>Rusty Relic</t>
  </si>
  <si>
    <t>ui_hero_outpost_relique_valhalla_desc</t>
  </si>
  <si>
    <t>Opens Hero portals to Valhalla in your Dungeon!</t>
  </si>
  <si>
    <t>ui_hero_outpost_relique_valhalla_title</t>
  </si>
  <si>
    <t>Relic of Valhalla</t>
  </si>
  <si>
    <t>ui_hero_outpost_title</t>
  </si>
  <si>
    <t>Underground base</t>
  </si>
  <si>
    <t>ui_hire_cost_multiplicator_description</t>
  </si>
  <si>
    <t>Cost multiplier</t>
  </si>
  <si>
    <t>ui_keybinding_CameraBackward</t>
  </si>
  <si>
    <t>Camera down</t>
  </si>
  <si>
    <t>ui_keybinding_CameraBackwardAlternative</t>
  </si>
  <si>
    <t>Camera down (Alternative)</t>
  </si>
  <si>
    <t>ui_keybinding_CameraBackwardAlternative_desc</t>
  </si>
  <si>
    <t>Moves the camera down</t>
  </si>
  <si>
    <t>ui_keybinding_CameraBackward_desc</t>
  </si>
  <si>
    <t>ui_keybinding_CameraForward</t>
  </si>
  <si>
    <t>Camera up</t>
  </si>
  <si>
    <t>ui_keybinding_CameraForwardAlternative</t>
  </si>
  <si>
    <t>Camera up (Alternative)</t>
  </si>
  <si>
    <t>ui_keybinding_CameraForwardAlternative_desc</t>
  </si>
  <si>
    <t>Moves the camera up</t>
  </si>
  <si>
    <t>ui_keybinding_CameraForward_desc</t>
  </si>
  <si>
    <t>ui_keybinding_CameraLeft</t>
  </si>
  <si>
    <t>Camera left</t>
  </si>
  <si>
    <t>ui_keybinding_CameraLeftAlternative</t>
  </si>
  <si>
    <t>Camera left (Alternative)</t>
  </si>
  <si>
    <t>ui_keybinding_CameraLeftAlternative_desc</t>
  </si>
  <si>
    <t>Moves the camera left</t>
  </si>
  <si>
    <t>ui_keybinding_CameraLeft_desc</t>
  </si>
  <si>
    <t>ui_keybinding_CameraRight</t>
  </si>
  <si>
    <t>Camera right</t>
  </si>
  <si>
    <t>ui_keybinding_CameraRightAlternative</t>
  </si>
  <si>
    <t>Camera right (Alternative)</t>
  </si>
  <si>
    <t>ui_keybinding_CameraRightAlternative_desc</t>
  </si>
  <si>
    <t>Moves the camera right</t>
  </si>
  <si>
    <t>ui_keybinding_CameraRight_desc</t>
  </si>
  <si>
    <t>ui_keybinding_DestroyGimmickKey</t>
  </si>
  <si>
    <t>Demolish Room / Object</t>
  </si>
  <si>
    <t>ui_keybinding_EvilLaughterKey</t>
  </si>
  <si>
    <t>Evil laughter</t>
  </si>
  <si>
    <t>ui_keybinding_EvilLaughterKey_desc</t>
  </si>
  <si>
    <t>Taunt your enemies with your diabolical evil laughter.</t>
  </si>
  <si>
    <t>ui_keybinding_HotkeyGroup0</t>
  </si>
  <si>
    <t>Hot Key Group 0</t>
  </si>
  <si>
    <t>ui_keybinding_HotkeyGroup1</t>
  </si>
  <si>
    <t>Hot Key Group 1</t>
  </si>
  <si>
    <t>ui_keybinding_HotkeyGroup2</t>
  </si>
  <si>
    <t>Hot Key Group 2</t>
  </si>
  <si>
    <t>ui_keybinding_HotkeyGroup3</t>
  </si>
  <si>
    <t>Hot Key Group 3</t>
  </si>
  <si>
    <t>ui_keybinding_HotkeyGroup4</t>
  </si>
  <si>
    <t>Hot Key Group 4</t>
  </si>
  <si>
    <t>ui_keybinding_HotkeyGroup5</t>
  </si>
  <si>
    <t>Hot Key Group 5</t>
  </si>
  <si>
    <t>ui_keybinding_HotkeyGroup6</t>
  </si>
  <si>
    <t>Hot Key Group 6</t>
  </si>
  <si>
    <t>ui_keybinding_HotkeyGroup7</t>
  </si>
  <si>
    <t>Hot Key Group 7</t>
  </si>
  <si>
    <t>ui_keybinding_HotkeyGroup8</t>
  </si>
  <si>
    <t>Hot Key Group 8</t>
  </si>
  <si>
    <t>ui_keybinding_HotkeyGroup9</t>
  </si>
  <si>
    <t>Hot Key Group 9</t>
  </si>
  <si>
    <t>ui_keybinding_OpenAlmanach</t>
  </si>
  <si>
    <t>ui_keybinding_OpenAlmanach_desc</t>
  </si>
  <si>
    <t>Opens the Almanac a very useful source of information</t>
  </si>
  <si>
    <t>ui_keybinding_OpenArmy</t>
  </si>
  <si>
    <t>Troop overview</t>
  </si>
  <si>
    <t>ui_keybinding_OpenArmy_desc</t>
  </si>
  <si>
    <t>Opens the troop overview.</t>
  </si>
  <si>
    <t>ui_keybinding_OpenChat</t>
  </si>
  <si>
    <t>Open Chat (Multiplayer)</t>
  </si>
  <si>
    <t>ui_keybinding_OpenNotificationKey</t>
  </si>
  <si>
    <t>Open notifications</t>
  </si>
  <si>
    <t>ui_keybinding_OpenNotificationKey_desc</t>
  </si>
  <si>
    <t>Shows the last message</t>
  </si>
  <si>
    <t>ui_keybinding_OpenRecruitment</t>
  </si>
  <si>
    <t>Creature menu.</t>
  </si>
  <si>
    <t>ui_keybinding_OpenRecruitment_desc</t>
  </si>
  <si>
    <t>Opens the creature menu to hire new monsters!</t>
  </si>
  <si>
    <t>ui_keybinding_OpenResearch</t>
  </si>
  <si>
    <t>Research menu</t>
  </si>
  <si>
    <t>ui_keybinding_OpenResearch_desc</t>
  </si>
  <si>
    <t>Opens the research menu. There you can research new rooms, creatures, traps and spells!</t>
  </si>
  <si>
    <t>ui_keybinding_OpenRooms</t>
  </si>
  <si>
    <t>Room construction menu</t>
  </si>
  <si>
    <t>ui_keybinding_OpenRooms_desc</t>
  </si>
  <si>
    <t>Opens the Room construction menu with all Rooms and their Work units.</t>
  </si>
  <si>
    <t>ui_keybinding_OpenSpells</t>
  </si>
  <si>
    <t>Spells</t>
  </si>
  <si>
    <t>ui_keybinding_OpenSpells_desc</t>
  </si>
  <si>
    <t>Opens the spell menu.</t>
  </si>
  <si>
    <t>ui_keybinding_OpenTraps</t>
  </si>
  <si>
    <t>Traps and Doors construction menu</t>
  </si>
  <si>
    <t>ui_keybinding_OpenTraps_desc</t>
  </si>
  <si>
    <t>Opens the Traps and Doors construction menu. You require a Tinkerer’s Machinarium to use this.</t>
  </si>
  <si>
    <t>ui_keybinding_QuickLoadKey</t>
  </si>
  <si>
    <t>ui_keybinding_QuickLoadKey_desc</t>
  </si>
  <si>
    <t>Loads your current quick save</t>
  </si>
  <si>
    <t>ui_keybinding_QuickSaveKey</t>
  </si>
  <si>
    <t>ui_keybinding_QuickSaveKey_desc</t>
  </si>
  <si>
    <t>Creating a new quick save.</t>
  </si>
  <si>
    <t>ui_keybinding_RTSAttack</t>
  </si>
  <si>
    <t>Overworld Attack Command</t>
  </si>
  <si>
    <t>ui_keybinding_RTSAttack_desc</t>
  </si>
  <si>
    <t>All selected creature shall attack the position.</t>
  </si>
  <si>
    <t>ui_keybinding_RTSHold</t>
  </si>
  <si>
    <t>Overworld Hold Command</t>
  </si>
  <si>
    <t>ui_keybinding_RTSHold_desc</t>
  </si>
  <si>
    <t>All selected creatures shall hold their position.</t>
  </si>
  <si>
    <t>ui_keybinding_RTSStop</t>
  </si>
  <si>
    <t>Overworld Stop Command</t>
  </si>
  <si>
    <t>ui_keybinding_RTSStop_desc</t>
  </si>
  <si>
    <t>All selected creature stop their current actions.</t>
  </si>
  <si>
    <t>ui_keybinding_RotateBuildGimmickKey</t>
  </si>
  <si>
    <t>Rotate work station</t>
  </si>
  <si>
    <t>ui_keybinding_RotateBuildGimmickKey_desc</t>
  </si>
  <si>
    <t>Rotates the yet-to-build work station before placement.</t>
  </si>
  <si>
    <t>ui_keybinding_RotateCameraLeftKey</t>
  </si>
  <si>
    <t>Rotate camera (left)</t>
  </si>
  <si>
    <t>ui_keybinding_RotateCameraLeftKey_desc</t>
  </si>
  <si>
    <t>Rotates the camera to the left while you’re holding that key.</t>
  </si>
  <si>
    <t>ui_keybinding_RotateCameraRightKey</t>
  </si>
  <si>
    <t>Rotate camera (right)</t>
  </si>
  <si>
    <t>ui_keybinding_RotateCameraRightKey_desc</t>
  </si>
  <si>
    <t>Rotates the camera to the right while you’re holding that key.</t>
  </si>
  <si>
    <t>ui_keybinding_SelectAllKey</t>
  </si>
  <si>
    <t>Select all</t>
  </si>
  <si>
    <t>ui_keybinding_SelectAllKey_desc</t>
  </si>
  <si>
    <t>Selects all creatures if you’re in the overworld. Picks up all creatures if you’re in the dungeon.</t>
  </si>
  <si>
    <t>ui_keybinding_SelectCloseCombatKey</t>
  </si>
  <si>
    <t>Select Melee fighters</t>
  </si>
  <si>
    <t>ui_keybinding_SelectCloseCombatKey_desc</t>
  </si>
  <si>
    <t>Selects all Melee fighter Creatures in the Overworld when you are there.</t>
  </si>
  <si>
    <t>ui_keybinding_SelectHeldUnits</t>
  </si>
  <si>
    <t>Select Creatures in Hand</t>
  </si>
  <si>
    <t>ui_keybinding_SelectHeldUnits_desc</t>
  </si>
  <si>
    <t>Selects all creatures in the overworld that you’re carrying in the Hand of Terror. Pretty useful to get them out of the dungeon fast.</t>
  </si>
  <si>
    <t>ui_keybinding_SelectIdleCreaturesKey</t>
  </si>
  <si>
    <t>Pick up unemployed Creatures (Dungeon)</t>
  </si>
  <si>
    <t>ui_keybinding_SelectIdleCreaturesKey_desc</t>
  </si>
  <si>
    <t>Gathers all those Creatures not working, assigned to a Guardroom or Training device into the Hand of Terror.</t>
  </si>
  <si>
    <t>ui_keybinding_SelectProtagonistKey</t>
  </si>
  <si>
    <t>Select Thalya</t>
  </si>
  <si>
    <t>ui_keybinding_SelectProtagonistKey_desc</t>
  </si>
  <si>
    <t>Takes you directly to your champion of evil!</t>
  </si>
  <si>
    <t>ui_keybinding_SelectRangedKey</t>
  </si>
  <si>
    <t>Select Ranged fighter</t>
  </si>
  <si>
    <t>ui_keybinding_SelectRangedKey_desc</t>
  </si>
  <si>
    <t>Selects all Ranged fighter Creatures in the Overworld when you are there.</t>
  </si>
  <si>
    <t>ui_keybinding_SelectSnotKey</t>
  </si>
  <si>
    <t>Pick up Snot (Dungeon)</t>
  </si>
  <si>
    <t>ui_keybinding_SelectSnotKey_desc</t>
  </si>
  <si>
    <t>Picks up a Little Snot, preferably one not doing anything at the moment.</t>
  </si>
  <si>
    <t>ui_keybinding_ZoomToThroneRoomKey</t>
  </si>
  <si>
    <t>Jump to Throne Room</t>
  </si>
  <si>
    <t>ui_keybinding_ZoomToThroneRoomKey_desc</t>
  </si>
  <si>
    <t>Takes you directly to your beloved Dungeon Heart.</t>
  </si>
  <si>
    <t>ui_keybinding_conflict</t>
  </si>
  <si>
    <t>The following actions are assigned to “{Key}”:</t>
  </si>
  <si>
    <t>ui_keybinding_hotkeygroup_desc</t>
  </si>
  <si>
    <t>Use the Control{Key} to assign a group of Units, the Shift{Key} to add them or {Key} to select / pick up them up.</t>
  </si>
  <si>
    <t>ui_menu_achievements_generic</t>
  </si>
  <si>
    <t>Achievements</t>
  </si>
  <si>
    <t>ui_menu_achievements_playstation</t>
  </si>
  <si>
    <t>Trophies</t>
  </si>
  <si>
    <t>ui_menu_apply</t>
  </si>
  <si>
    <t>Apply</t>
  </si>
  <si>
    <t>ui_menu_army_category_demon</t>
  </si>
  <si>
    <t>Shows or hides Demons in the list of all creatures</t>
  </si>
  <si>
    <t>ui_menu_army_category_horde</t>
  </si>
  <si>
    <t>Shows or hides Horde Creatures in the list of all creatures</t>
  </si>
  <si>
    <t>ui_menu_army_category_snots</t>
  </si>
  <si>
    <t>Shows or hides Little Snots in the list of all creatures</t>
  </si>
  <si>
    <t>ui_menu_army_category_turned</t>
  </si>
  <si>
    <t>Shows or hides Converted Heroes in the list of all creatures</t>
  </si>
  <si>
    <t>ui_menu_army_category_undead</t>
  </si>
  <si>
    <t>Shows or hides Undead in the list of all creatures</t>
  </si>
  <si>
    <t>ui_menu_army_normal_list</t>
  </si>
  <si>
    <t>Show more information on all creatures</t>
  </si>
  <si>
    <t>ui_menu_army_small_list</t>
  </si>
  <si>
    <t>Displays a very compact summary of all creatures</t>
  </si>
  <si>
    <t>ui_menu_army_sort_by_health</t>
  </si>
  <si>
    <t>Sorts the list according to the creatures’ remaining Hit Points</t>
  </si>
  <si>
    <t>ui_menu_army_sort_by_hiretime</t>
  </si>
  <si>
    <t>Sorts the list in the order in which you got the creatures</t>
  </si>
  <si>
    <t>ui_menu_army_sort_by_xp</t>
  </si>
  <si>
    <t>Sorts the list according to your creatures’ Experience Points</t>
  </si>
  <si>
    <t>ui_menu_autosave</t>
  </si>
  <si>
    <t>Auto save: {scene}</t>
  </si>
  <si>
    <t>ui_menu_available_dlcs</t>
  </si>
  <si>
    <t>Available DLC</t>
  </si>
  <si>
    <t>ui_menu_available_gold</t>
  </si>
  <si>
    <t>Available Gold</t>
  </si>
  <si>
    <t>ui_menu_available_resources</t>
  </si>
  <si>
    <t>Available resources</t>
  </si>
  <si>
    <t>ui_menu_available_resources_mouseover</t>
  </si>
  <si>
    <t>Determines the number of Gold deposits hidden in the Underground, as well as Mana and Toolboxes. The number of available Diamond Tiles also depends on this.</t>
  </si>
  <si>
    <t>ui_menu_back</t>
  </si>
  <si>
    <t>Back</t>
  </si>
  <si>
    <t>ui_menu_campaign</t>
  </si>
  <si>
    <t>Кампанія</t>
  </si>
  <si>
    <t>ui_menu_campaign_name_Adventure</t>
  </si>
  <si>
    <t>ui_menu_campaign_name_Chosen</t>
  </si>
  <si>
    <t>ui_menu_campaign_name_Elves</t>
  </si>
  <si>
    <t>ui_menu_campaign_name_Fairytale</t>
  </si>
  <si>
    <t>ui_menu_campaign_name_Main</t>
  </si>
  <si>
    <t>Main Campaign</t>
  </si>
  <si>
    <t>ui_menu_campaign_name_Pirates</t>
  </si>
  <si>
    <t>ui_menu_campaign_name_Saga</t>
  </si>
  <si>
    <t>ui_menu_campaign_name_Tutorial</t>
  </si>
  <si>
    <t>Tutorials</t>
  </si>
  <si>
    <t>ui_menu_campaign_reset</t>
  </si>
  <si>
    <t>Reset</t>
  </si>
  <si>
    <t>ui_menu_campaign_reset_confirm</t>
  </si>
  <si>
    <t>Are you sure you want to reset your campaign progress?</t>
  </si>
  <si>
    <t>ui_menu_cancel</t>
  </si>
  <si>
    <t>Cancel</t>
  </si>
  <si>
    <t>ui_menu_change_user</t>
  </si>
  <si>
    <t>Change profile</t>
  </si>
  <si>
    <t>ui_menu_changegame_warning</t>
  </si>
  <si>
    <t>Do you really want to end the current game and join the multiplayer game?</t>
  </si>
  <si>
    <t>ui_menu_chat</t>
  </si>
  <si>
    <t>Chat</t>
  </si>
  <si>
    <t>ui_menu_chat_channels_game</t>
  </si>
  <si>
    <t>Game</t>
  </si>
  <si>
    <t>ui_menu_chat_channels_global</t>
  </si>
  <si>
    <t>Global</t>
  </si>
  <si>
    <t>ui_menu_chat_channels_lfg</t>
  </si>
  <si>
    <t>Find Player</t>
  </si>
  <si>
    <t>ui_menu_chat_help</t>
  </si>
  <si>
    <t>/help: Displays this text
/w &lt;Name or Number&gt; &lt;Message&gt;: Sends &lt;Message&gt; to the player with name or number (1-4)
/kick &lt;Name or Number&gt;: Removes the corresponding player from the game
/games: Displays all open games
/join &lt;Game ID&gt;: Join the game with &lt;Game ID&gt;</t>
  </si>
  <si>
    <t>ui_menu_chat_no_connection_to_chatserver</t>
  </si>
  <si>
    <t>No connection to chat server.</t>
  </si>
  <si>
    <t>ui_menu_chat_no_connection_to_gameserver</t>
  </si>
  <si>
    <t>No game joined yet.</t>
  </si>
  <si>
    <t>ui_menu_chat_player_id_not_found</t>
  </si>
  <si>
    <t>No player found with this name.</t>
  </si>
  <si>
    <t>ui_menu_chat_player_or_command_not_found</t>
  </si>
  <si>
    <t>Command or player not found. Type /help to see a list of available commands.</t>
  </si>
  <si>
    <t>ui_menu_chat_private</t>
  </si>
  <si>
    <t>{PlayerName} (private)</t>
  </si>
  <si>
    <t>ui_menu_chat_private_to</t>
  </si>
  <si>
    <t>to {PlayerName} (private)</t>
  </si>
  <si>
    <t>ui_menu_chat_say</t>
  </si>
  <si>
    <t>Message to all</t>
  </si>
  <si>
    <t>ui_menu_chat_team</t>
  </si>
  <si>
    <t>{PlayerName} (TEAM)</t>
  </si>
  <si>
    <t>ui_menu_chat_teamsay</t>
  </si>
  <si>
    <t>Message to team</t>
  </si>
  <si>
    <t>ui_menu_chat_welcome</t>
  </si>
  <si>
    <t>Enter /help for a list of available commands.</t>
  </si>
  <si>
    <t>ui_menu_close</t>
  </si>
  <si>
    <t>Closes the Menu.
You can also close any menu by using Escape or &lt;sprite=MouseRight&gt; a right click.</t>
  </si>
  <si>
    <t>ui_menu_construction_auto_gimmick_size</t>
  </si>
  <si>
    <t>{Gimmick}: {GimmickXSize}×{GimmickYSize} Tiles (Automatic)</t>
  </si>
  <si>
    <t>ui_menu_construction_capacity_per_auto_gimmick</t>
  </si>
  <si>
    <t>&lt;sprite=capacity&gt;: {CapacityPerAutoGimmick} {Resource} per {Gimmick}</t>
  </si>
  <si>
    <t>ui_menu_construction_capacity_per_inner_tile</t>
  </si>
  <si>
    <t>&lt;sprite=capacity&gt;: {CapacityPerTile} {Resource} per inner Tile</t>
  </si>
  <si>
    <t>ui_menu_construction_capacity_per_tile</t>
  </si>
  <si>
    <t>&lt;sprite=capacity&gt;: {CapacityPerTile} {Resource} per Room Tile</t>
  </si>
  <si>
    <t>ui_menu_construction_efficiency</t>
  </si>
  <si>
    <t>&lt;sprite=efficiency&gt;: {Efficiency}</t>
  </si>
  <si>
    <t>ui_menu_construction_gimmick_repair_mode</t>
  </si>
  <si>
    <t>&lt;sprite=gimmick_self_repair&gt;: {GimmickSelfRepairMode}</t>
  </si>
  <si>
    <t>ui_menu_construction_gimmick_repair_mode_door</t>
  </si>
  <si>
    <t>&lt;sprite=gimmick_self_repair_door&gt;: {GimmickSelfRepairMode}</t>
  </si>
  <si>
    <t>ui_menu_construction_gimmick_size</t>
  </si>
  <si>
    <t>{Gimmick}: {GimmickXSize}×{GimmickYSize} Tiles (Manual)</t>
  </si>
  <si>
    <t>ui_menu_construction_numworkplaces</t>
  </si>
  <si>
    <t>&lt;sprite=numworkplaces&gt;: {NumWorkplaces} Workplaces</t>
  </si>
  <si>
    <t>ui_menu_construction_resource_prisoners</t>
  </si>
  <si>
    <t>Prisoners</t>
  </si>
  <si>
    <t>ui_menu_construction_resource_units</t>
  </si>
  <si>
    <t>Unit</t>
  </si>
  <si>
    <t>ui_menu_construction_trap_execute_mode</t>
  </si>
  <si>
    <t>{TrapExecuteIcon}: {TrapExecuteMode}</t>
  </si>
  <si>
    <t>ui_menu_continue</t>
  </si>
  <si>
    <t>Continue game</t>
  </si>
  <si>
    <t>ui_menu_coop_cinematic_skipped</t>
  </si>
  <si>
    <t>The sequence was skipped.</t>
  </si>
  <si>
    <t>ui_menu_coop_cinematic_vote_skip</t>
  </si>
  <si>
    <t>{Voted} / {PlayerCount} players vote to skip the sequence.</t>
  </si>
  <si>
    <t>ui_menu_create</t>
  </si>
  <si>
    <t>Create</t>
  </si>
  <si>
    <t>ui_menu_credits</t>
  </si>
  <si>
    <t>Credits</t>
  </si>
  <si>
    <t>ui_menu_credits_speed_down</t>
  </si>
  <si>
    <t>Slower</t>
  </si>
  <si>
    <t>ui_menu_credits_speed_up</t>
  </si>
  <si>
    <t>Faster</t>
  </si>
  <si>
    <t>ui_menu_custom</t>
  </si>
  <si>
    <t>Custom</t>
  </si>
  <si>
    <t>ui_menu_day_night_random_buff</t>
  </si>
  <si>
    <t>Random day/night enhancements</t>
  </si>
  <si>
    <t>ui_menu_day_night_random_buff_tooltip</t>
  </si>
  <si>
    <t>Random factions are weakened / strengthened during the day and at night.</t>
  </si>
  <si>
    <t>ui_menu_default_playername</t>
  </si>
  <si>
    <t>Evil</t>
  </si>
  <si>
    <t>ui_menu_delete</t>
  </si>
  <si>
    <t>Delete</t>
  </si>
  <si>
    <t>ui_menu_delete_savegame_confirm</t>
  </si>
  <si>
    <t>Do you really wish to delete this saved game?</t>
  </si>
  <si>
    <t>ui_menu_dialog_dlc_purchase_canceled</t>
  </si>
  <si>
    <t>Purchase canceled.</t>
  </si>
  <si>
    <t>ui_menu_dialog_dlc_purchase_failed</t>
  </si>
  <si>
    <t>DLC purchase failed.</t>
  </si>
  <si>
    <t>ui_menu_dialog_dlc_purchase_successful</t>
  </si>
  <si>
    <t>Purchase completed successfully.</t>
  </si>
  <si>
    <t>ui_menu_dialog_dlc_restore_failed</t>
  </si>
  <si>
    <t>Could not restore previously purchased DLCs.</t>
  </si>
  <si>
    <t>ui_menu_dialog_dlc_retrieve_list_failed</t>
  </si>
  <si>
    <t>Unable to load list of available DLCs.</t>
  </si>
  <si>
    <t>ui_menu_difficulty_easy</t>
  </si>
  <si>
    <t>Easy</t>
  </si>
  <si>
    <t>ui_menu_difficulty_impossible</t>
  </si>
  <si>
    <t>Impossible</t>
  </si>
  <si>
    <t>ui_menu_difficulty_normal</t>
  </si>
  <si>
    <t>Normal</t>
  </si>
  <si>
    <t>ui_menu_discard</t>
  </si>
  <si>
    <t>Discard</t>
  </si>
  <si>
    <t>ui_menu_dlc_play</t>
  </si>
  <si>
    <t>Start</t>
  </si>
  <si>
    <t>ui_menu_dlc_store</t>
  </si>
  <si>
    <t>DLC</t>
  </si>
  <si>
    <t>ui_menu_dungeon_surprises</t>
  </si>
  <si>
    <t>Surprises</t>
  </si>
  <si>
    <t>ui_menu_dungeon_surprises_mouseover</t>
  </si>
  <si>
    <t>Do you want to experience funny things in the Dungeon? Hereby you can determine whether there are Rooms, Spiders and suchlike to be discovered in the Underground.</t>
  </si>
  <si>
    <t>ui_menu_enter_session_id</t>
  </si>
  <si>
    <t>Enter game ID…</t>
  </si>
  <si>
    <t>ui_menu_extras</t>
  </si>
  <si>
    <t>Extras</t>
  </si>
  <si>
    <t>ui_menu_facebook</t>
  </si>
  <si>
    <t>Facebook</t>
  </si>
  <si>
    <t>ui_menu_faction_selection</t>
  </si>
  <si>
    <t>Faction selection</t>
  </si>
  <si>
    <t>ui_menu_gamepad_cancel</t>
  </si>
  <si>
    <t>{key:Cancel} Cancel</t>
  </si>
  <si>
    <t>ui_menu_gamepad_kick</t>
  </si>
  <si>
    <t>{key:Next} Kick player</t>
  </si>
  <si>
    <t>ui_menu_high</t>
  </si>
  <si>
    <t>High</t>
  </si>
  <si>
    <t>ui_menu_host_game</t>
  </si>
  <si>
    <t>Create game</t>
  </si>
  <si>
    <t>ui_menu_host_game_2p</t>
  </si>
  <si>
    <t>2 Players</t>
  </si>
  <si>
    <t>ui_menu_host_game_3p</t>
  </si>
  <si>
    <t>3 Players</t>
  </si>
  <si>
    <t>ui_menu_host_game_4p</t>
  </si>
  <si>
    <t>4 Players</t>
  </si>
  <si>
    <t>ui_menu_internet</t>
  </si>
  <si>
    <t>Internet</t>
  </si>
  <si>
    <t>ui_menu_introduced_concepts</t>
  </si>
  <si>
    <t>New Rooms and Creatures</t>
  </si>
  <si>
    <t>ui_menu_join_session</t>
  </si>
  <si>
    <t>Join game</t>
  </si>
  <si>
    <t>ui_menu_joining_session</t>
  </si>
  <si>
    <t>Joining game…</t>
  </si>
  <si>
    <t>ui_menu_lan</t>
  </si>
  <si>
    <t>LAN</t>
  </si>
  <si>
    <t>ui_menu_load</t>
  </si>
  <si>
    <t>Load</t>
  </si>
  <si>
    <t>ui_menu_load_game</t>
  </si>
  <si>
    <t>Завантажити гру</t>
  </si>
  <si>
    <t>ui_menu_load_savegame_confirm</t>
  </si>
  <si>
    <t>Do you really wish to load this saved game?</t>
  </si>
  <si>
    <t>ui_menu_lock_random_reseach</t>
  </si>
  <si>
    <t>Block Research</t>
  </si>
  <si>
    <t>ui_menu_lock_random_reseach_tooltip</t>
  </si>
  <si>
    <t>Randomly blocks some Research in this map for an even greater challenge!</t>
  </si>
  <si>
    <t>ui_menu_log_desc</t>
  </si>
  <si>
    <t>You can view all events, dialogs, and help texts again in the log book.</t>
  </si>
  <si>
    <t>ui_menu_log_entry</t>
  </si>
  <si>
    <t>{Voice}: {Text}</t>
  </si>
  <si>
    <t>enumDialogLogEntry</t>
  </si>
  <si>
    <t>ui_menu_log_no_entries</t>
  </si>
  <si>
    <t>No entries.</t>
  </si>
  <si>
    <t>ui_menu_log_title</t>
  </si>
  <si>
    <t>Log book</t>
  </si>
  <si>
    <t>ui_menu_low</t>
  </si>
  <si>
    <t>Low</t>
  </si>
  <si>
    <t>ui_menu_map_info_player_count</t>
  </si>
  <si>
    <t>Players:</t>
  </si>
  <si>
    <t>ui_menu_map_info_size</t>
  </si>
  <si>
    <t>Map size:</t>
  </si>
  <si>
    <t>ui_menu_map_selection</t>
  </si>
  <si>
    <t>Map selection</t>
  </si>
  <si>
    <t>ui_menu_map_settings</t>
  </si>
  <si>
    <t>Map settings</t>
  </si>
  <si>
    <t>ui_menu_map_settings_difficulty</t>
  </si>
  <si>
    <t>Difficulty</t>
  </si>
  <si>
    <t>ui_menu_map_settings_difficulty_easy</t>
  </si>
  <si>
    <t>ui_menu_map_settings_difficulty_hard</t>
  </si>
  <si>
    <t>Hard</t>
  </si>
  <si>
    <t>ui_menu_map_settings_difficulty_hardcore</t>
  </si>
  <si>
    <t>Hellish</t>
  </si>
  <si>
    <t>ui_menu_map_settings_difficulty_hardcore_functionshort</t>
  </si>
  <si>
    <t>Difficult and stressful. Suitable for those who found Dungeons 2 too slow.</t>
  </si>
  <si>
    <t>ui_menu_map_settings_difficulty_normal</t>
  </si>
  <si>
    <t>ui_menu_map_settings_difficulty_normal_functionshort</t>
  </si>
  <si>
    <t>The normal difficulty level. Suitable for newcomers and those who prefer a relaxed game.</t>
  </si>
  <si>
    <t>ui_menu_map_settings_difficulty_ultra</t>
  </si>
  <si>
    <t>Diabolical</t>
  </si>
  <si>
    <t>ui_menu_map_settings_difficulty_ultra_function</t>
  </si>
  <si>
    <t>Really, really, really hard…</t>
  </si>
  <si>
    <t>ui_menu_map_settings_difficulty_veryhard</t>
  </si>
  <si>
    <t>Very hard</t>
  </si>
  <si>
    <t>ui_menu_map_settings_endlessgame</t>
  </si>
  <si>
    <t>Endless game</t>
  </si>
  <si>
    <t>ui_menu_map_settings_fastgame</t>
  </si>
  <si>
    <t>Duel</t>
  </si>
  <si>
    <t>ui_menu_map_settings_sandboxgame</t>
  </si>
  <si>
    <t>Sandbox</t>
  </si>
  <si>
    <t>ui_menu_map_settings_sandboxgame_desc</t>
  </si>
  <si>
    <t>In a Sandbox Game, the difficulty level doesn’t increase over time, but rather only with the increase in Evilness. There are no victory conditions.</t>
  </si>
  <si>
    <t>ui_menu_map_settings_startgold</t>
  </si>
  <si>
    <t>Starting gold</t>
  </si>
  <si>
    <t>ui_menu_map_settings_victorypoints</t>
  </si>
  <si>
    <t>Required victory points</t>
  </si>
  <si>
    <t>ui_menu_master_connecting</t>
  </si>
  <si>
    <t>Connecting to matchmaking server …</t>
  </si>
  <si>
    <t>ui_menu_master_connecting_success</t>
  </si>
  <si>
    <t>Connection to matchmaking server established</t>
  </si>
  <si>
    <t>ui_menu_medium</t>
  </si>
  <si>
    <t>Default</t>
  </si>
  <si>
    <t>ui_menu_medium2</t>
  </si>
  <si>
    <t>Middle</t>
  </si>
  <si>
    <t>ui_menu_mode_selection</t>
  </si>
  <si>
    <t>Game mode</t>
  </si>
  <si>
    <t>ui_menu_mode_selection_mouseover</t>
  </si>
  <si>
    <t>Skirmish: Defeat the mighty Hero – more or less the level boss! – to win the map. Heroes also pour into your Dungeon in the Underground through Hero Portals.
Endless: The map never ends, you can play as long as you want. In addition, there are Hero Portals in the Underground through which enemies can enter your Dungeon, even if you have completely conquered the Overworld.
Survive: Increasingly powerful Heroes enter the Dungeon through Hero Portals. Stop 20 of these groups to win the game.</t>
  </si>
  <si>
    <t>ui_menu_multiplayer</t>
  </si>
  <si>
    <t>Multiplayer</t>
  </si>
  <si>
    <t>ui_menu_multiplayer_color_used</t>
  </si>
  <si>
    <t>Color already in use by another player. Please select a different color.</t>
  </si>
  <si>
    <t>ui_menu_multiplayer_missing_dlc</t>
  </si>
  <si>
    <t>Missing DLC required to play this faction.</t>
  </si>
  <si>
    <t>ui_menu_multiplayer_no_open_games</t>
  </si>
  <si>
    <t>No open games found so far.</t>
  </si>
  <si>
    <t>ui_menu_multiplayer_open_games</t>
  </si>
  <si>
    <t>Open games</t>
  </si>
  <si>
    <t>ui_menu_multiplayer_opengames_competitive</t>
  </si>
  <si>
    <t>ui_menu_multiplayer_opengames_coop</t>
  </si>
  <si>
    <t>ui_menu_multiplayer_opengames_coop_line</t>
  </si>
  <si>
    <t>{PlayerName} ({MapName})</t>
  </si>
  <si>
    <t>ui_menu_multiplayer_public</t>
  </si>
  <si>
    <t>Public</t>
  </si>
  <si>
    <t>ui_menu_multiplayer_public_desc</t>
  </si>
  <si>
    <t>Select this option to open the game to other players and notify waiting players.</t>
  </si>
  <si>
    <t>ui_menu_multiplayer_quickgame_short</t>
  </si>
  <si>
    <t>Players ready for a “Duel”</t>
  </si>
  <si>
    <t>ui_menu_multiplayer_someone_opened_coop_game</t>
  </si>
  <si>
    <t>Player {PlayerName} is looking for a player for “{MapName}” with ID {GameID}</t>
  </si>
  <si>
    <t>ui_menu_multiplayer_someone_opened_game</t>
  </si>
  <si>
    <t>Player {PlayerName} has opened a game under the ID {GameID} for {PlayerCount}.</t>
  </si>
  <si>
    <t>ui_menu_multiplayer_someone_pressed_quickgame</t>
  </si>
  <si>
    <t>Another player is ready for a “Duel”!</t>
  </si>
  <si>
    <t>ui_menu_new_game</t>
  </si>
  <si>
    <t>New Game</t>
  </si>
  <si>
    <t>ui_menu_new_savegame</t>
  </si>
  <si>
    <t>ui_menu_newsletter</t>
  </si>
  <si>
    <t>Newsletter</t>
  </si>
  <si>
    <t>ui_menu_no</t>
  </si>
  <si>
    <t>No</t>
  </si>
  <si>
    <t>ui_menu_no_more_hints</t>
  </si>
  <si>
    <t>No additional hints</t>
  </si>
  <si>
    <t>ui_menu_normal</t>
  </si>
  <si>
    <t>ui_menu_noserver</t>
  </si>
  <si>
    <t>A network error has occurred. Connection to server has been interrupted…</t>
  </si>
  <si>
    <t>ui_menu_noserver_singleplayer</t>
  </si>
  <si>
    <t>An error has occurred.</t>
  </si>
  <si>
    <t>ui_menu_off</t>
  </si>
  <si>
    <t>Off</t>
  </si>
  <si>
    <t>ui_menu_ok</t>
  </si>
  <si>
    <t>ui_menu_on</t>
  </si>
  <si>
    <t>On</t>
  </si>
  <si>
    <t>ui_menu_option_open_notification_desc</t>
  </si>
  <si>
    <t>Jumps to the location of the newest notification or opens this notification.</t>
  </si>
  <si>
    <t>ui_menu_option_open_notification_title</t>
  </si>
  <si>
    <t>Open latest notification</t>
  </si>
  <si>
    <t>ui_menu_option_select_all</t>
  </si>
  <si>
    <t>Picks up all of the creatures in the Dungeon (except your Little Snots) with the Hand of Terror.
Select all creatures currently in the Overworld.</t>
  </si>
  <si>
    <t>ui_menu_option_select_all_short</t>
  </si>
  <si>
    <t>Select / pick up all units</t>
  </si>
  <si>
    <t>ui_menu_option_select_close_combat</t>
  </si>
  <si>
    <t>Select Melee units</t>
  </si>
  <si>
    <t>ui_menu_option_select_protagonist</t>
  </si>
  <si>
    <t>Select / pick up Thalya</t>
  </si>
  <si>
    <t>ui_menu_option_select_ranged</t>
  </si>
  <si>
    <t>Select Ranged units</t>
  </si>
  <si>
    <t>ui_menu_options</t>
  </si>
  <si>
    <t>Options</t>
  </si>
  <si>
    <t>ui_menu_options_controls</t>
  </si>
  <si>
    <t>ui_menu_options_controls_category_demon_build</t>
  </si>
  <si>
    <t>Demons (dungeon)</t>
  </si>
  <si>
    <t>ui_menu_options_controls_category_demon_skills</t>
  </si>
  <si>
    <t>Demons (Overworld)</t>
  </si>
  <si>
    <t>ui_menu_options_controls_category_general</t>
  </si>
  <si>
    <t>ui_menu_options_controls_category_horde_build</t>
  </si>
  <si>
    <t>Horde (dungeon)</t>
  </si>
  <si>
    <t>ui_menu_options_controls_category_horde_skills</t>
  </si>
  <si>
    <t>Horde (Overworld)</t>
  </si>
  <si>
    <t>ui_menu_options_controls_filter</t>
  </si>
  <si>
    <t>Filter…</t>
  </si>
  <si>
    <t>ui_menu_options_controls_pending</t>
  </si>
  <si>
    <t>…</t>
  </si>
  <si>
    <t>ui_menu_options_controls_scheme_rts_desc</t>
  </si>
  <si>
    <t>Uses typical RTS (real-time strategy) key assignments such as A for &lt;color=#99FF99&gt;Attack&lt;/color&gt; or S for &lt;color=#99FF99&gt;Stop&lt;/color&gt;. The camera is controlled entirely using the arrow keys or the mouse.</t>
  </si>
  <si>
    <t>ui_menu_options_controls_scheme_rts_title</t>
  </si>
  <si>
    <t>RTS camera</t>
  </si>
  <si>
    <t>ui_menu_options_controls_scheme_title</t>
  </si>
  <si>
    <t>Key assignment</t>
  </si>
  <si>
    <t>ui_menu_options_controls_scheme_wasd_desc</t>
  </si>
  <si>
    <t>Reserves W, A, S, and D for controlling the camera. In addition, the camera can also be controlled using the arrow keys or the mouse.</t>
  </si>
  <si>
    <t>ui_menu_options_controls_scheme_wasd_title</t>
  </si>
  <si>
    <t>WASD camera</t>
  </si>
  <si>
    <t>ui_menu_options_default</t>
  </si>
  <si>
    <t>ui_menu_options_evillaughter</t>
  </si>
  <si>
    <t>Your evil laughter</t>
  </si>
  <si>
    <t>ui_menu_options_evillaughter_1</t>
  </si>
  <si>
    <t>Blowfield</t>
  </si>
  <si>
    <t>ui_menu_options_evillaughter_2</t>
  </si>
  <si>
    <t>Coldfinger</t>
  </si>
  <si>
    <t>ui_menu_options_evillaughter_3</t>
  </si>
  <si>
    <t>Dr. Now</t>
  </si>
  <si>
    <t>ui_menu_options_evillaughter_4</t>
  </si>
  <si>
    <t>Kerbal Khan</t>
  </si>
  <si>
    <t>ui_menu_options_evillaughter_5</t>
  </si>
  <si>
    <t>Scarymanga</t>
  </si>
  <si>
    <t>ui_menu_options_evillaughter_6</t>
  </si>
  <si>
    <t>La Chiffe</t>
  </si>
  <si>
    <t>ui_menu_options_evillaughter_desc</t>
  </si>
  <si>
    <t>Determines how your irresistibly frightening laughter will sound.</t>
  </si>
  <si>
    <t>ui_menu_options_gameplay</t>
  </si>
  <si>
    <t>ui_menu_options_gameplay_always_show_names</t>
  </si>
  <si>
    <t>Permanently show creature names</t>
  </si>
  <si>
    <t>ui_menu_options_gameplay_always_show_side_buttons</t>
  </si>
  <si>
    <t>Always show Menu bar (left)</t>
  </si>
  <si>
    <t>ui_menu_options_gameplay_always_show_side_buttons_desc</t>
  </si>
  <si>
    <t>The left menu bar is permanently displayed.</t>
  </si>
  <si>
    <t>ui_menu_options_gameplay_autosave</t>
  </si>
  <si>
    <t>Autosave interval</t>
  </si>
  <si>
    <t>ui_menu_options_gameplay_autosave_desc</t>
  </si>
  <si>
    <t>Determines how often the game should automatically save (in minutes). Set this value to 0 to disable Auto Save.</t>
  </si>
  <si>
    <t>ui_menu_options_gameplay_autosave_never</t>
  </si>
  <si>
    <t>Never</t>
  </si>
  <si>
    <t>ui_menu_options_gameplay_autosave_value</t>
  </si>
  <si>
    <t>{Amount} minutes</t>
  </si>
  <si>
    <t>ui_menu_options_gameplay_border_scroll_speed</t>
  </si>
  <si>
    <t>Scroll speed (screen edge)</t>
  </si>
  <si>
    <t>ui_menu_options_gameplay_border_scroll_speed_desc</t>
  </si>
  <si>
    <t>Controls the speed at which the camera can be moved around the edge of the screen.</t>
  </si>
  <si>
    <t>ui_menu_options_gameplay_cameradistance</t>
  </si>
  <si>
    <t>Camera Distance</t>
  </si>
  <si>
    <t>ui_menu_options_gameplay_cameradistance_desc</t>
  </si>
  <si>
    <t>Maximum camera distance. CAUTION: Higher settings can have an extremely negative effect on performance!</t>
  </si>
  <si>
    <t>ui_menu_options_gameplay_cameradistance_far</t>
  </si>
  <si>
    <t>Far away</t>
  </si>
  <si>
    <t>ui_menu_options_gameplay_cameradistance_near</t>
  </si>
  <si>
    <t>Close</t>
  </si>
  <si>
    <t>ui_menu_options_gameplay_cameradistance_normal</t>
  </si>
  <si>
    <t>Standard</t>
  </si>
  <si>
    <t>ui_menu_options_gameplay_cameradistance_very_far</t>
  </si>
  <si>
    <t>Very far away</t>
  </si>
  <si>
    <t>ui_menu_options_gameplay_chatty_narrator_desc</t>
  </si>
  <si>
    <t>Determines how chatty the Narrator can be. Should he unexpectedly get on your nerves, you can use this to silence him.</t>
  </si>
  <si>
    <t>ui_menu_options_gameplay_chatty_narrator_off</t>
  </si>
  <si>
    <t>ui_menu_options_gameplay_chatty_narrator_often</t>
  </si>
  <si>
    <t>Frequent</t>
  </si>
  <si>
    <t>ui_menu_options_gameplay_chatty_narrator_seldom</t>
  </si>
  <si>
    <t>Seldom</t>
  </si>
  <si>
    <t>ui_menu_options_gameplay_chatty_narrator_title</t>
  </si>
  <si>
    <t>Narrator chattiness</t>
  </si>
  <si>
    <t>ui_menu_options_gameplay_controllermode</t>
  </si>
  <si>
    <t>Input mode</t>
  </si>
  <si>
    <t>ui_menu_options_gameplay_controllermode_autodetect</t>
  </si>
  <si>
    <t>Automatic</t>
  </si>
  <si>
    <t>ui_menu_options_gameplay_controllermode_desc</t>
  </si>
  <si>
    <t>Some rare configurations can lead to conflicts when detecting a connected controller. This setting can be used to force a particular Input mode.</t>
  </si>
  <si>
    <t>ui_menu_options_gameplay_controllermode_forcegamepad</t>
  </si>
  <si>
    <t>Gamepad</t>
  </si>
  <si>
    <t>ui_menu_options_gameplay_controllermode_forcemousekeyboard</t>
  </si>
  <si>
    <t>Mouse / Keyboard</t>
  </si>
  <si>
    <t>ui_menu_options_gameplay_disable_main_menu_movement</t>
  </si>
  <si>
    <t>Deactivates movement in the Main menu</t>
  </si>
  <si>
    <t>ui_menu_options_gameplay_disable_main_menu_movement_desc</t>
  </si>
  <si>
    <t>Some players experience dizzy spells when viewing fast-moving images. This option turns off camera motion in the Main menu.</t>
  </si>
  <si>
    <t>ui_menu_options_gameplay_healthbars</t>
  </si>
  <si>
    <t>Health bar</t>
  </si>
  <si>
    <t>ui_menu_options_gameplay_healthbars_always</t>
  </si>
  <si>
    <t>Always</t>
  </si>
  <si>
    <t>ui_menu_options_gameplay_healthbars_changed</t>
  </si>
  <si>
    <t>Upon change</t>
  </si>
  <si>
    <t>ui_menu_options_gameplay_healthbars_desc</t>
  </si>
  <si>
    <t>Determines when Unit Health bars are shown.
Always: Health bars are always displayed.
Selected: Health bars are only displayed when a unit is selected, has recently suffered damage or has very little life left.
Upon change: Health bars are only displayed when a unit has recently suffered damage or has very little life left.</t>
  </si>
  <si>
    <t>ui_menu_options_gameplay_healthbars_selected</t>
  </si>
  <si>
    <t>Selected</t>
  </si>
  <si>
    <t>ui_menu_options_gameplay_keyboard_scroll_speed</t>
  </si>
  <si>
    <t>Scroll speed</t>
  </si>
  <si>
    <t>ui_menu_options_gameplay_keyboard_scroll_speed_desc</t>
  </si>
  <si>
    <t>Controls the speed at which the camera can be moved.</t>
  </si>
  <si>
    <t>ui_menu_options_gameplay_language</t>
  </si>
  <si>
    <t>Language</t>
  </si>
  <si>
    <t>ui_menu_options_gameplay_language_desc</t>
  </si>
  <si>
    <t>Sets the language used in the game.</t>
  </si>
  <si>
    <t>ui_menu_options_gameplay_language_warning</t>
  </si>
  <si>
    <t>Game language cannot be changed while playing.</t>
  </si>
  <si>
    <t>ui_menu_options_gameplay_mpplayercolor</t>
  </si>
  <si>
    <t>Overview map in player color</t>
  </si>
  <si>
    <t>ui_menu_options_gameplay_mpplayercolor_desc</t>
  </si>
  <si>
    <t>Colors icons on the Overview map in player colors (Multiplayer mode only).</t>
  </si>
  <si>
    <t>ui_menu_options_gameplay_preorder_dlc_demon</t>
  </si>
  <si>
    <t>Demon throne room</t>
  </si>
  <si>
    <t>ui_menu_options_gameplay_preorder_dlc_demon_desc</t>
  </si>
  <si>
    <t>What could be better than the lava pits of hell? Show your preference for the demons with this throne room!</t>
  </si>
  <si>
    <t>ui_menu_options_gameplay_preorder_dlc_horde</t>
  </si>
  <si>
    <t>Horde throne room</t>
  </si>
  <si>
    <t>ui_menu_options_gameplay_preorder_dlc_horde_desc</t>
  </si>
  <si>
    <t>Show your industrious (but not really intelligent) helpers of the Horde that you prefer them with this orcish throne room.</t>
  </si>
  <si>
    <t>ui_menu_options_gameplay_preorder_dlc_undead</t>
  </si>
  <si>
    <t>Undead throne room</t>
  </si>
  <si>
    <t>ui_menu_options_gameplay_preorder_dlc_undead_desc</t>
  </si>
  <si>
    <t>Who would not give in to temptation in the face of corpses longing for brains? With this throne room, show that you have a (partly pounding) heart for the undead!</t>
  </si>
  <si>
    <t>ui_menu_options_gameplay_show_hints</t>
  </si>
  <si>
    <t>Show tips</t>
  </si>
  <si>
    <t>ui_menu_options_gameplay_simple_evil_hand_desc</t>
  </si>
  <si>
    <t>To make pick up easier, the Hand of Terror is shown with an extended index finger when you point to one of your creatures.</t>
  </si>
  <si>
    <t>ui_menu_options_gameplay_simple_evil_hand_title</t>
  </si>
  <si>
    <t>Outstretched forefinger when picking.</t>
  </si>
  <si>
    <t>ui_menu_options_gameplay_softwarecursor</t>
  </si>
  <si>
    <t>Software Cursor</t>
  </si>
  <si>
    <t>ui_menu_options_gameplay_softwarecursor_desc</t>
  </si>
  <si>
    <t>Switches from hardware cursor to software. This scales with the resolution, but moves in relation to the frame rate.</t>
  </si>
  <si>
    <t>ui_menu_options_graphics</t>
  </si>
  <si>
    <t>Graphics</t>
  </si>
  <si>
    <t>ui_menu_options_graphics_anisotropic</t>
  </si>
  <si>
    <t>Anisotropic filtering</t>
  </si>
  <si>
    <t>ui_menu_options_graphics_antialiasing</t>
  </si>
  <si>
    <t>Anti-aliasing</t>
  </si>
  <si>
    <t>ui_menu_options_graphics_bloom</t>
  </si>
  <si>
    <t>Bloom</t>
  </si>
  <si>
    <t>ui_menu_options_graphics_effects_quality</t>
  </si>
  <si>
    <t>Effect quality</t>
  </si>
  <si>
    <t>ui_menu_options_graphics_filtering</t>
  </si>
  <si>
    <t>Texture filtering</t>
  </si>
  <si>
    <t>ui_menu_options_graphics_filtering_2x</t>
  </si>
  <si>
    <t>Anisotropic – 2x</t>
  </si>
  <si>
    <t>ui_menu_options_graphics_filtering_4x</t>
  </si>
  <si>
    <t>Anisotropic – 4x</t>
  </si>
  <si>
    <t>ui_menu_options_graphics_filtering_8x</t>
  </si>
  <si>
    <t>Anisotropic – 8x</t>
  </si>
  <si>
    <t>ui_menu_options_graphics_filtering_16x</t>
  </si>
  <si>
    <t>Anisotropic – 16x</t>
  </si>
  <si>
    <t>ui_menu_options_graphics_filtering_bilinear</t>
  </si>
  <si>
    <t>Bilinear</t>
  </si>
  <si>
    <t>ui_menu_options_graphics_filtering_trilinear</t>
  </si>
  <si>
    <t>Trilinear</t>
  </si>
  <si>
    <t>ui_menu_options_graphics_fullscreen</t>
  </si>
  <si>
    <t>Fullscreen</t>
  </si>
  <si>
    <t>ui_menu_options_graphics_fullscreen_desc</t>
  </si>
  <si>
    <t>Determines whether the game should run in full-screen or window mode.</t>
  </si>
  <si>
    <t>ui_menu_options_graphics_fullscreen_secondscreen</t>
  </si>
  <si>
    <t>Borderless Window</t>
  </si>
  <si>
    <t>ui_menu_options_graphics_fullscreen_secondscreen_desc</t>
  </si>
  <si>
    <t>Use a frameless window that doesn’t minimize when it loses focus and doesn’t restrict the mouse pointer.</t>
  </si>
  <si>
    <t>ui_menu_options_graphics_fxaa</t>
  </si>
  <si>
    <t>FXAA</t>
  </si>
  <si>
    <t>ui_menu_options_graphics_gurupertile</t>
  </si>
  <si>
    <t>Visualization Gobblers per Tile</t>
  </si>
  <si>
    <t>ui_menu_options_graphics_gurupertile_desc</t>
  </si>
  <si>
    <t>Limits the visualization of the Gobblers to approximately the given value, which can be helpful for low performance CPUs. Only the visualization is affected, the game function remains unchanged.</t>
  </si>
  <si>
    <t>ui_menu_options_graphics_quality</t>
  </si>
  <si>
    <t>Preset</t>
  </si>
  <si>
    <t>ui_menu_options_graphics_resolution</t>
  </si>
  <si>
    <t>Resolution</t>
  </si>
  <si>
    <t>ui_menu_options_graphics_resolution_desc</t>
  </si>
  <si>
    <t>Sets the resolution at which the game is displayed. The user interface is always displayed in the active monitor’s native resolution.</t>
  </si>
  <si>
    <t>ui_menu_options_graphics_shadow_quality</t>
  </si>
  <si>
    <t>Shadow quality</t>
  </si>
  <si>
    <t>ui_menu_options_graphics_ssao</t>
  </si>
  <si>
    <t>SSAO</t>
  </si>
  <si>
    <t>ui_menu_options_graphics_texture_quality</t>
  </si>
  <si>
    <t>Texture resolution</t>
  </si>
  <si>
    <t>ui_menu_options_graphics_vsync</t>
  </si>
  <si>
    <t>VSync</t>
  </si>
  <si>
    <t>ui_menu_options_graphics_vsync_double</t>
  </si>
  <si>
    <t>On – Double buffered</t>
  </si>
  <si>
    <t>ui_menu_options_graphics_vsync_off</t>
  </si>
  <si>
    <t>ui_menu_options_graphics_vsync_single</t>
  </si>
  <si>
    <t>On – Single Buffered</t>
  </si>
  <si>
    <t>ui_menu_options_infinite</t>
  </si>
  <si>
    <t>Endless</t>
  </si>
  <si>
    <t>ui_menu_options_quickgame_ready</t>
  </si>
  <si>
    <t>Notify as soon as a multiplayer game is available.</t>
  </si>
  <si>
    <t>ui_menu_options_quickgame_ready_chat</t>
  </si>
  <si>
    <t>Player search during Single Player game</t>
  </si>
  <si>
    <t>ui_menu_options_quickgame_ready_desc</t>
  </si>
  <si>
    <t>Select this option if you want to be notified during play in all games whenever another player creates a public Multiplayer game.</t>
  </si>
  <si>
    <t>ui_menu_options_requires_new_game</t>
  </si>
  <si>
    <t>Cannot be changed at this time.</t>
  </si>
  <si>
    <t>ui_menu_options_requires_restart</t>
  </si>
  <si>
    <t>This change requires a restart</t>
  </si>
  <si>
    <t>ui_menu_options_reset_confirm</t>
  </si>
  <si>
    <t>Reset settings?</t>
  </si>
  <si>
    <t>ui_menu_options_sound</t>
  </si>
  <si>
    <t>Sound</t>
  </si>
  <si>
    <t>ui_menu_options_sound_dialog_volume</t>
  </si>
  <si>
    <t>Dialog volume</t>
  </si>
  <si>
    <t>ui_menu_options_sound_dialog_volume_desc</t>
  </si>
  <si>
    <t>Sets the volume for spoken text such as Narrator remarks and cut scene conversations.</t>
  </si>
  <si>
    <t>ui_menu_options_sound_effects_volume</t>
  </si>
  <si>
    <t>Effects volume</t>
  </si>
  <si>
    <t>ui_menu_options_sound_effects_volume_desc</t>
  </si>
  <si>
    <t>Sets the volume for effects such as attacks, spells and suchlike.</t>
  </si>
  <si>
    <t>ui_menu_options_sound_master_volume</t>
  </si>
  <si>
    <t>Main volume</t>
  </si>
  <si>
    <t>ui_menu_options_sound_master_volume_desc</t>
  </si>
  <si>
    <t>Sets the game’s overall volume. This setting affects effects, dialogues, and music alike.</t>
  </si>
  <si>
    <t>ui_menu_options_sound_music_volume</t>
  </si>
  <si>
    <t>Music volume</t>
  </si>
  <si>
    <t>ui_menu_options_sound_music_volume_desc</t>
  </si>
  <si>
    <t>Sets the volume of the music in the game.</t>
  </si>
  <si>
    <t>ui_menu_options_sound_subtitles</t>
  </si>
  <si>
    <t>Subtitles</t>
  </si>
  <si>
    <t>ui_menu_options_sound_subtitles_desc</t>
  </si>
  <si>
    <t>Determines whether subtitles should be displayed during play and in videos.</t>
  </si>
  <si>
    <t>ui_menu_options_unapplied_changes</t>
  </si>
  <si>
    <t>Changes were made that have not yet been applied.</t>
  </si>
  <si>
    <t>ui_menu_overlay_difficulty_desc</t>
  </si>
  <si>
    <t>If the game is too easy for you…</t>
  </si>
  <si>
    <t>ui_menu_overlay_endlessgame_desc</t>
  </si>
  <si>
    <t>In endless game mode, you can play the map for as long as you want. There are no victory conditions.</t>
  </si>
  <si>
    <t>ui_menu_overlay_fastgame_desc</t>
  </si>
  <si>
    <t>In a quick game, research only costs half as much and only require half as long in order to be researched.</t>
  </si>
  <si>
    <t>ui_menu_overlay_gameid_desc</t>
  </si>
  <si>
    <t>The game ID is a code that the other players will need to enter in order to join your game.</t>
  </si>
  <si>
    <t>ui_menu_overlay_gameid_title</t>
  </si>
  <si>
    <t>Game ID</t>
  </si>
  <si>
    <t>ui_menu_overlay_kick_desc</t>
  </si>
  <si>
    <t>Select this to remove the corresponding players from the game.</t>
  </si>
  <si>
    <t>ui_menu_overlay_kick_title</t>
  </si>
  <si>
    <t>Remove player(s)</t>
  </si>
  <si>
    <t>ui_menu_overlay_ready_desc</t>
  </si>
  <si>
    <t>Select this when you're ready!</t>
  </si>
  <si>
    <t>ui_menu_overlay_ready_title</t>
  </si>
  <si>
    <t>Ready!</t>
  </si>
  <si>
    <t>ui_menu_overlay_startinggold_desc</t>
  </si>
  <si>
    <t>Shows how much gold is available to you at the beginning of the game.</t>
  </si>
  <si>
    <t>ui_menu_overwrite_savegame_confirm</t>
  </si>
  <si>
    <t>Do you really wish to overwrite this saved game?</t>
  </si>
  <si>
    <t>ui_menu_play</t>
  </si>
  <si>
    <t>Play</t>
  </si>
  <si>
    <t>ui_menu_player_color</t>
  </si>
  <si>
    <t>Player color</t>
  </si>
  <si>
    <t>ui_menu_players</t>
  </si>
  <si>
    <t>Players</t>
  </si>
  <si>
    <t>ui_menu_presentation</t>
  </si>
  <si>
    <t>Presentation</t>
  </si>
  <si>
    <t>ui_menu_purchase</t>
  </si>
  <si>
    <t>To the shop…</t>
  </si>
  <si>
    <t>ui_menu_purchase_immediately</t>
  </si>
  <si>
    <t>Purchase</t>
  </si>
  <si>
    <t>ui_menu_purchase_xboxone</t>
  </si>
  <si>
    <t>Xbox Store …</t>
  </si>
  <si>
    <t>ui_menu_quickgame</t>
  </si>
  <si>
    <t>ui_menu_quicksave</t>
  </si>
  <si>
    <t>Quick save: {scene}</t>
  </si>
  <si>
    <t>ui_menu_quit</t>
  </si>
  <si>
    <t>Quit</t>
  </si>
  <si>
    <t>ui_menu_quit_confirm</t>
  </si>
  <si>
    <t>Do you really wish to end Dungeons 3?</t>
  </si>
  <si>
    <t>ui_menu_random</t>
  </si>
  <si>
    <t>Random</t>
  </si>
  <si>
    <t>ui_menu_ready</t>
  </si>
  <si>
    <t>Ready</t>
  </si>
  <si>
    <t>ui_menu_required_evilness</t>
  </si>
  <si>
    <t>Game length</t>
  </si>
  <si>
    <t>ui_menu_required_evilness_mouseover</t>
  </si>
  <si>
    <t>Low: A total of {MultiplayerReqEvilnessLow} Evilness must be collected to win the game.
Default: A total of {MultiplayerReqEvilnessMiddle} Evilness must be collected to win the game.
High: A total of {MultiplayerReqEvilnessHigh} Evilness must be collected to win the game.
Both available and spent Evilness count towards the goal!</t>
  </si>
  <si>
    <t>ui_menu_restore</t>
  </si>
  <si>
    <t>Restore content</t>
  </si>
  <si>
    <t>ui_menu_review_nag_main</t>
  </si>
  <si>
    <t>Dungeon Lords,
The game-developing Evil and its loyal minions would like to thank you for supporting Dungeons 3 and dedicating yourselves to the fight against the fluffy forces of the unicorn-loving Good.
We, the developer Snots, have enjoyed working on this game with all our evil hearts. As the ultimate Snot-slapping Evil never sleeps, we will continue to further enhance your evilfication experience. As such, the light-eschewing evil would love to hear what you think about Dungeons 3 and how his Snots can further improve it.</t>
  </si>
  <si>
    <t>ui_menu_review_nag_sign</t>
  </si>
  <si>
    <t>Yours truly,
The Grateful Evil and his Bavarian developer Snots</t>
  </si>
  <si>
    <t>ui_menu_save</t>
  </si>
  <si>
    <t>Save</t>
  </si>
  <si>
    <t>ui_menu_save_game</t>
  </si>
  <si>
    <t>Save game</t>
  </si>
  <si>
    <t>ui_menu_save_load</t>
  </si>
  <si>
    <t>Save/Load</t>
  </si>
  <si>
    <t>ui_menu_savegame_corrupted</t>
  </si>
  <si>
    <t>Error in saved game</t>
  </si>
  <si>
    <t>ui_menu_savegame_incompatible</t>
  </si>
  <si>
    <t>Saved game is incompatible with current version</t>
  </si>
  <si>
    <t>ui_menu_savegame_incompatible_dlc</t>
  </si>
  <si>
    <t>Savegame contains nonexistent DLC</t>
  </si>
  <si>
    <t>ui_menu_savegame_playtime</t>
  </si>
  <si>
    <t>Time played: {Time} min.</t>
  </si>
  <si>
    <t>ui_menu_seed</t>
  </si>
  <si>
    <t>Random parameters</t>
  </si>
  <si>
    <t>ui_menu_seed_mouseover</t>
  </si>
  <si>
    <t>This number is used for map generation. If you use the same random parameters, you can play the same map again.</t>
  </si>
  <si>
    <t>ui_menu_session_id</t>
  </si>
  <si>
    <t>Game ID:</t>
  </si>
  <si>
    <t>ui_menu_singleplayer</t>
  </si>
  <si>
    <t>Single player</t>
  </si>
  <si>
    <t>ui_menu_skirmish</t>
  </si>
  <si>
    <t>Сутичка</t>
  </si>
  <si>
    <t>ui_menu_skirmish_desc</t>
  </si>
  <si>
    <t xml:space="preserve"> 1234567890-+/\|*_()[]@#$%&amp;,:;.?!…«»—'’~®°ÀÁÂÄĄÈÉÊÔÖÙÛÜÎÏÇŒŃŁŻàáâäąèéêôöùûüîïçœßńłżABCDEFGHIJKLMNOPQRSTUVWXYZabcdefghijklmnopqrstuvwxyzАБВГҐДЕЄЖЗИІЇЙКЛМНОПРСТУФХЦЧШЩЬЮЯабвгґдеєжзиіїйклмнопрстуфхцчшщьюя."</t>
  </si>
  <si>
    <t>ui_menu_skirmish_endless</t>
  </si>
  <si>
    <t>ui_menu_skirmish_endless_desc</t>
  </si>
  <si>
    <t>The map has no end, you can play as long as you want. In addition, there are Hero Portals in the Underground through which enemies can enter your Dungeon, even if you have completely conquered the Overworld.</t>
  </si>
  <si>
    <t>ui_menu_skirmish_manual</t>
  </si>
  <si>
    <t>Manual</t>
  </si>
  <si>
    <t>ui_menu_skirmish_manual_desc</t>
  </si>
  <si>
    <t>No Heroes will automatically enter the Dungeon. Instead, you can trigger them yourself.</t>
  </si>
  <si>
    <t>ui_menu_starting_evilness</t>
  </si>
  <si>
    <t>Evilness at start</t>
  </si>
  <si>
    <t>ui_menu_starting_gold</t>
  </si>
  <si>
    <t>Gold at start</t>
  </si>
  <si>
    <t>ui_menu_starting_gold_mouseover</t>
  </si>
  <si>
    <t>Low: {SkirmishLowGold} Gold.
Default: {SkirmishAverageGold} Gold.
High: {SkirmishHighGold} Gold.</t>
  </si>
  <si>
    <t>ui_menu_starting_resources</t>
  </si>
  <si>
    <t>Resources at start</t>
  </si>
  <si>
    <t>ui_menu_starting_resources_mouseover</t>
  </si>
  <si>
    <t>Low: {SkirmishLowEvilness} &lt;sprite=evilness&gt; and {SkirmishLowGold} &lt;sprite=gold&gt;.
Default: {SkirmishAverageEvilness} &lt;sprite=evilness&gt; and {SkirmishAverageGold} &lt;sprite=gold&gt;.
High: {SkirmishHighEvilness} &lt;sprite=evilness&gt; and {SkirmishHighGold} &lt;sprite=gold&gt;.</t>
  </si>
  <si>
    <t>ui_menu_status_dlc_purchasing</t>
  </si>
  <si>
    <t>Wait until the purchase is finished…</t>
  </si>
  <si>
    <t>ui_menu_status_dlc_restoring</t>
  </si>
  <si>
    <t>Restore DLC purchased previously…</t>
  </si>
  <si>
    <t>ui_menu_survival</t>
  </si>
  <si>
    <t>Survive</t>
  </si>
  <si>
    <t>ui_menu_survival_desc</t>
  </si>
  <si>
    <t>Increasingly powerful Heroes enter the Dungeon through Hero Portals. Stop 20 of these groups to win the game.</t>
  </si>
  <si>
    <t>ui_menu_team</t>
  </si>
  <si>
    <t>Team selection</t>
  </si>
  <si>
    <t>ui_menu_team_desc</t>
  </si>
  <si>
    <t>The game host can chose the player's team.</t>
  </si>
  <si>
    <t>ui_menu_teamblue</t>
  </si>
  <si>
    <t>Team Blue</t>
  </si>
  <si>
    <t>ui_menu_teamgreen</t>
  </si>
  <si>
    <t>Team Green</t>
  </si>
  <si>
    <t>ui_menu_teampurple</t>
  </si>
  <si>
    <t>Team Purple</t>
  </si>
  <si>
    <t>ui_menu_teamred</t>
  </si>
  <si>
    <t>Team Red</t>
  </si>
  <si>
    <t>ui_menu_tutorials</t>
  </si>
  <si>
    <t>ui_menu_victory_back_to_main_menu</t>
  </si>
  <si>
    <t>ui_menu_victory_continue_campaign</t>
  </si>
  <si>
    <t>Continue</t>
  </si>
  <si>
    <t>ui_menu_victory_load_game</t>
  </si>
  <si>
    <t>Load game</t>
  </si>
  <si>
    <t>ui_menu_victory_map_restart_confirm</t>
  </si>
  <si>
    <t>Really restart game?</t>
  </si>
  <si>
    <t>ui_menu_video_play</t>
  </si>
  <si>
    <t>ui_menu_videos</t>
  </si>
  <si>
    <t>Videos</t>
  </si>
  <si>
    <t>ui_menu_wallset_fairytale</t>
  </si>
  <si>
    <t>Fairytale</t>
  </si>
  <si>
    <t>ui_menu_wallset_greyrock</t>
  </si>
  <si>
    <t>ui_menu_wallset_heroes</t>
  </si>
  <si>
    <t>Heroic</t>
  </si>
  <si>
    <t>ui_menu_wallset_pirates</t>
  </si>
  <si>
    <t>Piratey</t>
  </si>
  <si>
    <t>ui_menu_wallset_selection</t>
  </si>
  <si>
    <t>Dungeon Walls</t>
  </si>
  <si>
    <t>ui_menu_wallset_tooltip</t>
  </si>
  <si>
    <t>Dungeon wall visuals selection.</t>
  </si>
  <si>
    <t>ui_menu_yes</t>
  </si>
  <si>
    <t>Yes</t>
  </si>
  <si>
    <t>ui_mouse_left_button</t>
  </si>
  <si>
    <t>&lt;sprite=MouseLeft&gt;</t>
  </si>
  <si>
    <t>ui_mouse_right_button</t>
  </si>
  <si>
    <t>&lt;sprite=MouseRight&gt;</t>
  </si>
  <si>
    <t>ui_multiplayer_score</t>
  </si>
  <si>
    <t>Points:</t>
  </si>
  <si>
    <t>ui_overlay_arcanium_title</t>
  </si>
  <si>
    <t>Mana Shrines:</t>
  </si>
  <si>
    <t>ui_overlay_creatures_desc</t>
  </si>
  <si>
    <t>Opens the list of creatures and gives you quick access to all your miserable subjects.</t>
  </si>
  <si>
    <t>ui_overlay_creatures_title</t>
  </si>
  <si>
    <t>Creature list</t>
  </si>
  <si>
    <t>ui_overlay_crystal_function</t>
  </si>
  <si>
    <t>Remaining: {Constants.WallManaAmount:Uncolored} &lt;sprite=mana&gt;</t>
  </si>
  <si>
    <t>ui_overlay_diamond</t>
  </si>
  <si>
    <t>Diamond Vein</t>
  </si>
  <si>
    <t>ui_overlay_diamond_function</t>
  </si>
  <si>
    <t>Remaining: Infinite</t>
  </si>
  <si>
    <t>ui_overlay_events_desc</t>
  </si>
  <si>
    <t>Use this feature to access the notifications list.</t>
  </si>
  <si>
    <t>ui_overlay_events_title</t>
  </si>
  <si>
    <t>Notifications</t>
  </si>
  <si>
    <t>ui_overlay_evilness</t>
  </si>
  <si>
    <t>{Amount} evilness</t>
  </si>
  <si>
    <t>ui_overlay_gold</t>
  </si>
  <si>
    <t>{Amount} gold</t>
  </si>
  <si>
    <t>ui_overlay_gold_function</t>
  </si>
  <si>
    <t>Remaining: {Constants.WallGoldAmount:Uncolored} &lt;sprite=gold&gt;</t>
  </si>
  <si>
    <t>ui_overlay_heavygold</t>
  </si>
  <si>
    <t>Gold Vein</t>
  </si>
  <si>
    <t>ui_overlay_heavygold_function</t>
  </si>
  <si>
    <t>Remaining: {gold} &lt;sprite=gold&gt;</t>
  </si>
  <si>
    <t>ui_overlay_help_desc</t>
  </si>
  <si>
    <t>This feature lets you view additional information about various menu elements. To do so, move the cursor over the corresponding element.</t>
  </si>
  <si>
    <t>ui_overlay_help_title</t>
  </si>
  <si>
    <t>Help feature</t>
  </si>
  <si>
    <t>ui_overlay_room_arcanium_icons_title</t>
  </si>
  <si>
    <t>ui_overlay_room_arcanium_storage_title</t>
  </si>
  <si>
    <t>Mana:</t>
  </si>
  <si>
    <t>ui_overlay_room_arena_icons_title</t>
  </si>
  <si>
    <t>Fighting Pit:</t>
  </si>
  <si>
    <t>ui_overlay_room_brewery_icons_title</t>
  </si>
  <si>
    <t>ui_overlay_room_brewery_storage_title</t>
  </si>
  <si>
    <t>ui_overlay_room_crypta_icons_title</t>
  </si>
  <si>
    <t>ui_overlay_room_crypta_storage_title</t>
  </si>
  <si>
    <t>Patients:</t>
  </si>
  <si>
    <t>ui_overlay_room_efficiency_title</t>
  </si>
  <si>
    <t>Efficiency:</t>
  </si>
  <si>
    <t>ui_overlay_room_graveyard_icons_title</t>
  </si>
  <si>
    <t>Resting places:</t>
  </si>
  <si>
    <t>ui_overlay_room_graveyard_storage_title</t>
  </si>
  <si>
    <t>Resting Undead:</t>
  </si>
  <si>
    <t>ui_overlay_room_guardroom_clearassignment_desc</t>
  </si>
  <si>
    <t>Orders the Creatures on guard duty here to quit work.
You can also use the Hand of Terror to collect creatures directly from the Guard Room, thereby ending that Creature’s guard duty.</t>
  </si>
  <si>
    <t>ui_overlay_room_guardroom_clearassignment_title</t>
  </si>
  <si>
    <t>End Guard duty</t>
  </si>
  <si>
    <t>ui_overlay_room_guardroom_icons_title</t>
  </si>
  <si>
    <t>Drums:</t>
  </si>
  <si>
    <t>ui_overlay_room_guardroom_storage_title</t>
  </si>
  <si>
    <t>Guards:</t>
  </si>
  <si>
    <t>ui_overlay_room_gurufarm_storage_title</t>
  </si>
  <si>
    <t>Gobblers:</t>
  </si>
  <si>
    <t>ui_overlay_room_health_desc</t>
  </si>
  <si>
    <t>Shows the Dungeonheart’s current status (aka Life Energy to insiders) and its maximum status.</t>
  </si>
  <si>
    <t>ui_overlay_room_health_title</t>
  </si>
  <si>
    <t>Dungeonheart status:</t>
  </si>
  <si>
    <t>ui_overlay_room_hideout_icons_title</t>
  </si>
  <si>
    <t>Bunks:</t>
  </si>
  <si>
    <t>ui_overlay_room_laboratory_icons_title</t>
  </si>
  <si>
    <t>Mystificate:</t>
  </si>
  <si>
    <t>ui_overlay_room_lecturehall_icons_title</t>
  </si>
  <si>
    <t>Study Booths:</t>
  </si>
  <si>
    <t>ui_overlay_room_lecturehall_storage_title</t>
  </si>
  <si>
    <t>Scrolls;</t>
  </si>
  <si>
    <t>ui_overlay_room_prison_icons_title</t>
  </si>
  <si>
    <t>Prisoners:</t>
  </si>
  <si>
    <t>ui_overlay_room_prison_storage_title</t>
  </si>
  <si>
    <t>Spaces for prisoners:</t>
  </si>
  <si>
    <t>ui_overlay_room_relaxpool_icons_title</t>
  </si>
  <si>
    <t>Mana Baths:</t>
  </si>
  <si>
    <t>ui_overlay_room_relaxpool_storage_title</t>
  </si>
  <si>
    <t>ui_overlay_room_storage_title</t>
  </si>
  <si>
    <t>Capacity:</t>
  </si>
  <si>
    <t>ui_overlay_room_temple_icons_title</t>
  </si>
  <si>
    <t>Sacrificial Pit:</t>
  </si>
  <si>
    <t>ui_overlay_room_temple_storage_title</t>
  </si>
  <si>
    <t>Praying Creatures</t>
  </si>
  <si>
    <t>ui_overlay_room_tinkercave_icons_title</t>
  </si>
  <si>
    <t>Tinkerer’s Machinaria:</t>
  </si>
  <si>
    <t>ui_overlay_room_torture_icons_title</t>
  </si>
  <si>
    <t>Torture Implements:</t>
  </si>
  <si>
    <t>ui_overlay_room_torture_storage_title</t>
  </si>
  <si>
    <t>Tortured Heroes:</t>
  </si>
  <si>
    <t>ui_overlay_room_treasury_storage_title</t>
  </si>
  <si>
    <t>Gold:</t>
  </si>
  <si>
    <t>ui_overlay_room_vortex_icons_title</t>
  </si>
  <si>
    <t>Portals:</t>
  </si>
  <si>
    <t>ui_overlay_room_workshop_icons_title</t>
  </si>
  <si>
    <t>Work units:</t>
  </si>
  <si>
    <t>ui_overlay_room_workshop_storage_title</t>
  </si>
  <si>
    <t>Toolboxes:</t>
  </si>
  <si>
    <t>ui_overlay_spell_castable_dungeon_title</t>
  </si>
  <si>
    <t>Your own dungeon</t>
  </si>
  <si>
    <t>ui_overlay_spell_castable_only_overworld_title</t>
  </si>
  <si>
    <t>Your own evilified Overworld</t>
  </si>
  <si>
    <t>ui_overlay_spell_castable_overworld_title</t>
  </si>
  <si>
    <t>You own dungeon and evilified Overworld</t>
  </si>
  <si>
    <t>ui_overlay_spell_castable_title</t>
  </si>
  <si>
    <t>Range of use</t>
  </si>
  <si>
    <t>ui_overlay_spell_stayincastmodus_gamepad_title</t>
  </si>
  <si>
    <t>Press and hold down {key:Submit} if you do not wish to leave spell mode.</t>
  </si>
  <si>
    <t>ui_overlay_spell_stayincastmodus_keyboard_title</t>
  </si>
  <si>
    <t>Press and hold down the left mouse button or the shift key to stay in spellcasting mode.</t>
  </si>
  <si>
    <t>ui_overlay_toolbox_function</t>
  </si>
  <si>
    <t>Remaining: {Constants.WallToolboxAmount} &lt;sprite=toolboxes&gt;</t>
  </si>
  <si>
    <t>ui_overlay_unit_admire_desc</t>
  </si>
  <si>
    <t>Shows how much a particular creature desires to be admired. When the value becomes too high, that particular creature will stop working, and instead go to the Hall of Admiration where it can… uh… get some admiration.</t>
  </si>
  <si>
    <t>ui_overlay_unit_anger_desc</t>
  </si>
  <si>
    <t>Shows how furious this creature is. Extremely furious creatures start to go on strike.</t>
  </si>
  <si>
    <t>ui_overlay_unit_anger_title</t>
  </si>
  <si>
    <t>Rage</t>
  </si>
  <si>
    <t>ui_overlay_unit_armor_desc</t>
  </si>
  <si>
    <t>Shows how well-armored this creature is. The armor value will be deducted from the damage taken.</t>
  </si>
  <si>
    <t>ui_overlay_unit_armor_title</t>
  </si>
  <si>
    <t>ui_overlay_unit_attack_aspects_title</t>
  </si>
  <si>
    <t>Effectiveness</t>
  </si>
  <si>
    <t>ui_overlay_unit_attacks_title</t>
  </si>
  <si>
    <t>ui_overlay_unit_boredom_desc</t>
  </si>
  <si>
    <t>Shows how bored this creature is. An extremely bored creature stops working until this value sinks once again.</t>
  </si>
  <si>
    <t>ui_overlay_unit_damage_desc</t>
  </si>
  <si>
    <t>Shows how much damage this creature deals with a single attack.</t>
  </si>
  <si>
    <t>ui_overlay_unit_damage_title</t>
  </si>
  <si>
    <t>ui_overlay_unit_energy_desc</t>
  </si>
  <si>
    <t>Shows how much energy this creature possesses, as well as its maximum energy.</t>
  </si>
  <si>
    <t>ui_overlay_unit_energy_title</t>
  </si>
  <si>
    <t>ui_overlay_unit_fight_xp_desc</t>
  </si>
  <si>
    <t>Shows how many experience points the creature has already collected in battle. These determine the battle level of the creature. For each battle level, their battle values improve at random.</t>
  </si>
  <si>
    <t>ui_overlay_unit_fight_xp_title</t>
  </si>
  <si>
    <t>Experience points (battle)</t>
  </si>
  <si>
    <t>ui_overlay_unit_health_desc</t>
  </si>
  <si>
    <t>Shows how many hit points this creature possesses, as well as its maximum health.</t>
  </si>
  <si>
    <t>ui_overlay_unit_health_title</t>
  </si>
  <si>
    <t>Hit Points</t>
  </si>
  <si>
    <t>ui_overlay_unit_production_xp_desc</t>
  </si>
  <si>
    <t>Shows how many experience points the creature has already collected in the course of its work. These determine the production level of the creature. Each increase in production level allows the creature to work better.</t>
  </si>
  <si>
    <t>ui_overlay_unit_production_xp_title</t>
  </si>
  <si>
    <t>Experience points (production)</t>
  </si>
  <si>
    <t>ui_overlay_unit_resting_desc</t>
  </si>
  <si>
    <t>Shows how urgently the creatures wants to relax in the Final Resting Place.</t>
  </si>
  <si>
    <t>ui_overlay_unit_resting_title</t>
  </si>
  <si>
    <t>Yearning for the Final Resting Place</t>
  </si>
  <si>
    <t>ui_overlay_unit_salary_desc</t>
  </si>
  <si>
    <t>Shows how much gold this creature expects each payday.</t>
  </si>
  <si>
    <t>ui_overlay_unit_salary_title</t>
  </si>
  <si>
    <t>Wages</t>
  </si>
  <si>
    <t>ui_overlay_unit_speed_desc</t>
  </si>
  <si>
    <t>Shows how quickly this creature moves.</t>
  </si>
  <si>
    <t>ui_overlay_unit_speed_title</t>
  </si>
  <si>
    <t>Speed</t>
  </si>
  <si>
    <t>ui_overlay_unit_thirst_desc</t>
  </si>
  <si>
    <t>Shows how thirsty this creature is.</t>
  </si>
  <si>
    <t>ui_overlay_unit_thirst_title</t>
  </si>
  <si>
    <t>ui_overlay_victorypoints</t>
  </si>
  <si>
    <t>{Amount} victory points</t>
  </si>
  <si>
    <t>ui_overview_beer_additional_info</t>
  </si>
  <si>
    <t>Change in the last 20 seconds: {PlayerBeerChange}</t>
  </si>
  <si>
    <t>ui_overview_gold_additional_info</t>
  </si>
  <si>
    <t>Payday in {PlayerNextPayday}
Cost of the next Payday: {PlayerUpkeep}
Change in the last 20 seconds: {PlayerGoldChange}
Maximum Gold: {PlayerGoldMax}</t>
  </si>
  <si>
    <t>ui_overview_guru_additional_info</t>
  </si>
  <si>
    <t>Change in the last 20 seconds: {PlayerGuruChange}</t>
  </si>
  <si>
    <t>ui_overview_magic_toolbox_additional_info</t>
  </si>
  <si>
    <t>Total number of Magic Toolboxes: {PlayerMagicToolboxes}
Needed for Work units / Traps: {PlayerMagicToolboxesReserved}
Change in the last 20 seconds: {PlayerMagicToolboxChange}</t>
  </si>
  <si>
    <t>ui_overview_mana_additional_info</t>
  </si>
  <si>
    <t>Mana capacity: {PlayerManaMax}
Change in the last 20 seconds: {PlayerManaChange}</t>
  </si>
  <si>
    <t>ui_overview_toolbox_additional_info</t>
  </si>
  <si>
    <t>Total number: {PlayerToolboxes} &lt;sprite=toolboxes&gt;
Needed for Work units / Traps: {PlayerToolboxesReserved} &lt;sprite=toolboxes&gt;
Change in the last 20 seconds: {PlayerToolboxChange} &lt;sprite=toolboxes&gt;</t>
  </si>
  <si>
    <t>ui_playerinfo_disconnected</t>
  </si>
  <si>
    <t>(disconnected)</t>
  </si>
  <si>
    <t>ui_quickslot_empty_desc</t>
  </si>
  <si>
    <t>&lt;sprite=MouseRight&gt; or &lt;color=#ADD8E6&gt;Ctrl-{Hotkey}&lt;/color&gt;: Save selected or collected Unit, currently selected Spell, Room to be built, Work unit, Trap or Door to a Hot Key.
&lt;color=#ADD8E6&gt;Shift-{Hotkey}&lt;/color&gt;: Add collected or selected unit to the Hot Key group.
&lt;sprite=MouseLeft&gt; or &lt;color=#ADD8E6&gt;{Hotkey}&lt;/color&gt;: Select Hot Key.</t>
  </si>
  <si>
    <t>ui_quickslot_empty_title</t>
  </si>
  <si>
    <t>Hot Key {Hotkey}</t>
  </si>
  <si>
    <t>ui_reflects_damage</t>
  </si>
  <si>
    <t>Damage reflected</t>
  </si>
  <si>
    <t>ui_repairs_self</t>
  </si>
  <si>
    <t>Repairs itself</t>
  </si>
  <si>
    <t>ui_resources_beerbarrels_desc</t>
  </si>
  <si>
    <t>Shows how many beer barrels you own.</t>
  </si>
  <si>
    <t>ui_resources_beerbarrels_title</t>
  </si>
  <si>
    <t>Beer barrels</t>
  </si>
  <si>
    <t>ui_resources_bone_desc</t>
  </si>
  <si>
    <t>Shows how many Skeletons you have.</t>
  </si>
  <si>
    <t>ui_resources_bone_title</t>
  </si>
  <si>
    <t>Skeletons</t>
  </si>
  <si>
    <t>ui_resources_bratlings_desc</t>
  </si>
  <si>
    <t>Shows how many Little Snots you own.</t>
  </si>
  <si>
    <t>ui_resources_bratlings_title</t>
  </si>
  <si>
    <t>ui_resources_evilness_desc</t>
  </si>
  <si>
    <t>Your currently available Evilness.</t>
  </si>
  <si>
    <t>ui_resources_evilness_perminute</t>
  </si>
  <si>
    <t>Increase in Evilness per minute: {PlayerEvilnessProduction}</t>
  </si>
  <si>
    <t>ui_resources_evilness_title</t>
  </si>
  <si>
    <t>ui_resources_focuspoints_additional_info</t>
  </si>
  <si>
    <t>Most Units require a free Population Point. However, there are also units that do not cost you Population Points but are subject to other limits.
Population Points: {PlayerFocusPoints} out of {PlayerFocusPointsMax}
Skeleton packs: {SkeletonSquads} of {Graveyard_AdditionalSkeletonSquads} ({Graveyard_MoreSquadsPerFocusPoint} per pack)
Zombie packs: {ZombieSquads} of {Graveyard_AdditionalZombieSquads} ({Graveyard_MoreSquadsPerFocusPoint} per pack)
Titans: {TitanCount} out of {TitanMaxCount}
Converted Heroes: {TurnedUnitCount} out of {TurnedUnitMaxCount}</t>
  </si>
  <si>
    <t>ui_resources_focuspoints_desc</t>
  </si>
  <si>
    <t>Shows how many population points you are currently using and the maximum number you can have.</t>
  </si>
  <si>
    <t>ui_resources_focuspoints_max</t>
  </si>
  <si>
    <t>Maximum Population Points</t>
  </si>
  <si>
    <t>ui_resources_focuspoints_title</t>
  </si>
  <si>
    <t>Population points</t>
  </si>
  <si>
    <t>ui_resources_goblins_desc</t>
  </si>
  <si>
    <t>Shows how many goblins you own.</t>
  </si>
  <si>
    <t>ui_resources_goblins_title</t>
  </si>
  <si>
    <t>Goblins</t>
  </si>
  <si>
    <t>ui_resources_gold_desc</t>
  </si>
  <si>
    <t>Shows how much gold you are hoarding in your dungeon.</t>
  </si>
  <si>
    <t>ui_resources_gold_max</t>
  </si>
  <si>
    <t>Max gold</t>
  </si>
  <si>
    <t>ui_resources_gold_title</t>
  </si>
  <si>
    <t>ui_resources_guru_desc</t>
  </si>
  <si>
    <t>See how many Gobblers you currently have.</t>
  </si>
  <si>
    <t>ui_resources_guru_title</t>
  </si>
  <si>
    <t>ui_resources_magicboxes_desc</t>
  </si>
  <si>
    <t>Shows how many Magic Toolboxes you have.</t>
  </si>
  <si>
    <t>ui_resources_magicboxes_title</t>
  </si>
  <si>
    <t>ui_resources_mana_desc</t>
  </si>
  <si>
    <t>Shows how much mana you possess.</t>
  </si>
  <si>
    <t>ui_resources_mana_max</t>
  </si>
  <si>
    <t>Max mana</t>
  </si>
  <si>
    <t>ui_resources_mana_title</t>
  </si>
  <si>
    <t>ui_resources_nagas_desc</t>
  </si>
  <si>
    <t>Shows how many Naga you own.</t>
  </si>
  <si>
    <t>ui_resources_nagas_title</t>
  </si>
  <si>
    <t>ui_resources_orcs_desc</t>
  </si>
  <si>
    <t>Shows how many Orcs you own.</t>
  </si>
  <si>
    <t>ui_resources_orcs_title</t>
  </si>
  <si>
    <t>Orcs</t>
  </si>
  <si>
    <t>ui_resources_toolbox_reserved</t>
  </si>
  <si>
    <t>Toolboxes reserved for traps/doors</t>
  </si>
  <si>
    <t>ui_resources_unit_general_desc</t>
  </si>
  <si>
    <t>Use the left mouse button to open and close the creature details window or use the right mouse button to zoom to the next creature of this type.</t>
  </si>
  <si>
    <t>ui_resources_upkeep</t>
  </si>
  <si>
    <t>Wages to pay each payday</t>
  </si>
  <si>
    <t>ui_resources_workshoppoints_desc</t>
  </si>
  <si>
    <t>Shows how many toolboxes you own.</t>
  </si>
  <si>
    <t>ui_resources_workshoppoints_title</t>
  </si>
  <si>
    <t>ui_sandbox_resettlement_attack_golem</t>
  </si>
  <si>
    <t>A group of Heroes has set out to attack the Grave Golem.</t>
  </si>
  <si>
    <t>ui_sandbox_resettlement_golem_damage</t>
  </si>
  <si>
    <t>The Grave Golem is under attack!</t>
  </si>
  <si>
    <t>ui_skill_charge</t>
  </si>
  <si>
    <t>Charge: {Charge}</t>
  </si>
  <si>
    <t>ui_skip_cinematic</t>
  </si>
  <si>
    <t>Skip</t>
  </si>
  <si>
    <t>ui_spell_mode_charged</t>
  </si>
  <si>
    <t>Charged</t>
  </si>
  <si>
    <t>ui_spell_mode_looped</t>
  </si>
  <si>
    <t>Channeled</t>
  </si>
  <si>
    <t>ui_spell_mode_title</t>
  </si>
  <si>
    <t>Cast mode</t>
  </si>
  <si>
    <t>ui_spell_region_anywhere</t>
  </si>
  <si>
    <t>Anywhere</t>
  </si>
  <si>
    <t>ui_spell_region_dungeon</t>
  </si>
  <si>
    <t>ui_spell_region_outside</t>
  </si>
  <si>
    <t>ui_spell_region_title</t>
  </si>
  <si>
    <t>Castable area</t>
  </si>
  <si>
    <t>ui_squadmonster</t>
  </si>
  <si>
    <t>Pack creatures</t>
  </si>
  <si>
    <t>ui_squadmonster_desc</t>
  </si>
  <si>
    <t>Pack creatures generally always travel in groups of up to four identical creatures. Also, pack creatures don’t cost you any Population Points. Instead, their maximum limit is determined by your Research.</t>
  </si>
  <si>
    <t>ui_survival_screen_text_bigwave</t>
  </si>
  <si>
    <t>A huge wave of Heroes approaches!</t>
  </si>
  <si>
    <t>ui_survival_screen_text_newwave</t>
  </si>
  <si>
    <t>A Hero Portal will soon open in your Dungeon.</t>
  </si>
  <si>
    <t>ui_survival_screen_text_newwave_current</t>
  </si>
  <si>
    <t>Wave {AchievedCount}</t>
  </si>
  <si>
    <t>ui_tooltip_spellcast_cooldown</t>
  </si>
  <si>
    <t>{Cooldown}</t>
  </si>
  <si>
    <t>ui_trap_auto</t>
  </si>
  <si>
    <t>Is triggered automatically.</t>
  </si>
  <si>
    <t>ui_trap_manual</t>
  </si>
  <si>
    <t>Is triggered manually.</t>
  </si>
  <si>
    <t>ui_trap_max_activations</t>
  </si>
  <si>
    <t>Maximum uses</t>
  </si>
  <si>
    <t>ui_voice_admiral_boss</t>
  </si>
  <si>
    <t>ui_voice_antagonist</t>
  </si>
  <si>
    <t>ui_voice_citizen1</t>
  </si>
  <si>
    <t>A random citizen</t>
  </si>
  <si>
    <t>ui_voice_citizen2</t>
  </si>
  <si>
    <t>A different random citizen</t>
  </si>
  <si>
    <t>ui_voice_crystal_boss</t>
  </si>
  <si>
    <t>Crystal Giant</t>
  </si>
  <si>
    <t>ui_voice_dwarf_boss</t>
  </si>
  <si>
    <t>Grimli</t>
  </si>
  <si>
    <t>ui_voice_fairy_godmother</t>
  </si>
  <si>
    <t>The Fairy Godmother</t>
  </si>
  <si>
    <t>ui_voice_forest_boss</t>
  </si>
  <si>
    <t>ui_voice_goddess</t>
  </si>
  <si>
    <t>ui_voice_king_boss</t>
  </si>
  <si>
    <t>ui_voice_knight_boss</t>
  </si>
  <si>
    <t>ui_voice_mage_boss</t>
  </si>
  <si>
    <t>ui_voice_narrator</t>
  </si>
  <si>
    <t>Narrator</t>
  </si>
  <si>
    <t>ui_voice_officer1</t>
  </si>
  <si>
    <t>Some Officer</t>
  </si>
  <si>
    <t>ui_voice_ogre</t>
  </si>
  <si>
    <t>ui_voice_protagonist_evil</t>
  </si>
  <si>
    <t>Thalya, the Evil</t>
  </si>
  <si>
    <t>ui_voice_protagonist_good</t>
  </si>
  <si>
    <t>Thalya, the Good</t>
  </si>
  <si>
    <t>ui_voice_soldier1</t>
  </si>
  <si>
    <t>A random soldier</t>
  </si>
  <si>
    <t>ui_voice_soldier2</t>
  </si>
  <si>
    <t>A different random soldier</t>
  </si>
  <si>
    <t>ui_voice_stone_boss</t>
  </si>
  <si>
    <t>Stone Elemental</t>
  </si>
  <si>
    <t>ui_workunits</t>
  </si>
  <si>
    <t>upgrade_already</t>
  </si>
  <si>
    <t>Research already done</t>
  </si>
  <si>
    <t>upgrade_done</t>
  </si>
  <si>
    <t>&lt;color=#99FF99&gt;{Title}&lt;/color&gt; research completed</t>
  </si>
  <si>
    <t>enumUpgrade</t>
  </si>
  <si>
    <t>upgrade_maximum_reached</t>
  </si>
  <si>
    <t>Maximum Research level reached</t>
  </si>
  <si>
    <t>upgrade_room_too_small</t>
  </si>
  <si>
    <t>Room too small</t>
  </si>
  <si>
    <t>upgrade_tier_maximum_reached</t>
  </si>
  <si>
    <t>Cannot be upgraded further at the moment!</t>
  </si>
  <si>
    <t>xbox_richpresence_playingd3</t>
  </si>
  <si>
    <t>In Main Menu</t>
  </si>
  <si>
    <t>xbox_richpresence_playingd3campaign</t>
  </si>
  <si>
    <t>Playing mission {0} for {1} minutes.</t>
  </si>
  <si>
    <t>xbox_richpresence_playingd3competitive</t>
  </si>
  <si>
    <t>Playing against others for {0} minutes.</t>
  </si>
  <si>
    <t>xbox_richpresence_playingd3coopCampaign</t>
  </si>
  <si>
    <t>Co-op playing the {0} mission.</t>
  </si>
  <si>
    <t>xbox_richpresence_playingd3coopSkirmish</t>
  </si>
  <si>
    <t>Playing a co-operative Skirmish. Random parameters {0}.</t>
  </si>
  <si>
    <t>xbox_richpresence_playingd3skirmish</t>
  </si>
  <si>
    <t>Playing a Skirmish. Random parameters {0}.</t>
  </si>
  <si>
    <t>xbox_richpresence_playingd3waitingforcoop</t>
  </si>
  <si>
    <t>Waiting for another player.</t>
  </si>
  <si>
    <t>xbox_richpresence_playingd3waitingformultiplayer</t>
  </si>
  <si>
    <t>Waiting for enemies.</t>
  </si>
  <si>
    <t>xbox_richpresence_playingd3waitingforquickgame</t>
  </si>
  <si>
    <t>Waiting for another player for a Quick Game.</t>
  </si>
  <si>
    <t/>
  </si>
  <si>
    <t>TUs_number</t>
  </si>
  <si>
    <t>tag</t>
  </si>
  <si>
    <t>occurrences_number</t>
  </si>
  <si>
    <t>character</t>
  </si>
  <si>
    <t>mission/event_code</t>
  </si>
  <si>
    <t>mission/event_name</t>
  </si>
  <si>
    <t>words number</t>
  </si>
  <si>
    <t>Reactions: champions</t>
  </si>
  <si>
    <t>Reactions: general</t>
  </si>
  <si>
    <t>Reactions: room discovery</t>
  </si>
  <si>
    <t>Reactions: main menu</t>
  </si>
  <si>
    <t>Reactions: transport</t>
  </si>
  <si>
    <t>Reactions: easter egg</t>
  </si>
  <si>
    <t>voice_code</t>
  </si>
  <si>
    <t>-</t>
  </si>
  <si>
    <t>attack</t>
  </si>
  <si>
    <t>awake</t>
  </si>
  <si>
    <t>battlefield</t>
  </si>
  <si>
    <t>cannons</t>
  </si>
  <si>
    <t>cathedral</t>
  </si>
  <si>
    <t>champion</t>
  </si>
  <si>
    <t>coldlight</t>
  </si>
  <si>
    <t>darksword</t>
  </si>
  <si>
    <t>daynight</t>
  </si>
  <si>
    <t>defense</t>
  </si>
  <si>
    <t>demonicon</t>
  </si>
  <si>
    <t>demonstones</t>
  </si>
  <si>
    <t>escape</t>
  </si>
  <si>
    <t>exam</t>
  </si>
  <si>
    <t>explosion</t>
  </si>
  <si>
    <t>extension</t>
  </si>
  <si>
    <t>factory</t>
  </si>
  <si>
    <t>fancyfoods</t>
  </si>
  <si>
    <t>fire</t>
  </si>
  <si>
    <t>forest</t>
  </si>
  <si>
    <t>gate</t>
  </si>
  <si>
    <t>general</t>
  </si>
  <si>
    <t>goddess</t>
  </si>
  <si>
    <t>graves</t>
  </si>
  <si>
    <t>guardian</t>
  </si>
  <si>
    <t>hammer</t>
  </si>
  <si>
    <t>hungry</t>
  </si>
  <si>
    <t>infested</t>
  </si>
  <si>
    <t>magic</t>
  </si>
  <si>
    <t>occupy</t>
  </si>
  <si>
    <t>pain</t>
  </si>
  <si>
    <t>pier</t>
  </si>
  <si>
    <t>renegade</t>
  </si>
  <si>
    <t>ritual</t>
  </si>
  <si>
    <t>rum</t>
  </si>
  <si>
    <t>sacrifice</t>
  </si>
  <si>
    <t>shadow</t>
  </si>
  <si>
    <t>showdown</t>
  </si>
  <si>
    <t>startup</t>
  </si>
  <si>
    <t>thelast</t>
  </si>
  <si>
    <t>theway</t>
  </si>
  <si>
    <t>transporter</t>
  </si>
  <si>
    <t>tutorial01</t>
  </si>
  <si>
    <t>tutorial02</t>
  </si>
  <si>
    <t>tutorial03</t>
  </si>
  <si>
    <t>tutorial04</t>
  </si>
  <si>
    <t>tutorial</t>
  </si>
  <si>
    <t>underground</t>
  </si>
  <si>
    <t>vulcan</t>
  </si>
  <si>
    <t>warlock</t>
  </si>
  <si>
    <t>water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</si>
</sst>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1" numFmtId="0" xfId="0" applyAlignment="1" applyFont="1">
      <alignment horizontal="right" readingOrder="0"/>
    </xf>
    <xf borderId="0" fillId="0" fontId="2" numFmtId="0" xfId="0" applyAlignment="1" applyFont="1">
      <alignment vertical="bottom"/>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63"/>
    <col customWidth="1" min="2" max="2" width="31.63"/>
    <col customWidth="1" min="3" max="3" width="8.13"/>
    <col customWidth="1" min="4" max="4" width="9.88"/>
    <col customWidth="1" min="5" max="5" width="10.88"/>
    <col customWidth="1" min="6" max="6" width="29.88"/>
  </cols>
  <sheetData>
    <row r="1">
      <c r="A1" s="1" t="s">
        <v>0</v>
      </c>
      <c r="B1" s="1" t="s">
        <v>1</v>
      </c>
      <c r="C1" s="1" t="s">
        <v>2</v>
      </c>
      <c r="D1" s="1" t="s">
        <v>3</v>
      </c>
      <c r="E1" s="1" t="s">
        <v>4</v>
      </c>
      <c r="F1" s="1" t="s">
        <v>5</v>
      </c>
      <c r="G1" s="1" t="s">
        <v>6</v>
      </c>
    </row>
    <row r="2">
      <c r="A2" s="1" t="s">
        <v>7</v>
      </c>
      <c r="B2" s="1" t="s">
        <v>8</v>
      </c>
      <c r="C2" s="1">
        <v>5921.0</v>
      </c>
      <c r="F2" s="1" t="s">
        <v>9</v>
      </c>
      <c r="G2" s="2">
        <f>IFERROR(__xludf.DUMMYFUNCTION("IF(B2="""","""",COUNTA(SPLIT(B2,"" "")))"),3.0)</f>
        <v>3</v>
      </c>
    </row>
    <row r="3">
      <c r="A3" s="1" t="s">
        <v>10</v>
      </c>
      <c r="B3" s="1" t="s">
        <v>11</v>
      </c>
      <c r="C3" s="1">
        <v>5922.0</v>
      </c>
      <c r="F3" s="1" t="s">
        <v>9</v>
      </c>
      <c r="G3" s="2">
        <f>IFERROR(__xludf.DUMMYFUNCTION("IF(B3="""","""",COUNTA(SPLIT(B3,"" "")))"),12.0)</f>
        <v>12</v>
      </c>
    </row>
    <row r="4">
      <c r="A4" s="1" t="s">
        <v>12</v>
      </c>
      <c r="B4" s="1" t="s">
        <v>13</v>
      </c>
      <c r="C4" s="1">
        <v>8505.0</v>
      </c>
      <c r="F4" s="1" t="s">
        <v>9</v>
      </c>
      <c r="G4" s="2">
        <f>IFERROR(__xludf.DUMMYFUNCTION("IF(B4="""","""",COUNTA(SPLIT(B4,"" "")))"),9.0)</f>
        <v>9</v>
      </c>
    </row>
    <row r="5">
      <c r="A5" s="1" t="s">
        <v>14</v>
      </c>
      <c r="B5" s="1" t="s">
        <v>15</v>
      </c>
      <c r="C5" s="1">
        <v>5924.0</v>
      </c>
      <c r="F5" s="1" t="s">
        <v>9</v>
      </c>
      <c r="G5" s="2">
        <f>IFERROR(__xludf.DUMMYFUNCTION("IF(B5="""","""",COUNTA(SPLIT(B5,"" "")))"),6.0)</f>
        <v>6</v>
      </c>
    </row>
    <row r="6">
      <c r="A6" s="1" t="s">
        <v>16</v>
      </c>
      <c r="B6" s="1" t="s">
        <v>17</v>
      </c>
      <c r="C6" s="1">
        <v>5923.0</v>
      </c>
      <c r="F6" s="1" t="s">
        <v>9</v>
      </c>
      <c r="G6" s="2">
        <f>IFERROR(__xludf.DUMMYFUNCTION("IF(B6="""","""",COUNTA(SPLIT(B6,"" "")))"),12.0)</f>
        <v>12</v>
      </c>
    </row>
    <row r="7">
      <c r="A7" s="1" t="s">
        <v>18</v>
      </c>
      <c r="B7" s="1" t="s">
        <v>19</v>
      </c>
      <c r="C7" s="1">
        <v>8506.0</v>
      </c>
      <c r="F7" s="1" t="s">
        <v>9</v>
      </c>
      <c r="G7" s="2">
        <f>IFERROR(__xludf.DUMMYFUNCTION("IF(B7="""","""",COUNTA(SPLIT(B7,"" "")))"),10.0)</f>
        <v>10</v>
      </c>
    </row>
    <row r="8">
      <c r="A8" s="1" t="s">
        <v>20</v>
      </c>
      <c r="B8" s="1" t="s">
        <v>21</v>
      </c>
      <c r="C8" s="1">
        <v>5919.0</v>
      </c>
      <c r="F8" s="1" t="s">
        <v>9</v>
      </c>
      <c r="G8" s="2">
        <f>IFERROR(__xludf.DUMMYFUNCTION("IF(B8="""","""",COUNTA(SPLIT(B8,"" "")))"),3.0)</f>
        <v>3</v>
      </c>
    </row>
    <row r="9">
      <c r="A9" s="1" t="s">
        <v>22</v>
      </c>
      <c r="B9" s="1" t="s">
        <v>23</v>
      </c>
      <c r="C9" s="1">
        <v>5920.0</v>
      </c>
      <c r="F9" s="1" t="s">
        <v>9</v>
      </c>
      <c r="G9" s="2">
        <f>IFERROR(__xludf.DUMMYFUNCTION("IF(B9="""","""",COUNTA(SPLIT(B9,"" "")))"),6.0)</f>
        <v>6</v>
      </c>
    </row>
    <row r="10">
      <c r="A10" s="1" t="s">
        <v>24</v>
      </c>
      <c r="B10" s="1" t="s">
        <v>25</v>
      </c>
      <c r="C10" s="1">
        <v>8504.0</v>
      </c>
      <c r="F10" s="1" t="s">
        <v>9</v>
      </c>
      <c r="G10" s="2">
        <f>IFERROR(__xludf.DUMMYFUNCTION("IF(B10="""","""",COUNTA(SPLIT(B10,"" "")))"),6.0)</f>
        <v>6</v>
      </c>
    </row>
    <row r="11">
      <c r="A11" s="1" t="s">
        <v>26</v>
      </c>
      <c r="B11" s="1" t="s">
        <v>27</v>
      </c>
      <c r="C11" s="1">
        <v>6602.0</v>
      </c>
      <c r="F11" s="1" t="s">
        <v>9</v>
      </c>
      <c r="G11" s="2">
        <f>IFERROR(__xludf.DUMMYFUNCTION("IF(B11="""","""",COUNTA(SPLIT(B11,"" "")))"),3.0)</f>
        <v>3</v>
      </c>
    </row>
    <row r="12">
      <c r="A12" s="1" t="s">
        <v>28</v>
      </c>
      <c r="B12" s="1" t="s">
        <v>29</v>
      </c>
      <c r="C12" s="1">
        <v>6603.0</v>
      </c>
      <c r="F12" s="1" t="s">
        <v>9</v>
      </c>
      <c r="G12" s="2">
        <f>IFERROR(__xludf.DUMMYFUNCTION("IF(B12="""","""",COUNTA(SPLIT(B12,"" "")))"),6.0)</f>
        <v>6</v>
      </c>
    </row>
    <row r="13">
      <c r="A13" s="1" t="s">
        <v>30</v>
      </c>
      <c r="B13" s="1" t="s">
        <v>31</v>
      </c>
      <c r="C13" s="1">
        <v>8553.0</v>
      </c>
      <c r="F13" s="1" t="s">
        <v>9</v>
      </c>
      <c r="G13" s="2">
        <f>IFERROR(__xludf.DUMMYFUNCTION("IF(B13="""","""",COUNTA(SPLIT(B13,"" "")))"),14.0)</f>
        <v>14</v>
      </c>
    </row>
    <row r="14">
      <c r="A14" s="1" t="s">
        <v>32</v>
      </c>
      <c r="B14" s="1" t="s">
        <v>33</v>
      </c>
      <c r="C14" s="1">
        <v>6604.0</v>
      </c>
      <c r="F14" s="1" t="s">
        <v>9</v>
      </c>
      <c r="G14" s="2">
        <f>IFERROR(__xludf.DUMMYFUNCTION("IF(B14="""","""",COUNTA(SPLIT(B14,"" "")))"),1.0)</f>
        <v>1</v>
      </c>
    </row>
    <row r="15">
      <c r="A15" s="1" t="s">
        <v>34</v>
      </c>
      <c r="B15" s="1" t="s">
        <v>35</v>
      </c>
      <c r="C15" s="1">
        <v>6605.0</v>
      </c>
      <c r="F15" s="1" t="s">
        <v>9</v>
      </c>
      <c r="G15" s="2">
        <f>IFERROR(__xludf.DUMMYFUNCTION("IF(B15="""","""",COUNTA(SPLIT(B15,"" "")))"),9.0)</f>
        <v>9</v>
      </c>
    </row>
    <row r="16">
      <c r="A16" s="1" t="s">
        <v>36</v>
      </c>
      <c r="B16" s="1" t="s">
        <v>37</v>
      </c>
      <c r="C16" s="1">
        <v>8554.0</v>
      </c>
      <c r="F16" s="1" t="s">
        <v>9</v>
      </c>
      <c r="G16" s="2">
        <f>IFERROR(__xludf.DUMMYFUNCTION("IF(B16="""","""",COUNTA(SPLIT(B16,"" "")))"),16.0)</f>
        <v>16</v>
      </c>
    </row>
    <row r="17">
      <c r="A17" s="1" t="s">
        <v>38</v>
      </c>
      <c r="B17" s="1" t="s">
        <v>39</v>
      </c>
      <c r="C17" s="1">
        <v>6600.0</v>
      </c>
      <c r="F17" s="1" t="s">
        <v>9</v>
      </c>
      <c r="G17" s="2">
        <f>IFERROR(__xludf.DUMMYFUNCTION("IF(B17="""","""",COUNTA(SPLIT(B17,"" "")))"),6.0)</f>
        <v>6</v>
      </c>
    </row>
    <row r="18">
      <c r="A18" s="1" t="s">
        <v>40</v>
      </c>
      <c r="B18" s="1" t="s">
        <v>41</v>
      </c>
      <c r="C18" s="1">
        <v>6601.0</v>
      </c>
      <c r="F18" s="1" t="s">
        <v>9</v>
      </c>
      <c r="G18" s="2">
        <f>IFERROR(__xludf.DUMMYFUNCTION("IF(B18="""","""",COUNTA(SPLIT(B18,"" "")))"),8.0)</f>
        <v>8</v>
      </c>
    </row>
    <row r="19">
      <c r="A19" s="1" t="s">
        <v>42</v>
      </c>
      <c r="B19" s="1" t="s">
        <v>43</v>
      </c>
      <c r="C19" s="1">
        <v>8552.0</v>
      </c>
      <c r="F19" s="1" t="s">
        <v>9</v>
      </c>
      <c r="G19" s="2">
        <f>IFERROR(__xludf.DUMMYFUNCTION("IF(B19="""","""",COUNTA(SPLIT(B19,"" "")))"),8.0)</f>
        <v>8</v>
      </c>
    </row>
    <row r="20">
      <c r="A20" s="1" t="s">
        <v>44</v>
      </c>
      <c r="B20" s="1" t="s">
        <v>45</v>
      </c>
      <c r="C20" s="1">
        <v>6586.0</v>
      </c>
      <c r="F20" s="1" t="s">
        <v>9</v>
      </c>
      <c r="G20" s="2">
        <f>IFERROR(__xludf.DUMMYFUNCTION("IF(B20="""","""",COUNTA(SPLIT(B20,"" "")))"),9.0)</f>
        <v>9</v>
      </c>
    </row>
    <row r="21">
      <c r="A21" s="1" t="s">
        <v>46</v>
      </c>
      <c r="B21" s="1" t="s">
        <v>47</v>
      </c>
      <c r="C21" s="1">
        <v>6587.0</v>
      </c>
      <c r="F21" s="1" t="s">
        <v>9</v>
      </c>
      <c r="G21" s="2">
        <f>IFERROR(__xludf.DUMMYFUNCTION("IF(B21="""","""",COUNTA(SPLIT(B21,"" "")))"),16.0)</f>
        <v>16</v>
      </c>
    </row>
    <row r="22">
      <c r="A22" s="1" t="s">
        <v>48</v>
      </c>
      <c r="B22" s="1" t="s">
        <v>49</v>
      </c>
      <c r="C22" s="1">
        <v>8544.0</v>
      </c>
      <c r="F22" s="1" t="s">
        <v>9</v>
      </c>
      <c r="G22" s="2">
        <f>IFERROR(__xludf.DUMMYFUNCTION("IF(B22="""","""",COUNTA(SPLIT(B22,"" "")))"),12.0)</f>
        <v>12</v>
      </c>
    </row>
    <row r="23">
      <c r="A23" s="1" t="s">
        <v>50</v>
      </c>
      <c r="B23" s="1" t="s">
        <v>51</v>
      </c>
      <c r="C23" s="1">
        <v>6584.0</v>
      </c>
      <c r="F23" s="1" t="s">
        <v>9</v>
      </c>
      <c r="G23" s="2">
        <f>IFERROR(__xludf.DUMMYFUNCTION("IF(B23="""","""",COUNTA(SPLIT(B23,"" "")))"),3.0)</f>
        <v>3</v>
      </c>
    </row>
    <row r="24">
      <c r="A24" s="1" t="s">
        <v>52</v>
      </c>
      <c r="B24" s="1" t="s">
        <v>53</v>
      </c>
      <c r="C24" s="1">
        <v>6585.0</v>
      </c>
      <c r="F24" s="1" t="s">
        <v>9</v>
      </c>
      <c r="G24" s="2">
        <f>IFERROR(__xludf.DUMMYFUNCTION("IF(B24="""","""",COUNTA(SPLIT(B24,"" "")))"),13.0)</f>
        <v>13</v>
      </c>
    </row>
    <row r="25">
      <c r="A25" s="1" t="s">
        <v>54</v>
      </c>
      <c r="B25" s="1" t="s">
        <v>55</v>
      </c>
      <c r="C25" s="1">
        <v>8545.0</v>
      </c>
      <c r="F25" s="1" t="s">
        <v>9</v>
      </c>
      <c r="G25" s="2">
        <f>IFERROR(__xludf.DUMMYFUNCTION("IF(B25="""","""",COUNTA(SPLIT(B25,"" "")))"),11.0)</f>
        <v>11</v>
      </c>
    </row>
    <row r="26">
      <c r="A26" s="1" t="s">
        <v>56</v>
      </c>
      <c r="B26" s="1" t="s">
        <v>57</v>
      </c>
      <c r="C26" s="1">
        <v>6582.0</v>
      </c>
      <c r="F26" s="1" t="s">
        <v>9</v>
      </c>
      <c r="G26" s="2">
        <f>IFERROR(__xludf.DUMMYFUNCTION("IF(B26="""","""",COUNTA(SPLIT(B26,"" "")))"),3.0)</f>
        <v>3</v>
      </c>
    </row>
    <row r="27">
      <c r="A27" s="1" t="s">
        <v>58</v>
      </c>
      <c r="B27" s="1" t="s">
        <v>59</v>
      </c>
      <c r="C27" s="1">
        <v>6583.0</v>
      </c>
      <c r="F27" s="1" t="s">
        <v>9</v>
      </c>
      <c r="G27" s="2">
        <f>IFERROR(__xludf.DUMMYFUNCTION("IF(B27="""","""",COUNTA(SPLIT(B27,"" "")))"),7.0)</f>
        <v>7</v>
      </c>
    </row>
    <row r="28">
      <c r="A28" s="1" t="s">
        <v>60</v>
      </c>
      <c r="B28" s="1" t="s">
        <v>61</v>
      </c>
      <c r="C28" s="1">
        <v>8543.0</v>
      </c>
      <c r="F28" s="1" t="s">
        <v>9</v>
      </c>
      <c r="G28" s="2">
        <f>IFERROR(__xludf.DUMMYFUNCTION("IF(B28="""","""",COUNTA(SPLIT(B28,"" "")))"),7.0)</f>
        <v>7</v>
      </c>
    </row>
    <row r="29">
      <c r="A29" s="1" t="s">
        <v>62</v>
      </c>
      <c r="B29" s="1" t="s">
        <v>63</v>
      </c>
      <c r="C29" s="1">
        <v>6536.0</v>
      </c>
      <c r="F29" s="1" t="s">
        <v>9</v>
      </c>
      <c r="G29" s="2">
        <f>IFERROR(__xludf.DUMMYFUNCTION("IF(B29="""","""",COUNTA(SPLIT(B29,"" "")))"),3.0)</f>
        <v>3</v>
      </c>
    </row>
    <row r="30">
      <c r="A30" s="1" t="s">
        <v>64</v>
      </c>
      <c r="B30" s="1" t="s">
        <v>65</v>
      </c>
      <c r="C30" s="1">
        <v>6537.0</v>
      </c>
      <c r="F30" s="1" t="s">
        <v>9</v>
      </c>
      <c r="G30" s="2">
        <f>IFERROR(__xludf.DUMMYFUNCTION("IF(B30="""","""",COUNTA(SPLIT(B30,"" "")))"),14.0)</f>
        <v>14</v>
      </c>
    </row>
    <row r="31">
      <c r="A31" s="1" t="s">
        <v>66</v>
      </c>
      <c r="B31" s="1" t="s">
        <v>67</v>
      </c>
      <c r="C31" s="1">
        <v>8520.0</v>
      </c>
      <c r="F31" s="1" t="s">
        <v>9</v>
      </c>
      <c r="G31" s="2">
        <f>IFERROR(__xludf.DUMMYFUNCTION("IF(B31="""","""",COUNTA(SPLIT(B31,"" "")))"),11.0)</f>
        <v>11</v>
      </c>
    </row>
    <row r="32">
      <c r="A32" s="1" t="s">
        <v>68</v>
      </c>
      <c r="B32" s="1" t="s">
        <v>69</v>
      </c>
      <c r="C32" s="1">
        <v>6538.0</v>
      </c>
      <c r="F32" s="1" t="s">
        <v>9</v>
      </c>
      <c r="G32" s="2">
        <f>IFERROR(__xludf.DUMMYFUNCTION("IF(B32="""","""",COUNTA(SPLIT(B32,"" "")))"),5.0)</f>
        <v>5</v>
      </c>
    </row>
    <row r="33">
      <c r="A33" s="1" t="s">
        <v>70</v>
      </c>
      <c r="B33" s="1" t="s">
        <v>71</v>
      </c>
      <c r="C33" s="1">
        <v>6539.0</v>
      </c>
      <c r="F33" s="1" t="s">
        <v>9</v>
      </c>
      <c r="G33" s="2">
        <f>IFERROR(__xludf.DUMMYFUNCTION("IF(B33="""","""",COUNTA(SPLIT(B33,"" "")))"),14.0)</f>
        <v>14</v>
      </c>
    </row>
    <row r="34">
      <c r="A34" s="1" t="s">
        <v>72</v>
      </c>
      <c r="B34" s="1" t="s">
        <v>73</v>
      </c>
      <c r="C34" s="1">
        <v>8521.0</v>
      </c>
      <c r="F34" s="1" t="s">
        <v>9</v>
      </c>
      <c r="G34" s="2">
        <f>IFERROR(__xludf.DUMMYFUNCTION("IF(B34="""","""",COUNTA(SPLIT(B34,"" "")))"),11.0)</f>
        <v>11</v>
      </c>
    </row>
    <row r="35">
      <c r="A35" s="1" t="s">
        <v>74</v>
      </c>
      <c r="B35" s="1" t="s">
        <v>75</v>
      </c>
      <c r="C35" s="1">
        <v>6534.0</v>
      </c>
      <c r="F35" s="1" t="s">
        <v>9</v>
      </c>
      <c r="G35" s="2">
        <f>IFERROR(__xludf.DUMMYFUNCTION("IF(B35="""","""",COUNTA(SPLIT(B35,"" "")))"),9.0)</f>
        <v>9</v>
      </c>
    </row>
    <row r="36">
      <c r="A36" s="1" t="s">
        <v>76</v>
      </c>
      <c r="B36" s="1" t="s">
        <v>77</v>
      </c>
      <c r="C36" s="1">
        <v>6535.0</v>
      </c>
      <c r="F36" s="1" t="s">
        <v>9</v>
      </c>
      <c r="G36" s="2">
        <f>IFERROR(__xludf.DUMMYFUNCTION("IF(B36="""","""",COUNTA(SPLIT(B36,"" "")))"),5.0)</f>
        <v>5</v>
      </c>
    </row>
    <row r="37">
      <c r="A37" s="1" t="s">
        <v>78</v>
      </c>
      <c r="B37" s="1" t="s">
        <v>79</v>
      </c>
      <c r="C37" s="1">
        <v>8519.0</v>
      </c>
      <c r="F37" s="1" t="s">
        <v>9</v>
      </c>
      <c r="G37" s="2">
        <f>IFERROR(__xludf.DUMMYFUNCTION("IF(B37="""","""",COUNTA(SPLIT(B37,"" "")))"),5.0)</f>
        <v>5</v>
      </c>
    </row>
    <row r="38">
      <c r="A38" s="1" t="s">
        <v>80</v>
      </c>
      <c r="B38" s="1" t="s">
        <v>81</v>
      </c>
      <c r="C38" s="1">
        <v>5941.0</v>
      </c>
      <c r="F38" s="1" t="s">
        <v>9</v>
      </c>
      <c r="G38" s="2">
        <f>IFERROR(__xludf.DUMMYFUNCTION("IF(B38="""","""",COUNTA(SPLIT(B38,"" "")))"),3.0)</f>
        <v>3</v>
      </c>
    </row>
    <row r="39">
      <c r="A39" s="1" t="s">
        <v>82</v>
      </c>
      <c r="B39" s="1" t="s">
        <v>83</v>
      </c>
      <c r="C39" s="1">
        <v>5942.0</v>
      </c>
      <c r="F39" s="1" t="s">
        <v>9</v>
      </c>
      <c r="G39" s="2">
        <f>IFERROR(__xludf.DUMMYFUNCTION("IF(B39="""","""",COUNTA(SPLIT(B39,"" "")))"),15.0)</f>
        <v>15</v>
      </c>
    </row>
    <row r="40">
      <c r="A40" s="1" t="s">
        <v>84</v>
      </c>
      <c r="B40" s="1" t="s">
        <v>85</v>
      </c>
      <c r="C40" s="1">
        <v>8508.0</v>
      </c>
      <c r="F40" s="1" t="s">
        <v>9</v>
      </c>
      <c r="G40" s="2">
        <f>IFERROR(__xludf.DUMMYFUNCTION("IF(B40="""","""",COUNTA(SPLIT(B40,"" "")))"),13.0)</f>
        <v>13</v>
      </c>
    </row>
    <row r="41">
      <c r="A41" s="1" t="s">
        <v>86</v>
      </c>
      <c r="B41" s="1" t="s">
        <v>87</v>
      </c>
      <c r="C41" s="1">
        <v>5944.0</v>
      </c>
      <c r="F41" s="1" t="s">
        <v>9</v>
      </c>
      <c r="G41" s="2">
        <f>IFERROR(__xludf.DUMMYFUNCTION("IF(B41="""","""",COUNTA(SPLIT(B41,"" "")))"),3.0)</f>
        <v>3</v>
      </c>
    </row>
    <row r="42">
      <c r="A42" s="1" t="s">
        <v>88</v>
      </c>
      <c r="B42" s="1" t="s">
        <v>89</v>
      </c>
      <c r="C42" s="1">
        <v>5943.0</v>
      </c>
      <c r="F42" s="1" t="s">
        <v>9</v>
      </c>
      <c r="G42" s="2">
        <f>IFERROR(__xludf.DUMMYFUNCTION("IF(B42="""","""",COUNTA(SPLIT(B42,"" "")))"),14.0)</f>
        <v>14</v>
      </c>
    </row>
    <row r="43">
      <c r="A43" s="1" t="s">
        <v>90</v>
      </c>
      <c r="B43" s="1" t="s">
        <v>91</v>
      </c>
      <c r="C43" s="1">
        <v>8509.0</v>
      </c>
      <c r="F43" s="1" t="s">
        <v>9</v>
      </c>
      <c r="G43" s="2">
        <f>IFERROR(__xludf.DUMMYFUNCTION("IF(B43="""","""",COUNTA(SPLIT(B43,"" "")))"),13.0)</f>
        <v>13</v>
      </c>
    </row>
    <row r="44">
      <c r="A44" s="1" t="s">
        <v>92</v>
      </c>
      <c r="B44" s="1" t="s">
        <v>93</v>
      </c>
      <c r="C44" s="1">
        <v>5939.0</v>
      </c>
      <c r="F44" s="1" t="s">
        <v>9</v>
      </c>
      <c r="G44" s="2">
        <f>IFERROR(__xludf.DUMMYFUNCTION("IF(B44="""","""",COUNTA(SPLIT(B44,"" "")))"),3.0)</f>
        <v>3</v>
      </c>
    </row>
    <row r="45">
      <c r="A45" s="1" t="s">
        <v>94</v>
      </c>
      <c r="B45" s="1" t="s">
        <v>95</v>
      </c>
      <c r="C45" s="1">
        <v>5940.0</v>
      </c>
      <c r="F45" s="1" t="s">
        <v>9</v>
      </c>
      <c r="G45" s="2">
        <f>IFERROR(__xludf.DUMMYFUNCTION("IF(B45="""","""",COUNTA(SPLIT(B45,"" "")))"),6.0)</f>
        <v>6</v>
      </c>
    </row>
    <row r="46">
      <c r="A46" s="1" t="s">
        <v>96</v>
      </c>
      <c r="B46" s="1" t="s">
        <v>97</v>
      </c>
      <c r="C46" s="1">
        <v>8507.0</v>
      </c>
      <c r="F46" s="1" t="s">
        <v>9</v>
      </c>
      <c r="G46" s="2">
        <f>IFERROR(__xludf.DUMMYFUNCTION("IF(B46="""","""",COUNTA(SPLIT(B46,"" "")))"),6.0)</f>
        <v>6</v>
      </c>
    </row>
    <row r="47">
      <c r="A47" s="1" t="s">
        <v>98</v>
      </c>
      <c r="B47" s="1" t="s">
        <v>99</v>
      </c>
      <c r="C47" s="1">
        <v>6548.0</v>
      </c>
      <c r="F47" s="1" t="s">
        <v>9</v>
      </c>
      <c r="G47" s="2">
        <f>IFERROR(__xludf.DUMMYFUNCTION("IF(B47="""","""",COUNTA(SPLIT(B47,"" "")))"),2.0)</f>
        <v>2</v>
      </c>
    </row>
    <row r="48">
      <c r="A48" s="1" t="s">
        <v>100</v>
      </c>
      <c r="B48" s="1" t="s">
        <v>101</v>
      </c>
      <c r="C48" s="1">
        <v>6549.0</v>
      </c>
      <c r="F48" s="1" t="s">
        <v>9</v>
      </c>
      <c r="G48" s="2">
        <f>IFERROR(__xludf.DUMMYFUNCTION("IF(B48="""","""",COUNTA(SPLIT(B48,"" "")))"),13.0)</f>
        <v>13</v>
      </c>
    </row>
    <row r="49">
      <c r="A49" s="1" t="s">
        <v>102</v>
      </c>
      <c r="B49" s="1" t="s">
        <v>103</v>
      </c>
      <c r="C49" s="1">
        <v>8526.0</v>
      </c>
      <c r="F49" s="1" t="s">
        <v>9</v>
      </c>
      <c r="G49" s="2">
        <f>IFERROR(__xludf.DUMMYFUNCTION("IF(B49="""","""",COUNTA(SPLIT(B49,"" "")))"),13.0)</f>
        <v>13</v>
      </c>
    </row>
    <row r="50">
      <c r="A50" s="1" t="s">
        <v>104</v>
      </c>
      <c r="B50" s="1" t="s">
        <v>105</v>
      </c>
      <c r="C50" s="1">
        <v>6550.0</v>
      </c>
      <c r="F50" s="1" t="s">
        <v>9</v>
      </c>
      <c r="G50" s="2">
        <f>IFERROR(__xludf.DUMMYFUNCTION("IF(B50="""","""",COUNTA(SPLIT(B50,"" "")))"),3.0)</f>
        <v>3</v>
      </c>
    </row>
    <row r="51">
      <c r="A51" s="1" t="s">
        <v>106</v>
      </c>
      <c r="B51" s="1" t="s">
        <v>107</v>
      </c>
      <c r="C51" s="1">
        <v>6551.0</v>
      </c>
      <c r="F51" s="1" t="s">
        <v>9</v>
      </c>
      <c r="G51" s="2">
        <f>IFERROR(__xludf.DUMMYFUNCTION("IF(B51="""","""",COUNTA(SPLIT(B51,"" "")))"),12.0)</f>
        <v>12</v>
      </c>
    </row>
    <row r="52">
      <c r="A52" s="1" t="s">
        <v>108</v>
      </c>
      <c r="B52" s="1" t="s">
        <v>109</v>
      </c>
      <c r="C52" s="1">
        <v>8527.0</v>
      </c>
      <c r="F52" s="1" t="s">
        <v>9</v>
      </c>
      <c r="G52" s="2">
        <f>IFERROR(__xludf.DUMMYFUNCTION("IF(B52="""","""",COUNTA(SPLIT(B52,"" "")))"),12.0)</f>
        <v>12</v>
      </c>
    </row>
    <row r="53">
      <c r="A53" s="1" t="s">
        <v>110</v>
      </c>
      <c r="B53" s="1" t="s">
        <v>111</v>
      </c>
      <c r="C53" s="1">
        <v>6546.0</v>
      </c>
      <c r="F53" s="1" t="s">
        <v>9</v>
      </c>
      <c r="G53" s="2">
        <f>IFERROR(__xludf.DUMMYFUNCTION("IF(B53="""","""",COUNTA(SPLIT(B53,"" "")))"),3.0)</f>
        <v>3</v>
      </c>
    </row>
    <row r="54">
      <c r="A54" s="1" t="s">
        <v>112</v>
      </c>
      <c r="B54" s="1" t="s">
        <v>113</v>
      </c>
      <c r="C54" s="1">
        <v>6547.0</v>
      </c>
      <c r="F54" s="1" t="s">
        <v>9</v>
      </c>
      <c r="G54" s="2">
        <f>IFERROR(__xludf.DUMMYFUNCTION("IF(B54="""","""",COUNTA(SPLIT(B54,"" "")))"),7.0)</f>
        <v>7</v>
      </c>
    </row>
    <row r="55">
      <c r="A55" s="1" t="s">
        <v>114</v>
      </c>
      <c r="B55" s="1" t="s">
        <v>115</v>
      </c>
      <c r="C55" s="1">
        <v>8525.0</v>
      </c>
      <c r="F55" s="1" t="s">
        <v>9</v>
      </c>
      <c r="G55" s="2">
        <f>IFERROR(__xludf.DUMMYFUNCTION("IF(B55="""","""",COUNTA(SPLIT(B55,"" "")))"),7.0)</f>
        <v>7</v>
      </c>
    </row>
    <row r="56">
      <c r="A56" s="1" t="s">
        <v>116</v>
      </c>
      <c r="B56" s="1" t="s">
        <v>117</v>
      </c>
      <c r="C56" s="1">
        <v>6530.0</v>
      </c>
      <c r="F56" s="1" t="s">
        <v>9</v>
      </c>
      <c r="G56" s="2">
        <f>IFERROR(__xludf.DUMMYFUNCTION("IF(B56="""","""",COUNTA(SPLIT(B56,"" "")))"),1.0)</f>
        <v>1</v>
      </c>
    </row>
    <row r="57">
      <c r="A57" s="1" t="s">
        <v>118</v>
      </c>
      <c r="B57" s="1" t="s">
        <v>119</v>
      </c>
      <c r="C57" s="1">
        <v>6531.0</v>
      </c>
      <c r="F57" s="1" t="s">
        <v>9</v>
      </c>
      <c r="G57" s="2">
        <f>IFERROR(__xludf.DUMMYFUNCTION("IF(B57="""","""",COUNTA(SPLIT(B57,"" "")))"),14.0)</f>
        <v>14</v>
      </c>
    </row>
    <row r="58">
      <c r="A58" s="1" t="s">
        <v>120</v>
      </c>
      <c r="B58" s="1" t="s">
        <v>121</v>
      </c>
      <c r="C58" s="1">
        <v>8517.0</v>
      </c>
      <c r="F58" s="1" t="s">
        <v>9</v>
      </c>
      <c r="G58" s="2">
        <f>IFERROR(__xludf.DUMMYFUNCTION("IF(B58="""","""",COUNTA(SPLIT(B58,"" "")))"),11.0)</f>
        <v>11</v>
      </c>
    </row>
    <row r="59">
      <c r="A59" s="1" t="s">
        <v>122</v>
      </c>
      <c r="B59" s="1" t="s">
        <v>123</v>
      </c>
      <c r="C59" s="1">
        <v>6532.0</v>
      </c>
      <c r="F59" s="1" t="s">
        <v>9</v>
      </c>
      <c r="G59" s="2">
        <f>IFERROR(__xludf.DUMMYFUNCTION("IF(B59="""","""",COUNTA(SPLIT(B59,"" "")))"),5.0)</f>
        <v>5</v>
      </c>
    </row>
    <row r="60">
      <c r="A60" s="1" t="s">
        <v>124</v>
      </c>
      <c r="B60" s="1" t="s">
        <v>125</v>
      </c>
      <c r="C60" s="1">
        <v>6533.0</v>
      </c>
      <c r="F60" s="1" t="s">
        <v>9</v>
      </c>
      <c r="G60" s="2">
        <f>IFERROR(__xludf.DUMMYFUNCTION("IF(B60="""","""",COUNTA(SPLIT(B60,"" "")))"),16.0)</f>
        <v>16</v>
      </c>
    </row>
    <row r="61">
      <c r="A61" s="1" t="s">
        <v>126</v>
      </c>
      <c r="B61" s="1" t="s">
        <v>127</v>
      </c>
      <c r="C61" s="1">
        <v>8518.0</v>
      </c>
      <c r="F61" s="1" t="s">
        <v>9</v>
      </c>
      <c r="G61" s="2">
        <f>IFERROR(__xludf.DUMMYFUNCTION("IF(B61="""","""",COUNTA(SPLIT(B61,"" "")))"),13.0)</f>
        <v>13</v>
      </c>
    </row>
    <row r="62">
      <c r="A62" s="1" t="s">
        <v>128</v>
      </c>
      <c r="B62" s="1" t="s">
        <v>129</v>
      </c>
      <c r="C62" s="1">
        <v>6528.0</v>
      </c>
      <c r="F62" s="1" t="s">
        <v>9</v>
      </c>
      <c r="G62" s="2">
        <f>IFERROR(__xludf.DUMMYFUNCTION("IF(B62="""","""",COUNTA(SPLIT(B62,"" "")))"),3.0)</f>
        <v>3</v>
      </c>
    </row>
    <row r="63">
      <c r="A63" s="1" t="s">
        <v>130</v>
      </c>
      <c r="B63" s="1" t="s">
        <v>131</v>
      </c>
      <c r="C63" s="1">
        <v>6529.0</v>
      </c>
      <c r="F63" s="1" t="s">
        <v>9</v>
      </c>
      <c r="G63" s="2">
        <f>IFERROR(__xludf.DUMMYFUNCTION("IF(B63="""","""",COUNTA(SPLIT(B63,"" "")))"),8.0)</f>
        <v>8</v>
      </c>
    </row>
    <row r="64">
      <c r="A64" s="1" t="s">
        <v>132</v>
      </c>
      <c r="B64" s="1" t="s">
        <v>133</v>
      </c>
      <c r="C64" s="1">
        <v>8516.0</v>
      </c>
      <c r="F64" s="1" t="s">
        <v>9</v>
      </c>
      <c r="G64" s="2">
        <f>IFERROR(__xludf.DUMMYFUNCTION("IF(B64="""","""",COUNTA(SPLIT(B64,"" "")))"),8.0)</f>
        <v>8</v>
      </c>
    </row>
    <row r="65">
      <c r="A65" s="1" t="s">
        <v>134</v>
      </c>
      <c r="B65" s="1" t="s">
        <v>135</v>
      </c>
      <c r="C65" s="1">
        <v>6590.0</v>
      </c>
      <c r="F65" s="1" t="s">
        <v>9</v>
      </c>
      <c r="G65" s="2">
        <f>IFERROR(__xludf.DUMMYFUNCTION("IF(B65="""","""",COUNTA(SPLIT(B65,"" "")))"),3.0)</f>
        <v>3</v>
      </c>
    </row>
    <row r="66">
      <c r="A66" s="1" t="s">
        <v>136</v>
      </c>
      <c r="B66" s="1" t="s">
        <v>137</v>
      </c>
      <c r="C66" s="1">
        <v>6591.0</v>
      </c>
      <c r="F66" s="1" t="s">
        <v>9</v>
      </c>
      <c r="G66" s="2">
        <f>IFERROR(__xludf.DUMMYFUNCTION("IF(B66="""","""",COUNTA(SPLIT(B66,"" "")))"),10.0)</f>
        <v>10</v>
      </c>
    </row>
    <row r="67">
      <c r="A67" s="1" t="s">
        <v>138</v>
      </c>
      <c r="B67" s="1" t="s">
        <v>139</v>
      </c>
      <c r="C67" s="1">
        <v>8547.0</v>
      </c>
      <c r="F67" s="1" t="s">
        <v>9</v>
      </c>
      <c r="G67" s="2">
        <f>IFERROR(__xludf.DUMMYFUNCTION("IF(B67="""","""",COUNTA(SPLIT(B67,"" "")))"),15.0)</f>
        <v>15</v>
      </c>
    </row>
    <row r="68">
      <c r="A68" s="1" t="s">
        <v>140</v>
      </c>
      <c r="B68" s="1" t="s">
        <v>141</v>
      </c>
      <c r="C68" s="1">
        <v>6592.0</v>
      </c>
      <c r="F68" s="1" t="s">
        <v>9</v>
      </c>
      <c r="G68" s="2">
        <f>IFERROR(__xludf.DUMMYFUNCTION("IF(B68="""","""",COUNTA(SPLIT(B68,"" "")))"),3.0)</f>
        <v>3</v>
      </c>
    </row>
    <row r="69">
      <c r="A69" s="1" t="s">
        <v>142</v>
      </c>
      <c r="B69" s="1" t="s">
        <v>143</v>
      </c>
      <c r="C69" s="1">
        <v>6593.0</v>
      </c>
      <c r="F69" s="1" t="s">
        <v>9</v>
      </c>
      <c r="G69" s="2">
        <f>IFERROR(__xludf.DUMMYFUNCTION("IF(B69="""","""",COUNTA(SPLIT(B69,"" "")))"),11.0)</f>
        <v>11</v>
      </c>
    </row>
    <row r="70">
      <c r="A70" s="1" t="s">
        <v>144</v>
      </c>
      <c r="B70" s="1" t="s">
        <v>145</v>
      </c>
      <c r="C70" s="1">
        <v>8548.0</v>
      </c>
      <c r="F70" s="1" t="s">
        <v>9</v>
      </c>
      <c r="G70" s="2">
        <f>IFERROR(__xludf.DUMMYFUNCTION("IF(B70="""","""",COUNTA(SPLIT(B70,"" "")))"),11.0)</f>
        <v>11</v>
      </c>
    </row>
    <row r="71">
      <c r="A71" s="1" t="s">
        <v>146</v>
      </c>
      <c r="B71" s="1" t="s">
        <v>147</v>
      </c>
      <c r="C71" s="1">
        <v>6588.0</v>
      </c>
      <c r="F71" s="1" t="s">
        <v>9</v>
      </c>
      <c r="G71" s="2">
        <f>IFERROR(__xludf.DUMMYFUNCTION("IF(B71="""","""",COUNTA(SPLIT(B71,"" "")))"),3.0)</f>
        <v>3</v>
      </c>
    </row>
    <row r="72">
      <c r="A72" s="1" t="s">
        <v>148</v>
      </c>
      <c r="B72" s="1" t="s">
        <v>149</v>
      </c>
      <c r="C72" s="1">
        <v>6589.0</v>
      </c>
      <c r="F72" s="1" t="s">
        <v>9</v>
      </c>
      <c r="G72" s="2">
        <f>IFERROR(__xludf.DUMMYFUNCTION("IF(B72="""","""",COUNTA(SPLIT(B72,"" "")))"),6.0)</f>
        <v>6</v>
      </c>
    </row>
    <row r="73">
      <c r="A73" s="1" t="s">
        <v>150</v>
      </c>
      <c r="B73" s="1" t="s">
        <v>151</v>
      </c>
      <c r="C73" s="1">
        <v>8546.0</v>
      </c>
      <c r="F73" s="1" t="s">
        <v>9</v>
      </c>
      <c r="G73" s="2">
        <f>IFERROR(__xludf.DUMMYFUNCTION("IF(B73="""","""",COUNTA(SPLIT(B73,"" "")))"),6.0)</f>
        <v>6</v>
      </c>
    </row>
    <row r="74">
      <c r="A74" s="1" t="s">
        <v>152</v>
      </c>
      <c r="B74" s="1" t="s">
        <v>153</v>
      </c>
      <c r="C74" s="1">
        <v>6518.0</v>
      </c>
      <c r="F74" s="1" t="s">
        <v>9</v>
      </c>
      <c r="G74" s="2">
        <f>IFERROR(__xludf.DUMMYFUNCTION("IF(B74="""","""",COUNTA(SPLIT(B74,"" "")))"),1.0)</f>
        <v>1</v>
      </c>
    </row>
    <row r="75">
      <c r="A75" s="1" t="s">
        <v>154</v>
      </c>
      <c r="B75" s="1" t="s">
        <v>155</v>
      </c>
      <c r="C75" s="1">
        <v>6519.0</v>
      </c>
      <c r="F75" s="1" t="s">
        <v>9</v>
      </c>
      <c r="G75" s="2">
        <f>IFERROR(__xludf.DUMMYFUNCTION("IF(B75="""","""",COUNTA(SPLIT(B75,"" "")))"),11.0)</f>
        <v>11</v>
      </c>
    </row>
    <row r="76">
      <c r="A76" s="1" t="s">
        <v>156</v>
      </c>
      <c r="B76" s="1" t="s">
        <v>157</v>
      </c>
      <c r="C76" s="1">
        <v>8511.0</v>
      </c>
      <c r="F76" s="1" t="s">
        <v>9</v>
      </c>
      <c r="G76" s="2">
        <f>IFERROR(__xludf.DUMMYFUNCTION("IF(B76="""","""",COUNTA(SPLIT(B76,"" "")))"),9.0)</f>
        <v>9</v>
      </c>
    </row>
    <row r="77">
      <c r="A77" s="1" t="s">
        <v>158</v>
      </c>
      <c r="B77" s="1" t="s">
        <v>159</v>
      </c>
      <c r="C77" s="1">
        <v>6520.0</v>
      </c>
      <c r="F77" s="1" t="s">
        <v>9</v>
      </c>
      <c r="G77" s="2">
        <f>IFERROR(__xludf.DUMMYFUNCTION("IF(B77="""","""",COUNTA(SPLIT(B77,"" "")))"),7.0)</f>
        <v>7</v>
      </c>
    </row>
    <row r="78">
      <c r="A78" s="1" t="s">
        <v>160</v>
      </c>
      <c r="B78" s="1" t="s">
        <v>161</v>
      </c>
      <c r="C78" s="1">
        <v>6521.0</v>
      </c>
      <c r="F78" s="1" t="s">
        <v>9</v>
      </c>
      <c r="G78" s="2">
        <f>IFERROR(__xludf.DUMMYFUNCTION("IF(B78="""","""",COUNTA(SPLIT(B78,"" "")))"),14.0)</f>
        <v>14</v>
      </c>
    </row>
    <row r="79">
      <c r="A79" s="1" t="s">
        <v>162</v>
      </c>
      <c r="B79" s="1" t="s">
        <v>163</v>
      </c>
      <c r="C79" s="1">
        <v>8512.0</v>
      </c>
      <c r="F79" s="1" t="s">
        <v>9</v>
      </c>
      <c r="G79" s="2">
        <f>IFERROR(__xludf.DUMMYFUNCTION("IF(B79="""","""",COUNTA(SPLIT(B79,"" "")))"),15.0)</f>
        <v>15</v>
      </c>
    </row>
    <row r="80">
      <c r="A80" s="1" t="s">
        <v>164</v>
      </c>
      <c r="B80" s="1" t="s">
        <v>165</v>
      </c>
      <c r="C80" s="1">
        <v>6516.0</v>
      </c>
      <c r="F80" s="1" t="s">
        <v>9</v>
      </c>
      <c r="G80" s="2">
        <f>IFERROR(__xludf.DUMMYFUNCTION("IF(B80="""","""",COUNTA(SPLIT(B80,"" "")))"),5.0)</f>
        <v>5</v>
      </c>
    </row>
    <row r="81">
      <c r="A81" s="1" t="s">
        <v>166</v>
      </c>
      <c r="B81" s="1" t="s">
        <v>167</v>
      </c>
      <c r="C81" s="1">
        <v>6517.0</v>
      </c>
      <c r="F81" s="1" t="s">
        <v>9</v>
      </c>
      <c r="G81" s="2">
        <f>IFERROR(__xludf.DUMMYFUNCTION("IF(B81="""","""",COUNTA(SPLIT(B81,"" "")))"),6.0)</f>
        <v>6</v>
      </c>
    </row>
    <row r="82">
      <c r="A82" s="1" t="s">
        <v>168</v>
      </c>
      <c r="B82" s="1" t="s">
        <v>169</v>
      </c>
      <c r="C82" s="1">
        <v>8510.0</v>
      </c>
      <c r="F82" s="1" t="s">
        <v>9</v>
      </c>
      <c r="G82" s="2">
        <f>IFERROR(__xludf.DUMMYFUNCTION("IF(B82="""","""",COUNTA(SPLIT(B82,"" "")))"),6.0)</f>
        <v>6</v>
      </c>
    </row>
    <row r="83">
      <c r="A83" s="1" t="s">
        <v>170</v>
      </c>
      <c r="B83" s="1" t="s">
        <v>171</v>
      </c>
      <c r="C83" s="1">
        <v>6524.0</v>
      </c>
      <c r="F83" s="1" t="s">
        <v>9</v>
      </c>
      <c r="G83" s="2">
        <f>IFERROR(__xludf.DUMMYFUNCTION("IF(B83="""","""",COUNTA(SPLIT(B83,"" "")))"),3.0)</f>
        <v>3</v>
      </c>
    </row>
    <row r="84">
      <c r="A84" s="1" t="s">
        <v>172</v>
      </c>
      <c r="B84" s="1" t="s">
        <v>173</v>
      </c>
      <c r="C84" s="1">
        <v>6525.0</v>
      </c>
      <c r="F84" s="1" t="s">
        <v>9</v>
      </c>
      <c r="G84" s="2">
        <f>IFERROR(__xludf.DUMMYFUNCTION("IF(B84="""","""",COUNTA(SPLIT(B84,"" "")))"),16.0)</f>
        <v>16</v>
      </c>
    </row>
    <row r="85">
      <c r="A85" s="1" t="s">
        <v>174</v>
      </c>
      <c r="B85" s="1" t="s">
        <v>175</v>
      </c>
      <c r="C85" s="1">
        <v>8514.0</v>
      </c>
      <c r="F85" s="1" t="s">
        <v>9</v>
      </c>
      <c r="G85" s="2">
        <f>IFERROR(__xludf.DUMMYFUNCTION("IF(B85="""","""",COUNTA(SPLIT(B85,"" "")))"),11.0)</f>
        <v>11</v>
      </c>
    </row>
    <row r="86">
      <c r="A86" s="1" t="s">
        <v>176</v>
      </c>
      <c r="B86" s="1" t="s">
        <v>177</v>
      </c>
      <c r="C86" s="1">
        <v>6526.0</v>
      </c>
      <c r="F86" s="1" t="s">
        <v>9</v>
      </c>
      <c r="G86" s="2">
        <f>IFERROR(__xludf.DUMMYFUNCTION("IF(B86="""","""",COUNTA(SPLIT(B86,"" "")))"),4.0)</f>
        <v>4</v>
      </c>
    </row>
    <row r="87">
      <c r="A87" s="1" t="s">
        <v>178</v>
      </c>
      <c r="B87" s="1" t="s">
        <v>179</v>
      </c>
      <c r="C87" s="1">
        <v>6527.0</v>
      </c>
      <c r="F87" s="1" t="s">
        <v>9</v>
      </c>
      <c r="G87" s="2">
        <f>IFERROR(__xludf.DUMMYFUNCTION("IF(B87="""","""",COUNTA(SPLIT(B87,"" "")))"),15.0)</f>
        <v>15</v>
      </c>
    </row>
    <row r="88">
      <c r="A88" s="1" t="s">
        <v>180</v>
      </c>
      <c r="B88" s="1" t="s">
        <v>181</v>
      </c>
      <c r="C88" s="1">
        <v>8515.0</v>
      </c>
      <c r="F88" s="1" t="s">
        <v>9</v>
      </c>
      <c r="G88" s="2">
        <f>IFERROR(__xludf.DUMMYFUNCTION("IF(B88="""","""",COUNTA(SPLIT(B88,"" "")))"),14.0)</f>
        <v>14</v>
      </c>
    </row>
    <row r="89">
      <c r="A89" s="1" t="s">
        <v>182</v>
      </c>
      <c r="B89" s="1" t="s">
        <v>183</v>
      </c>
      <c r="C89" s="1">
        <v>6522.0</v>
      </c>
      <c r="F89" s="1" t="s">
        <v>9</v>
      </c>
      <c r="G89" s="2">
        <f>IFERROR(__xludf.DUMMYFUNCTION("IF(B89="""","""",COUNTA(SPLIT(B89,"" "")))"),2.0)</f>
        <v>2</v>
      </c>
    </row>
    <row r="90">
      <c r="A90" s="1" t="s">
        <v>184</v>
      </c>
      <c r="B90" s="1" t="s">
        <v>185</v>
      </c>
      <c r="C90" s="1">
        <v>6523.0</v>
      </c>
      <c r="F90" s="1" t="s">
        <v>9</v>
      </c>
      <c r="G90" s="2">
        <f>IFERROR(__xludf.DUMMYFUNCTION("IF(B90="""","""",COUNTA(SPLIT(B90,"" "")))"),7.0)</f>
        <v>7</v>
      </c>
    </row>
    <row r="91">
      <c r="A91" s="1" t="s">
        <v>186</v>
      </c>
      <c r="B91" s="1" t="s">
        <v>187</v>
      </c>
      <c r="C91" s="1">
        <v>8513.0</v>
      </c>
      <c r="F91" s="1" t="s">
        <v>9</v>
      </c>
      <c r="G91" s="2">
        <f>IFERROR(__xludf.DUMMYFUNCTION("IF(B91="""","""",COUNTA(SPLIT(B91,"" "")))"),7.0)</f>
        <v>7</v>
      </c>
    </row>
    <row r="92">
      <c r="A92" s="1" t="s">
        <v>188</v>
      </c>
      <c r="B92" s="1" t="s">
        <v>189</v>
      </c>
      <c r="C92" s="1">
        <v>6566.0</v>
      </c>
      <c r="F92" s="1" t="s">
        <v>9</v>
      </c>
      <c r="G92" s="2">
        <f>IFERROR(__xludf.DUMMYFUNCTION("IF(B92="""","""",COUNTA(SPLIT(B92,"" "")))"),2.0)</f>
        <v>2</v>
      </c>
    </row>
    <row r="93">
      <c r="A93" s="1" t="s">
        <v>190</v>
      </c>
      <c r="B93" s="1" t="s">
        <v>191</v>
      </c>
      <c r="C93" s="1">
        <v>6567.0</v>
      </c>
      <c r="F93" s="1" t="s">
        <v>9</v>
      </c>
      <c r="G93" s="2">
        <f>IFERROR(__xludf.DUMMYFUNCTION("IF(B93="""","""",COUNTA(SPLIT(B93,"" "")))"),18.0)</f>
        <v>18</v>
      </c>
    </row>
    <row r="94">
      <c r="A94" s="1" t="s">
        <v>192</v>
      </c>
      <c r="B94" s="1" t="s">
        <v>193</v>
      </c>
      <c r="C94" s="1">
        <v>8535.0</v>
      </c>
      <c r="F94" s="1" t="s">
        <v>9</v>
      </c>
      <c r="G94" s="2">
        <f>IFERROR(__xludf.DUMMYFUNCTION("IF(B94="""","""",COUNTA(SPLIT(B94,"" "")))"),14.0)</f>
        <v>14</v>
      </c>
    </row>
    <row r="95">
      <c r="A95" s="1" t="s">
        <v>194</v>
      </c>
      <c r="B95" s="1" t="s">
        <v>195</v>
      </c>
      <c r="C95" s="1">
        <v>6568.0</v>
      </c>
      <c r="F95" s="1" t="s">
        <v>9</v>
      </c>
      <c r="G95" s="2">
        <f>IFERROR(__xludf.DUMMYFUNCTION("IF(B95="""","""",COUNTA(SPLIT(B95,"" "")))"),7.0)</f>
        <v>7</v>
      </c>
    </row>
    <row r="96">
      <c r="A96" s="1" t="s">
        <v>196</v>
      </c>
      <c r="B96" s="1" t="s">
        <v>197</v>
      </c>
      <c r="C96" s="1">
        <v>6569.0</v>
      </c>
      <c r="F96" s="1" t="s">
        <v>9</v>
      </c>
      <c r="G96" s="2">
        <f>IFERROR(__xludf.DUMMYFUNCTION("IF(B96="""","""",COUNTA(SPLIT(B96,"" "")))"),16.0)</f>
        <v>16</v>
      </c>
    </row>
    <row r="97">
      <c r="A97" s="1" t="s">
        <v>198</v>
      </c>
      <c r="B97" s="1" t="s">
        <v>199</v>
      </c>
      <c r="C97" s="1">
        <v>8536.0</v>
      </c>
      <c r="F97" s="1" t="s">
        <v>9</v>
      </c>
      <c r="G97" s="2">
        <f>IFERROR(__xludf.DUMMYFUNCTION("IF(B97="""","""",COUNTA(SPLIT(B97,"" "")))"),15.0)</f>
        <v>15</v>
      </c>
    </row>
    <row r="98">
      <c r="A98" s="1" t="s">
        <v>200</v>
      </c>
      <c r="B98" s="1" t="s">
        <v>201</v>
      </c>
      <c r="C98" s="1">
        <v>6564.0</v>
      </c>
      <c r="F98" s="1" t="s">
        <v>9</v>
      </c>
      <c r="G98" s="2">
        <f>IFERROR(__xludf.DUMMYFUNCTION("IF(B98="""","""",COUNTA(SPLIT(B98,"" "")))"),2.0)</f>
        <v>2</v>
      </c>
    </row>
    <row r="99">
      <c r="A99" s="1" t="s">
        <v>202</v>
      </c>
      <c r="B99" s="1" t="s">
        <v>203</v>
      </c>
      <c r="C99" s="1">
        <v>6565.0</v>
      </c>
      <c r="F99" s="1" t="s">
        <v>9</v>
      </c>
      <c r="G99" s="2">
        <f>IFERROR(__xludf.DUMMYFUNCTION("IF(B99="""","""",COUNTA(SPLIT(B99,"" "")))"),7.0)</f>
        <v>7</v>
      </c>
    </row>
    <row r="100">
      <c r="A100" s="1" t="s">
        <v>204</v>
      </c>
      <c r="B100" s="1" t="s">
        <v>205</v>
      </c>
      <c r="C100" s="1">
        <v>8534.0</v>
      </c>
      <c r="F100" s="1" t="s">
        <v>9</v>
      </c>
      <c r="G100" s="2">
        <f>IFERROR(__xludf.DUMMYFUNCTION("IF(B100="""","""",COUNTA(SPLIT(B100,"" "")))"),7.0)</f>
        <v>7</v>
      </c>
    </row>
    <row r="101">
      <c r="A101" s="1" t="s">
        <v>206</v>
      </c>
      <c r="B101" s="1" t="s">
        <v>207</v>
      </c>
      <c r="C101" s="1">
        <v>6580.0</v>
      </c>
      <c r="F101" s="1" t="s">
        <v>9</v>
      </c>
      <c r="G101" s="2">
        <f>IFERROR(__xludf.DUMMYFUNCTION("IF(B101="""","""",COUNTA(SPLIT(B101,"" "")))"),1.0)</f>
        <v>1</v>
      </c>
    </row>
    <row r="102">
      <c r="A102" s="1" t="s">
        <v>208</v>
      </c>
      <c r="B102" s="1" t="s">
        <v>209</v>
      </c>
      <c r="C102" s="1">
        <v>6581.0</v>
      </c>
      <c r="F102" s="1" t="s">
        <v>9</v>
      </c>
      <c r="G102" s="2">
        <f>IFERROR(__xludf.DUMMYFUNCTION("IF(B102="""","""",COUNTA(SPLIT(B102,"" "")))"),13.0)</f>
        <v>13</v>
      </c>
    </row>
    <row r="103">
      <c r="A103" s="1" t="s">
        <v>210</v>
      </c>
      <c r="B103" s="1" t="s">
        <v>211</v>
      </c>
      <c r="C103" s="1">
        <v>8541.0</v>
      </c>
      <c r="F103" s="1" t="s">
        <v>9</v>
      </c>
      <c r="G103" s="2">
        <f>IFERROR(__xludf.DUMMYFUNCTION("IF(B103="""","""",COUNTA(SPLIT(B103,"" "")))"),12.0)</f>
        <v>12</v>
      </c>
    </row>
    <row r="104">
      <c r="A104" s="1" t="s">
        <v>212</v>
      </c>
      <c r="B104" s="1" t="s">
        <v>213</v>
      </c>
      <c r="C104" s="1">
        <v>6578.0</v>
      </c>
      <c r="F104" s="1" t="s">
        <v>9</v>
      </c>
      <c r="G104" s="2">
        <f>IFERROR(__xludf.DUMMYFUNCTION("IF(B104="""","""",COUNTA(SPLIT(B104,"" "")))"),3.0)</f>
        <v>3</v>
      </c>
    </row>
    <row r="105">
      <c r="A105" s="1" t="s">
        <v>214</v>
      </c>
      <c r="B105" s="1" t="s">
        <v>215</v>
      </c>
      <c r="C105" s="1">
        <v>6579.0</v>
      </c>
      <c r="F105" s="1" t="s">
        <v>9</v>
      </c>
      <c r="G105" s="2">
        <f>IFERROR(__xludf.DUMMYFUNCTION("IF(B105="""","""",COUNTA(SPLIT(B105,"" "")))"),16.0)</f>
        <v>16</v>
      </c>
    </row>
    <row r="106">
      <c r="A106" s="1" t="s">
        <v>216</v>
      </c>
      <c r="B106" s="1" t="s">
        <v>217</v>
      </c>
      <c r="C106" s="1">
        <v>8542.0</v>
      </c>
      <c r="F106" s="1" t="s">
        <v>9</v>
      </c>
      <c r="G106" s="2">
        <f>IFERROR(__xludf.DUMMYFUNCTION("IF(B106="""","""",COUNTA(SPLIT(B106,"" "")))"),14.0)</f>
        <v>14</v>
      </c>
    </row>
    <row r="107">
      <c r="A107" s="1" t="s">
        <v>218</v>
      </c>
      <c r="B107" s="1" t="s">
        <v>219</v>
      </c>
      <c r="C107" s="1">
        <v>6576.0</v>
      </c>
      <c r="F107" s="1" t="s">
        <v>9</v>
      </c>
      <c r="G107" s="2">
        <f>IFERROR(__xludf.DUMMYFUNCTION("IF(B107="""","""",COUNTA(SPLIT(B107,"" "")))"),3.0)</f>
        <v>3</v>
      </c>
    </row>
    <row r="108">
      <c r="A108" s="1" t="s">
        <v>220</v>
      </c>
      <c r="B108" s="1" t="s">
        <v>221</v>
      </c>
      <c r="C108" s="1">
        <v>6577.0</v>
      </c>
      <c r="F108" s="1" t="s">
        <v>9</v>
      </c>
      <c r="G108" s="2">
        <f>IFERROR(__xludf.DUMMYFUNCTION("IF(B108="""","""",COUNTA(SPLIT(B108,"" "")))"),7.0)</f>
        <v>7</v>
      </c>
    </row>
    <row r="109">
      <c r="A109" s="1" t="s">
        <v>222</v>
      </c>
      <c r="B109" s="1" t="s">
        <v>223</v>
      </c>
      <c r="C109" s="1">
        <v>8540.0</v>
      </c>
      <c r="F109" s="1" t="s">
        <v>9</v>
      </c>
      <c r="G109" s="2">
        <f>IFERROR(__xludf.DUMMYFUNCTION("IF(B109="""","""",COUNTA(SPLIT(B109,"" "")))"),7.0)</f>
        <v>7</v>
      </c>
    </row>
    <row r="110">
      <c r="A110" s="1" t="s">
        <v>224</v>
      </c>
      <c r="B110" s="1" t="s">
        <v>225</v>
      </c>
      <c r="C110" s="1">
        <v>6596.0</v>
      </c>
      <c r="F110" s="1" t="s">
        <v>9</v>
      </c>
      <c r="G110" s="2">
        <f>IFERROR(__xludf.DUMMYFUNCTION("IF(B110="""","""",COUNTA(SPLIT(B110,"" "")))"),4.0)</f>
        <v>4</v>
      </c>
    </row>
    <row r="111">
      <c r="A111" s="1" t="s">
        <v>226</v>
      </c>
      <c r="B111" s="1" t="s">
        <v>227</v>
      </c>
      <c r="C111" s="1">
        <v>6597.0</v>
      </c>
      <c r="F111" s="1" t="s">
        <v>9</v>
      </c>
      <c r="G111" s="2">
        <f>IFERROR(__xludf.DUMMYFUNCTION("IF(B111="""","""",COUNTA(SPLIT(B111,"" "")))"),9.0)</f>
        <v>9</v>
      </c>
    </row>
    <row r="112">
      <c r="A112" s="1" t="s">
        <v>228</v>
      </c>
      <c r="B112" s="1" t="s">
        <v>229</v>
      </c>
      <c r="C112" s="1">
        <v>8550.0</v>
      </c>
      <c r="F112" s="1" t="s">
        <v>9</v>
      </c>
      <c r="G112" s="2">
        <f>IFERROR(__xludf.DUMMYFUNCTION("IF(B112="""","""",COUNTA(SPLIT(B112,"" "")))"),9.0)</f>
        <v>9</v>
      </c>
    </row>
    <row r="113">
      <c r="A113" s="1" t="s">
        <v>230</v>
      </c>
      <c r="B113" s="1" t="s">
        <v>231</v>
      </c>
      <c r="C113" s="1">
        <v>6598.0</v>
      </c>
      <c r="F113" s="1" t="s">
        <v>9</v>
      </c>
      <c r="G113" s="2">
        <f>IFERROR(__xludf.DUMMYFUNCTION("IF(B113="""","""",COUNTA(SPLIT(B113,"" "")))"),2.0)</f>
        <v>2</v>
      </c>
    </row>
    <row r="114">
      <c r="A114" s="1" t="s">
        <v>232</v>
      </c>
      <c r="B114" s="1" t="s">
        <v>233</v>
      </c>
      <c r="C114" s="1">
        <v>6599.0</v>
      </c>
      <c r="F114" s="1" t="s">
        <v>9</v>
      </c>
      <c r="G114" s="2">
        <f>IFERROR(__xludf.DUMMYFUNCTION("IF(B114="""","""",COUNTA(SPLIT(B114,"" "")))"),13.0)</f>
        <v>13</v>
      </c>
    </row>
    <row r="115">
      <c r="A115" s="1" t="s">
        <v>234</v>
      </c>
      <c r="B115" s="1" t="s">
        <v>235</v>
      </c>
      <c r="C115" s="1">
        <v>8551.0</v>
      </c>
      <c r="F115" s="1" t="s">
        <v>9</v>
      </c>
      <c r="G115" s="2">
        <f>IFERROR(__xludf.DUMMYFUNCTION("IF(B115="""","""",COUNTA(SPLIT(B115,"" "")))"),10.0)</f>
        <v>10</v>
      </c>
    </row>
    <row r="116">
      <c r="A116" s="1" t="s">
        <v>236</v>
      </c>
      <c r="B116" s="1" t="s">
        <v>237</v>
      </c>
      <c r="C116" s="1">
        <v>6594.0</v>
      </c>
      <c r="F116" s="1" t="s">
        <v>9</v>
      </c>
      <c r="G116" s="2">
        <f>IFERROR(__xludf.DUMMYFUNCTION("IF(B116="""","""",COUNTA(SPLIT(B116,"" "")))"),7.0)</f>
        <v>7</v>
      </c>
    </row>
    <row r="117">
      <c r="A117" s="1" t="s">
        <v>238</v>
      </c>
      <c r="B117" s="1" t="s">
        <v>239</v>
      </c>
      <c r="C117" s="1">
        <v>6595.0</v>
      </c>
      <c r="F117" s="1" t="s">
        <v>9</v>
      </c>
      <c r="G117" s="2">
        <f>IFERROR(__xludf.DUMMYFUNCTION("IF(B117="""","""",COUNTA(SPLIT(B117,"" "")))"),6.0)</f>
        <v>6</v>
      </c>
    </row>
    <row r="118">
      <c r="A118" s="1" t="s">
        <v>240</v>
      </c>
      <c r="B118" s="1" t="s">
        <v>241</v>
      </c>
      <c r="C118" s="1">
        <v>8549.0</v>
      </c>
      <c r="F118" s="1" t="s">
        <v>9</v>
      </c>
      <c r="G118" s="2">
        <f>IFERROR(__xludf.DUMMYFUNCTION("IF(B118="""","""",COUNTA(SPLIT(B118,"" "")))"),6.0)</f>
        <v>6</v>
      </c>
    </row>
    <row r="119">
      <c r="A119" s="1" t="s">
        <v>242</v>
      </c>
      <c r="B119" s="1" t="s">
        <v>243</v>
      </c>
      <c r="C119" s="1">
        <v>6560.0</v>
      </c>
      <c r="F119" s="1" t="s">
        <v>9</v>
      </c>
      <c r="G119" s="2">
        <f>IFERROR(__xludf.DUMMYFUNCTION("IF(B119="""","""",COUNTA(SPLIT(B119,"" "")))"),4.0)</f>
        <v>4</v>
      </c>
    </row>
    <row r="120">
      <c r="A120" s="1" t="s">
        <v>244</v>
      </c>
      <c r="B120" s="1" t="s">
        <v>245</v>
      </c>
      <c r="C120" s="1">
        <v>6561.0</v>
      </c>
      <c r="F120" s="1" t="s">
        <v>9</v>
      </c>
      <c r="G120" s="2">
        <f>IFERROR(__xludf.DUMMYFUNCTION("IF(B120="""","""",COUNTA(SPLIT(B120,"" "")))"),13.0)</f>
        <v>13</v>
      </c>
    </row>
    <row r="121">
      <c r="A121" s="1" t="s">
        <v>246</v>
      </c>
      <c r="B121" s="1" t="s">
        <v>247</v>
      </c>
      <c r="C121" s="1">
        <v>8532.0</v>
      </c>
      <c r="F121" s="1" t="s">
        <v>9</v>
      </c>
      <c r="G121" s="2">
        <f>IFERROR(__xludf.DUMMYFUNCTION("IF(B121="""","""",COUNTA(SPLIT(B121,"" "")))"),13.0)</f>
        <v>13</v>
      </c>
    </row>
    <row r="122">
      <c r="A122" s="1" t="s">
        <v>248</v>
      </c>
      <c r="B122" s="1" t="s">
        <v>249</v>
      </c>
      <c r="C122" s="1">
        <v>6562.0</v>
      </c>
      <c r="F122" s="1" t="s">
        <v>9</v>
      </c>
      <c r="G122" s="2">
        <f>IFERROR(__xludf.DUMMYFUNCTION("IF(B122="""","""",COUNTA(SPLIT(B122,"" "")))"),7.0)</f>
        <v>7</v>
      </c>
    </row>
    <row r="123">
      <c r="A123" s="1" t="s">
        <v>250</v>
      </c>
      <c r="B123" s="1" t="s">
        <v>251</v>
      </c>
      <c r="C123" s="1">
        <v>6563.0</v>
      </c>
      <c r="F123" s="1" t="s">
        <v>9</v>
      </c>
      <c r="G123" s="2">
        <f>IFERROR(__xludf.DUMMYFUNCTION("IF(B123="""","""",COUNTA(SPLIT(B123,"" "")))"),17.0)</f>
        <v>17</v>
      </c>
    </row>
    <row r="124">
      <c r="A124" s="1" t="s">
        <v>252</v>
      </c>
      <c r="B124" s="1" t="s">
        <v>253</v>
      </c>
      <c r="C124" s="1">
        <v>8533.0</v>
      </c>
      <c r="F124" s="1" t="s">
        <v>9</v>
      </c>
      <c r="G124" s="2">
        <f>IFERROR(__xludf.DUMMYFUNCTION("IF(B124="""","""",COUNTA(SPLIT(B124,"" "")))"),17.0)</f>
        <v>17</v>
      </c>
    </row>
    <row r="125">
      <c r="A125" s="1" t="s">
        <v>254</v>
      </c>
      <c r="B125" s="1" t="s">
        <v>255</v>
      </c>
      <c r="C125" s="1">
        <v>6558.0</v>
      </c>
      <c r="F125" s="1" t="s">
        <v>9</v>
      </c>
      <c r="G125" s="2">
        <f>IFERROR(__xludf.DUMMYFUNCTION("IF(B125="""","""",COUNTA(SPLIT(B125,"" "")))"),5.0)</f>
        <v>5</v>
      </c>
    </row>
    <row r="126">
      <c r="A126" s="1" t="s">
        <v>256</v>
      </c>
      <c r="B126" s="1" t="s">
        <v>257</v>
      </c>
      <c r="C126" s="1">
        <v>6559.0</v>
      </c>
      <c r="F126" s="1" t="s">
        <v>9</v>
      </c>
      <c r="G126" s="2">
        <f>IFERROR(__xludf.DUMMYFUNCTION("IF(B126="""","""",COUNTA(SPLIT(B126,"" "")))"),7.0)</f>
        <v>7</v>
      </c>
    </row>
    <row r="127">
      <c r="A127" s="1" t="s">
        <v>258</v>
      </c>
      <c r="B127" s="1" t="s">
        <v>259</v>
      </c>
      <c r="C127" s="1">
        <v>8531.0</v>
      </c>
      <c r="F127" s="1" t="s">
        <v>9</v>
      </c>
      <c r="G127" s="2">
        <f>IFERROR(__xludf.DUMMYFUNCTION("IF(B127="""","""",COUNTA(SPLIT(B127,"" "")))"),7.0)</f>
        <v>7</v>
      </c>
    </row>
    <row r="128">
      <c r="A128" s="1" t="s">
        <v>260</v>
      </c>
      <c r="B128" s="1" t="s">
        <v>261</v>
      </c>
      <c r="C128" s="1">
        <v>6608.0</v>
      </c>
      <c r="F128" s="1" t="s">
        <v>9</v>
      </c>
      <c r="G128" s="2">
        <f>IFERROR(__xludf.DUMMYFUNCTION("IF(B128="""","""",COUNTA(SPLIT(B128,"" "")))"),8.0)</f>
        <v>8</v>
      </c>
    </row>
    <row r="129">
      <c r="A129" s="1" t="s">
        <v>262</v>
      </c>
      <c r="B129" s="1" t="s">
        <v>263</v>
      </c>
      <c r="C129" s="1">
        <v>6609.0</v>
      </c>
      <c r="F129" s="1" t="s">
        <v>9</v>
      </c>
      <c r="G129" s="2">
        <f>IFERROR(__xludf.DUMMYFUNCTION("IF(B129="""","""",COUNTA(SPLIT(B129,"" "")))"),11.0)</f>
        <v>11</v>
      </c>
    </row>
    <row r="130">
      <c r="A130" s="1" t="s">
        <v>264</v>
      </c>
      <c r="B130" s="1" t="s">
        <v>265</v>
      </c>
      <c r="C130" s="1">
        <v>8556.0</v>
      </c>
      <c r="F130" s="1" t="s">
        <v>9</v>
      </c>
      <c r="G130" s="2">
        <f>IFERROR(__xludf.DUMMYFUNCTION("IF(B130="""","""",COUNTA(SPLIT(B130,"" "")))"),16.0)</f>
        <v>16</v>
      </c>
    </row>
    <row r="131">
      <c r="A131" s="1" t="s">
        <v>266</v>
      </c>
      <c r="B131" s="1" t="s">
        <v>267</v>
      </c>
      <c r="C131" s="1">
        <v>6610.0</v>
      </c>
      <c r="F131" s="1" t="s">
        <v>9</v>
      </c>
      <c r="G131" s="2">
        <f>IFERROR(__xludf.DUMMYFUNCTION("IF(B131="""","""",COUNTA(SPLIT(B131,"" "")))"),1.0)</f>
        <v>1</v>
      </c>
    </row>
    <row r="132">
      <c r="A132" s="1" t="s">
        <v>268</v>
      </c>
      <c r="B132" s="1" t="s">
        <v>269</v>
      </c>
      <c r="C132" s="1">
        <v>6611.0</v>
      </c>
      <c r="F132" s="1" t="s">
        <v>9</v>
      </c>
      <c r="G132" s="2">
        <f>IFERROR(__xludf.DUMMYFUNCTION("IF(B132="""","""",COUNTA(SPLIT(B132,"" "")))"),16.0)</f>
        <v>16</v>
      </c>
    </row>
    <row r="133">
      <c r="A133" s="1" t="s">
        <v>270</v>
      </c>
      <c r="B133" s="1" t="s">
        <v>271</v>
      </c>
      <c r="C133" s="1">
        <v>8557.0</v>
      </c>
      <c r="F133" s="1" t="s">
        <v>9</v>
      </c>
      <c r="G133" s="2">
        <f>IFERROR(__xludf.DUMMYFUNCTION("IF(B133="""","""",COUNTA(SPLIT(B133,"" "")))"),18.0)</f>
        <v>18</v>
      </c>
    </row>
    <row r="134">
      <c r="A134" s="1" t="s">
        <v>272</v>
      </c>
      <c r="B134" s="1" t="s">
        <v>273</v>
      </c>
      <c r="C134" s="1">
        <v>6606.0</v>
      </c>
      <c r="F134" s="1" t="s">
        <v>9</v>
      </c>
      <c r="G134" s="2">
        <f>IFERROR(__xludf.DUMMYFUNCTION("IF(B134="""","""",COUNTA(SPLIT(B134,"" "")))"),3.0)</f>
        <v>3</v>
      </c>
    </row>
    <row r="135">
      <c r="A135" s="1" t="s">
        <v>274</v>
      </c>
      <c r="B135" s="1" t="s">
        <v>275</v>
      </c>
      <c r="C135" s="1">
        <v>6607.0</v>
      </c>
      <c r="F135" s="1" t="s">
        <v>9</v>
      </c>
      <c r="G135" s="2">
        <f>IFERROR(__xludf.DUMMYFUNCTION("IF(B135="""","""",COUNTA(SPLIT(B135,"" "")))"),8.0)</f>
        <v>8</v>
      </c>
    </row>
    <row r="136">
      <c r="A136" s="1" t="s">
        <v>276</v>
      </c>
      <c r="B136" s="1" t="s">
        <v>277</v>
      </c>
      <c r="C136" s="1">
        <v>8555.0</v>
      </c>
      <c r="F136" s="1" t="s">
        <v>9</v>
      </c>
      <c r="G136" s="2">
        <f>IFERROR(__xludf.DUMMYFUNCTION("IF(B136="""","""",COUNTA(SPLIT(B136,"" "")))"),8.0)</f>
        <v>8</v>
      </c>
    </row>
    <row r="137">
      <c r="A137" s="1" t="s">
        <v>278</v>
      </c>
      <c r="B137" s="1" t="s">
        <v>279</v>
      </c>
      <c r="C137" s="1">
        <v>6542.0</v>
      </c>
      <c r="F137" s="1" t="s">
        <v>9</v>
      </c>
      <c r="G137" s="2">
        <f>IFERROR(__xludf.DUMMYFUNCTION("IF(B137="""","""",COUNTA(SPLIT(B137,"" "")))"),2.0)</f>
        <v>2</v>
      </c>
    </row>
    <row r="138">
      <c r="A138" s="1" t="s">
        <v>280</v>
      </c>
      <c r="B138" s="1" t="s">
        <v>281</v>
      </c>
      <c r="C138" s="1">
        <v>6543.0</v>
      </c>
      <c r="F138" s="1" t="s">
        <v>9</v>
      </c>
      <c r="G138" s="2">
        <f>IFERROR(__xludf.DUMMYFUNCTION("IF(B138="""","""",COUNTA(SPLIT(B138,"" "")))"),19.0)</f>
        <v>19</v>
      </c>
    </row>
    <row r="139">
      <c r="A139" s="1" t="s">
        <v>282</v>
      </c>
      <c r="B139" s="1" t="s">
        <v>283</v>
      </c>
      <c r="C139" s="1">
        <v>8523.0</v>
      </c>
      <c r="F139" s="1" t="s">
        <v>9</v>
      </c>
      <c r="G139" s="2">
        <f>IFERROR(__xludf.DUMMYFUNCTION("IF(B139="""","""",COUNTA(SPLIT(B139,"" "")))"),17.0)</f>
        <v>17</v>
      </c>
    </row>
    <row r="140">
      <c r="A140" s="1" t="s">
        <v>284</v>
      </c>
      <c r="B140" s="1" t="s">
        <v>285</v>
      </c>
      <c r="C140" s="1">
        <v>6544.0</v>
      </c>
      <c r="F140" s="1" t="s">
        <v>9</v>
      </c>
      <c r="G140" s="2">
        <f>IFERROR(__xludf.DUMMYFUNCTION("IF(B140="""","""",COUNTA(SPLIT(B140,"" "")))"),4.0)</f>
        <v>4</v>
      </c>
    </row>
    <row r="141">
      <c r="A141" s="1" t="s">
        <v>286</v>
      </c>
      <c r="B141" s="1" t="s">
        <v>287</v>
      </c>
      <c r="C141" s="1">
        <v>6545.0</v>
      </c>
      <c r="F141" s="1" t="s">
        <v>9</v>
      </c>
      <c r="G141" s="2">
        <f>IFERROR(__xludf.DUMMYFUNCTION("IF(B141="""","""",COUNTA(SPLIT(B141,"" "")))"),13.0)</f>
        <v>13</v>
      </c>
    </row>
    <row r="142">
      <c r="A142" s="1" t="s">
        <v>288</v>
      </c>
      <c r="B142" s="1" t="s">
        <v>289</v>
      </c>
      <c r="C142" s="1">
        <v>8524.0</v>
      </c>
      <c r="F142" s="1" t="s">
        <v>9</v>
      </c>
      <c r="G142" s="2">
        <f>IFERROR(__xludf.DUMMYFUNCTION("IF(B142="""","""",COUNTA(SPLIT(B142,"" "")))"),13.0)</f>
        <v>13</v>
      </c>
    </row>
    <row r="143">
      <c r="A143" s="1" t="s">
        <v>290</v>
      </c>
      <c r="B143" s="1" t="s">
        <v>291</v>
      </c>
      <c r="C143" s="1">
        <v>6540.0</v>
      </c>
      <c r="F143" s="1" t="s">
        <v>9</v>
      </c>
      <c r="G143" s="2">
        <f>IFERROR(__xludf.DUMMYFUNCTION("IF(B143="""","""",COUNTA(SPLIT(B143,"" "")))"),2.0)</f>
        <v>2</v>
      </c>
    </row>
    <row r="144">
      <c r="A144" s="1" t="s">
        <v>292</v>
      </c>
      <c r="B144" s="1" t="s">
        <v>293</v>
      </c>
      <c r="C144" s="1">
        <v>6541.0</v>
      </c>
      <c r="F144" s="1" t="s">
        <v>9</v>
      </c>
      <c r="G144" s="2">
        <f>IFERROR(__xludf.DUMMYFUNCTION("IF(B144="""","""",COUNTA(SPLIT(B144,"" "")))"),7.0)</f>
        <v>7</v>
      </c>
    </row>
    <row r="145">
      <c r="A145" s="1" t="s">
        <v>294</v>
      </c>
      <c r="B145" s="1" t="s">
        <v>295</v>
      </c>
      <c r="C145" s="1">
        <v>8522.0</v>
      </c>
      <c r="F145" s="1" t="s">
        <v>9</v>
      </c>
      <c r="G145" s="2">
        <f>IFERROR(__xludf.DUMMYFUNCTION("IF(B145="""","""",COUNTA(SPLIT(B145,"" "")))"),7.0)</f>
        <v>7</v>
      </c>
    </row>
    <row r="146">
      <c r="A146" s="1" t="s">
        <v>296</v>
      </c>
      <c r="B146" s="1" t="s">
        <v>297</v>
      </c>
      <c r="C146" s="1">
        <v>5913.0</v>
      </c>
      <c r="F146" s="1" t="s">
        <v>9</v>
      </c>
      <c r="G146" s="2">
        <f>IFERROR(__xludf.DUMMYFUNCTION("IF(B146="""","""",COUNTA(SPLIT(B146,"" "")))"),3.0)</f>
        <v>3</v>
      </c>
    </row>
    <row r="147">
      <c r="A147" s="1" t="s">
        <v>298</v>
      </c>
      <c r="B147" s="1" t="s">
        <v>299</v>
      </c>
      <c r="C147" s="1">
        <v>5916.0</v>
      </c>
      <c r="F147" s="1" t="s">
        <v>9</v>
      </c>
      <c r="G147" s="2">
        <f>IFERROR(__xludf.DUMMYFUNCTION("IF(B147="""","""",COUNTA(SPLIT(B147,"" "")))"),15.0)</f>
        <v>15</v>
      </c>
    </row>
    <row r="148">
      <c r="A148" s="1" t="s">
        <v>300</v>
      </c>
      <c r="B148" s="1" t="s">
        <v>301</v>
      </c>
      <c r="C148" s="1">
        <v>8502.0</v>
      </c>
      <c r="F148" s="1" t="s">
        <v>9</v>
      </c>
      <c r="G148" s="2">
        <f>IFERROR(__xludf.DUMMYFUNCTION("IF(B148="""","""",COUNTA(SPLIT(B148,"" "")))"),15.0)</f>
        <v>15</v>
      </c>
    </row>
    <row r="149">
      <c r="A149" s="1" t="s">
        <v>302</v>
      </c>
      <c r="B149" s="1" t="s">
        <v>303</v>
      </c>
      <c r="C149" s="1">
        <v>5917.0</v>
      </c>
      <c r="F149" s="1" t="s">
        <v>9</v>
      </c>
      <c r="G149" s="2">
        <f>IFERROR(__xludf.DUMMYFUNCTION("IF(B149="""","""",COUNTA(SPLIT(B149,"" "")))"),2.0)</f>
        <v>2</v>
      </c>
    </row>
    <row r="150">
      <c r="A150" s="1" t="s">
        <v>304</v>
      </c>
      <c r="B150" s="1" t="s">
        <v>305</v>
      </c>
      <c r="C150" s="1">
        <v>5918.0</v>
      </c>
      <c r="F150" s="1" t="s">
        <v>9</v>
      </c>
      <c r="G150" s="2">
        <f>IFERROR(__xludf.DUMMYFUNCTION("IF(B150="""","""",COUNTA(SPLIT(B150,"" "")))"),17.0)</f>
        <v>17</v>
      </c>
    </row>
    <row r="151">
      <c r="A151" s="1" t="s">
        <v>306</v>
      </c>
      <c r="B151" s="1" t="s">
        <v>307</v>
      </c>
      <c r="C151" s="1">
        <v>8503.0</v>
      </c>
      <c r="F151" s="1" t="s">
        <v>9</v>
      </c>
      <c r="G151" s="2">
        <f>IFERROR(__xludf.DUMMYFUNCTION("IF(B151="""","""",COUNTA(SPLIT(B151,"" "")))"),15.0)</f>
        <v>15</v>
      </c>
    </row>
    <row r="152">
      <c r="A152" s="1" t="s">
        <v>308</v>
      </c>
      <c r="B152" s="1" t="s">
        <v>309</v>
      </c>
      <c r="C152" s="1">
        <v>5915.0</v>
      </c>
      <c r="F152" s="1" t="s">
        <v>9</v>
      </c>
      <c r="G152" s="2">
        <f>IFERROR(__xludf.DUMMYFUNCTION("IF(B152="""","""",COUNTA(SPLIT(B152,"" "")))"),3.0)</f>
        <v>3</v>
      </c>
    </row>
    <row r="153">
      <c r="A153" s="1" t="s">
        <v>310</v>
      </c>
      <c r="B153" s="1" t="s">
        <v>311</v>
      </c>
      <c r="C153" s="1">
        <v>5914.0</v>
      </c>
      <c r="F153" s="1" t="s">
        <v>9</v>
      </c>
      <c r="G153" s="2">
        <f>IFERROR(__xludf.DUMMYFUNCTION("IF(B153="""","""",COUNTA(SPLIT(B153,"" "")))"),9.0)</f>
        <v>9</v>
      </c>
    </row>
    <row r="154">
      <c r="A154" s="1" t="s">
        <v>312</v>
      </c>
      <c r="B154" s="1" t="s">
        <v>313</v>
      </c>
      <c r="C154" s="1">
        <v>8501.0</v>
      </c>
      <c r="F154" s="1" t="s">
        <v>9</v>
      </c>
      <c r="G154" s="2">
        <f>IFERROR(__xludf.DUMMYFUNCTION("IF(B154="""","""",COUNTA(SPLIT(B154,"" "")))"),9.0)</f>
        <v>9</v>
      </c>
    </row>
    <row r="155">
      <c r="A155" s="1" t="s">
        <v>314</v>
      </c>
      <c r="B155" s="1" t="s">
        <v>315</v>
      </c>
      <c r="C155" s="1">
        <v>6614.0</v>
      </c>
      <c r="F155" s="1" t="s">
        <v>9</v>
      </c>
      <c r="G155" s="2">
        <f>IFERROR(__xludf.DUMMYFUNCTION("IF(B155="""","""",COUNTA(SPLIT(B155,"" "")))"),3.0)</f>
        <v>3</v>
      </c>
    </row>
    <row r="156">
      <c r="A156" s="1" t="s">
        <v>316</v>
      </c>
      <c r="B156" s="1" t="s">
        <v>317</v>
      </c>
      <c r="C156" s="1">
        <v>6615.0</v>
      </c>
      <c r="F156" s="1" t="s">
        <v>9</v>
      </c>
      <c r="G156" s="2">
        <f>IFERROR(__xludf.DUMMYFUNCTION("IF(B156="""","""",COUNTA(SPLIT(B156,"" "")))"),16.0)</f>
        <v>16</v>
      </c>
    </row>
    <row r="157">
      <c r="A157" s="1" t="s">
        <v>318</v>
      </c>
      <c r="B157" s="1" t="s">
        <v>319</v>
      </c>
      <c r="C157" s="1">
        <v>8559.0</v>
      </c>
      <c r="F157" s="1" t="s">
        <v>9</v>
      </c>
      <c r="G157" s="2">
        <f>IFERROR(__xludf.DUMMYFUNCTION("IF(B157="""","""",COUNTA(SPLIT(B157,"" "")))"),13.0)</f>
        <v>13</v>
      </c>
    </row>
    <row r="158">
      <c r="A158" s="1" t="s">
        <v>320</v>
      </c>
      <c r="B158" s="1" t="s">
        <v>321</v>
      </c>
      <c r="C158" s="1">
        <v>6616.0</v>
      </c>
      <c r="F158" s="1" t="s">
        <v>9</v>
      </c>
      <c r="G158" s="2">
        <f>IFERROR(__xludf.DUMMYFUNCTION("IF(B158="""","""",COUNTA(SPLIT(B158,"" "")))"),3.0)</f>
        <v>3</v>
      </c>
    </row>
    <row r="159">
      <c r="A159" s="1" t="s">
        <v>322</v>
      </c>
      <c r="B159" s="1" t="s">
        <v>323</v>
      </c>
      <c r="C159" s="1">
        <v>6617.0</v>
      </c>
      <c r="F159" s="1" t="s">
        <v>9</v>
      </c>
      <c r="G159" s="2">
        <f>IFERROR(__xludf.DUMMYFUNCTION("IF(B159="""","""",COUNTA(SPLIT(B159,"" "")))"),16.0)</f>
        <v>16</v>
      </c>
    </row>
    <row r="160">
      <c r="A160" s="1" t="s">
        <v>324</v>
      </c>
      <c r="B160" s="1" t="s">
        <v>325</v>
      </c>
      <c r="C160" s="1">
        <v>8560.0</v>
      </c>
      <c r="F160" s="1" t="s">
        <v>9</v>
      </c>
      <c r="G160" s="2">
        <f>IFERROR(__xludf.DUMMYFUNCTION("IF(B160="""","""",COUNTA(SPLIT(B160,"" "")))"),16.0)</f>
        <v>16</v>
      </c>
    </row>
    <row r="161">
      <c r="A161" s="1" t="s">
        <v>326</v>
      </c>
      <c r="B161" s="1" t="s">
        <v>327</v>
      </c>
      <c r="C161" s="1">
        <v>6612.0</v>
      </c>
      <c r="F161" s="1" t="s">
        <v>9</v>
      </c>
      <c r="G161" s="2">
        <f>IFERROR(__xludf.DUMMYFUNCTION("IF(B161="""","""",COUNTA(SPLIT(B161,"" "")))"),3.0)</f>
        <v>3</v>
      </c>
    </row>
    <row r="162">
      <c r="A162" s="1" t="s">
        <v>328</v>
      </c>
      <c r="B162" s="1" t="s">
        <v>329</v>
      </c>
      <c r="C162" s="1">
        <v>6613.0</v>
      </c>
      <c r="F162" s="1" t="s">
        <v>9</v>
      </c>
      <c r="G162" s="2">
        <f>IFERROR(__xludf.DUMMYFUNCTION("IF(B162="""","""",COUNTA(SPLIT(B162,"" "")))"),7.0)</f>
        <v>7</v>
      </c>
    </row>
    <row r="163">
      <c r="A163" s="1" t="s">
        <v>330</v>
      </c>
      <c r="B163" s="1" t="s">
        <v>331</v>
      </c>
      <c r="C163" s="1">
        <v>8558.0</v>
      </c>
      <c r="F163" s="1" t="s">
        <v>9</v>
      </c>
      <c r="G163" s="2">
        <f>IFERROR(__xludf.DUMMYFUNCTION("IF(B163="""","""",COUNTA(SPLIT(B163,"" "")))"),7.0)</f>
        <v>7</v>
      </c>
    </row>
    <row r="164">
      <c r="A164" s="1" t="s">
        <v>332</v>
      </c>
      <c r="B164" s="1" t="s">
        <v>333</v>
      </c>
      <c r="C164" s="1">
        <v>6556.0</v>
      </c>
      <c r="F164" s="1" t="s">
        <v>9</v>
      </c>
      <c r="G164" s="2">
        <f>IFERROR(__xludf.DUMMYFUNCTION("IF(B164="""","""",COUNTA(SPLIT(B164,"" "")))"),4.0)</f>
        <v>4</v>
      </c>
    </row>
    <row r="165">
      <c r="A165" s="1" t="s">
        <v>334</v>
      </c>
      <c r="B165" s="1" t="s">
        <v>335</v>
      </c>
      <c r="C165" s="1">
        <v>6557.0</v>
      </c>
      <c r="F165" s="1" t="s">
        <v>9</v>
      </c>
      <c r="G165" s="2">
        <f>IFERROR(__xludf.DUMMYFUNCTION("IF(B165="""","""",COUNTA(SPLIT(B165,"" "")))"),15.0)</f>
        <v>15</v>
      </c>
    </row>
    <row r="166">
      <c r="A166" s="1" t="s">
        <v>336</v>
      </c>
      <c r="B166" s="1" t="s">
        <v>337</v>
      </c>
      <c r="C166" s="1">
        <v>8529.0</v>
      </c>
      <c r="F166" s="1" t="s">
        <v>9</v>
      </c>
      <c r="G166" s="2">
        <f>IFERROR(__xludf.DUMMYFUNCTION("IF(B166="""","""",COUNTA(SPLIT(B166,"" "")))"),16.0)</f>
        <v>16</v>
      </c>
    </row>
    <row r="167">
      <c r="A167" s="1" t="s">
        <v>338</v>
      </c>
      <c r="B167" s="1" t="s">
        <v>339</v>
      </c>
      <c r="C167" s="1">
        <v>6554.0</v>
      </c>
      <c r="F167" s="1" t="s">
        <v>9</v>
      </c>
      <c r="G167" s="2">
        <f>IFERROR(__xludf.DUMMYFUNCTION("IF(B167="""","""",COUNTA(SPLIT(B167,"" "")))"),3.0)</f>
        <v>3</v>
      </c>
    </row>
    <row r="168">
      <c r="A168" s="1" t="s">
        <v>340</v>
      </c>
      <c r="B168" s="1" t="s">
        <v>341</v>
      </c>
      <c r="C168" s="1">
        <v>6555.0</v>
      </c>
      <c r="F168" s="1" t="s">
        <v>9</v>
      </c>
      <c r="G168" s="2">
        <f>IFERROR(__xludf.DUMMYFUNCTION("IF(B168="""","""",COUNTA(SPLIT(B168,"" "")))"),15.0)</f>
        <v>15</v>
      </c>
    </row>
    <row r="169">
      <c r="A169" s="1" t="s">
        <v>342</v>
      </c>
      <c r="B169" s="1" t="s">
        <v>343</v>
      </c>
      <c r="C169" s="1">
        <v>8530.0</v>
      </c>
      <c r="F169" s="1" t="s">
        <v>9</v>
      </c>
      <c r="G169" s="2">
        <f>IFERROR(__xludf.DUMMYFUNCTION("IF(B169="""","""",COUNTA(SPLIT(B169,"" "")))"),15.0)</f>
        <v>15</v>
      </c>
    </row>
    <row r="170">
      <c r="A170" s="1" t="s">
        <v>344</v>
      </c>
      <c r="B170" s="1" t="s">
        <v>345</v>
      </c>
      <c r="C170" s="1">
        <v>6552.0</v>
      </c>
      <c r="F170" s="1" t="s">
        <v>9</v>
      </c>
      <c r="G170" s="2">
        <f>IFERROR(__xludf.DUMMYFUNCTION("IF(B170="""","""",COUNTA(SPLIT(B170,"" "")))"),1.0)</f>
        <v>1</v>
      </c>
    </row>
    <row r="171">
      <c r="A171" s="1" t="s">
        <v>346</v>
      </c>
      <c r="B171" s="1" t="s">
        <v>347</v>
      </c>
      <c r="C171" s="1">
        <v>6553.0</v>
      </c>
      <c r="F171" s="1" t="s">
        <v>9</v>
      </c>
      <c r="G171" s="2">
        <f>IFERROR(__xludf.DUMMYFUNCTION("IF(B171="""","""",COUNTA(SPLIT(B171,"" "")))"),8.0)</f>
        <v>8</v>
      </c>
    </row>
    <row r="172">
      <c r="A172" s="1" t="s">
        <v>348</v>
      </c>
      <c r="B172" s="1" t="s">
        <v>349</v>
      </c>
      <c r="C172" s="1">
        <v>8528.0</v>
      </c>
      <c r="F172" s="1" t="s">
        <v>9</v>
      </c>
      <c r="G172" s="2">
        <f>IFERROR(__xludf.DUMMYFUNCTION("IF(B172="""","""",COUNTA(SPLIT(B172,"" "")))"),8.0)</f>
        <v>8</v>
      </c>
    </row>
    <row r="173">
      <c r="A173" s="1" t="s">
        <v>350</v>
      </c>
      <c r="B173" s="1" t="s">
        <v>351</v>
      </c>
      <c r="C173" s="1">
        <v>6572.0</v>
      </c>
      <c r="F173" s="1" t="s">
        <v>9</v>
      </c>
      <c r="G173" s="2">
        <f>IFERROR(__xludf.DUMMYFUNCTION("IF(B173="""","""",COUNTA(SPLIT(B173,"" "")))"),1.0)</f>
        <v>1</v>
      </c>
    </row>
    <row r="174">
      <c r="A174" s="1" t="s">
        <v>352</v>
      </c>
      <c r="B174" s="1" t="s">
        <v>353</v>
      </c>
      <c r="C174" s="1">
        <v>6573.0</v>
      </c>
      <c r="F174" s="1" t="s">
        <v>9</v>
      </c>
      <c r="G174" s="2">
        <f>IFERROR(__xludf.DUMMYFUNCTION("IF(B174="""","""",COUNTA(SPLIT(B174,"" "")))"),14.0)</f>
        <v>14</v>
      </c>
    </row>
    <row r="175">
      <c r="A175" s="1" t="s">
        <v>354</v>
      </c>
      <c r="B175" s="1" t="s">
        <v>355</v>
      </c>
      <c r="C175" s="1">
        <v>8538.0</v>
      </c>
      <c r="F175" s="1" t="s">
        <v>9</v>
      </c>
      <c r="G175" s="2">
        <f>IFERROR(__xludf.DUMMYFUNCTION("IF(B175="""","""",COUNTA(SPLIT(B175,"" "")))"),14.0)</f>
        <v>14</v>
      </c>
    </row>
    <row r="176">
      <c r="A176" s="1" t="s">
        <v>356</v>
      </c>
      <c r="B176" s="1" t="s">
        <v>357</v>
      </c>
      <c r="C176" s="1">
        <v>6574.0</v>
      </c>
      <c r="F176" s="1" t="s">
        <v>9</v>
      </c>
      <c r="G176" s="2">
        <f>IFERROR(__xludf.DUMMYFUNCTION("IF(B176="""","""",COUNTA(SPLIT(B176,"" "")))"),3.0)</f>
        <v>3</v>
      </c>
    </row>
    <row r="177">
      <c r="A177" s="1" t="s">
        <v>358</v>
      </c>
      <c r="B177" s="1" t="s">
        <v>359</v>
      </c>
      <c r="C177" s="1">
        <v>6575.0</v>
      </c>
      <c r="F177" s="1" t="s">
        <v>9</v>
      </c>
      <c r="G177" s="2">
        <f>IFERROR(__xludf.DUMMYFUNCTION("IF(B177="""","""",COUNTA(SPLIT(B177,"" "")))"),15.0)</f>
        <v>15</v>
      </c>
    </row>
    <row r="178">
      <c r="A178" s="1" t="s">
        <v>360</v>
      </c>
      <c r="B178" s="1" t="s">
        <v>361</v>
      </c>
      <c r="C178" s="1">
        <v>8539.0</v>
      </c>
      <c r="F178" s="1" t="s">
        <v>9</v>
      </c>
      <c r="G178" s="2">
        <f>IFERROR(__xludf.DUMMYFUNCTION("IF(B178="""","""",COUNTA(SPLIT(B178,"" "")))"),13.0)</f>
        <v>13</v>
      </c>
    </row>
    <row r="179">
      <c r="A179" s="1" t="s">
        <v>362</v>
      </c>
      <c r="B179" s="1" t="s">
        <v>363</v>
      </c>
      <c r="C179" s="1">
        <v>6570.0</v>
      </c>
      <c r="F179" s="1" t="s">
        <v>9</v>
      </c>
      <c r="G179" s="2">
        <f>IFERROR(__xludf.DUMMYFUNCTION("IF(B179="""","""",COUNTA(SPLIT(B179,"" "")))"),2.0)</f>
        <v>2</v>
      </c>
    </row>
    <row r="180">
      <c r="A180" s="1" t="s">
        <v>364</v>
      </c>
      <c r="B180" s="1" t="s">
        <v>365</v>
      </c>
      <c r="C180" s="1">
        <v>6571.0</v>
      </c>
      <c r="F180" s="1" t="s">
        <v>9</v>
      </c>
      <c r="G180" s="2">
        <f>IFERROR(__xludf.DUMMYFUNCTION("IF(B180="""","""",COUNTA(SPLIT(B180,"" "")))"),6.0)</f>
        <v>6</v>
      </c>
    </row>
    <row r="181">
      <c r="A181" s="1" t="s">
        <v>366</v>
      </c>
      <c r="B181" s="1" t="s">
        <v>367</v>
      </c>
      <c r="C181" s="1">
        <v>8537.0</v>
      </c>
      <c r="F181" s="1" t="s">
        <v>9</v>
      </c>
      <c r="G181" s="2">
        <f>IFERROR(__xludf.DUMMYFUNCTION("IF(B181="""","""",COUNTA(SPLIT(B181,"" "")))"),6.0)</f>
        <v>6</v>
      </c>
    </row>
    <row r="182">
      <c r="A182" s="1" t="s">
        <v>368</v>
      </c>
      <c r="B182" s="1" t="s">
        <v>369</v>
      </c>
      <c r="C182" s="1">
        <v>3334.0</v>
      </c>
      <c r="F182" s="1" t="s">
        <v>9</v>
      </c>
      <c r="G182" s="2">
        <f>IFERROR(__xludf.DUMMYFUNCTION("IF(B182="""","""",COUNTA(SPLIT(B182,"" "")))"),7.0)</f>
        <v>7</v>
      </c>
    </row>
    <row r="183">
      <c r="A183" s="1" t="s">
        <v>370</v>
      </c>
      <c r="B183" s="1" t="s">
        <v>371</v>
      </c>
      <c r="C183" s="1">
        <v>3335.0</v>
      </c>
      <c r="F183" s="1" t="s">
        <v>9</v>
      </c>
      <c r="G183" s="2">
        <f>IFERROR(__xludf.DUMMYFUNCTION("IF(B183="""","""",COUNTA(SPLIT(B183,"" "")))"),54.0)</f>
        <v>54</v>
      </c>
    </row>
    <row r="184">
      <c r="A184" s="1" t="s">
        <v>372</v>
      </c>
      <c r="B184" s="1" t="s">
        <v>373</v>
      </c>
      <c r="C184" s="1">
        <v>1467.0</v>
      </c>
      <c r="F184" s="1" t="s">
        <v>374</v>
      </c>
      <c r="G184" s="2">
        <f>IFERROR(__xludf.DUMMYFUNCTION("IF(B184="""","""",COUNTA(SPLIT(B184,"" "")))"),1.0)</f>
        <v>1</v>
      </c>
    </row>
    <row r="185">
      <c r="A185" s="1" t="s">
        <v>375</v>
      </c>
      <c r="B185" s="1">
        <v>32.0</v>
      </c>
      <c r="C185" s="1">
        <v>7707.0</v>
      </c>
      <c r="F185" s="1" t="s">
        <v>374</v>
      </c>
      <c r="G185" s="2">
        <f>IFERROR(__xludf.DUMMYFUNCTION("IF(B185="""","""",COUNTA(SPLIT(B185,"" "")))"),1.0)</f>
        <v>1</v>
      </c>
    </row>
    <row r="186">
      <c r="A186" s="1" t="s">
        <v>376</v>
      </c>
      <c r="B186" s="1">
        <v>0.0</v>
      </c>
      <c r="C186" s="1">
        <v>9133.0</v>
      </c>
      <c r="F186" s="1" t="s">
        <v>374</v>
      </c>
      <c r="G186" s="2">
        <f>IFERROR(__xludf.DUMMYFUNCTION("IF(B186="""","""",COUNTA(SPLIT(B186,"" "")))"),1.0)</f>
        <v>1</v>
      </c>
    </row>
    <row r="187">
      <c r="A187" s="1" t="s">
        <v>377</v>
      </c>
      <c r="B187" s="1">
        <v>26.0</v>
      </c>
      <c r="C187" s="1">
        <v>7706.0</v>
      </c>
      <c r="F187" s="1" t="s">
        <v>374</v>
      </c>
      <c r="G187" s="2">
        <f>IFERROR(__xludf.DUMMYFUNCTION("IF(B187="""","""",COUNTA(SPLIT(B187,"" "")))"),1.0)</f>
        <v>1</v>
      </c>
    </row>
    <row r="188">
      <c r="A188" s="1" t="s">
        <v>378</v>
      </c>
      <c r="B188" s="1">
        <v>24.0</v>
      </c>
      <c r="C188" s="1">
        <v>7705.0</v>
      </c>
      <c r="F188" s="1" t="s">
        <v>374</v>
      </c>
      <c r="G188" s="2">
        <f>IFERROR(__xludf.DUMMYFUNCTION("IF(B188="""","""",COUNTA(SPLIT(B188,"" "")))"),1.0)</f>
        <v>1</v>
      </c>
    </row>
    <row r="189">
      <c r="A189" s="1" t="s">
        <v>379</v>
      </c>
      <c r="B189" s="1">
        <v>16.0</v>
      </c>
      <c r="C189" s="1">
        <v>7771.0</v>
      </c>
      <c r="F189" s="1" t="s">
        <v>374</v>
      </c>
      <c r="G189" s="2">
        <f>IFERROR(__xludf.DUMMYFUNCTION("IF(B189="""","""",COUNTA(SPLIT(B189,"" "")))"),1.0)</f>
        <v>1</v>
      </c>
    </row>
    <row r="190">
      <c r="A190" s="1" t="s">
        <v>380</v>
      </c>
      <c r="B190" s="1" t="s">
        <v>381</v>
      </c>
      <c r="C190" s="1">
        <v>8341.0</v>
      </c>
      <c r="F190" s="1" t="s">
        <v>374</v>
      </c>
      <c r="G190" s="2">
        <f>IFERROR(__xludf.DUMMYFUNCTION("IF(B190="""","""",COUNTA(SPLIT(B190,"" "")))"),1.0)</f>
        <v>1</v>
      </c>
    </row>
    <row r="191">
      <c r="A191" s="1" t="s">
        <v>382</v>
      </c>
      <c r="B191" s="1" t="s">
        <v>383</v>
      </c>
      <c r="C191" s="1">
        <v>2304.0</v>
      </c>
      <c r="F191" s="1" t="s">
        <v>374</v>
      </c>
      <c r="G191" s="2">
        <f>IFERROR(__xludf.DUMMYFUNCTION("IF(B191="""","""",COUNTA(SPLIT(B191,"" "")))"),1.0)</f>
        <v>1</v>
      </c>
    </row>
    <row r="192">
      <c r="A192" s="1" t="s">
        <v>384</v>
      </c>
      <c r="B192" s="1" t="s">
        <v>385</v>
      </c>
      <c r="C192" s="1">
        <v>8695.0</v>
      </c>
      <c r="F192" s="1" t="s">
        <v>374</v>
      </c>
      <c r="G192" s="2">
        <f>IFERROR(__xludf.DUMMYFUNCTION("IF(B192="""","""",COUNTA(SPLIT(B192,"" "")))"),1.0)</f>
        <v>1</v>
      </c>
    </row>
    <row r="193">
      <c r="A193" s="1" t="s">
        <v>386</v>
      </c>
      <c r="B193" s="1" t="s">
        <v>387</v>
      </c>
      <c r="C193" s="1">
        <v>8696.0</v>
      </c>
      <c r="F193" s="1" t="s">
        <v>374</v>
      </c>
      <c r="G193" s="2">
        <f>IFERROR(__xludf.DUMMYFUNCTION("IF(B193="""","""",COUNTA(SPLIT(B193,"" "")))"),1.0)</f>
        <v>1</v>
      </c>
    </row>
    <row r="194">
      <c r="A194" s="1" t="s">
        <v>388</v>
      </c>
      <c r="B194" s="1" t="s">
        <v>389</v>
      </c>
      <c r="C194" s="1">
        <v>2335.0</v>
      </c>
      <c r="E194" s="1" t="s">
        <v>390</v>
      </c>
      <c r="F194" s="1" t="s">
        <v>374</v>
      </c>
      <c r="G194" s="2">
        <f>IFERROR(__xludf.DUMMYFUNCTION("IF(B194="""","""",COUNTA(SPLIT(B194,"" "")))"),1.0)</f>
        <v>1</v>
      </c>
    </row>
    <row r="195">
      <c r="A195" s="1" t="s">
        <v>391</v>
      </c>
      <c r="B195" s="1" t="s">
        <v>392</v>
      </c>
      <c r="C195" s="1">
        <v>9218.0</v>
      </c>
      <c r="F195" s="1" t="s">
        <v>374</v>
      </c>
      <c r="G195" s="2">
        <f>IFERROR(__xludf.DUMMYFUNCTION("IF(B195="""","""",COUNTA(SPLIT(B195,"" "")))"),1.0)</f>
        <v>1</v>
      </c>
    </row>
    <row r="196">
      <c r="A196" s="1" t="s">
        <v>393</v>
      </c>
      <c r="B196" s="1" t="s">
        <v>394</v>
      </c>
      <c r="C196" s="1">
        <v>7898.0</v>
      </c>
      <c r="F196" s="1" t="s">
        <v>374</v>
      </c>
      <c r="G196" s="2">
        <f>IFERROR(__xludf.DUMMYFUNCTION("IF(B196="""","""",COUNTA(SPLIT(B196,"" "")))"),1.0)</f>
        <v>1</v>
      </c>
    </row>
    <row r="197">
      <c r="A197" s="1" t="s">
        <v>395</v>
      </c>
      <c r="B197" s="1" t="s">
        <v>396</v>
      </c>
      <c r="C197" s="1">
        <v>1879.0</v>
      </c>
      <c r="F197" s="1" t="s">
        <v>374</v>
      </c>
      <c r="G197" s="2">
        <f>IFERROR(__xludf.DUMMYFUNCTION("IF(B197="""","""",COUNTA(SPLIT(B197,"" "")))"),1.0)</f>
        <v>1</v>
      </c>
    </row>
    <row r="198">
      <c r="A198" s="1" t="s">
        <v>397</v>
      </c>
      <c r="B198" s="1" t="s">
        <v>398</v>
      </c>
      <c r="C198" s="1">
        <v>8897.0</v>
      </c>
      <c r="F198" s="1" t="s">
        <v>374</v>
      </c>
      <c r="G198" s="2">
        <f>IFERROR(__xludf.DUMMYFUNCTION("IF(B198="""","""",COUNTA(SPLIT(B198,"" "")))"),1.0)</f>
        <v>1</v>
      </c>
    </row>
    <row r="199">
      <c r="A199" s="1" t="s">
        <v>399</v>
      </c>
      <c r="B199" s="1" t="s">
        <v>400</v>
      </c>
      <c r="C199" s="1">
        <v>7897.0</v>
      </c>
      <c r="F199" s="1" t="s">
        <v>374</v>
      </c>
      <c r="G199" s="2">
        <f>IFERROR(__xludf.DUMMYFUNCTION("IF(B199="""","""",COUNTA(SPLIT(B199,"" "")))"),1.0)</f>
        <v>1</v>
      </c>
    </row>
    <row r="200">
      <c r="A200" s="1" t="s">
        <v>401</v>
      </c>
      <c r="B200" s="1" t="s">
        <v>402</v>
      </c>
      <c r="C200" s="1">
        <v>1877.0</v>
      </c>
      <c r="F200" s="1" t="s">
        <v>374</v>
      </c>
      <c r="G200" s="2">
        <f>IFERROR(__xludf.DUMMYFUNCTION("IF(B200="""","""",COUNTA(SPLIT(B200,"" "")))"),1.0)</f>
        <v>1</v>
      </c>
    </row>
    <row r="201">
      <c r="A201" s="1" t="s">
        <v>403</v>
      </c>
      <c r="B201" s="1" t="s">
        <v>404</v>
      </c>
      <c r="C201" s="1">
        <v>1878.0</v>
      </c>
      <c r="F201" s="1" t="s">
        <v>374</v>
      </c>
      <c r="G201" s="2">
        <f>IFERROR(__xludf.DUMMYFUNCTION("IF(B201="""","""",COUNTA(SPLIT(B201,"" "")))"),1.0)</f>
        <v>1</v>
      </c>
    </row>
    <row r="202">
      <c r="A202" s="1" t="s">
        <v>405</v>
      </c>
      <c r="B202" s="1" t="s">
        <v>406</v>
      </c>
      <c r="C202" s="1">
        <v>8804.0</v>
      </c>
      <c r="F202" s="1" t="s">
        <v>374</v>
      </c>
      <c r="G202" s="2">
        <f>IFERROR(__xludf.DUMMYFUNCTION("IF(B202="""","""",COUNTA(SPLIT(B202,"" "")))"),2.0)</f>
        <v>2</v>
      </c>
    </row>
    <row r="203">
      <c r="A203" s="1" t="s">
        <v>407</v>
      </c>
      <c r="B203" s="1" t="s">
        <v>408</v>
      </c>
      <c r="C203" s="1">
        <v>2305.0</v>
      </c>
      <c r="F203" s="1" t="s">
        <v>374</v>
      </c>
      <c r="G203" s="2">
        <f>IFERROR(__xludf.DUMMYFUNCTION("IF(B203="""","""",COUNTA(SPLIT(B203,"" "")))"),1.0)</f>
        <v>1</v>
      </c>
    </row>
    <row r="204">
      <c r="A204" s="1" t="s">
        <v>409</v>
      </c>
      <c r="B204" s="1" t="s">
        <v>410</v>
      </c>
      <c r="C204" s="1">
        <v>7896.0</v>
      </c>
      <c r="F204" s="1" t="s">
        <v>374</v>
      </c>
      <c r="G204" s="2">
        <f>IFERROR(__xludf.DUMMYFUNCTION("IF(B204="""","""",COUNTA(SPLIT(B204,"" "")))"),1.0)</f>
        <v>1</v>
      </c>
    </row>
    <row r="205">
      <c r="A205" s="1" t="s">
        <v>411</v>
      </c>
      <c r="B205" s="1" t="s">
        <v>412</v>
      </c>
      <c r="C205" s="1">
        <v>2303.0</v>
      </c>
      <c r="F205" s="1" t="s">
        <v>374</v>
      </c>
      <c r="G205" s="2">
        <f>IFERROR(__xludf.DUMMYFUNCTION("IF(B205="""","""",COUNTA(SPLIT(B205,"" "")))"),1.0)</f>
        <v>1</v>
      </c>
    </row>
    <row r="206">
      <c r="A206" s="1" t="s">
        <v>413</v>
      </c>
      <c r="B206" s="1" t="s">
        <v>414</v>
      </c>
      <c r="C206" s="1">
        <v>8805.0</v>
      </c>
      <c r="F206" s="1" t="s">
        <v>374</v>
      </c>
      <c r="G206" s="2">
        <f>IFERROR(__xludf.DUMMYFUNCTION("IF(B206="""","""",COUNTA(SPLIT(B206,"" "")))"),2.0)</f>
        <v>2</v>
      </c>
    </row>
    <row r="207">
      <c r="A207" s="1" t="s">
        <v>415</v>
      </c>
      <c r="B207" s="1" t="s">
        <v>416</v>
      </c>
      <c r="C207" s="1">
        <v>2685.0</v>
      </c>
      <c r="F207" s="1" t="s">
        <v>374</v>
      </c>
      <c r="G207" s="2">
        <f>IFERROR(__xludf.DUMMYFUNCTION("IF(B207="""","""",COUNTA(SPLIT(B207,"" "")))"),2.0)</f>
        <v>2</v>
      </c>
    </row>
    <row r="208">
      <c r="A208" s="1" t="s">
        <v>417</v>
      </c>
      <c r="B208" s="1" t="s">
        <v>418</v>
      </c>
      <c r="C208" s="1">
        <v>2157.0</v>
      </c>
      <c r="F208" s="1" t="s">
        <v>374</v>
      </c>
      <c r="G208" s="2">
        <f>IFERROR(__xludf.DUMMYFUNCTION("IF(B208="""","""",COUNTA(SPLIT(B208,"" "")))"),2.0)</f>
        <v>2</v>
      </c>
    </row>
    <row r="209">
      <c r="A209" s="1" t="s">
        <v>419</v>
      </c>
      <c r="B209" s="1" t="s">
        <v>420</v>
      </c>
      <c r="C209" s="1">
        <v>2158.0</v>
      </c>
      <c r="F209" s="1" t="s">
        <v>374</v>
      </c>
      <c r="G209" s="2">
        <f>IFERROR(__xludf.DUMMYFUNCTION("IF(B209="""","""",COUNTA(SPLIT(B209,"" "")))"),1.0)</f>
        <v>1</v>
      </c>
    </row>
    <row r="210">
      <c r="A210" s="1" t="s">
        <v>421</v>
      </c>
      <c r="B210" s="1" t="s">
        <v>422</v>
      </c>
      <c r="C210" s="1">
        <v>2160.0</v>
      </c>
      <c r="F210" s="1" t="s">
        <v>374</v>
      </c>
      <c r="G210" s="2">
        <f>IFERROR(__xludf.DUMMYFUNCTION("IF(B210="""","""",COUNTA(SPLIT(B210,"" "")))"),2.0)</f>
        <v>2</v>
      </c>
    </row>
    <row r="211">
      <c r="A211" s="1" t="s">
        <v>423</v>
      </c>
      <c r="B211" s="1" t="s">
        <v>424</v>
      </c>
      <c r="C211" s="1">
        <v>2159.0</v>
      </c>
      <c r="F211" s="1" t="s">
        <v>374</v>
      </c>
      <c r="G211" s="2">
        <f>IFERROR(__xludf.DUMMYFUNCTION("IF(B211="""","""",COUNTA(SPLIT(B211,"" "")))"),2.0)</f>
        <v>2</v>
      </c>
    </row>
    <row r="212">
      <c r="A212" s="1" t="s">
        <v>425</v>
      </c>
      <c r="B212" s="1" t="s">
        <v>426</v>
      </c>
      <c r="C212" s="1">
        <v>2161.0</v>
      </c>
      <c r="F212" s="1" t="s">
        <v>374</v>
      </c>
      <c r="G212" s="2">
        <f>IFERROR(__xludf.DUMMYFUNCTION("IF(B212="""","""",COUNTA(SPLIT(B212,"" "")))"),2.0)</f>
        <v>2</v>
      </c>
    </row>
    <row r="213">
      <c r="A213" s="1" t="s">
        <v>427</v>
      </c>
      <c r="B213" s="1" t="s">
        <v>428</v>
      </c>
      <c r="C213" s="1">
        <v>3377.0</v>
      </c>
      <c r="F213" s="1" t="s">
        <v>374</v>
      </c>
      <c r="G213" s="2">
        <f>IFERROR(__xludf.DUMMYFUNCTION("IF(B213="""","""",COUNTA(SPLIT(B213,"" "")))"),2.0)</f>
        <v>2</v>
      </c>
    </row>
    <row r="214">
      <c r="A214" s="1" t="s">
        <v>429</v>
      </c>
      <c r="B214" s="1" t="s">
        <v>430</v>
      </c>
      <c r="C214" s="1">
        <v>2164.0</v>
      </c>
      <c r="F214" s="1" t="s">
        <v>374</v>
      </c>
      <c r="G214" s="2">
        <f>IFERROR(__xludf.DUMMYFUNCTION("IF(B214="""","""",COUNTA(SPLIT(B214,"" "")))"),2.0)</f>
        <v>2</v>
      </c>
    </row>
    <row r="215">
      <c r="A215" s="1" t="s">
        <v>431</v>
      </c>
      <c r="B215" s="1" t="s">
        <v>432</v>
      </c>
      <c r="C215" s="1">
        <v>2163.0</v>
      </c>
      <c r="F215" s="1" t="s">
        <v>374</v>
      </c>
      <c r="G215" s="2">
        <f>IFERROR(__xludf.DUMMYFUNCTION("IF(B215="""","""",COUNTA(SPLIT(B215,"" "")))"),2.0)</f>
        <v>2</v>
      </c>
    </row>
    <row r="216">
      <c r="A216" s="1" t="s">
        <v>433</v>
      </c>
      <c r="B216" s="1" t="s">
        <v>434</v>
      </c>
      <c r="C216" s="1">
        <v>2162.0</v>
      </c>
      <c r="F216" s="1" t="s">
        <v>374</v>
      </c>
      <c r="G216" s="2">
        <f>IFERROR(__xludf.DUMMYFUNCTION("IF(B216="""","""",COUNTA(SPLIT(B216,"" "")))"),2.0)</f>
        <v>2</v>
      </c>
    </row>
    <row r="217">
      <c r="A217" s="1" t="s">
        <v>435</v>
      </c>
      <c r="B217" s="1" t="s">
        <v>436</v>
      </c>
      <c r="C217" s="1">
        <v>8704.0</v>
      </c>
      <c r="F217" s="1" t="s">
        <v>374</v>
      </c>
      <c r="G217" s="2">
        <f>IFERROR(__xludf.DUMMYFUNCTION("IF(B217="""","""",COUNTA(SPLIT(B217,"" "")))"),3.0)</f>
        <v>3</v>
      </c>
    </row>
    <row r="218">
      <c r="A218" s="1" t="s">
        <v>437</v>
      </c>
      <c r="B218" s="1" t="s">
        <v>438</v>
      </c>
      <c r="C218" s="1">
        <v>2668.0</v>
      </c>
      <c r="F218" s="1" t="s">
        <v>374</v>
      </c>
      <c r="G218" s="2">
        <f>IFERROR(__xludf.DUMMYFUNCTION("IF(B218="""","""",COUNTA(SPLIT(B218,"" "")))"),3.0)</f>
        <v>3</v>
      </c>
    </row>
    <row r="219">
      <c r="A219" s="1" t="s">
        <v>439</v>
      </c>
      <c r="B219" s="1" t="s">
        <v>440</v>
      </c>
      <c r="C219" s="1">
        <v>3337.0</v>
      </c>
      <c r="F219" s="1" t="s">
        <v>374</v>
      </c>
      <c r="G219" s="2">
        <f>IFERROR(__xludf.DUMMYFUNCTION("IF(B219="""","""",COUNTA(SPLIT(B219,"" "")))"),2.0)</f>
        <v>2</v>
      </c>
    </row>
    <row r="220">
      <c r="A220" s="1" t="s">
        <v>441</v>
      </c>
      <c r="B220" s="1" t="s">
        <v>442</v>
      </c>
      <c r="C220" s="1">
        <v>1177.0</v>
      </c>
      <c r="F220" s="1" t="s">
        <v>443</v>
      </c>
      <c r="G220" s="2">
        <f>IFERROR(__xludf.DUMMYFUNCTION("IF(B220="""","""",COUNTA(SPLIT(B220,"" "")))"),2.0)</f>
        <v>2</v>
      </c>
    </row>
    <row r="221">
      <c r="A221" s="1" t="s">
        <v>444</v>
      </c>
      <c r="B221" s="1" t="s">
        <v>445</v>
      </c>
      <c r="C221" s="1">
        <v>770.0</v>
      </c>
      <c r="F221" s="1" t="s">
        <v>443</v>
      </c>
      <c r="G221" s="2">
        <f>IFERROR(__xludf.DUMMYFUNCTION("IF(B221="""","""",COUNTA(SPLIT(B221,"" "")))"),1.0)</f>
        <v>1</v>
      </c>
    </row>
    <row r="222">
      <c r="A222" s="1" t="s">
        <v>446</v>
      </c>
      <c r="B222" s="1" t="s">
        <v>447</v>
      </c>
      <c r="C222" s="1">
        <v>544.0</v>
      </c>
      <c r="F222" s="1" t="s">
        <v>443</v>
      </c>
      <c r="G222" s="2">
        <f>IFERROR(__xludf.DUMMYFUNCTION("IF(B222="""","""",COUNTA(SPLIT(B222,"" "")))"),3.0)</f>
        <v>3</v>
      </c>
    </row>
    <row r="223">
      <c r="A223" s="1" t="s">
        <v>448</v>
      </c>
      <c r="B223" s="1" t="s">
        <v>449</v>
      </c>
      <c r="C223" s="1">
        <v>8170.0</v>
      </c>
      <c r="F223" s="1" t="s">
        <v>443</v>
      </c>
      <c r="G223" s="2">
        <f>IFERROR(__xludf.DUMMYFUNCTION("IF(B223="""","""",COUNTA(SPLIT(B223,"" "")))"),3.0)</f>
        <v>3</v>
      </c>
    </row>
    <row r="224">
      <c r="A224" s="1" t="s">
        <v>450</v>
      </c>
      <c r="B224" s="1" t="s">
        <v>451</v>
      </c>
      <c r="C224" s="1">
        <v>8792.0</v>
      </c>
      <c r="F224" s="1" t="s">
        <v>443</v>
      </c>
      <c r="G224" s="2">
        <f>IFERROR(__xludf.DUMMYFUNCTION("IF(B224="""","""",COUNTA(SPLIT(B224,"" "")))"),13.0)</f>
        <v>13</v>
      </c>
    </row>
    <row r="225">
      <c r="A225" s="1" t="s">
        <v>452</v>
      </c>
      <c r="B225" s="1" t="s">
        <v>453</v>
      </c>
      <c r="C225" s="1">
        <v>3443.0</v>
      </c>
      <c r="F225" s="1" t="s">
        <v>443</v>
      </c>
      <c r="G225" s="2">
        <f>IFERROR(__xludf.DUMMYFUNCTION("IF(B225="""","""",COUNTA(SPLIT(B225,"" "")))"),4.0)</f>
        <v>4</v>
      </c>
    </row>
    <row r="226">
      <c r="A226" s="1" t="s">
        <v>454</v>
      </c>
      <c r="B226" s="1" t="s">
        <v>455</v>
      </c>
      <c r="C226" s="1">
        <v>8793.0</v>
      </c>
      <c r="F226" s="1" t="s">
        <v>443</v>
      </c>
      <c r="G226" s="2">
        <f>IFERROR(__xludf.DUMMYFUNCTION("IF(B226="""","""",COUNTA(SPLIT(B226,"" "")))"),17.0)</f>
        <v>17</v>
      </c>
    </row>
    <row r="227">
      <c r="A227" s="1" t="s">
        <v>456</v>
      </c>
      <c r="B227" s="1" t="s">
        <v>457</v>
      </c>
      <c r="C227" s="1">
        <v>549.0</v>
      </c>
      <c r="F227" s="1" t="s">
        <v>443</v>
      </c>
      <c r="G227" s="2">
        <f>IFERROR(__xludf.DUMMYFUNCTION("IF(B227="""","""",COUNTA(SPLIT(B227,"" "")))"),6.0)</f>
        <v>6</v>
      </c>
    </row>
    <row r="228">
      <c r="A228" s="1" t="s">
        <v>458</v>
      </c>
      <c r="B228" s="1" t="s">
        <v>459</v>
      </c>
      <c r="C228" s="1">
        <v>1176.0</v>
      </c>
      <c r="F228" s="1" t="s">
        <v>443</v>
      </c>
      <c r="G228" s="2">
        <f>IFERROR(__xludf.DUMMYFUNCTION("IF(B228="""","""",COUNTA(SPLIT(B228,"" "")))"),5.0)</f>
        <v>5</v>
      </c>
    </row>
    <row r="229">
      <c r="A229" s="1" t="s">
        <v>460</v>
      </c>
      <c r="B229" s="1" t="s">
        <v>461</v>
      </c>
      <c r="C229" s="1">
        <v>3444.0</v>
      </c>
      <c r="F229" s="1" t="s">
        <v>443</v>
      </c>
      <c r="G229" s="2">
        <f>IFERROR(__xludf.DUMMYFUNCTION("IF(B229="""","""",COUNTA(SPLIT(B229,"" "")))"),2.0)</f>
        <v>2</v>
      </c>
    </row>
    <row r="230">
      <c r="A230" s="1" t="s">
        <v>462</v>
      </c>
      <c r="B230" s="1" t="s">
        <v>463</v>
      </c>
      <c r="C230" s="1">
        <v>548.0</v>
      </c>
      <c r="F230" s="1" t="s">
        <v>443</v>
      </c>
      <c r="G230" s="2">
        <f>IFERROR(__xludf.DUMMYFUNCTION("IF(B230="""","""",COUNTA(SPLIT(B230,"" "")))"),5.0)</f>
        <v>5</v>
      </c>
    </row>
    <row r="231">
      <c r="A231" s="1" t="s">
        <v>464</v>
      </c>
      <c r="B231" s="1" t="s">
        <v>465</v>
      </c>
      <c r="C231" s="1">
        <v>535.0</v>
      </c>
      <c r="F231" s="1" t="s">
        <v>443</v>
      </c>
      <c r="G231" s="2">
        <f>IFERROR(__xludf.DUMMYFUNCTION("IF(B231="""","""",COUNTA(SPLIT(B231,"" "")))"),4.0)</f>
        <v>4</v>
      </c>
    </row>
    <row r="232">
      <c r="A232" s="1" t="s">
        <v>466</v>
      </c>
      <c r="B232" s="1" t="s">
        <v>467</v>
      </c>
      <c r="C232" s="1">
        <v>546.0</v>
      </c>
      <c r="F232" s="1" t="s">
        <v>443</v>
      </c>
      <c r="G232" s="2">
        <f>IFERROR(__xludf.DUMMYFUNCTION("IF(B232="""","""",COUNTA(SPLIT(B232,"" "")))"),4.0)</f>
        <v>4</v>
      </c>
    </row>
    <row r="233">
      <c r="A233" s="1" t="s">
        <v>468</v>
      </c>
      <c r="B233" s="1" t="s">
        <v>469</v>
      </c>
      <c r="C233" s="1">
        <v>539.0</v>
      </c>
      <c r="F233" s="1" t="s">
        <v>443</v>
      </c>
      <c r="G233" s="2">
        <f>IFERROR(__xludf.DUMMYFUNCTION("IF(B233="""","""",COUNTA(SPLIT(B233,"" "")))"),4.0)</f>
        <v>4</v>
      </c>
    </row>
    <row r="234">
      <c r="A234" s="1" t="s">
        <v>470</v>
      </c>
      <c r="B234" s="1" t="s">
        <v>471</v>
      </c>
      <c r="C234" s="1">
        <v>545.0</v>
      </c>
      <c r="F234" s="1" t="s">
        <v>443</v>
      </c>
      <c r="G234" s="2">
        <f>IFERROR(__xludf.DUMMYFUNCTION("IF(B234="""","""",COUNTA(SPLIT(B234,"" "")))"),4.0)</f>
        <v>4</v>
      </c>
    </row>
    <row r="235">
      <c r="A235" s="1" t="s">
        <v>472</v>
      </c>
      <c r="B235" s="1" t="s">
        <v>473</v>
      </c>
      <c r="C235" s="1">
        <v>3447.0</v>
      </c>
      <c r="F235" s="1" t="s">
        <v>443</v>
      </c>
      <c r="G235" s="2">
        <f>IFERROR(__xludf.DUMMYFUNCTION("IF(B235="""","""",COUNTA(SPLIT(B235,"" "")))"),3.0)</f>
        <v>3</v>
      </c>
    </row>
    <row r="236">
      <c r="A236" s="1" t="s">
        <v>474</v>
      </c>
      <c r="B236" s="1" t="s">
        <v>475</v>
      </c>
      <c r="C236" s="1">
        <v>8173.0</v>
      </c>
      <c r="F236" s="1" t="s">
        <v>443</v>
      </c>
      <c r="G236" s="2">
        <f>IFERROR(__xludf.DUMMYFUNCTION("IF(B236="""","""",COUNTA(SPLIT(B236,"" "")))"),2.0)</f>
        <v>2</v>
      </c>
    </row>
    <row r="237">
      <c r="A237" s="1" t="s">
        <v>476</v>
      </c>
      <c r="B237" s="1" t="s">
        <v>477</v>
      </c>
      <c r="C237" s="1">
        <v>541.0</v>
      </c>
      <c r="F237" s="1" t="s">
        <v>443</v>
      </c>
      <c r="G237" s="2">
        <f>IFERROR(__xludf.DUMMYFUNCTION("IF(B237="""","""",COUNTA(SPLIT(B237,"" "")))"),4.0)</f>
        <v>4</v>
      </c>
    </row>
    <row r="238">
      <c r="A238" s="1" t="s">
        <v>478</v>
      </c>
      <c r="B238" s="1" t="s">
        <v>479</v>
      </c>
      <c r="C238" s="1">
        <v>550.0</v>
      </c>
      <c r="F238" s="1" t="s">
        <v>443</v>
      </c>
      <c r="G238" s="2">
        <f>IFERROR(__xludf.DUMMYFUNCTION("IF(B238="""","""",COUNTA(SPLIT(B238,"" "")))"),3.0)</f>
        <v>3</v>
      </c>
    </row>
    <row r="239">
      <c r="A239" s="1" t="s">
        <v>480</v>
      </c>
      <c r="B239" s="1" t="s">
        <v>481</v>
      </c>
      <c r="C239" s="1">
        <v>8788.0</v>
      </c>
      <c r="F239" s="1" t="s">
        <v>443</v>
      </c>
      <c r="G239" s="2">
        <f>IFERROR(__xludf.DUMMYFUNCTION("IF(B239="""","""",COUNTA(SPLIT(B239,"" "")))"),14.0)</f>
        <v>14</v>
      </c>
    </row>
    <row r="240">
      <c r="A240" s="1" t="s">
        <v>482</v>
      </c>
      <c r="B240" s="1" t="s">
        <v>483</v>
      </c>
      <c r="C240" s="1">
        <v>538.0</v>
      </c>
      <c r="F240" s="1" t="s">
        <v>443</v>
      </c>
      <c r="G240" s="2">
        <f>IFERROR(__xludf.DUMMYFUNCTION("IF(B240="""","""",COUNTA(SPLIT(B240,"" "")))"),4.0)</f>
        <v>4</v>
      </c>
    </row>
    <row r="241">
      <c r="A241" s="1" t="s">
        <v>484</v>
      </c>
      <c r="B241" s="1" t="s">
        <v>485</v>
      </c>
      <c r="C241" s="1">
        <v>8789.0</v>
      </c>
      <c r="F241" s="1" t="s">
        <v>443</v>
      </c>
      <c r="G241" s="2">
        <f>IFERROR(__xludf.DUMMYFUNCTION("IF(B241="""","""",COUNTA(SPLIT(B241,"" "")))"),12.0)</f>
        <v>12</v>
      </c>
    </row>
    <row r="242">
      <c r="A242" s="1" t="s">
        <v>486</v>
      </c>
      <c r="B242" s="1" t="s">
        <v>487</v>
      </c>
      <c r="C242" s="1">
        <v>2529.0</v>
      </c>
      <c r="F242" s="1" t="s">
        <v>443</v>
      </c>
      <c r="G242" s="2">
        <f>IFERROR(__xludf.DUMMYFUNCTION("IF(B242="""","""",COUNTA(SPLIT(B242,"" "")))"),6.0)</f>
        <v>6</v>
      </c>
    </row>
    <row r="243">
      <c r="A243" s="1" t="s">
        <v>488</v>
      </c>
      <c r="B243" s="1" t="s">
        <v>489</v>
      </c>
      <c r="C243" s="1">
        <v>556.0</v>
      </c>
      <c r="F243" s="1" t="s">
        <v>443</v>
      </c>
      <c r="G243" s="2">
        <f>IFERROR(__xludf.DUMMYFUNCTION("IF(B243="""","""",COUNTA(SPLIT(B243,"" "")))"),4.0)</f>
        <v>4</v>
      </c>
    </row>
    <row r="244">
      <c r="A244" s="1" t="s">
        <v>490</v>
      </c>
      <c r="B244" s="1" t="s">
        <v>491</v>
      </c>
      <c r="C244" s="1">
        <v>8791.0</v>
      </c>
      <c r="F244" s="1" t="s">
        <v>443</v>
      </c>
      <c r="G244" s="2">
        <f>IFERROR(__xludf.DUMMYFUNCTION("IF(B244="""","""",COUNTA(SPLIT(B244,"" "")))"),15.0)</f>
        <v>15</v>
      </c>
    </row>
    <row r="245">
      <c r="A245" s="1" t="s">
        <v>492</v>
      </c>
      <c r="B245" s="1" t="s">
        <v>493</v>
      </c>
      <c r="C245" s="1">
        <v>3450.0</v>
      </c>
      <c r="F245" s="1" t="s">
        <v>443</v>
      </c>
      <c r="G245" s="2">
        <f>IFERROR(__xludf.DUMMYFUNCTION("IF(B245="""","""",COUNTA(SPLIT(B245,"" "")))"),3.0)</f>
        <v>3</v>
      </c>
    </row>
    <row r="246">
      <c r="A246" s="1" t="s">
        <v>494</v>
      </c>
      <c r="B246" s="1" t="s">
        <v>495</v>
      </c>
      <c r="C246" s="1">
        <v>8171.0</v>
      </c>
      <c r="F246" s="1" t="s">
        <v>443</v>
      </c>
      <c r="G246" s="2">
        <f>IFERROR(__xludf.DUMMYFUNCTION("IF(B246="""","""",COUNTA(SPLIT(B246,"" "")))"),4.0)</f>
        <v>4</v>
      </c>
    </row>
    <row r="247">
      <c r="A247" s="1" t="s">
        <v>496</v>
      </c>
      <c r="B247" s="1" t="s">
        <v>497</v>
      </c>
      <c r="C247" s="1">
        <v>4180.0</v>
      </c>
      <c r="F247" s="1" t="s">
        <v>443</v>
      </c>
      <c r="G247" s="2">
        <f>IFERROR(__xludf.DUMMYFUNCTION("IF(B247="""","""",COUNTA(SPLIT(B247,"" "")))"),4.0)</f>
        <v>4</v>
      </c>
    </row>
    <row r="248">
      <c r="A248" s="1" t="s">
        <v>498</v>
      </c>
      <c r="B248" s="1" t="s">
        <v>499</v>
      </c>
      <c r="C248" s="1">
        <v>8790.0</v>
      </c>
      <c r="F248" s="1" t="s">
        <v>443</v>
      </c>
      <c r="G248" s="2">
        <f>IFERROR(__xludf.DUMMYFUNCTION("IF(B248="""","""",COUNTA(SPLIT(B248,"" "")))"),22.0)</f>
        <v>22</v>
      </c>
    </row>
    <row r="249">
      <c r="A249" s="1" t="s">
        <v>500</v>
      </c>
      <c r="B249" s="1" t="s">
        <v>501</v>
      </c>
      <c r="C249" s="1">
        <v>543.0</v>
      </c>
      <c r="F249" s="1" t="s">
        <v>443</v>
      </c>
      <c r="G249" s="2">
        <f>IFERROR(__xludf.DUMMYFUNCTION("IF(B249="""","""",COUNTA(SPLIT(B249,"" "")))"),2.0)</f>
        <v>2</v>
      </c>
    </row>
    <row r="250">
      <c r="A250" s="1" t="s">
        <v>502</v>
      </c>
      <c r="B250" s="1" t="s">
        <v>503</v>
      </c>
      <c r="C250" s="1">
        <v>484.0</v>
      </c>
      <c r="F250" s="1" t="s">
        <v>443</v>
      </c>
      <c r="G250" s="2">
        <f>IFERROR(__xludf.DUMMYFUNCTION("IF(B250="""","""",COUNTA(SPLIT(B250,"" "")))"),4.0)</f>
        <v>4</v>
      </c>
    </row>
    <row r="251">
      <c r="A251" s="1" t="s">
        <v>504</v>
      </c>
      <c r="B251" s="1" t="s">
        <v>505</v>
      </c>
      <c r="C251" s="1">
        <v>554.0</v>
      </c>
      <c r="F251" s="1" t="s">
        <v>443</v>
      </c>
      <c r="G251" s="2">
        <f>IFERROR(__xludf.DUMMYFUNCTION("IF(B251="""","""",COUNTA(SPLIT(B251,"" "")))"),3.0)</f>
        <v>3</v>
      </c>
    </row>
    <row r="252">
      <c r="A252" s="1" t="s">
        <v>506</v>
      </c>
      <c r="B252" s="1" t="s">
        <v>507</v>
      </c>
      <c r="C252" s="1">
        <v>1174.0</v>
      </c>
      <c r="F252" s="1" t="s">
        <v>443</v>
      </c>
      <c r="G252" s="2">
        <f>IFERROR(__xludf.DUMMYFUNCTION("IF(B252="""","""",COUNTA(SPLIT(B252,"" "")))"),4.0)</f>
        <v>4</v>
      </c>
    </row>
    <row r="253">
      <c r="A253" s="1" t="s">
        <v>508</v>
      </c>
      <c r="B253" s="1" t="s">
        <v>509</v>
      </c>
      <c r="C253" s="1">
        <v>553.0</v>
      </c>
      <c r="F253" s="1" t="s">
        <v>443</v>
      </c>
      <c r="G253" s="2">
        <f>IFERROR(__xludf.DUMMYFUNCTION("IF(B253="""","""",COUNTA(SPLIT(B253,"" "")))"),4.0)</f>
        <v>4</v>
      </c>
    </row>
    <row r="254">
      <c r="A254" s="1" t="s">
        <v>510</v>
      </c>
      <c r="B254" s="1" t="s">
        <v>511</v>
      </c>
      <c r="C254" s="1">
        <v>8165.0</v>
      </c>
      <c r="F254" s="1" t="s">
        <v>443</v>
      </c>
      <c r="G254" s="2">
        <f>IFERROR(__xludf.DUMMYFUNCTION("IF(B254="""","""",COUNTA(SPLIT(B254,"" "")))"),3.0)</f>
        <v>3</v>
      </c>
    </row>
    <row r="255">
      <c r="A255" s="1" t="s">
        <v>512</v>
      </c>
      <c r="B255" s="1" t="s">
        <v>513</v>
      </c>
      <c r="C255" s="1">
        <v>1173.0</v>
      </c>
      <c r="F255" s="1" t="s">
        <v>443</v>
      </c>
      <c r="G255" s="2">
        <f>IFERROR(__xludf.DUMMYFUNCTION("IF(B255="""","""",COUNTA(SPLIT(B255,"" "")))"),5.0)</f>
        <v>5</v>
      </c>
    </row>
    <row r="256">
      <c r="A256" s="1" t="s">
        <v>514</v>
      </c>
      <c r="B256" s="1" t="s">
        <v>515</v>
      </c>
      <c r="C256" s="1">
        <v>551.0</v>
      </c>
      <c r="F256" s="1" t="s">
        <v>443</v>
      </c>
      <c r="G256" s="2">
        <f>IFERROR(__xludf.DUMMYFUNCTION("IF(B256="""","""",COUNTA(SPLIT(B256,"" "")))"),5.0)</f>
        <v>5</v>
      </c>
    </row>
    <row r="257">
      <c r="A257" s="1" t="s">
        <v>516</v>
      </c>
      <c r="B257" s="1" t="s">
        <v>517</v>
      </c>
      <c r="C257" s="1">
        <v>555.0</v>
      </c>
      <c r="F257" s="1" t="s">
        <v>443</v>
      </c>
      <c r="G257" s="2">
        <f>IFERROR(__xludf.DUMMYFUNCTION("IF(B257="""","""",COUNTA(SPLIT(B257,"" "")))"),5.0)</f>
        <v>5</v>
      </c>
    </row>
    <row r="258">
      <c r="A258" s="1" t="s">
        <v>518</v>
      </c>
      <c r="B258" s="1" t="s">
        <v>519</v>
      </c>
      <c r="C258" s="1">
        <v>8169.0</v>
      </c>
      <c r="F258" s="1" t="s">
        <v>443</v>
      </c>
      <c r="G258" s="2">
        <f>IFERROR(__xludf.DUMMYFUNCTION("IF(B258="""","""",COUNTA(SPLIT(B258,"" "")))"),6.0)</f>
        <v>6</v>
      </c>
    </row>
    <row r="259">
      <c r="A259" s="1" t="s">
        <v>520</v>
      </c>
      <c r="B259" s="1" t="s">
        <v>521</v>
      </c>
      <c r="C259" s="1">
        <v>8168.0</v>
      </c>
      <c r="F259" s="1" t="s">
        <v>443</v>
      </c>
      <c r="G259" s="2">
        <f>IFERROR(__xludf.DUMMYFUNCTION("IF(B259="""","""",COUNTA(SPLIT(B259,"" "")))"),6.0)</f>
        <v>6</v>
      </c>
    </row>
    <row r="260">
      <c r="A260" s="1" t="s">
        <v>522</v>
      </c>
      <c r="B260" s="1" t="s">
        <v>523</v>
      </c>
      <c r="C260" s="1">
        <v>536.0</v>
      </c>
      <c r="F260" s="1" t="s">
        <v>443</v>
      </c>
      <c r="G260" s="2">
        <f>IFERROR(__xludf.DUMMYFUNCTION("IF(B260="""","""",COUNTA(SPLIT(B260,"" "")))"),5.0)</f>
        <v>5</v>
      </c>
    </row>
    <row r="261">
      <c r="A261" s="1" t="s">
        <v>524</v>
      </c>
      <c r="B261" s="1" t="s">
        <v>525</v>
      </c>
      <c r="C261" s="1">
        <v>540.0</v>
      </c>
      <c r="F261" s="1" t="s">
        <v>443</v>
      </c>
      <c r="G261" s="2">
        <f>IFERROR(__xludf.DUMMYFUNCTION("IF(B261="""","""",COUNTA(SPLIT(B261,"" "")))"),5.0)</f>
        <v>5</v>
      </c>
    </row>
    <row r="262">
      <c r="A262" s="1" t="s">
        <v>526</v>
      </c>
      <c r="B262" s="1" t="s">
        <v>527</v>
      </c>
      <c r="C262" s="1">
        <v>552.0</v>
      </c>
      <c r="F262" s="1" t="s">
        <v>443</v>
      </c>
      <c r="G262" s="2">
        <f>IFERROR(__xludf.DUMMYFUNCTION("IF(B262="""","""",COUNTA(SPLIT(B262,"" "")))"),4.0)</f>
        <v>4</v>
      </c>
    </row>
    <row r="263">
      <c r="A263" s="1" t="s">
        <v>528</v>
      </c>
      <c r="B263" s="1" t="s">
        <v>529</v>
      </c>
      <c r="C263" s="1">
        <v>8164.0</v>
      </c>
      <c r="F263" s="1" t="s">
        <v>443</v>
      </c>
      <c r="G263" s="2">
        <f>IFERROR(__xludf.DUMMYFUNCTION("IF(B263="""","""",COUNTA(SPLIT(B263,"" "")))"),4.0)</f>
        <v>4</v>
      </c>
    </row>
    <row r="264">
      <c r="A264" s="1" t="s">
        <v>530</v>
      </c>
      <c r="B264" s="1" t="s">
        <v>531</v>
      </c>
      <c r="C264" s="1">
        <v>3441.0</v>
      </c>
      <c r="F264" s="1" t="s">
        <v>443</v>
      </c>
      <c r="G264" s="2">
        <f>IFERROR(__xludf.DUMMYFUNCTION("IF(B264="""","""",COUNTA(SPLIT(B264,"" "")))"),2.0)</f>
        <v>2</v>
      </c>
    </row>
    <row r="265">
      <c r="A265" s="1" t="s">
        <v>532</v>
      </c>
      <c r="B265" s="1" t="s">
        <v>533</v>
      </c>
      <c r="C265" s="1">
        <v>8166.0</v>
      </c>
      <c r="F265" s="1" t="s">
        <v>443</v>
      </c>
      <c r="G265" s="2">
        <f>IFERROR(__xludf.DUMMYFUNCTION("IF(B265="""","""",COUNTA(SPLIT(B265,"" "")))"),4.0)</f>
        <v>4</v>
      </c>
    </row>
    <row r="266">
      <c r="A266" s="1" t="s">
        <v>534</v>
      </c>
      <c r="B266" s="1" t="s">
        <v>535</v>
      </c>
      <c r="C266" s="1">
        <v>3449.0</v>
      </c>
      <c r="F266" s="1" t="s">
        <v>443</v>
      </c>
      <c r="G266" s="2">
        <f>IFERROR(__xludf.DUMMYFUNCTION("IF(B266="""","""",COUNTA(SPLIT(B266,"" "")))"),3.0)</f>
        <v>3</v>
      </c>
    </row>
    <row r="267">
      <c r="A267" s="1" t="s">
        <v>536</v>
      </c>
      <c r="B267" s="1" t="s">
        <v>537</v>
      </c>
      <c r="C267" s="1">
        <v>8167.0</v>
      </c>
      <c r="F267" s="1" t="s">
        <v>443</v>
      </c>
      <c r="G267" s="2">
        <f>IFERROR(__xludf.DUMMYFUNCTION("IF(B267="""","""",COUNTA(SPLIT(B267,"" "")))"),4.0)</f>
        <v>4</v>
      </c>
    </row>
    <row r="268">
      <c r="A268" s="1" t="s">
        <v>538</v>
      </c>
      <c r="B268" s="1" t="s">
        <v>539</v>
      </c>
      <c r="C268" s="1">
        <v>8172.0</v>
      </c>
      <c r="F268" s="1" t="s">
        <v>443</v>
      </c>
      <c r="G268" s="2">
        <f>IFERROR(__xludf.DUMMYFUNCTION("IF(B268="""","""",COUNTA(SPLIT(B268,"" "")))"),4.0)</f>
        <v>4</v>
      </c>
    </row>
    <row r="269">
      <c r="A269" s="1" t="s">
        <v>540</v>
      </c>
      <c r="B269" s="1" t="s">
        <v>541</v>
      </c>
      <c r="C269" s="1">
        <v>8413.0</v>
      </c>
      <c r="F269" s="1" t="s">
        <v>542</v>
      </c>
      <c r="G269" s="2">
        <f>IFERROR(__xludf.DUMMYFUNCTION("IF(B269="""","""",COUNTA(SPLIT(B269,"" "")))"),1.0)</f>
        <v>1</v>
      </c>
    </row>
    <row r="270">
      <c r="A270" s="1" t="s">
        <v>543</v>
      </c>
      <c r="B270" s="1" t="s">
        <v>544</v>
      </c>
      <c r="C270" s="1">
        <v>8414.0</v>
      </c>
      <c r="F270" s="1" t="s">
        <v>542</v>
      </c>
      <c r="G270" s="2">
        <f>IFERROR(__xludf.DUMMYFUNCTION("IF(B270="""","""",COUNTA(SPLIT(B270,"" "")))"),1.0)</f>
        <v>1</v>
      </c>
    </row>
    <row r="271">
      <c r="A271" s="1" t="s">
        <v>545</v>
      </c>
      <c r="B271" s="1" t="s">
        <v>546</v>
      </c>
      <c r="C271" s="1">
        <v>5.0</v>
      </c>
      <c r="F271" s="1" t="s">
        <v>542</v>
      </c>
      <c r="G271" s="2">
        <f>IFERROR(__xludf.DUMMYFUNCTION("IF(B271="""","""",COUNTA(SPLIT(B271,"" "")))"),3.0)</f>
        <v>3</v>
      </c>
    </row>
    <row r="272">
      <c r="A272" s="1" t="s">
        <v>547</v>
      </c>
      <c r="B272" s="1" t="s">
        <v>548</v>
      </c>
      <c r="C272" s="1">
        <v>3497.0</v>
      </c>
      <c r="F272" s="1" t="s">
        <v>542</v>
      </c>
      <c r="G272" s="2">
        <f>IFERROR(__xludf.DUMMYFUNCTION("IF(B272="""","""",COUNTA(SPLIT(B272,"" "")))"),1.0)</f>
        <v>1</v>
      </c>
    </row>
    <row r="273">
      <c r="A273" s="1" t="s">
        <v>549</v>
      </c>
      <c r="B273" s="1" t="s">
        <v>550</v>
      </c>
      <c r="C273" s="1">
        <v>3.0</v>
      </c>
      <c r="F273" s="1" t="s">
        <v>542</v>
      </c>
      <c r="G273" s="2">
        <f>IFERROR(__xludf.DUMMYFUNCTION("IF(B273="""","""",COUNTA(SPLIT(B273,"" "")))"),1.0)</f>
        <v>1</v>
      </c>
    </row>
    <row r="274">
      <c r="A274" s="1" t="s">
        <v>551</v>
      </c>
      <c r="B274" s="1" t="s">
        <v>552</v>
      </c>
      <c r="C274" s="1">
        <v>4.0</v>
      </c>
      <c r="F274" s="1" t="s">
        <v>542</v>
      </c>
      <c r="G274" s="2">
        <f>IFERROR(__xludf.DUMMYFUNCTION("IF(B274="""","""",COUNTA(SPLIT(B274,"" "")))"),1.0)</f>
        <v>1</v>
      </c>
    </row>
    <row r="275">
      <c r="A275" s="1" t="s">
        <v>553</v>
      </c>
      <c r="B275" s="1" t="s">
        <v>554</v>
      </c>
      <c r="C275" s="1">
        <v>6.0</v>
      </c>
      <c r="F275" s="1" t="s">
        <v>542</v>
      </c>
      <c r="G275" s="2">
        <f>IFERROR(__xludf.DUMMYFUNCTION("IF(B275="""","""",COUNTA(SPLIT(B275,"" "")))"),2.0)</f>
        <v>2</v>
      </c>
    </row>
    <row r="276">
      <c r="A276" s="1" t="s">
        <v>555</v>
      </c>
      <c r="B276" s="1" t="s">
        <v>556</v>
      </c>
      <c r="C276" s="1">
        <v>2.0</v>
      </c>
      <c r="F276" s="1" t="s">
        <v>542</v>
      </c>
      <c r="G276" s="2">
        <f>IFERROR(__xludf.DUMMYFUNCTION("IF(B276="""","""",COUNTA(SPLIT(B276,"" "")))"),2.0)</f>
        <v>2</v>
      </c>
    </row>
    <row r="277">
      <c r="A277" s="1" t="s">
        <v>557</v>
      </c>
      <c r="B277" s="1" t="s">
        <v>558</v>
      </c>
      <c r="C277" s="1">
        <v>9054.0</v>
      </c>
      <c r="F277" s="1" t="s">
        <v>559</v>
      </c>
      <c r="G277" s="2">
        <f>IFERROR(__xludf.DUMMYFUNCTION("IF(B277="""","""",COUNTA(SPLIT(B277,"" "")))"),3.0)</f>
        <v>3</v>
      </c>
    </row>
    <row r="278">
      <c r="A278" s="1" t="s">
        <v>560</v>
      </c>
      <c r="B278" s="1" t="s">
        <v>561</v>
      </c>
      <c r="C278" s="1">
        <v>9053.0</v>
      </c>
      <c r="F278" s="1" t="s">
        <v>559</v>
      </c>
      <c r="G278" s="2">
        <f>IFERROR(__xludf.DUMMYFUNCTION("IF(B278="""","""",COUNTA(SPLIT(B278,"" "")))"),2.0)</f>
        <v>2</v>
      </c>
    </row>
    <row r="279">
      <c r="A279" s="1" t="s">
        <v>562</v>
      </c>
      <c r="B279" s="1" t="s">
        <v>563</v>
      </c>
      <c r="C279" s="1">
        <v>345.0</v>
      </c>
      <c r="F279" s="1" t="s">
        <v>564</v>
      </c>
      <c r="G279" s="2">
        <f>IFERROR(__xludf.DUMMYFUNCTION("IF(B279="""","""",COUNTA(SPLIT(B279,"" "")))"),16.0)</f>
        <v>16</v>
      </c>
    </row>
    <row r="280">
      <c r="A280" s="1" t="s">
        <v>565</v>
      </c>
      <c r="B280" s="1" t="s">
        <v>566</v>
      </c>
      <c r="C280" s="1">
        <v>9056.0</v>
      </c>
      <c r="F280" s="1" t="s">
        <v>559</v>
      </c>
      <c r="G280" s="2">
        <f>IFERROR(__xludf.DUMMYFUNCTION("IF(B280="""","""",COUNTA(SPLIT(B280,"" "")))"),3.0)</f>
        <v>3</v>
      </c>
    </row>
    <row r="281">
      <c r="A281" s="1" t="s">
        <v>567</v>
      </c>
      <c r="B281" s="1" t="s">
        <v>568</v>
      </c>
      <c r="C281" s="1">
        <v>9055.0</v>
      </c>
      <c r="F281" s="1" t="s">
        <v>559</v>
      </c>
      <c r="G281" s="2">
        <f>IFERROR(__xludf.DUMMYFUNCTION("IF(B281="""","""",COUNTA(SPLIT(B281,"" "")))"),2.0)</f>
        <v>2</v>
      </c>
    </row>
    <row r="282">
      <c r="A282" s="1" t="s">
        <v>569</v>
      </c>
      <c r="B282" s="1" t="s">
        <v>570</v>
      </c>
      <c r="C282" s="1">
        <v>9058.0</v>
      </c>
      <c r="F282" s="1" t="s">
        <v>559</v>
      </c>
      <c r="G282" s="2">
        <f>IFERROR(__xludf.DUMMYFUNCTION("IF(B282="""","""",COUNTA(SPLIT(B282,"" "")))"),4.0)</f>
        <v>4</v>
      </c>
    </row>
    <row r="283">
      <c r="A283" s="1" t="s">
        <v>571</v>
      </c>
      <c r="B283" s="1" t="s">
        <v>572</v>
      </c>
      <c r="C283" s="1">
        <v>9057.0</v>
      </c>
      <c r="F283" s="1" t="s">
        <v>559</v>
      </c>
      <c r="G283" s="2">
        <f>IFERROR(__xludf.DUMMYFUNCTION("IF(B283="""","""",COUNTA(SPLIT(B283,"" "")))"),2.0)</f>
        <v>2</v>
      </c>
    </row>
    <row r="284">
      <c r="A284" s="1" t="s">
        <v>573</v>
      </c>
      <c r="B284" s="1" t="s">
        <v>574</v>
      </c>
      <c r="C284" s="1">
        <v>2115.0</v>
      </c>
      <c r="F284" s="1" t="s">
        <v>575</v>
      </c>
      <c r="G284" s="2">
        <f>IFERROR(__xludf.DUMMYFUNCTION("IF(B284="""","""",COUNTA(SPLIT(B284,"" "")))"),5.0)</f>
        <v>5</v>
      </c>
    </row>
    <row r="285">
      <c r="A285" s="1" t="s">
        <v>576</v>
      </c>
      <c r="B285" s="1" t="s">
        <v>577</v>
      </c>
      <c r="C285" s="1">
        <v>2203.0</v>
      </c>
      <c r="F285" s="1" t="s">
        <v>575</v>
      </c>
      <c r="G285" s="2">
        <f>IFERROR(__xludf.DUMMYFUNCTION("IF(B285="""","""",COUNTA(SPLIT(B285,"" "")))"),2.0)</f>
        <v>2</v>
      </c>
    </row>
    <row r="286">
      <c r="A286" s="1" t="s">
        <v>578</v>
      </c>
      <c r="B286" s="1" t="s">
        <v>579</v>
      </c>
      <c r="C286" s="1">
        <v>1889.0</v>
      </c>
      <c r="F286" s="1" t="s">
        <v>575</v>
      </c>
      <c r="G286" s="2">
        <f>IFERROR(__xludf.DUMMYFUNCTION("IF(B286="""","""",COUNTA(SPLIT(B286,"" "")))"),3.0)</f>
        <v>3</v>
      </c>
    </row>
    <row r="287">
      <c r="A287" s="1" t="s">
        <v>580</v>
      </c>
      <c r="B287" s="1" t="s">
        <v>581</v>
      </c>
      <c r="C287" s="1">
        <v>420.0</v>
      </c>
      <c r="F287" s="1" t="s">
        <v>575</v>
      </c>
      <c r="G287" s="2">
        <f>IFERROR(__xludf.DUMMYFUNCTION("IF(B287="""","""",COUNTA(SPLIT(B287,"" "")))"),1.0)</f>
        <v>1</v>
      </c>
    </row>
    <row r="288">
      <c r="A288" s="1" t="s">
        <v>582</v>
      </c>
      <c r="B288" s="1" t="s">
        <v>583</v>
      </c>
      <c r="C288" s="1">
        <v>279.0</v>
      </c>
      <c r="F288" s="1" t="s">
        <v>575</v>
      </c>
      <c r="G288" s="2">
        <f>IFERROR(__xludf.DUMMYFUNCTION("IF(B288="""","""",COUNTA(SPLIT(B288,"" "")))"),2.0)</f>
        <v>2</v>
      </c>
    </row>
    <row r="289">
      <c r="A289" s="1" t="s">
        <v>584</v>
      </c>
      <c r="B289" s="1" t="s">
        <v>585</v>
      </c>
      <c r="C289" s="1">
        <v>433.0</v>
      </c>
      <c r="F289" s="1" t="s">
        <v>575</v>
      </c>
      <c r="G289" s="2">
        <f>IFERROR(__xludf.DUMMYFUNCTION("IF(B289="""","""",COUNTA(SPLIT(B289,"" "")))"),4.0)</f>
        <v>4</v>
      </c>
    </row>
    <row r="290">
      <c r="A290" s="1" t="s">
        <v>586</v>
      </c>
      <c r="B290" s="1" t="s">
        <v>587</v>
      </c>
      <c r="C290" s="1">
        <v>8339.0</v>
      </c>
      <c r="F290" s="1" t="s">
        <v>575</v>
      </c>
      <c r="G290" s="2">
        <f>IFERROR(__xludf.DUMMYFUNCTION("IF(B290="""","""",COUNTA(SPLIT(B290,"" "")))"),2.0)</f>
        <v>2</v>
      </c>
    </row>
    <row r="291">
      <c r="A291" s="1" t="s">
        <v>588</v>
      </c>
      <c r="B291" s="1" t="s">
        <v>589</v>
      </c>
      <c r="C291" s="1">
        <v>8799.0</v>
      </c>
      <c r="F291" s="1" t="s">
        <v>575</v>
      </c>
      <c r="G291" s="2">
        <f>IFERROR(__xludf.DUMMYFUNCTION("IF(B291="""","""",COUNTA(SPLIT(B291,"" "")))"),16.0)</f>
        <v>16</v>
      </c>
    </row>
    <row r="292">
      <c r="A292" s="1" t="s">
        <v>590</v>
      </c>
      <c r="B292" s="1" t="s">
        <v>591</v>
      </c>
      <c r="C292" s="1">
        <v>1871.0</v>
      </c>
      <c r="F292" s="1" t="s">
        <v>575</v>
      </c>
      <c r="G292" s="2">
        <f>IFERROR(__xludf.DUMMYFUNCTION("IF(B292="""","""",COUNTA(SPLIT(B292,"" "")))"),2.0)</f>
        <v>2</v>
      </c>
    </row>
    <row r="293">
      <c r="A293" s="1" t="s">
        <v>592</v>
      </c>
      <c r="B293" s="1" t="s">
        <v>593</v>
      </c>
      <c r="C293" s="1">
        <v>1897.0</v>
      </c>
      <c r="F293" s="1" t="s">
        <v>575</v>
      </c>
      <c r="G293" s="2">
        <f>IFERROR(__xludf.DUMMYFUNCTION("IF(B293="""","""",COUNTA(SPLIT(B293,"" "")))"),4.0)</f>
        <v>4</v>
      </c>
    </row>
    <row r="294">
      <c r="A294" s="1" t="s">
        <v>594</v>
      </c>
      <c r="B294" s="1" t="s">
        <v>595</v>
      </c>
      <c r="C294" s="1">
        <v>1985.0</v>
      </c>
      <c r="F294" s="1" t="s">
        <v>575</v>
      </c>
      <c r="G294" s="2">
        <f>IFERROR(__xludf.DUMMYFUNCTION("IF(B294="""","""",COUNTA(SPLIT(B294,"" "")))"),5.0)</f>
        <v>5</v>
      </c>
    </row>
    <row r="295">
      <c r="A295" s="1" t="s">
        <v>596</v>
      </c>
      <c r="B295" s="1" t="s">
        <v>597</v>
      </c>
      <c r="C295" s="1">
        <v>308.0</v>
      </c>
      <c r="F295" s="1" t="s">
        <v>575</v>
      </c>
      <c r="G295" s="2">
        <f>IFERROR(__xludf.DUMMYFUNCTION("IF(B295="""","""",COUNTA(SPLIT(B295,"" "")))"),1.0)</f>
        <v>1</v>
      </c>
    </row>
    <row r="296">
      <c r="A296" s="1" t="s">
        <v>598</v>
      </c>
      <c r="B296" s="1" t="s">
        <v>599</v>
      </c>
      <c r="C296" s="1">
        <v>422.0</v>
      </c>
      <c r="F296" s="1" t="s">
        <v>575</v>
      </c>
      <c r="G296" s="2">
        <f>IFERROR(__xludf.DUMMYFUNCTION("IF(B296="""","""",COUNTA(SPLIT(B296,"" "")))"),1.0)</f>
        <v>1</v>
      </c>
    </row>
    <row r="297">
      <c r="A297" s="1" t="s">
        <v>600</v>
      </c>
      <c r="B297" s="1" t="s">
        <v>601</v>
      </c>
      <c r="C297" s="1">
        <v>2112.0</v>
      </c>
      <c r="F297" s="1" t="s">
        <v>575</v>
      </c>
      <c r="G297" s="2">
        <f>IFERROR(__xludf.DUMMYFUNCTION("IF(B297="""","""",COUNTA(SPLIT(B297,"" "")))"),3.0)</f>
        <v>3</v>
      </c>
    </row>
    <row r="298">
      <c r="A298" s="1" t="s">
        <v>602</v>
      </c>
      <c r="B298" s="1" t="s">
        <v>603</v>
      </c>
      <c r="C298" s="1">
        <v>2109.0</v>
      </c>
      <c r="F298" s="1" t="s">
        <v>575</v>
      </c>
      <c r="G298" s="2">
        <f>IFERROR(__xludf.DUMMYFUNCTION("IF(B298="""","""",COUNTA(SPLIT(B298,"" "")))"),2.0)</f>
        <v>2</v>
      </c>
    </row>
    <row r="299">
      <c r="A299" s="1" t="s">
        <v>604</v>
      </c>
      <c r="B299" s="1" t="s">
        <v>605</v>
      </c>
      <c r="C299" s="1">
        <v>1986.0</v>
      </c>
      <c r="F299" s="1" t="s">
        <v>575</v>
      </c>
      <c r="G299" s="2">
        <f>IFERROR(__xludf.DUMMYFUNCTION("IF(B299="""","""",COUNTA(SPLIT(B299,"" "")))"),1.0)</f>
        <v>1</v>
      </c>
    </row>
    <row r="300">
      <c r="A300" s="1" t="s">
        <v>606</v>
      </c>
      <c r="B300" s="1" t="s">
        <v>607</v>
      </c>
      <c r="C300" s="1">
        <v>1873.0</v>
      </c>
      <c r="F300" s="1" t="s">
        <v>575</v>
      </c>
      <c r="G300" s="2">
        <f>IFERROR(__xludf.DUMMYFUNCTION("IF(B300="""","""",COUNTA(SPLIT(B300,"" "")))"),2.0)</f>
        <v>2</v>
      </c>
    </row>
    <row r="301">
      <c r="A301" s="1" t="s">
        <v>608</v>
      </c>
      <c r="B301" s="1" t="s">
        <v>609</v>
      </c>
      <c r="C301" s="1">
        <v>1874.0</v>
      </c>
      <c r="F301" s="1" t="s">
        <v>575</v>
      </c>
      <c r="G301" s="2">
        <f>IFERROR(__xludf.DUMMYFUNCTION("IF(B301="""","""",COUNTA(SPLIT(B301,"" "")))"),4.0)</f>
        <v>4</v>
      </c>
    </row>
    <row r="302">
      <c r="A302" s="1" t="s">
        <v>610</v>
      </c>
      <c r="B302" s="1" t="s">
        <v>611</v>
      </c>
      <c r="C302" s="1">
        <v>2114.0</v>
      </c>
      <c r="F302" s="1" t="s">
        <v>575</v>
      </c>
      <c r="G302" s="2">
        <f>IFERROR(__xludf.DUMMYFUNCTION("IF(B302="""","""",COUNTA(SPLIT(B302,"" "")))"),4.0)</f>
        <v>4</v>
      </c>
    </row>
    <row r="303">
      <c r="A303" s="1" t="s">
        <v>612</v>
      </c>
      <c r="B303" s="1" t="s">
        <v>613</v>
      </c>
      <c r="C303" s="1">
        <v>76.0</v>
      </c>
      <c r="E303" s="1" t="s">
        <v>614</v>
      </c>
      <c r="F303" s="1" t="s">
        <v>575</v>
      </c>
      <c r="G303" s="2">
        <f>IFERROR(__xludf.DUMMYFUNCTION("IF(B303="""","""",COUNTA(SPLIT(B303,"" "")))"),2.0)</f>
        <v>2</v>
      </c>
    </row>
    <row r="304">
      <c r="A304" s="1" t="s">
        <v>615</v>
      </c>
      <c r="B304" s="1" t="s">
        <v>616</v>
      </c>
      <c r="C304" s="1">
        <v>8621.0</v>
      </c>
      <c r="F304" s="1" t="s">
        <v>575</v>
      </c>
      <c r="G304" s="2">
        <f>IFERROR(__xludf.DUMMYFUNCTION("IF(B304="""","""",COUNTA(SPLIT(B304,"" "")))"),1.0)</f>
        <v>1</v>
      </c>
    </row>
    <row r="305">
      <c r="A305" s="1" t="s">
        <v>617</v>
      </c>
      <c r="B305" s="1" t="s">
        <v>618</v>
      </c>
      <c r="C305" s="1">
        <v>419.0</v>
      </c>
      <c r="F305" s="1" t="s">
        <v>575</v>
      </c>
      <c r="G305" s="2">
        <f>IFERROR(__xludf.DUMMYFUNCTION("IF(B305="""","""",COUNTA(SPLIT(B305,"" "")))"),1.0)</f>
        <v>1</v>
      </c>
    </row>
    <row r="306">
      <c r="A306" s="1" t="s">
        <v>619</v>
      </c>
      <c r="B306" s="1" t="s">
        <v>620</v>
      </c>
      <c r="C306" s="1">
        <v>8337.0</v>
      </c>
      <c r="F306" s="1" t="s">
        <v>575</v>
      </c>
      <c r="G306" s="2">
        <f>IFERROR(__xludf.DUMMYFUNCTION("IF(B306="""","""",COUNTA(SPLIT(B306,"" "")))"),1.0)</f>
        <v>1</v>
      </c>
    </row>
    <row r="307">
      <c r="A307" s="1" t="s">
        <v>621</v>
      </c>
      <c r="B307" s="1" t="s">
        <v>622</v>
      </c>
      <c r="C307" s="1">
        <v>8797.0</v>
      </c>
      <c r="F307" s="1" t="s">
        <v>575</v>
      </c>
      <c r="G307" s="2">
        <f>IFERROR(__xludf.DUMMYFUNCTION("IF(B307="""","""",COUNTA(SPLIT(B307,"" "")))"),15.0)</f>
        <v>15</v>
      </c>
    </row>
    <row r="308">
      <c r="A308" s="1" t="s">
        <v>623</v>
      </c>
      <c r="B308" s="1" t="s">
        <v>624</v>
      </c>
      <c r="C308" s="1">
        <v>1987.0</v>
      </c>
      <c r="F308" s="1" t="s">
        <v>575</v>
      </c>
      <c r="G308" s="2">
        <f>IFERROR(__xludf.DUMMYFUNCTION("IF(B308="""","""",COUNTA(SPLIT(B308,"" "")))"),2.0)</f>
        <v>2</v>
      </c>
    </row>
    <row r="309">
      <c r="A309" s="1" t="s">
        <v>625</v>
      </c>
      <c r="B309" s="1" t="s">
        <v>626</v>
      </c>
      <c r="C309" s="1">
        <v>1988.0</v>
      </c>
      <c r="F309" s="1" t="s">
        <v>575</v>
      </c>
      <c r="G309" s="2">
        <f>IFERROR(__xludf.DUMMYFUNCTION("IF(B309="""","""",COUNTA(SPLIT(B309,"" "")))"),3.0)</f>
        <v>3</v>
      </c>
    </row>
    <row r="310">
      <c r="A310" s="1" t="s">
        <v>627</v>
      </c>
      <c r="B310" s="1" t="s">
        <v>628</v>
      </c>
      <c r="C310" s="1">
        <v>432.0</v>
      </c>
      <c r="E310" s="1" t="s">
        <v>614</v>
      </c>
      <c r="F310" s="1" t="s">
        <v>575</v>
      </c>
      <c r="G310" s="2">
        <f>IFERROR(__xludf.DUMMYFUNCTION("IF(B310="""","""",COUNTA(SPLIT(B310,"" "")))"),2.0)</f>
        <v>2</v>
      </c>
    </row>
    <row r="311">
      <c r="A311" s="1" t="s">
        <v>629</v>
      </c>
      <c r="B311" s="1" t="s">
        <v>630</v>
      </c>
      <c r="C311" s="1">
        <v>598.0</v>
      </c>
      <c r="F311" s="1" t="s">
        <v>575</v>
      </c>
      <c r="G311" s="2">
        <f>IFERROR(__xludf.DUMMYFUNCTION("IF(B311="""","""",COUNTA(SPLIT(B311,"" "")))"),3.0)</f>
        <v>3</v>
      </c>
    </row>
    <row r="312">
      <c r="A312" s="1" t="s">
        <v>631</v>
      </c>
      <c r="B312" s="1" t="s">
        <v>632</v>
      </c>
      <c r="C312" s="1">
        <v>1872.0</v>
      </c>
      <c r="F312" s="1" t="s">
        <v>575</v>
      </c>
      <c r="G312" s="2">
        <f>IFERROR(__xludf.DUMMYFUNCTION("IF(B312="""","""",COUNTA(SPLIT(B312,"" "")))"),3.0)</f>
        <v>3</v>
      </c>
    </row>
    <row r="313">
      <c r="A313" s="1" t="s">
        <v>633</v>
      </c>
      <c r="B313" s="1" t="s">
        <v>634</v>
      </c>
      <c r="C313" s="1">
        <v>1875.0</v>
      </c>
      <c r="F313" s="1" t="s">
        <v>575</v>
      </c>
      <c r="G313" s="2">
        <f>IFERROR(__xludf.DUMMYFUNCTION("IF(B313="""","""",COUNTA(SPLIT(B313,"" "")))"),1.0)</f>
        <v>1</v>
      </c>
    </row>
    <row r="314">
      <c r="A314" s="1" t="s">
        <v>635</v>
      </c>
      <c r="B314" s="1" t="s">
        <v>636</v>
      </c>
      <c r="C314" s="1">
        <v>8886.0</v>
      </c>
      <c r="F314" s="1" t="s">
        <v>575</v>
      </c>
      <c r="G314" s="2">
        <f>IFERROR(__xludf.DUMMYFUNCTION("IF(B314="""","""",COUNTA(SPLIT(B314,"" "")))"),3.0)</f>
        <v>3</v>
      </c>
    </row>
    <row r="315">
      <c r="A315" s="1" t="s">
        <v>637</v>
      </c>
      <c r="B315" s="1" t="s">
        <v>638</v>
      </c>
      <c r="C315" s="1">
        <v>1876.0</v>
      </c>
      <c r="F315" s="1" t="s">
        <v>575</v>
      </c>
      <c r="G315" s="2">
        <f>IFERROR(__xludf.DUMMYFUNCTION("IF(B315="""","""",COUNTA(SPLIT(B315,"" "")))"),2.0)</f>
        <v>2</v>
      </c>
    </row>
    <row r="316">
      <c r="A316" s="1" t="s">
        <v>639</v>
      </c>
      <c r="B316" s="1" t="s">
        <v>640</v>
      </c>
      <c r="C316" s="1">
        <v>1533.0</v>
      </c>
      <c r="F316" s="1" t="s">
        <v>575</v>
      </c>
      <c r="G316" s="2">
        <f>IFERROR(__xludf.DUMMYFUNCTION("IF(B316="""","""",COUNTA(SPLIT(B316,"" "")))"),1.0)</f>
        <v>1</v>
      </c>
    </row>
    <row r="317">
      <c r="A317" s="1" t="s">
        <v>641</v>
      </c>
      <c r="B317" s="1" t="s">
        <v>642</v>
      </c>
      <c r="C317" s="1">
        <v>2111.0</v>
      </c>
      <c r="F317" s="1" t="s">
        <v>575</v>
      </c>
      <c r="G317" s="2">
        <f>IFERROR(__xludf.DUMMYFUNCTION("IF(B317="""","""",COUNTA(SPLIT(B317,"" "")))"),5.0)</f>
        <v>5</v>
      </c>
    </row>
    <row r="318">
      <c r="A318" s="1" t="s">
        <v>643</v>
      </c>
      <c r="B318" s="1" t="s">
        <v>644</v>
      </c>
      <c r="C318" s="1">
        <v>78.0</v>
      </c>
      <c r="F318" s="1" t="s">
        <v>575</v>
      </c>
      <c r="G318" s="2">
        <f>IFERROR(__xludf.DUMMYFUNCTION("IF(B318="""","""",COUNTA(SPLIT(B318,"" "")))"),2.0)</f>
        <v>2</v>
      </c>
    </row>
    <row r="319">
      <c r="A319" s="1" t="s">
        <v>645</v>
      </c>
      <c r="B319" s="1" t="s">
        <v>646</v>
      </c>
      <c r="C319" s="1">
        <v>2110.0</v>
      </c>
      <c r="F319" s="1" t="s">
        <v>575</v>
      </c>
      <c r="G319" s="2">
        <f>IFERROR(__xludf.DUMMYFUNCTION("IF(B319="""","""",COUNTA(SPLIT(B319,"" "")))"),3.0)</f>
        <v>3</v>
      </c>
    </row>
    <row r="320">
      <c r="A320" s="1" t="s">
        <v>647</v>
      </c>
      <c r="B320" s="1" t="s">
        <v>648</v>
      </c>
      <c r="C320" s="1">
        <v>9205.0</v>
      </c>
      <c r="F320" s="1" t="s">
        <v>575</v>
      </c>
      <c r="G320" s="2">
        <f>IFERROR(__xludf.DUMMYFUNCTION("IF(B320="""","""",COUNTA(SPLIT(B320,"" "")))"),1.0)</f>
        <v>1</v>
      </c>
    </row>
    <row r="321">
      <c r="A321" s="1" t="s">
        <v>649</v>
      </c>
      <c r="B321" s="1" t="s">
        <v>650</v>
      </c>
      <c r="C321" s="1">
        <v>434.0</v>
      </c>
      <c r="F321" s="1" t="s">
        <v>575</v>
      </c>
      <c r="G321" s="2">
        <f>IFERROR(__xludf.DUMMYFUNCTION("IF(B321="""","""",COUNTA(SPLIT(B321,"" "")))"),1.0)</f>
        <v>1</v>
      </c>
    </row>
    <row r="322">
      <c r="A322" s="1" t="s">
        <v>651</v>
      </c>
      <c r="B322" s="1" t="s">
        <v>652</v>
      </c>
      <c r="C322" s="1">
        <v>8794.0</v>
      </c>
      <c r="F322" s="1" t="s">
        <v>575</v>
      </c>
      <c r="G322" s="2">
        <f>IFERROR(__xludf.DUMMYFUNCTION("IF(B322="""","""",COUNTA(SPLIT(B322,"" "")))"),7.0)</f>
        <v>7</v>
      </c>
    </row>
    <row r="323">
      <c r="A323" s="1" t="s">
        <v>653</v>
      </c>
      <c r="B323" s="1" t="s">
        <v>654</v>
      </c>
      <c r="C323" s="1">
        <v>8338.0</v>
      </c>
      <c r="F323" s="1" t="s">
        <v>575</v>
      </c>
      <c r="G323" s="2">
        <f>IFERROR(__xludf.DUMMYFUNCTION("IF(B323="""","""",COUNTA(SPLIT(B323,"" "")))"),1.0)</f>
        <v>1</v>
      </c>
    </row>
    <row r="324">
      <c r="A324" s="1" t="s">
        <v>655</v>
      </c>
      <c r="B324" s="1" t="s">
        <v>656</v>
      </c>
      <c r="C324" s="1">
        <v>8795.0</v>
      </c>
      <c r="F324" s="1" t="s">
        <v>575</v>
      </c>
      <c r="G324" s="2">
        <f>IFERROR(__xludf.DUMMYFUNCTION("IF(B324="""","""",COUNTA(SPLIT(B324,"" "")))"),15.0)</f>
        <v>15</v>
      </c>
    </row>
    <row r="325">
      <c r="A325" s="1" t="s">
        <v>657</v>
      </c>
      <c r="B325" s="1" t="s">
        <v>658</v>
      </c>
      <c r="C325" s="1">
        <v>278.0</v>
      </c>
      <c r="F325" s="1" t="s">
        <v>575</v>
      </c>
      <c r="G325" s="2">
        <f>IFERROR(__xludf.DUMMYFUNCTION("IF(B325="""","""",COUNTA(SPLIT(B325,"" "")))"),2.0)</f>
        <v>2</v>
      </c>
    </row>
    <row r="326">
      <c r="A326" s="1" t="s">
        <v>659</v>
      </c>
      <c r="B326" s="1" t="s">
        <v>660</v>
      </c>
      <c r="C326" s="1">
        <v>2113.0</v>
      </c>
      <c r="F326" s="1" t="s">
        <v>575</v>
      </c>
      <c r="G326" s="2">
        <f>IFERROR(__xludf.DUMMYFUNCTION("IF(B326="""","""",COUNTA(SPLIT(B326,"" "")))"),3.0)</f>
        <v>3</v>
      </c>
    </row>
    <row r="327">
      <c r="A327" s="1" t="s">
        <v>661</v>
      </c>
      <c r="B327" s="1" t="s">
        <v>662</v>
      </c>
      <c r="C327" s="1">
        <v>1890.0</v>
      </c>
      <c r="F327" s="1" t="s">
        <v>575</v>
      </c>
      <c r="G327" s="2">
        <f>IFERROR(__xludf.DUMMYFUNCTION("IF(B327="""","""",COUNTA(SPLIT(B327,"" "")))"),1.0)</f>
        <v>1</v>
      </c>
    </row>
    <row r="328">
      <c r="A328" s="1" t="s">
        <v>663</v>
      </c>
      <c r="B328" s="1" t="s">
        <v>664</v>
      </c>
      <c r="C328" s="1">
        <v>1989.0</v>
      </c>
      <c r="F328" s="1" t="s">
        <v>575</v>
      </c>
      <c r="G328" s="2">
        <f>IFERROR(__xludf.DUMMYFUNCTION("IF(B328="""","""",COUNTA(SPLIT(B328,"" "")))"),1.0)</f>
        <v>1</v>
      </c>
    </row>
    <row r="329">
      <c r="A329" s="1" t="s">
        <v>665</v>
      </c>
      <c r="B329" s="1" t="s">
        <v>666</v>
      </c>
      <c r="C329" s="1">
        <v>8796.0</v>
      </c>
      <c r="F329" s="1" t="s">
        <v>575</v>
      </c>
      <c r="G329" s="2">
        <f>IFERROR(__xludf.DUMMYFUNCTION("IF(B329="""","""",COUNTA(SPLIT(B329,"" "")))"),16.0)</f>
        <v>16</v>
      </c>
    </row>
    <row r="330">
      <c r="A330" s="1" t="s">
        <v>667</v>
      </c>
      <c r="B330" s="1" t="s">
        <v>668</v>
      </c>
      <c r="C330" s="1">
        <v>1896.0</v>
      </c>
      <c r="F330" s="1" t="s">
        <v>575</v>
      </c>
      <c r="G330" s="2">
        <f>IFERROR(__xludf.DUMMYFUNCTION("IF(B330="""","""",COUNTA(SPLIT(B330,"" "")))"),4.0)</f>
        <v>4</v>
      </c>
    </row>
    <row r="331">
      <c r="A331" s="1" t="s">
        <v>669</v>
      </c>
      <c r="B331" s="1" t="s">
        <v>670</v>
      </c>
      <c r="C331" s="1">
        <v>1990.0</v>
      </c>
      <c r="F331" s="1" t="s">
        <v>575</v>
      </c>
      <c r="G331" s="2">
        <f>IFERROR(__xludf.DUMMYFUNCTION("IF(B331="""","""",COUNTA(SPLIT(B331,"" "")))"),3.0)</f>
        <v>3</v>
      </c>
    </row>
    <row r="332">
      <c r="A332" s="1" t="s">
        <v>671</v>
      </c>
      <c r="B332" s="1" t="s">
        <v>672</v>
      </c>
      <c r="C332" s="1">
        <v>415.0</v>
      </c>
      <c r="F332" s="1" t="s">
        <v>575</v>
      </c>
      <c r="G332" s="2">
        <f>IFERROR(__xludf.DUMMYFUNCTION("IF(B332="""","""",COUNTA(SPLIT(B332,"" "")))"),2.0)</f>
        <v>2</v>
      </c>
    </row>
    <row r="333">
      <c r="A333" s="1" t="s">
        <v>673</v>
      </c>
      <c r="B333" s="1" t="s">
        <v>674</v>
      </c>
      <c r="C333" s="1">
        <v>8340.0</v>
      </c>
      <c r="F333" s="1" t="s">
        <v>575</v>
      </c>
      <c r="G333" s="2">
        <f>IFERROR(__xludf.DUMMYFUNCTION("IF(B333="""","""",COUNTA(SPLIT(B333,"" "")))"),1.0)</f>
        <v>1</v>
      </c>
    </row>
    <row r="334">
      <c r="A334" s="1" t="s">
        <v>675</v>
      </c>
      <c r="B334" s="1" t="s">
        <v>676</v>
      </c>
      <c r="C334" s="1">
        <v>8798.0</v>
      </c>
      <c r="F334" s="1" t="s">
        <v>575</v>
      </c>
      <c r="G334" s="2">
        <f>IFERROR(__xludf.DUMMYFUNCTION("IF(B334="""","""",COUNTA(SPLIT(B334,"" "")))"),16.0)</f>
        <v>16</v>
      </c>
    </row>
    <row r="335">
      <c r="A335" s="1" t="s">
        <v>677</v>
      </c>
      <c r="B335" s="1" t="s">
        <v>678</v>
      </c>
      <c r="C335" s="1">
        <v>1958.0</v>
      </c>
      <c r="E335" s="1" t="s">
        <v>679</v>
      </c>
      <c r="F335" s="1" t="s">
        <v>680</v>
      </c>
      <c r="G335" s="2">
        <f>IFERROR(__xludf.DUMMYFUNCTION("IF(B335="""","""",COUNTA(SPLIT(B335,"" "")))"),3.0)</f>
        <v>3</v>
      </c>
    </row>
    <row r="336">
      <c r="A336" s="1" t="s">
        <v>681</v>
      </c>
      <c r="B336" s="1" t="s">
        <v>682</v>
      </c>
      <c r="C336" s="1">
        <v>1957.0</v>
      </c>
      <c r="E336" s="1" t="s">
        <v>679</v>
      </c>
      <c r="F336" s="1" t="s">
        <v>680</v>
      </c>
      <c r="G336" s="2">
        <f>IFERROR(__xludf.DUMMYFUNCTION("IF(B336="""","""",COUNTA(SPLIT(B336,"" "")))"),4.0)</f>
        <v>4</v>
      </c>
    </row>
    <row r="337">
      <c r="A337" s="1" t="s">
        <v>683</v>
      </c>
      <c r="B337" s="1" t="s">
        <v>684</v>
      </c>
      <c r="C337" s="1">
        <v>340.0</v>
      </c>
      <c r="E337" s="1" t="s">
        <v>679</v>
      </c>
      <c r="F337" s="1" t="s">
        <v>680</v>
      </c>
      <c r="G337" s="2">
        <f>IFERROR(__xludf.DUMMYFUNCTION("IF(B337="""","""",COUNTA(SPLIT(B337,"" "")))"),4.0)</f>
        <v>4</v>
      </c>
    </row>
    <row r="338">
      <c r="A338" s="1" t="s">
        <v>685</v>
      </c>
      <c r="B338" s="1" t="s">
        <v>686</v>
      </c>
      <c r="C338" s="1">
        <v>3451.0</v>
      </c>
      <c r="E338" s="1" t="s">
        <v>679</v>
      </c>
      <c r="F338" s="1" t="s">
        <v>680</v>
      </c>
      <c r="G338" s="2">
        <f>IFERROR(__xludf.DUMMYFUNCTION("IF(B338="""","""",COUNTA(SPLIT(B338,"" "")))"),4.0)</f>
        <v>4</v>
      </c>
    </row>
    <row r="339">
      <c r="A339" s="1" t="s">
        <v>687</v>
      </c>
      <c r="B339" s="1" t="s">
        <v>688</v>
      </c>
      <c r="C339" s="1">
        <v>343.0</v>
      </c>
      <c r="E339" s="1" t="s">
        <v>679</v>
      </c>
      <c r="F339" s="1" t="s">
        <v>680</v>
      </c>
      <c r="G339" s="2">
        <f>IFERROR(__xludf.DUMMYFUNCTION("IF(B339="""","""",COUNTA(SPLIT(B339,"" "")))"),3.0)</f>
        <v>3</v>
      </c>
    </row>
    <row r="340">
      <c r="A340" s="1" t="s">
        <v>689</v>
      </c>
      <c r="B340" s="1" t="s">
        <v>690</v>
      </c>
      <c r="C340" s="1">
        <v>2207.0</v>
      </c>
      <c r="F340" s="1" t="s">
        <v>680</v>
      </c>
      <c r="G340" s="2">
        <f>IFERROR(__xludf.DUMMYFUNCTION("IF(B340="""","""",COUNTA(SPLIT(B340,"" "")))"),2.0)</f>
        <v>2</v>
      </c>
    </row>
    <row r="341">
      <c r="A341" s="1" t="s">
        <v>691</v>
      </c>
      <c r="B341" s="1" t="s">
        <v>692</v>
      </c>
      <c r="C341" s="1">
        <v>341.0</v>
      </c>
      <c r="E341" s="1" t="s">
        <v>679</v>
      </c>
      <c r="F341" s="1" t="s">
        <v>680</v>
      </c>
      <c r="G341" s="2">
        <f>IFERROR(__xludf.DUMMYFUNCTION("IF(B341="""","""",COUNTA(SPLIT(B341,"" "")))"),4.0)</f>
        <v>4</v>
      </c>
    </row>
    <row r="342">
      <c r="A342" s="1" t="s">
        <v>693</v>
      </c>
      <c r="B342" s="1" t="s">
        <v>694</v>
      </c>
      <c r="C342" s="1">
        <v>2127.0</v>
      </c>
      <c r="E342" s="1" t="s">
        <v>679</v>
      </c>
      <c r="F342" s="1" t="s">
        <v>680</v>
      </c>
      <c r="G342" s="2">
        <f>IFERROR(__xludf.DUMMYFUNCTION("IF(B342="""","""",COUNTA(SPLIT(B342,"" "")))"),7.0)</f>
        <v>7</v>
      </c>
    </row>
    <row r="343">
      <c r="A343" s="1" t="s">
        <v>695</v>
      </c>
      <c r="B343" s="1" t="s">
        <v>696</v>
      </c>
      <c r="C343" s="1">
        <v>10040.0</v>
      </c>
      <c r="F343" s="1" t="s">
        <v>697</v>
      </c>
      <c r="G343" s="2">
        <f>IFERROR(__xludf.DUMMYFUNCTION("IF(B343="""","""",COUNTA(SPLIT(B343,"" "")))"),5.0)</f>
        <v>5</v>
      </c>
    </row>
    <row r="344">
      <c r="A344" s="1" t="s">
        <v>698</v>
      </c>
      <c r="B344" s="1" t="s">
        <v>699</v>
      </c>
      <c r="C344" s="1">
        <v>423.0</v>
      </c>
      <c r="F344" s="1" t="s">
        <v>697</v>
      </c>
      <c r="G344" s="2">
        <f>IFERROR(__xludf.DUMMYFUNCTION("IF(B344="""","""",COUNTA(SPLIT(B344,"" "")))"),6.0)</f>
        <v>6</v>
      </c>
    </row>
    <row r="345">
      <c r="A345" s="1" t="s">
        <v>700</v>
      </c>
      <c r="B345" s="1" t="s">
        <v>701</v>
      </c>
      <c r="C345" s="1">
        <v>285.0</v>
      </c>
      <c r="F345" s="1" t="s">
        <v>697</v>
      </c>
      <c r="G345" s="2">
        <f>IFERROR(__xludf.DUMMYFUNCTION("IF(B345="""","""",COUNTA(SPLIT(B345,"" "")))"),3.0)</f>
        <v>3</v>
      </c>
    </row>
    <row r="346">
      <c r="A346" s="1" t="s">
        <v>702</v>
      </c>
      <c r="B346" s="1" t="s">
        <v>703</v>
      </c>
      <c r="C346" s="1">
        <v>483.0</v>
      </c>
      <c r="F346" s="1" t="s">
        <v>697</v>
      </c>
      <c r="G346" s="2">
        <f>IFERROR(__xludf.DUMMYFUNCTION("IF(B346="""","""",COUNTA(SPLIT(B346,"" "")))"),6.0)</f>
        <v>6</v>
      </c>
    </row>
    <row r="347">
      <c r="A347" s="1" t="s">
        <v>704</v>
      </c>
      <c r="B347" s="1" t="s">
        <v>705</v>
      </c>
      <c r="C347" s="1">
        <v>4875.0</v>
      </c>
      <c r="F347" s="1" t="s">
        <v>697</v>
      </c>
      <c r="G347" s="2">
        <f>IFERROR(__xludf.DUMMYFUNCTION("IF(B347="""","""",COUNTA(SPLIT(B347,"" "")))"),4.0)</f>
        <v>4</v>
      </c>
    </row>
    <row r="348">
      <c r="A348" s="1" t="s">
        <v>706</v>
      </c>
      <c r="B348" s="1" t="s">
        <v>707</v>
      </c>
      <c r="C348" s="1">
        <v>3442.0</v>
      </c>
      <c r="F348" s="1" t="s">
        <v>697</v>
      </c>
      <c r="G348" s="2">
        <f>IFERROR(__xludf.DUMMYFUNCTION("IF(B348="""","""",COUNTA(SPLIT(B348,"" "")))"),4.0)</f>
        <v>4</v>
      </c>
    </row>
    <row r="349">
      <c r="A349" s="1" t="s">
        <v>708</v>
      </c>
      <c r="B349" s="1" t="s">
        <v>709</v>
      </c>
      <c r="C349" s="1">
        <v>449.0</v>
      </c>
      <c r="F349" s="1" t="s">
        <v>697</v>
      </c>
      <c r="G349" s="2">
        <f>IFERROR(__xludf.DUMMYFUNCTION("IF(B349="""","""",COUNTA(SPLIT(B349,"" "")))"),3.0)</f>
        <v>3</v>
      </c>
    </row>
    <row r="350">
      <c r="A350" s="1" t="s">
        <v>710</v>
      </c>
      <c r="B350" s="1" t="s">
        <v>711</v>
      </c>
      <c r="C350" s="1">
        <v>70.0</v>
      </c>
      <c r="F350" s="1" t="s">
        <v>697</v>
      </c>
      <c r="G350" s="2">
        <f>IFERROR(__xludf.DUMMYFUNCTION("IF(B350="""","""",COUNTA(SPLIT(B350,"" "")))"),6.0)</f>
        <v>6</v>
      </c>
    </row>
    <row r="351">
      <c r="A351" s="1" t="s">
        <v>712</v>
      </c>
      <c r="B351" s="1" t="s">
        <v>713</v>
      </c>
      <c r="C351" s="1">
        <v>4874.0</v>
      </c>
      <c r="F351" s="1" t="s">
        <v>697</v>
      </c>
      <c r="G351" s="2">
        <f>IFERROR(__xludf.DUMMYFUNCTION("IF(B351="""","""",COUNTA(SPLIT(B351,"" "")))"),4.0)</f>
        <v>4</v>
      </c>
    </row>
    <row r="352">
      <c r="A352" s="1" t="s">
        <v>714</v>
      </c>
      <c r="B352" s="1" t="s">
        <v>715</v>
      </c>
      <c r="C352" s="1">
        <v>9134.0</v>
      </c>
      <c r="F352" s="1" t="s">
        <v>697</v>
      </c>
      <c r="G352" s="2">
        <f>IFERROR(__xludf.DUMMYFUNCTION("IF(B352="""","""",COUNTA(SPLIT(B352,"" "")))"),4.0)</f>
        <v>4</v>
      </c>
    </row>
    <row r="353">
      <c r="A353" s="1" t="s">
        <v>716</v>
      </c>
      <c r="B353" s="1" t="s">
        <v>717</v>
      </c>
      <c r="C353" s="1">
        <v>494.0</v>
      </c>
      <c r="E353" s="1" t="s">
        <v>718</v>
      </c>
      <c r="F353" s="1" t="s">
        <v>697</v>
      </c>
      <c r="G353" s="2">
        <f>IFERROR(__xludf.DUMMYFUNCTION("IF(B353="""","""",COUNTA(SPLIT(B353,"" "")))"),8.0)</f>
        <v>8</v>
      </c>
    </row>
    <row r="354">
      <c r="A354" s="1" t="s">
        <v>719</v>
      </c>
      <c r="B354" s="1" t="s">
        <v>720</v>
      </c>
      <c r="C354" s="1">
        <v>4873.0</v>
      </c>
      <c r="F354" s="1" t="s">
        <v>697</v>
      </c>
      <c r="G354" s="2">
        <f>IFERROR(__xludf.DUMMYFUNCTION("IF(B354="""","""",COUNTA(SPLIT(B354,"" "")))"),4.0)</f>
        <v>4</v>
      </c>
    </row>
    <row r="355">
      <c r="A355" s="1" t="s">
        <v>721</v>
      </c>
      <c r="B355" s="1" t="s">
        <v>722</v>
      </c>
      <c r="C355" s="1">
        <v>453.0</v>
      </c>
      <c r="F355" s="1" t="s">
        <v>697</v>
      </c>
      <c r="G355" s="2">
        <f>IFERROR(__xludf.DUMMYFUNCTION("IF(B355="""","""",COUNTA(SPLIT(B355,"" "")))"),4.0)</f>
        <v>4</v>
      </c>
    </row>
    <row r="356">
      <c r="A356" s="1" t="s">
        <v>723</v>
      </c>
      <c r="B356" s="1" t="s">
        <v>724</v>
      </c>
      <c r="C356" s="1">
        <v>478.0</v>
      </c>
      <c r="F356" s="1" t="s">
        <v>697</v>
      </c>
      <c r="G356" s="2">
        <f>IFERROR(__xludf.DUMMYFUNCTION("IF(B356="""","""",COUNTA(SPLIT(B356,"" "")))"),5.0)</f>
        <v>5</v>
      </c>
    </row>
    <row r="357">
      <c r="A357" s="1" t="s">
        <v>725</v>
      </c>
      <c r="B357" s="1" t="s">
        <v>726</v>
      </c>
      <c r="C357" s="1">
        <v>4273.0</v>
      </c>
      <c r="F357" s="1" t="s">
        <v>697</v>
      </c>
      <c r="G357" s="2">
        <f>IFERROR(__xludf.DUMMYFUNCTION("IF(B357="""","""",COUNTA(SPLIT(B357,"" "")))"),22.0)</f>
        <v>22</v>
      </c>
    </row>
    <row r="358">
      <c r="A358" s="1" t="s">
        <v>727</v>
      </c>
      <c r="B358" s="1" t="s">
        <v>728</v>
      </c>
      <c r="C358" s="1">
        <v>69.0</v>
      </c>
      <c r="F358" s="1" t="s">
        <v>697</v>
      </c>
      <c r="G358" s="2">
        <f>IFERROR(__xludf.DUMMYFUNCTION("IF(B358="""","""",COUNTA(SPLIT(B358,"" "")))"),5.0)</f>
        <v>5</v>
      </c>
    </row>
    <row r="359">
      <c r="A359" s="1" t="s">
        <v>729</v>
      </c>
      <c r="B359" s="1" t="s">
        <v>730</v>
      </c>
      <c r="C359" s="1">
        <v>498.0</v>
      </c>
      <c r="F359" s="1" t="s">
        <v>697</v>
      </c>
      <c r="G359" s="2">
        <f>IFERROR(__xludf.DUMMYFUNCTION("IF(B359="""","""",COUNTA(SPLIT(B359,"" "")))"),6.0)</f>
        <v>6</v>
      </c>
    </row>
    <row r="360">
      <c r="A360" s="1" t="s">
        <v>731</v>
      </c>
      <c r="B360" s="1" t="s">
        <v>732</v>
      </c>
      <c r="C360" s="1">
        <v>414.0</v>
      </c>
      <c r="F360" s="1" t="s">
        <v>697</v>
      </c>
      <c r="G360" s="2">
        <f>IFERROR(__xludf.DUMMYFUNCTION("IF(B360="""","""",COUNTA(SPLIT(B360,"" "")))"),7.0)</f>
        <v>7</v>
      </c>
    </row>
    <row r="361">
      <c r="A361" s="1" t="s">
        <v>733</v>
      </c>
      <c r="B361" s="1" t="s">
        <v>734</v>
      </c>
      <c r="C361" s="1">
        <v>282.0</v>
      </c>
      <c r="F361" s="1" t="s">
        <v>697</v>
      </c>
      <c r="G361" s="2">
        <f>IFERROR(__xludf.DUMMYFUNCTION("IF(B361="""","""",COUNTA(SPLIT(B361,"" "")))"),5.0)</f>
        <v>5</v>
      </c>
    </row>
    <row r="362">
      <c r="A362" s="1" t="s">
        <v>735</v>
      </c>
      <c r="B362" s="1" t="s">
        <v>736</v>
      </c>
      <c r="C362" s="1">
        <v>9217.0</v>
      </c>
      <c r="F362" s="1" t="s">
        <v>697</v>
      </c>
      <c r="G362" s="2">
        <f>IFERROR(__xludf.DUMMYFUNCTION("IF(B362="""","""",COUNTA(SPLIT(B362,"" "")))"),5.0)</f>
        <v>5</v>
      </c>
    </row>
    <row r="363">
      <c r="A363" s="1" t="s">
        <v>737</v>
      </c>
      <c r="B363" s="1" t="s">
        <v>738</v>
      </c>
      <c r="C363" s="1">
        <v>2832.0</v>
      </c>
      <c r="F363" s="1" t="s">
        <v>697</v>
      </c>
      <c r="G363" s="2">
        <f>IFERROR(__xludf.DUMMYFUNCTION("IF(B363="""","""",COUNTA(SPLIT(B363,"" "")))"),17.0)</f>
        <v>17</v>
      </c>
    </row>
    <row r="364">
      <c r="A364" s="1" t="s">
        <v>739</v>
      </c>
      <c r="B364" s="1" t="s">
        <v>740</v>
      </c>
      <c r="C364" s="1">
        <v>7046.0</v>
      </c>
      <c r="F364" s="1" t="s">
        <v>697</v>
      </c>
      <c r="G364" s="2">
        <f>IFERROR(__xludf.DUMMYFUNCTION("IF(B364="""","""",COUNTA(SPLIT(B364,"" "")))"),8.0)</f>
        <v>8</v>
      </c>
    </row>
    <row r="365">
      <c r="A365" s="1" t="s">
        <v>741</v>
      </c>
      <c r="B365" s="1" t="s">
        <v>742</v>
      </c>
      <c r="C365" s="1">
        <v>74.0</v>
      </c>
      <c r="F365" s="1" t="s">
        <v>697</v>
      </c>
      <c r="G365" s="2">
        <f>IFERROR(__xludf.DUMMYFUNCTION("IF(B365="""","""",COUNTA(SPLIT(B365,"" "")))"),3.0)</f>
        <v>3</v>
      </c>
    </row>
    <row r="366">
      <c r="A366" s="1" t="s">
        <v>743</v>
      </c>
      <c r="B366" s="1" t="s">
        <v>744</v>
      </c>
      <c r="C366" s="1">
        <v>281.0</v>
      </c>
      <c r="F366" s="1" t="s">
        <v>697</v>
      </c>
      <c r="G366" s="2">
        <f>IFERROR(__xludf.DUMMYFUNCTION("IF(B366="""","""",COUNTA(SPLIT(B366,"" "")))"),4.0)</f>
        <v>4</v>
      </c>
    </row>
    <row r="367">
      <c r="A367" s="1" t="s">
        <v>745</v>
      </c>
      <c r="B367" s="1" t="s">
        <v>746</v>
      </c>
      <c r="C367" s="1">
        <v>8372.0</v>
      </c>
      <c r="F367" s="1" t="s">
        <v>697</v>
      </c>
      <c r="G367" s="2">
        <f>IFERROR(__xludf.DUMMYFUNCTION("IF(B367="""","""",COUNTA(SPLIT(B367,"" "")))"),8.0)</f>
        <v>8</v>
      </c>
    </row>
    <row r="368">
      <c r="A368" s="1" t="s">
        <v>747</v>
      </c>
      <c r="B368" s="1" t="s">
        <v>748</v>
      </c>
      <c r="C368" s="1">
        <v>2565.0</v>
      </c>
      <c r="F368" s="1" t="s">
        <v>697</v>
      </c>
      <c r="G368" s="2">
        <f>IFERROR(__xludf.DUMMYFUNCTION("IF(B368="""","""",COUNTA(SPLIT(B368,"" "")))"),3.0)</f>
        <v>3</v>
      </c>
    </row>
    <row r="369">
      <c r="A369" s="1" t="s">
        <v>749</v>
      </c>
      <c r="B369" s="1" t="s">
        <v>750</v>
      </c>
      <c r="C369" s="1">
        <v>73.0</v>
      </c>
      <c r="F369" s="1" t="s">
        <v>697</v>
      </c>
      <c r="G369" s="2">
        <f>IFERROR(__xludf.DUMMYFUNCTION("IF(B369="""","""",COUNTA(SPLIT(B369,"" "")))"),3.0)</f>
        <v>3</v>
      </c>
    </row>
    <row r="370">
      <c r="A370" s="1" t="s">
        <v>751</v>
      </c>
      <c r="B370" s="1" t="s">
        <v>752</v>
      </c>
      <c r="C370" s="1">
        <v>599.0</v>
      </c>
      <c r="F370" s="1" t="s">
        <v>697</v>
      </c>
      <c r="G370" s="2">
        <f>IFERROR(__xludf.DUMMYFUNCTION("IF(B370="""","""",COUNTA(SPLIT(B370,"" "")))"),3.0)</f>
        <v>3</v>
      </c>
    </row>
    <row r="371">
      <c r="A371" s="1" t="s">
        <v>753</v>
      </c>
      <c r="B371" s="1" t="s">
        <v>754</v>
      </c>
      <c r="C371" s="1">
        <v>280.0</v>
      </c>
      <c r="F371" s="1" t="s">
        <v>697</v>
      </c>
      <c r="G371" s="2">
        <f>IFERROR(__xludf.DUMMYFUNCTION("IF(B371="""","""",COUNTA(SPLIT(B371,"" "")))"),3.0)</f>
        <v>3</v>
      </c>
    </row>
    <row r="372">
      <c r="A372" s="1" t="s">
        <v>755</v>
      </c>
      <c r="B372" s="1" t="s">
        <v>756</v>
      </c>
      <c r="C372" s="1">
        <v>10039.0</v>
      </c>
      <c r="F372" s="1" t="s">
        <v>697</v>
      </c>
      <c r="G372" s="2">
        <f>IFERROR(__xludf.DUMMYFUNCTION("IF(B372="""","""",COUNTA(SPLIT(B372,"" "")))"),4.0)</f>
        <v>4</v>
      </c>
    </row>
    <row r="373">
      <c r="A373" s="1" t="s">
        <v>757</v>
      </c>
      <c r="B373" s="1" t="s">
        <v>758</v>
      </c>
      <c r="C373" s="1">
        <v>75.0</v>
      </c>
      <c r="F373" s="1" t="s">
        <v>697</v>
      </c>
      <c r="G373" s="2">
        <f>IFERROR(__xludf.DUMMYFUNCTION("IF(B373="""","""",COUNTA(SPLIT(B373,"" "")))"),4.0)</f>
        <v>4</v>
      </c>
    </row>
    <row r="374">
      <c r="A374" s="1" t="s">
        <v>759</v>
      </c>
      <c r="B374" s="1" t="s">
        <v>760</v>
      </c>
      <c r="C374" s="1">
        <v>72.0</v>
      </c>
      <c r="F374" s="1" t="s">
        <v>697</v>
      </c>
      <c r="G374" s="2">
        <f>IFERROR(__xludf.DUMMYFUNCTION("IF(B374="""","""",COUNTA(SPLIT(B374,"" "")))"),4.0)</f>
        <v>4</v>
      </c>
    </row>
    <row r="375">
      <c r="A375" s="1" t="s">
        <v>761</v>
      </c>
      <c r="B375" s="1" t="s">
        <v>762</v>
      </c>
      <c r="C375" s="1">
        <v>493.0</v>
      </c>
      <c r="F375" s="1" t="s">
        <v>697</v>
      </c>
      <c r="G375" s="2">
        <f>IFERROR(__xludf.DUMMYFUNCTION("IF(B375="""","""",COUNTA(SPLIT(B375,"" "")))"),7.0)</f>
        <v>7</v>
      </c>
    </row>
    <row r="376">
      <c r="A376" s="1" t="s">
        <v>763</v>
      </c>
      <c r="B376" s="1" t="s">
        <v>764</v>
      </c>
      <c r="C376" s="1">
        <v>5999.0</v>
      </c>
      <c r="F376" s="1" t="s">
        <v>697</v>
      </c>
      <c r="G376" s="2">
        <f>IFERROR(__xludf.DUMMYFUNCTION("IF(B376="""","""",COUNTA(SPLIT(B376,"" "")))"),7.0)</f>
        <v>7</v>
      </c>
    </row>
    <row r="377">
      <c r="A377" s="1" t="s">
        <v>765</v>
      </c>
      <c r="B377" s="1" t="s">
        <v>766</v>
      </c>
      <c r="C377" s="1">
        <v>277.0</v>
      </c>
      <c r="F377" s="1" t="s">
        <v>697</v>
      </c>
      <c r="G377" s="2">
        <f>IFERROR(__xludf.DUMMYFUNCTION("IF(B377="""","""",COUNTA(SPLIT(B377,"" "")))"),5.0)</f>
        <v>5</v>
      </c>
    </row>
    <row r="378">
      <c r="A378" s="1" t="s">
        <v>767</v>
      </c>
      <c r="B378" s="1" t="s">
        <v>768</v>
      </c>
      <c r="C378" s="1">
        <v>488.0</v>
      </c>
      <c r="F378" s="1" t="s">
        <v>697</v>
      </c>
      <c r="G378" s="2">
        <f>IFERROR(__xludf.DUMMYFUNCTION("IF(B378="""","""",COUNTA(SPLIT(B378,"" "")))"),6.0)</f>
        <v>6</v>
      </c>
    </row>
    <row r="379">
      <c r="A379" s="1" t="s">
        <v>769</v>
      </c>
      <c r="B379" s="1" t="s">
        <v>770</v>
      </c>
      <c r="C379" s="1">
        <v>2567.0</v>
      </c>
      <c r="F379" s="1" t="s">
        <v>697</v>
      </c>
      <c r="G379" s="2">
        <f>IFERROR(__xludf.DUMMYFUNCTION("IF(B379="""","""",COUNTA(SPLIT(B379,"" "")))"),2.0)</f>
        <v>2</v>
      </c>
    </row>
    <row r="380">
      <c r="A380" s="1" t="s">
        <v>771</v>
      </c>
      <c r="B380" s="1" t="s">
        <v>772</v>
      </c>
      <c r="C380" s="1">
        <v>2310.0</v>
      </c>
      <c r="F380" s="1" t="s">
        <v>697</v>
      </c>
      <c r="G380" s="2">
        <f>IFERROR(__xludf.DUMMYFUNCTION("IF(B380="""","""",COUNTA(SPLIT(B380,"" "")))"),8.0)</f>
        <v>8</v>
      </c>
    </row>
    <row r="381">
      <c r="A381" s="1" t="s">
        <v>773</v>
      </c>
      <c r="B381" s="1" t="s">
        <v>774</v>
      </c>
      <c r="C381" s="1">
        <v>413.0</v>
      </c>
      <c r="F381" s="1" t="s">
        <v>697</v>
      </c>
      <c r="G381" s="2">
        <f>IFERROR(__xludf.DUMMYFUNCTION("IF(B381="""","""",COUNTA(SPLIT(B381,"" "")))"),3.0)</f>
        <v>3</v>
      </c>
    </row>
    <row r="382">
      <c r="A382" s="1" t="s">
        <v>775</v>
      </c>
      <c r="B382" s="1" t="s">
        <v>776</v>
      </c>
      <c r="C382" s="1">
        <v>10147.0</v>
      </c>
      <c r="F382" s="1" t="s">
        <v>777</v>
      </c>
      <c r="G382" s="2">
        <f>IFERROR(__xludf.DUMMYFUNCTION("IF(B382="""","""",COUNTA(SPLIT(B382,"" "")))"),2.0)</f>
        <v>2</v>
      </c>
    </row>
    <row r="383">
      <c r="A383" s="1" t="s">
        <v>778</v>
      </c>
      <c r="B383" s="1" t="s">
        <v>779</v>
      </c>
      <c r="C383" s="1">
        <v>10148.0</v>
      </c>
      <c r="F383" s="1" t="s">
        <v>777</v>
      </c>
      <c r="G383" s="2">
        <f>IFERROR(__xludf.DUMMYFUNCTION("IF(B383="""","""",COUNTA(SPLIT(B383,"" "")))"),13.0)</f>
        <v>13</v>
      </c>
    </row>
    <row r="384">
      <c r="A384" s="1" t="s">
        <v>780</v>
      </c>
      <c r="B384" s="1" t="s">
        <v>781</v>
      </c>
      <c r="C384" s="1">
        <v>10145.0</v>
      </c>
      <c r="F384" s="1" t="s">
        <v>777</v>
      </c>
      <c r="G384" s="2">
        <f>IFERROR(__xludf.DUMMYFUNCTION("IF(B384="""","""",COUNTA(SPLIT(B384,"" "")))"),2.0)</f>
        <v>2</v>
      </c>
    </row>
    <row r="385">
      <c r="A385" s="1" t="s">
        <v>782</v>
      </c>
      <c r="B385" s="1" t="s">
        <v>783</v>
      </c>
      <c r="C385" s="1">
        <v>10146.0</v>
      </c>
      <c r="F385" s="1" t="s">
        <v>777</v>
      </c>
      <c r="G385" s="2">
        <f>IFERROR(__xludf.DUMMYFUNCTION("IF(B385="""","""",COUNTA(SPLIT(B385,"" "")))"),15.0)</f>
        <v>15</v>
      </c>
    </row>
    <row r="386">
      <c r="A386" s="1" t="s">
        <v>784</v>
      </c>
      <c r="B386" s="1" t="s">
        <v>785</v>
      </c>
      <c r="C386" s="1">
        <v>10141.0</v>
      </c>
      <c r="F386" s="1" t="s">
        <v>777</v>
      </c>
      <c r="G386" s="2">
        <f>IFERROR(__xludf.DUMMYFUNCTION("IF(B386="""","""",COUNTA(SPLIT(B386,"" "")))"),3.0)</f>
        <v>3</v>
      </c>
    </row>
    <row r="387">
      <c r="A387" s="1" t="s">
        <v>786</v>
      </c>
      <c r="B387" s="1" t="s">
        <v>787</v>
      </c>
      <c r="C387" s="1">
        <v>10142.0</v>
      </c>
      <c r="F387" s="1" t="s">
        <v>777</v>
      </c>
      <c r="G387" s="2">
        <f>IFERROR(__xludf.DUMMYFUNCTION("IF(B387="""","""",COUNTA(SPLIT(B387,"" "")))"),14.0)</f>
        <v>14</v>
      </c>
    </row>
    <row r="388">
      <c r="A388" s="1" t="s">
        <v>788</v>
      </c>
      <c r="B388" s="1" t="s">
        <v>789</v>
      </c>
      <c r="C388" s="1">
        <v>10143.0</v>
      </c>
      <c r="F388" s="1" t="s">
        <v>777</v>
      </c>
      <c r="G388" s="2">
        <f>IFERROR(__xludf.DUMMYFUNCTION("IF(B388="""","""",COUNTA(SPLIT(B388,"" "")))"),2.0)</f>
        <v>2</v>
      </c>
    </row>
    <row r="389">
      <c r="A389" s="1" t="s">
        <v>790</v>
      </c>
      <c r="B389" s="1" t="s">
        <v>791</v>
      </c>
      <c r="C389" s="1">
        <v>10144.0</v>
      </c>
      <c r="F389" s="1" t="s">
        <v>777</v>
      </c>
      <c r="G389" s="2">
        <f>IFERROR(__xludf.DUMMYFUNCTION("IF(B389="""","""",COUNTA(SPLIT(B389,"" "")))"),4.0)</f>
        <v>4</v>
      </c>
    </row>
    <row r="390">
      <c r="A390" s="1" t="s">
        <v>792</v>
      </c>
      <c r="B390" s="1" t="s">
        <v>793</v>
      </c>
      <c r="C390" s="1">
        <v>10149.0</v>
      </c>
      <c r="F390" s="1" t="s">
        <v>777</v>
      </c>
      <c r="G390" s="2">
        <f>IFERROR(__xludf.DUMMYFUNCTION("IF(B390="""","""",COUNTA(SPLIT(B390,"" "")))"),2.0)</f>
        <v>2</v>
      </c>
    </row>
    <row r="391">
      <c r="A391" s="1" t="s">
        <v>794</v>
      </c>
      <c r="B391" s="1" t="s">
        <v>795</v>
      </c>
      <c r="C391" s="1">
        <v>10150.0</v>
      </c>
      <c r="F391" s="1" t="s">
        <v>777</v>
      </c>
      <c r="G391" s="2">
        <f>IFERROR(__xludf.DUMMYFUNCTION("IF(B391="""","""",COUNTA(SPLIT(B391,"" "")))"),13.0)</f>
        <v>13</v>
      </c>
    </row>
    <row r="392">
      <c r="A392" s="1" t="s">
        <v>796</v>
      </c>
      <c r="B392" s="1" t="s">
        <v>797</v>
      </c>
      <c r="C392" s="1">
        <v>10151.0</v>
      </c>
      <c r="F392" s="1" t="s">
        <v>777</v>
      </c>
      <c r="G392" s="2">
        <f>IFERROR(__xludf.DUMMYFUNCTION("IF(B392="""","""",COUNTA(SPLIT(B392,"" "")))"),1.0)</f>
        <v>1</v>
      </c>
    </row>
    <row r="393">
      <c r="A393" s="1" t="s">
        <v>798</v>
      </c>
      <c r="B393" s="1" t="s">
        <v>799</v>
      </c>
      <c r="C393" s="1">
        <v>10152.0</v>
      </c>
      <c r="F393" s="1" t="s">
        <v>777</v>
      </c>
      <c r="G393" s="2">
        <f>IFERROR(__xludf.DUMMYFUNCTION("IF(B393="""","""",COUNTA(SPLIT(B393,"" "")))"),8.0)</f>
        <v>8</v>
      </c>
    </row>
    <row r="394">
      <c r="A394" s="1" t="s">
        <v>800</v>
      </c>
      <c r="B394" s="1" t="s">
        <v>801</v>
      </c>
      <c r="C394" s="1">
        <v>8686.0</v>
      </c>
      <c r="F394" s="1" t="s">
        <v>564</v>
      </c>
      <c r="G394" s="2">
        <f>IFERROR(__xludf.DUMMYFUNCTION("IF(B394="""","""",COUNTA(SPLIT(B394,"" "")))"),2.0)</f>
        <v>2</v>
      </c>
    </row>
    <row r="395">
      <c r="A395" s="1" t="s">
        <v>802</v>
      </c>
      <c r="B395" s="1" t="s">
        <v>803</v>
      </c>
      <c r="C395" s="1">
        <v>9786.0</v>
      </c>
      <c r="F395" s="1" t="s">
        <v>804</v>
      </c>
      <c r="G395" s="2">
        <f>IFERROR(__xludf.DUMMYFUNCTION("IF(B395="""","""",COUNTA(SPLIT(B395,"" "")))"),3.0)</f>
        <v>3</v>
      </c>
    </row>
    <row r="396">
      <c r="A396" s="1" t="s">
        <v>805</v>
      </c>
      <c r="B396" s="1" t="s">
        <v>806</v>
      </c>
      <c r="C396" s="1">
        <v>9785.0</v>
      </c>
      <c r="F396" s="1" t="s">
        <v>804</v>
      </c>
      <c r="G396" s="2">
        <f>IFERROR(__xludf.DUMMYFUNCTION("IF(B396="""","""",COUNTA(SPLIT(B396,"" "")))"),2.0)</f>
        <v>2</v>
      </c>
    </row>
    <row r="397">
      <c r="A397" s="1" t="s">
        <v>807</v>
      </c>
      <c r="B397" s="1" t="s">
        <v>808</v>
      </c>
      <c r="C397" s="1">
        <v>9788.0</v>
      </c>
      <c r="F397" s="1" t="s">
        <v>804</v>
      </c>
      <c r="G397" s="2">
        <f>IFERROR(__xludf.DUMMYFUNCTION("IF(B397="""","""",COUNTA(SPLIT(B397,"" "")))"),6.0)</f>
        <v>6</v>
      </c>
    </row>
    <row r="398">
      <c r="A398" s="1" t="s">
        <v>809</v>
      </c>
      <c r="B398" s="1" t="s">
        <v>810</v>
      </c>
      <c r="C398" s="1">
        <v>9787.0</v>
      </c>
      <c r="F398" s="1" t="s">
        <v>804</v>
      </c>
      <c r="G398" s="2">
        <f>IFERROR(__xludf.DUMMYFUNCTION("IF(B398="""","""",COUNTA(SPLIT(B398,"" "")))"),4.0)</f>
        <v>4</v>
      </c>
    </row>
    <row r="399">
      <c r="A399" s="1" t="s">
        <v>811</v>
      </c>
      <c r="B399" s="1" t="s">
        <v>812</v>
      </c>
      <c r="C399" s="1">
        <v>10738.0</v>
      </c>
      <c r="F399" s="1" t="s">
        <v>804</v>
      </c>
      <c r="G399" s="2">
        <f>IFERROR(__xludf.DUMMYFUNCTION("IF(B399="""","""",COUNTA(SPLIT(B399,"" "")))"),2.0)</f>
        <v>2</v>
      </c>
    </row>
    <row r="400">
      <c r="A400" s="1" t="s">
        <v>813</v>
      </c>
      <c r="B400" s="1" t="s">
        <v>814</v>
      </c>
      <c r="C400" s="1">
        <v>10740.0</v>
      </c>
      <c r="F400" s="1" t="s">
        <v>804</v>
      </c>
      <c r="G400" s="2">
        <f>IFERROR(__xludf.DUMMYFUNCTION("IF(B400="""","""",COUNTA(SPLIT(B400,"" "")))"),3.0)</f>
        <v>3</v>
      </c>
    </row>
    <row r="401">
      <c r="A401" s="1" t="s">
        <v>815</v>
      </c>
      <c r="B401" s="1" t="s">
        <v>816</v>
      </c>
      <c r="C401" s="1">
        <v>10739.0</v>
      </c>
      <c r="F401" s="1" t="s">
        <v>804</v>
      </c>
      <c r="G401" s="2">
        <f>IFERROR(__xludf.DUMMYFUNCTION("IF(B401="""","""",COUNTA(SPLIT(B401,"" "")))"),7.0)</f>
        <v>7</v>
      </c>
    </row>
    <row r="402">
      <c r="A402" s="1" t="s">
        <v>817</v>
      </c>
      <c r="B402" s="1" t="s">
        <v>818</v>
      </c>
      <c r="C402" s="1">
        <v>4959.0</v>
      </c>
      <c r="F402" s="1" t="s">
        <v>804</v>
      </c>
      <c r="G402" s="2">
        <f>IFERROR(__xludf.DUMMYFUNCTION("IF(B402="""","""",COUNTA(SPLIT(B402,"" "")))"),1.0)</f>
        <v>1</v>
      </c>
    </row>
    <row r="403">
      <c r="A403" s="1" t="s">
        <v>819</v>
      </c>
      <c r="B403" s="1" t="s">
        <v>820</v>
      </c>
      <c r="C403" s="1">
        <v>4961.0</v>
      </c>
      <c r="F403" s="1" t="s">
        <v>804</v>
      </c>
      <c r="G403" s="2">
        <f>IFERROR(__xludf.DUMMYFUNCTION("IF(B403="""","""",COUNTA(SPLIT(B403,"" "")))"),8.0)</f>
        <v>8</v>
      </c>
    </row>
    <row r="404">
      <c r="A404" s="1" t="s">
        <v>821</v>
      </c>
      <c r="B404" s="1" t="s">
        <v>822</v>
      </c>
      <c r="C404" s="1">
        <v>4960.0</v>
      </c>
      <c r="F404" s="1" t="s">
        <v>804</v>
      </c>
      <c r="G404" s="2">
        <f>IFERROR(__xludf.DUMMYFUNCTION("IF(B404="""","""",COUNTA(SPLIT(B404,"" "")))"),40.0)</f>
        <v>40</v>
      </c>
    </row>
    <row r="405">
      <c r="A405" s="1" t="s">
        <v>823</v>
      </c>
      <c r="B405" s="1" t="s">
        <v>824</v>
      </c>
      <c r="C405" s="1">
        <v>3498.0</v>
      </c>
      <c r="F405" s="1" t="s">
        <v>804</v>
      </c>
      <c r="G405" s="2">
        <f>IFERROR(__xludf.DUMMYFUNCTION("IF(B405="""","""",COUNTA(SPLIT(B405,"" "")))"),1.0)</f>
        <v>1</v>
      </c>
    </row>
    <row r="406">
      <c r="A406" s="1" t="s">
        <v>825</v>
      </c>
      <c r="B406" s="1" t="s">
        <v>826</v>
      </c>
      <c r="C406" s="1">
        <v>3598.0</v>
      </c>
      <c r="F406" s="1" t="s">
        <v>804</v>
      </c>
      <c r="G406" s="2">
        <f>IFERROR(__xludf.DUMMYFUNCTION("IF(B406="""","""",COUNTA(SPLIT(B406,"" "")))"),25.0)</f>
        <v>25</v>
      </c>
    </row>
    <row r="407">
      <c r="A407" s="1" t="s">
        <v>827</v>
      </c>
      <c r="B407" s="1" t="s">
        <v>828</v>
      </c>
      <c r="C407" s="1">
        <v>8484.0</v>
      </c>
      <c r="F407" s="1" t="s">
        <v>804</v>
      </c>
      <c r="G407" s="2">
        <f>IFERROR(__xludf.DUMMYFUNCTION("IF(B407="""","""",COUNTA(SPLIT(B407,"" "")))"),17.0)</f>
        <v>17</v>
      </c>
    </row>
    <row r="408">
      <c r="A408" s="1" t="s">
        <v>829</v>
      </c>
      <c r="B408" s="1" t="s">
        <v>830</v>
      </c>
      <c r="C408" s="1">
        <v>4138.0</v>
      </c>
      <c r="F408" s="1" t="s">
        <v>804</v>
      </c>
      <c r="G408" s="2">
        <f>IFERROR(__xludf.DUMMYFUNCTION("IF(B408="""","""",COUNTA(SPLIT(B408,"" "")))"),95.0)</f>
        <v>95</v>
      </c>
    </row>
    <row r="409">
      <c r="A409" s="1" t="s">
        <v>831</v>
      </c>
      <c r="B409" s="1" t="s">
        <v>832</v>
      </c>
      <c r="C409" s="1">
        <v>6702.0</v>
      </c>
      <c r="F409" s="1" t="s">
        <v>804</v>
      </c>
      <c r="G409" s="2">
        <f>IFERROR(__xludf.DUMMYFUNCTION("IF(B409="""","""",COUNTA(SPLIT(B409,"" "")))"),20.0)</f>
        <v>20</v>
      </c>
    </row>
    <row r="410">
      <c r="A410" s="1" t="s">
        <v>833</v>
      </c>
      <c r="B410" s="1" t="s">
        <v>834</v>
      </c>
      <c r="C410" s="1">
        <v>5279.0</v>
      </c>
      <c r="F410" s="1" t="s">
        <v>804</v>
      </c>
      <c r="G410" s="2">
        <f>IFERROR(__xludf.DUMMYFUNCTION("IF(B410="""","""",COUNTA(SPLIT(B410,"" "")))"),21.0)</f>
        <v>21</v>
      </c>
    </row>
    <row r="411">
      <c r="A411" s="1" t="s">
        <v>835</v>
      </c>
      <c r="B411" s="1" t="s">
        <v>836</v>
      </c>
      <c r="C411" s="1">
        <v>9834.0</v>
      </c>
      <c r="F411" s="1" t="s">
        <v>804</v>
      </c>
      <c r="G411" s="2">
        <f>IFERROR(__xludf.DUMMYFUNCTION("IF(B411="""","""",COUNTA(SPLIT(B411,"" "")))"),2.0)</f>
        <v>2</v>
      </c>
    </row>
    <row r="412">
      <c r="A412" s="1" t="s">
        <v>837</v>
      </c>
      <c r="B412" s="1" t="s">
        <v>838</v>
      </c>
      <c r="C412" s="1">
        <v>9835.0</v>
      </c>
      <c r="F412" s="1" t="s">
        <v>804</v>
      </c>
      <c r="G412" s="2">
        <f>IFERROR(__xludf.DUMMYFUNCTION("IF(B412="""","""",COUNTA(SPLIT(B412,"" "")))"),5.0)</f>
        <v>5</v>
      </c>
    </row>
    <row r="413">
      <c r="A413" s="1" t="s">
        <v>839</v>
      </c>
      <c r="B413" s="1" t="s">
        <v>840</v>
      </c>
      <c r="C413" s="1">
        <v>5055.0</v>
      </c>
      <c r="F413" s="1" t="s">
        <v>804</v>
      </c>
      <c r="G413" s="2">
        <f>IFERROR(__xludf.DUMMYFUNCTION("IF(B413="""","""",COUNTA(SPLIT(B413,"" "")))"),1.0)</f>
        <v>1</v>
      </c>
    </row>
    <row r="414">
      <c r="A414" s="1" t="s">
        <v>841</v>
      </c>
      <c r="B414" s="1" t="s">
        <v>842</v>
      </c>
      <c r="C414" s="1">
        <v>5057.0</v>
      </c>
      <c r="F414" s="1" t="s">
        <v>804</v>
      </c>
      <c r="G414" s="2">
        <f>IFERROR(__xludf.DUMMYFUNCTION("IF(B414="""","""",COUNTA(SPLIT(B414,"" "")))"),13.0)</f>
        <v>13</v>
      </c>
    </row>
    <row r="415">
      <c r="A415" s="1" t="s">
        <v>843</v>
      </c>
      <c r="B415" s="1" t="s">
        <v>844</v>
      </c>
      <c r="C415" s="1">
        <v>5056.0</v>
      </c>
      <c r="F415" s="1" t="s">
        <v>804</v>
      </c>
      <c r="G415" s="2">
        <f>IFERROR(__xludf.DUMMYFUNCTION("IF(B415="""","""",COUNTA(SPLIT(B415,"" "")))"),60.0)</f>
        <v>60</v>
      </c>
    </row>
    <row r="416">
      <c r="A416" s="1" t="s">
        <v>845</v>
      </c>
      <c r="B416" s="1" t="s">
        <v>846</v>
      </c>
      <c r="C416" s="1">
        <v>8898.0</v>
      </c>
      <c r="F416" s="1" t="s">
        <v>804</v>
      </c>
      <c r="G416" s="2">
        <f>IFERROR(__xludf.DUMMYFUNCTION("IF(B416="""","""",COUNTA(SPLIT(B416,"" "")))"),2.0)</f>
        <v>2</v>
      </c>
    </row>
    <row r="417">
      <c r="A417" s="1" t="s">
        <v>847</v>
      </c>
      <c r="B417" s="1" t="s">
        <v>848</v>
      </c>
      <c r="C417" s="1">
        <v>8899.0</v>
      </c>
      <c r="F417" s="1" t="s">
        <v>804</v>
      </c>
      <c r="G417" s="2">
        <f>IFERROR(__xludf.DUMMYFUNCTION("IF(B417="""","""",COUNTA(SPLIT(B417,"" "")))"),24.0)</f>
        <v>24</v>
      </c>
    </row>
    <row r="418">
      <c r="A418" s="1" t="s">
        <v>849</v>
      </c>
      <c r="B418" s="1" t="s">
        <v>850</v>
      </c>
      <c r="C418" s="1">
        <v>2462.0</v>
      </c>
      <c r="F418" s="1" t="s">
        <v>804</v>
      </c>
      <c r="G418" s="2">
        <f>IFERROR(__xludf.DUMMYFUNCTION("IF(B418="""","""",COUNTA(SPLIT(B418,"" "")))"),1.0)</f>
        <v>1</v>
      </c>
    </row>
    <row r="419">
      <c r="A419" s="1" t="s">
        <v>851</v>
      </c>
      <c r="B419" s="1" t="s">
        <v>852</v>
      </c>
      <c r="C419" s="1">
        <v>2474.0</v>
      </c>
      <c r="F419" s="1" t="s">
        <v>804</v>
      </c>
      <c r="G419" s="2">
        <f>IFERROR(__xludf.DUMMYFUNCTION("IF(B419="""","""",COUNTA(SPLIT(B419,"" "")))"),10.0)</f>
        <v>10</v>
      </c>
    </row>
    <row r="420">
      <c r="A420" s="1" t="s">
        <v>853</v>
      </c>
      <c r="B420" s="1" t="s">
        <v>854</v>
      </c>
      <c r="C420" s="1">
        <v>4923.0</v>
      </c>
      <c r="F420" s="1" t="s">
        <v>804</v>
      </c>
      <c r="G420" s="2">
        <f>IFERROR(__xludf.DUMMYFUNCTION("IF(B420="""","""",COUNTA(SPLIT(B420,"" "")))"),89.0)</f>
        <v>89</v>
      </c>
    </row>
    <row r="421">
      <c r="A421" s="1" t="s">
        <v>855</v>
      </c>
      <c r="B421" s="1" t="s">
        <v>856</v>
      </c>
      <c r="C421" s="1">
        <v>6703.0</v>
      </c>
      <c r="F421" s="1" t="s">
        <v>804</v>
      </c>
      <c r="G421" s="2">
        <f>IFERROR(__xludf.DUMMYFUNCTION("IF(B421="""","""",COUNTA(SPLIT(B421,"" "")))"),18.0)</f>
        <v>18</v>
      </c>
    </row>
    <row r="422">
      <c r="A422" s="1" t="s">
        <v>857</v>
      </c>
      <c r="B422" s="1" t="s">
        <v>858</v>
      </c>
      <c r="C422" s="1">
        <v>5490.0</v>
      </c>
      <c r="F422" s="1" t="s">
        <v>804</v>
      </c>
      <c r="G422" s="2">
        <f>IFERROR(__xludf.DUMMYFUNCTION("IF(B422="""","""",COUNTA(SPLIT(B422,"" "")))"),1.0)</f>
        <v>1</v>
      </c>
    </row>
    <row r="423">
      <c r="A423" s="1" t="s">
        <v>859</v>
      </c>
      <c r="B423" s="1" t="s">
        <v>860</v>
      </c>
      <c r="C423" s="1">
        <v>5491.0</v>
      </c>
      <c r="F423" s="1" t="s">
        <v>804</v>
      </c>
      <c r="G423" s="2">
        <f>IFERROR(__xludf.DUMMYFUNCTION("IF(B423="""","""",COUNTA(SPLIT(B423,"" "")))"),23.0)</f>
        <v>23</v>
      </c>
    </row>
    <row r="424">
      <c r="A424" s="1" t="s">
        <v>861</v>
      </c>
      <c r="B424" s="1" t="s">
        <v>862</v>
      </c>
      <c r="C424" s="1">
        <v>10771.0</v>
      </c>
      <c r="F424" s="1" t="s">
        <v>804</v>
      </c>
      <c r="G424" s="2">
        <f>IFERROR(__xludf.DUMMYFUNCTION("IF(B424="""","""",COUNTA(SPLIT(B424,"" "")))"),2.0)</f>
        <v>2</v>
      </c>
    </row>
    <row r="425">
      <c r="A425" s="1" t="s">
        <v>863</v>
      </c>
      <c r="B425" s="1" t="s">
        <v>864</v>
      </c>
      <c r="C425" s="1">
        <v>10772.0</v>
      </c>
      <c r="F425" s="1" t="s">
        <v>804</v>
      </c>
      <c r="G425" s="2">
        <f>IFERROR(__xludf.DUMMYFUNCTION("IF(B425="""","""",COUNTA(SPLIT(B425,"" "")))"),8.0)</f>
        <v>8</v>
      </c>
    </row>
    <row r="426">
      <c r="A426" s="1" t="s">
        <v>865</v>
      </c>
      <c r="B426" s="1" t="s">
        <v>866</v>
      </c>
      <c r="C426" s="1">
        <v>10769.0</v>
      </c>
      <c r="F426" s="1" t="s">
        <v>804</v>
      </c>
      <c r="G426" s="2">
        <f>IFERROR(__xludf.DUMMYFUNCTION("IF(B426="""","""",COUNTA(SPLIT(B426,"" "")))"),2.0)</f>
        <v>2</v>
      </c>
    </row>
    <row r="427">
      <c r="A427" s="1" t="s">
        <v>867</v>
      </c>
      <c r="B427" s="1" t="s">
        <v>868</v>
      </c>
      <c r="C427" s="1">
        <v>10770.0</v>
      </c>
      <c r="F427" s="1" t="s">
        <v>804</v>
      </c>
      <c r="G427" s="2">
        <f>IFERROR(__xludf.DUMMYFUNCTION("IF(B427="""","""",COUNTA(SPLIT(B427,"" "")))"),12.0)</f>
        <v>12</v>
      </c>
    </row>
    <row r="428">
      <c r="A428" s="1" t="s">
        <v>869</v>
      </c>
      <c r="B428" s="1" t="s">
        <v>870</v>
      </c>
      <c r="C428" s="1">
        <v>11418.0</v>
      </c>
      <c r="F428" s="1" t="s">
        <v>804</v>
      </c>
      <c r="G428" s="2">
        <f>IFERROR(__xludf.DUMMYFUNCTION("IF(B428="""","""",COUNTA(SPLIT(B428,"" "")))"),1.0)</f>
        <v>1</v>
      </c>
    </row>
    <row r="429">
      <c r="A429" s="1" t="s">
        <v>871</v>
      </c>
      <c r="B429" s="1" t="s">
        <v>872</v>
      </c>
      <c r="C429" s="1">
        <v>11420.0</v>
      </c>
      <c r="F429" s="1" t="s">
        <v>804</v>
      </c>
      <c r="G429" s="2">
        <f>IFERROR(__xludf.DUMMYFUNCTION("IF(B429="""","""",COUNTA(SPLIT(B429,"" "")))"),7.0)</f>
        <v>7</v>
      </c>
    </row>
    <row r="430">
      <c r="A430" s="1" t="s">
        <v>873</v>
      </c>
      <c r="B430" s="1" t="s">
        <v>874</v>
      </c>
      <c r="C430" s="1">
        <v>11419.0</v>
      </c>
      <c r="F430" s="1" t="s">
        <v>804</v>
      </c>
      <c r="G430" s="2">
        <f>IFERROR(__xludf.DUMMYFUNCTION("IF(B430="""","""",COUNTA(SPLIT(B430,"" "")))"),2.0)</f>
        <v>2</v>
      </c>
    </row>
    <row r="431">
      <c r="A431" s="1" t="s">
        <v>875</v>
      </c>
      <c r="B431" s="1" t="s">
        <v>876</v>
      </c>
      <c r="C431" s="1">
        <v>11284.0</v>
      </c>
      <c r="F431" s="1" t="s">
        <v>804</v>
      </c>
      <c r="G431" s="2">
        <f>IFERROR(__xludf.DUMMYFUNCTION("IF(B431="""","""",COUNTA(SPLIT(B431,"" "")))"),2.0)</f>
        <v>2</v>
      </c>
    </row>
    <row r="432">
      <c r="A432" s="1" t="s">
        <v>877</v>
      </c>
      <c r="B432" s="1" t="s">
        <v>878</v>
      </c>
      <c r="C432" s="1">
        <v>11285.0</v>
      </c>
      <c r="F432" s="1" t="s">
        <v>804</v>
      </c>
      <c r="G432" s="2">
        <f>IFERROR(__xludf.DUMMYFUNCTION("IF(B432="""","""",COUNTA(SPLIT(B432,"" "")))"),16.0)</f>
        <v>16</v>
      </c>
    </row>
    <row r="433">
      <c r="A433" s="1" t="s">
        <v>879</v>
      </c>
      <c r="B433" s="1" t="s">
        <v>880</v>
      </c>
      <c r="C433" s="1">
        <v>10744.0</v>
      </c>
      <c r="F433" s="1" t="s">
        <v>804</v>
      </c>
      <c r="G433" s="2">
        <f>IFERROR(__xludf.DUMMYFUNCTION("IF(B433="""","""",COUNTA(SPLIT(B433,"" "")))"),2.0)</f>
        <v>2</v>
      </c>
    </row>
    <row r="434">
      <c r="A434" s="1" t="s">
        <v>881</v>
      </c>
      <c r="B434" s="1" t="s">
        <v>882</v>
      </c>
      <c r="C434" s="1">
        <v>10746.0</v>
      </c>
      <c r="F434" s="1" t="s">
        <v>804</v>
      </c>
      <c r="G434" s="2">
        <f>IFERROR(__xludf.DUMMYFUNCTION("IF(B434="""","""",COUNTA(SPLIT(B434,"" "")))"),2.0)</f>
        <v>2</v>
      </c>
    </row>
    <row r="435">
      <c r="A435" s="1" t="s">
        <v>883</v>
      </c>
      <c r="B435" s="1" t="s">
        <v>884</v>
      </c>
      <c r="C435" s="1">
        <v>10745.0</v>
      </c>
      <c r="F435" s="1" t="s">
        <v>804</v>
      </c>
      <c r="G435" s="2">
        <f>IFERROR(__xludf.DUMMYFUNCTION("IF(B435="""","""",COUNTA(SPLIT(B435,"" "")))"),13.0)</f>
        <v>13</v>
      </c>
    </row>
    <row r="436">
      <c r="A436" s="1" t="s">
        <v>885</v>
      </c>
      <c r="B436" s="1" t="s">
        <v>886</v>
      </c>
      <c r="C436" s="1">
        <v>4956.0</v>
      </c>
      <c r="F436" s="1" t="s">
        <v>804</v>
      </c>
      <c r="G436" s="2">
        <f>IFERROR(__xludf.DUMMYFUNCTION("IF(B436="""","""",COUNTA(SPLIT(B436,"" "")))"),3.0)</f>
        <v>3</v>
      </c>
    </row>
    <row r="437">
      <c r="A437" s="1" t="s">
        <v>887</v>
      </c>
      <c r="B437" s="1" t="s">
        <v>888</v>
      </c>
      <c r="C437" s="1">
        <v>4958.0</v>
      </c>
      <c r="F437" s="1" t="s">
        <v>804</v>
      </c>
      <c r="G437" s="2">
        <f>IFERROR(__xludf.DUMMYFUNCTION("IF(B437="""","""",COUNTA(SPLIT(B437,"" "")))"),4.0)</f>
        <v>4</v>
      </c>
    </row>
    <row r="438">
      <c r="A438" s="1" t="s">
        <v>889</v>
      </c>
      <c r="B438" s="1" t="s">
        <v>890</v>
      </c>
      <c r="C438" s="1">
        <v>4957.0</v>
      </c>
      <c r="F438" s="1" t="s">
        <v>804</v>
      </c>
      <c r="G438" s="2">
        <f>IFERROR(__xludf.DUMMYFUNCTION("IF(B438="""","""",COUNTA(SPLIT(B438,"" "")))"),28.0)</f>
        <v>28</v>
      </c>
    </row>
    <row r="439">
      <c r="A439" s="1" t="s">
        <v>891</v>
      </c>
      <c r="B439" s="1" t="s">
        <v>892</v>
      </c>
      <c r="C439" s="1">
        <v>9816.0</v>
      </c>
      <c r="F439" s="1" t="s">
        <v>804</v>
      </c>
      <c r="G439" s="2">
        <f>IFERROR(__xludf.DUMMYFUNCTION("IF(B439="""","""",COUNTA(SPLIT(B439,"" "")))"),4.0)</f>
        <v>4</v>
      </c>
    </row>
    <row r="440">
      <c r="A440" s="1" t="s">
        <v>893</v>
      </c>
      <c r="B440" s="1" t="s">
        <v>894</v>
      </c>
      <c r="C440" s="1">
        <v>9817.0</v>
      </c>
      <c r="F440" s="1" t="s">
        <v>804</v>
      </c>
      <c r="G440" s="2">
        <f>IFERROR(__xludf.DUMMYFUNCTION("IF(B440="""","""",COUNTA(SPLIT(B440,"" "")))"),3.0)</f>
        <v>3</v>
      </c>
    </row>
    <row r="441">
      <c r="A441" s="1" t="s">
        <v>895</v>
      </c>
      <c r="B441" s="1" t="s">
        <v>896</v>
      </c>
      <c r="C441" s="1">
        <v>5486.0</v>
      </c>
      <c r="F441" s="1" t="s">
        <v>804</v>
      </c>
      <c r="G441" s="2">
        <f>IFERROR(__xludf.DUMMYFUNCTION("IF(B441="""","""",COUNTA(SPLIT(B441,"" "")))"),1.0)</f>
        <v>1</v>
      </c>
    </row>
    <row r="442">
      <c r="A442" s="1" t="s">
        <v>897</v>
      </c>
      <c r="B442" s="1" t="s">
        <v>898</v>
      </c>
      <c r="C442" s="1">
        <v>5487.0</v>
      </c>
      <c r="F442" s="1" t="s">
        <v>804</v>
      </c>
      <c r="G442" s="2">
        <f>IFERROR(__xludf.DUMMYFUNCTION("IF(B442="""","""",COUNTA(SPLIT(B442,"" "")))"),33.0)</f>
        <v>33</v>
      </c>
    </row>
    <row r="443">
      <c r="A443" s="1" t="s">
        <v>899</v>
      </c>
      <c r="B443" s="1" t="s">
        <v>900</v>
      </c>
      <c r="C443" s="1">
        <v>5763.0</v>
      </c>
      <c r="F443" s="1" t="s">
        <v>804</v>
      </c>
      <c r="G443" s="2">
        <f>IFERROR(__xludf.DUMMYFUNCTION("IF(B443="""","""",COUNTA(SPLIT(B443,"" "")))"),1.0)</f>
        <v>1</v>
      </c>
    </row>
    <row r="444">
      <c r="A444" s="1" t="s">
        <v>901</v>
      </c>
      <c r="B444" s="1" t="s">
        <v>902</v>
      </c>
      <c r="C444" s="1">
        <v>4954.0</v>
      </c>
      <c r="F444" s="1" t="s">
        <v>804</v>
      </c>
      <c r="G444" s="2">
        <f>IFERROR(__xludf.DUMMYFUNCTION("IF(B444="""","""",COUNTA(SPLIT(B444,"" "")))"),2.0)</f>
        <v>2</v>
      </c>
    </row>
    <row r="445">
      <c r="A445" s="1" t="s">
        <v>903</v>
      </c>
      <c r="B445" s="1" t="s">
        <v>904</v>
      </c>
      <c r="C445" s="1">
        <v>4955.0</v>
      </c>
      <c r="F445" s="1" t="s">
        <v>804</v>
      </c>
      <c r="G445" s="2">
        <f>IFERROR(__xludf.DUMMYFUNCTION("IF(B445="""","""",COUNTA(SPLIT(B445,"" "")))"),10.0)</f>
        <v>10</v>
      </c>
    </row>
    <row r="446">
      <c r="A446" s="1" t="s">
        <v>905</v>
      </c>
      <c r="B446" s="1" t="s">
        <v>906</v>
      </c>
      <c r="C446" s="1">
        <v>4953.0</v>
      </c>
      <c r="F446" s="1" t="s">
        <v>804</v>
      </c>
      <c r="G446" s="2">
        <f>IFERROR(__xludf.DUMMYFUNCTION("IF(B446="""","""",COUNTA(SPLIT(B446,"" "")))"),34.0)</f>
        <v>34</v>
      </c>
    </row>
    <row r="447">
      <c r="A447" s="1" t="s">
        <v>907</v>
      </c>
      <c r="B447" s="1" t="s">
        <v>908</v>
      </c>
      <c r="C447" s="1">
        <v>9760.0</v>
      </c>
      <c r="F447" s="1" t="s">
        <v>804</v>
      </c>
      <c r="G447" s="2">
        <f>IFERROR(__xludf.DUMMYFUNCTION("IF(B447="""","""",COUNTA(SPLIT(B447,"" "")))"),2.0)</f>
        <v>2</v>
      </c>
    </row>
    <row r="448">
      <c r="A448" s="1" t="s">
        <v>909</v>
      </c>
      <c r="B448" s="1" t="s">
        <v>910</v>
      </c>
      <c r="C448" s="1">
        <v>9761.0</v>
      </c>
      <c r="F448" s="1" t="s">
        <v>804</v>
      </c>
      <c r="G448" s="2">
        <f>IFERROR(__xludf.DUMMYFUNCTION("IF(B448="""","""",COUNTA(SPLIT(B448,"" "")))"),6.0)</f>
        <v>6</v>
      </c>
    </row>
    <row r="449">
      <c r="A449" s="1" t="s">
        <v>911</v>
      </c>
      <c r="B449" s="1" t="s">
        <v>912</v>
      </c>
      <c r="C449" s="1">
        <v>9878.0</v>
      </c>
      <c r="F449" s="1" t="s">
        <v>804</v>
      </c>
      <c r="G449" s="2">
        <f>IFERROR(__xludf.DUMMYFUNCTION("IF(B449="""","""",COUNTA(SPLIT(B449,"" "")))"),3.0)</f>
        <v>3</v>
      </c>
    </row>
    <row r="450">
      <c r="A450" s="1" t="s">
        <v>913</v>
      </c>
      <c r="B450" s="1" t="s">
        <v>914</v>
      </c>
      <c r="C450" s="1">
        <v>5040.0</v>
      </c>
      <c r="F450" s="1" t="s">
        <v>804</v>
      </c>
      <c r="G450" s="2">
        <f>IFERROR(__xludf.DUMMYFUNCTION("IF(B450="""","""",COUNTA(SPLIT(B450,"" "")))"),2.0)</f>
        <v>2</v>
      </c>
    </row>
    <row r="451">
      <c r="A451" s="1" t="s">
        <v>915</v>
      </c>
      <c r="B451" s="1" t="s">
        <v>916</v>
      </c>
      <c r="C451" s="1">
        <v>5041.0</v>
      </c>
      <c r="F451" s="1" t="s">
        <v>804</v>
      </c>
      <c r="G451" s="2">
        <f>IFERROR(__xludf.DUMMYFUNCTION("IF(B451="""","""",COUNTA(SPLIT(B451,"" "")))"),34.0)</f>
        <v>34</v>
      </c>
    </row>
    <row r="452">
      <c r="A452" s="1" t="s">
        <v>917</v>
      </c>
      <c r="B452" s="1" t="s">
        <v>918</v>
      </c>
      <c r="C452" s="1">
        <v>5042.0</v>
      </c>
      <c r="F452" s="1" t="s">
        <v>804</v>
      </c>
      <c r="G452" s="2">
        <f>IFERROR(__xludf.DUMMYFUNCTION("IF(B452="""","""",COUNTA(SPLIT(B452,"" "")))"),75.0)</f>
        <v>75</v>
      </c>
    </row>
    <row r="453">
      <c r="A453" s="1" t="s">
        <v>919</v>
      </c>
      <c r="B453" s="1" t="s">
        <v>920</v>
      </c>
      <c r="C453" s="1">
        <v>11119.0</v>
      </c>
      <c r="F453" s="1" t="s">
        <v>804</v>
      </c>
      <c r="G453" s="2">
        <f>IFERROR(__xludf.DUMMYFUNCTION("IF(B453="""","""",COUNTA(SPLIT(B453,"" "")))"),2.0)</f>
        <v>2</v>
      </c>
    </row>
    <row r="454">
      <c r="A454" s="1" t="s">
        <v>921</v>
      </c>
      <c r="B454" s="1" t="s">
        <v>922</v>
      </c>
      <c r="C454" s="1">
        <v>11120.0</v>
      </c>
      <c r="F454" s="1" t="s">
        <v>804</v>
      </c>
      <c r="G454" s="2">
        <f>IFERROR(__xludf.DUMMYFUNCTION("IF(B454="""","""",COUNTA(SPLIT(B454,"" "")))"),13.0)</f>
        <v>13</v>
      </c>
    </row>
    <row r="455">
      <c r="A455" s="1" t="s">
        <v>923</v>
      </c>
      <c r="B455" s="1" t="s">
        <v>924</v>
      </c>
      <c r="C455" s="1">
        <v>11143.0</v>
      </c>
      <c r="F455" s="1" t="s">
        <v>804</v>
      </c>
      <c r="G455" s="2">
        <f>IFERROR(__xludf.DUMMYFUNCTION("IF(B455="""","""",COUNTA(SPLIT(B455,"" "")))"),4.0)</f>
        <v>4</v>
      </c>
    </row>
    <row r="456">
      <c r="A456" s="1" t="s">
        <v>925</v>
      </c>
      <c r="B456" s="1" t="s">
        <v>926</v>
      </c>
      <c r="C456" s="1">
        <v>11144.0</v>
      </c>
      <c r="F456" s="1" t="s">
        <v>804</v>
      </c>
      <c r="G456" s="2">
        <f>IFERROR(__xludf.DUMMYFUNCTION("IF(B456="""","""",COUNTA(SPLIT(B456,"" "")))"),16.0)</f>
        <v>16</v>
      </c>
    </row>
    <row r="457">
      <c r="A457" s="1" t="s">
        <v>927</v>
      </c>
      <c r="B457" s="1" t="s">
        <v>928</v>
      </c>
      <c r="C457" s="1">
        <v>458.0</v>
      </c>
      <c r="F457" s="1" t="s">
        <v>804</v>
      </c>
      <c r="G457" s="2">
        <f>IFERROR(__xludf.DUMMYFUNCTION("IF(B457="""","""",COUNTA(SPLIT(B457,"" "")))"),1.0)</f>
        <v>1</v>
      </c>
    </row>
    <row r="458">
      <c r="A458" s="1" t="s">
        <v>929</v>
      </c>
      <c r="B458" s="1" t="s">
        <v>930</v>
      </c>
      <c r="C458" s="1">
        <v>1676.0</v>
      </c>
      <c r="F458" s="1" t="s">
        <v>804</v>
      </c>
      <c r="G458" s="2">
        <f>IFERROR(__xludf.DUMMYFUNCTION("IF(B458="""","""",COUNTA(SPLIT(B458,"" "")))"),10.0)</f>
        <v>10</v>
      </c>
    </row>
    <row r="459">
      <c r="A459" s="1" t="s">
        <v>931</v>
      </c>
      <c r="B459" s="1" t="s">
        <v>932</v>
      </c>
      <c r="C459" s="1">
        <v>4924.0</v>
      </c>
      <c r="F459" s="1" t="s">
        <v>804</v>
      </c>
      <c r="G459" s="2">
        <f>IFERROR(__xludf.DUMMYFUNCTION("IF(B459="""","""",COUNTA(SPLIT(B459,"" "")))"),84.0)</f>
        <v>84</v>
      </c>
    </row>
    <row r="460">
      <c r="A460" s="1" t="s">
        <v>933</v>
      </c>
      <c r="B460" s="1" t="s">
        <v>934</v>
      </c>
      <c r="C460" s="1">
        <v>6704.0</v>
      </c>
      <c r="F460" s="1" t="s">
        <v>804</v>
      </c>
      <c r="G460" s="2">
        <f>IFERROR(__xludf.DUMMYFUNCTION("IF(B460="""","""",COUNTA(SPLIT(B460,"" "")))"),18.0)</f>
        <v>18</v>
      </c>
    </row>
    <row r="461">
      <c r="A461" s="1" t="s">
        <v>935</v>
      </c>
      <c r="B461" s="1" t="s">
        <v>936</v>
      </c>
      <c r="C461" s="1">
        <v>5484.0</v>
      </c>
      <c r="F461" s="1" t="s">
        <v>804</v>
      </c>
      <c r="G461" s="2">
        <f>IFERROR(__xludf.DUMMYFUNCTION("IF(B461="""","""",COUNTA(SPLIT(B461,"" "")))"),1.0)</f>
        <v>1</v>
      </c>
    </row>
    <row r="462">
      <c r="A462" s="1" t="s">
        <v>937</v>
      </c>
      <c r="B462" s="1" t="s">
        <v>938</v>
      </c>
      <c r="C462" s="1">
        <v>5485.0</v>
      </c>
      <c r="F462" s="1" t="s">
        <v>804</v>
      </c>
      <c r="G462" s="2">
        <f>IFERROR(__xludf.DUMMYFUNCTION("IF(B462="""","""",COUNTA(SPLIT(B462,"" "")))"),39.0)</f>
        <v>39</v>
      </c>
    </row>
    <row r="463">
      <c r="A463" s="1" t="s">
        <v>939</v>
      </c>
      <c r="B463" s="1" t="s">
        <v>940</v>
      </c>
      <c r="C463" s="1">
        <v>2118.0</v>
      </c>
      <c r="F463" s="1" t="s">
        <v>804</v>
      </c>
      <c r="G463" s="2">
        <f>IFERROR(__xludf.DUMMYFUNCTION("IF(B463="""","""",COUNTA(SPLIT(B463,"" "")))"),1.0)</f>
        <v>1</v>
      </c>
    </row>
    <row r="464">
      <c r="A464" s="1" t="s">
        <v>941</v>
      </c>
      <c r="B464" s="1" t="s">
        <v>942</v>
      </c>
      <c r="C464" s="1">
        <v>2119.0</v>
      </c>
      <c r="F464" s="1" t="s">
        <v>804</v>
      </c>
      <c r="G464" s="2">
        <f>IFERROR(__xludf.DUMMYFUNCTION("IF(B464="""","""",COUNTA(SPLIT(B464,"" "")))"),24.0)</f>
        <v>24</v>
      </c>
    </row>
    <row r="465">
      <c r="A465" s="1" t="s">
        <v>943</v>
      </c>
      <c r="B465" s="1" t="s">
        <v>944</v>
      </c>
      <c r="C465" s="1">
        <v>463.0</v>
      </c>
      <c r="F465" s="1" t="s">
        <v>804</v>
      </c>
      <c r="G465" s="2">
        <f>IFERROR(__xludf.DUMMYFUNCTION("IF(B465="""","""",COUNTA(SPLIT(B465,"" "")))"),1.0)</f>
        <v>1</v>
      </c>
    </row>
    <row r="466">
      <c r="A466" s="1" t="s">
        <v>945</v>
      </c>
      <c r="B466" s="1" t="s">
        <v>946</v>
      </c>
      <c r="C466" s="1">
        <v>1672.0</v>
      </c>
      <c r="F466" s="1" t="s">
        <v>804</v>
      </c>
      <c r="G466" s="2">
        <f>IFERROR(__xludf.DUMMYFUNCTION("IF(B466="""","""",COUNTA(SPLIT(B466,"" "")))"),10.0)</f>
        <v>10</v>
      </c>
    </row>
    <row r="467">
      <c r="A467" s="1" t="s">
        <v>947</v>
      </c>
      <c r="B467" s="1" t="s">
        <v>948</v>
      </c>
      <c r="C467" s="1">
        <v>4993.0</v>
      </c>
      <c r="F467" s="1" t="s">
        <v>804</v>
      </c>
      <c r="G467" s="2">
        <f>IFERROR(__xludf.DUMMYFUNCTION("IF(B467="""","""",COUNTA(SPLIT(B467,"" "")))"),124.0)</f>
        <v>124</v>
      </c>
    </row>
    <row r="468">
      <c r="A468" s="1" t="s">
        <v>949</v>
      </c>
      <c r="B468" s="1" t="s">
        <v>950</v>
      </c>
      <c r="C468" s="1">
        <v>6705.0</v>
      </c>
      <c r="F468" s="1" t="s">
        <v>804</v>
      </c>
      <c r="G468" s="2">
        <f>IFERROR(__xludf.DUMMYFUNCTION("IF(B468="""","""",COUNTA(SPLIT(B468,"" "")))"),16.0)</f>
        <v>16</v>
      </c>
    </row>
    <row r="469">
      <c r="A469" s="1" t="s">
        <v>951</v>
      </c>
      <c r="B469" s="1" t="s">
        <v>952</v>
      </c>
      <c r="C469" s="1">
        <v>5265.0</v>
      </c>
      <c r="F469" s="1" t="s">
        <v>804</v>
      </c>
      <c r="G469" s="2">
        <f>IFERROR(__xludf.DUMMYFUNCTION("IF(B469="""","""",COUNTA(SPLIT(B469,"" "")))"),42.0)</f>
        <v>42</v>
      </c>
    </row>
    <row r="470">
      <c r="A470" s="1" t="s">
        <v>953</v>
      </c>
      <c r="B470" s="1" t="s">
        <v>954</v>
      </c>
      <c r="C470" s="1">
        <v>10757.0</v>
      </c>
      <c r="F470" s="1" t="s">
        <v>804</v>
      </c>
      <c r="G470" s="2">
        <f>IFERROR(__xludf.DUMMYFUNCTION("IF(B470="""","""",COUNTA(SPLIT(B470,"" "")))"),3.0)</f>
        <v>3</v>
      </c>
    </row>
    <row r="471">
      <c r="A471" s="1" t="s">
        <v>955</v>
      </c>
      <c r="B471" s="1" t="s">
        <v>956</v>
      </c>
      <c r="C471" s="1">
        <v>10759.0</v>
      </c>
      <c r="F471" s="1" t="s">
        <v>804</v>
      </c>
      <c r="G471" s="2">
        <f>IFERROR(__xludf.DUMMYFUNCTION("IF(B471="""","""",COUNTA(SPLIT(B471,"" "")))"),1.0)</f>
        <v>1</v>
      </c>
    </row>
    <row r="472">
      <c r="A472" s="1" t="s">
        <v>957</v>
      </c>
      <c r="B472" s="1" t="s">
        <v>958</v>
      </c>
      <c r="C472" s="1">
        <v>10758.0</v>
      </c>
      <c r="F472" s="1" t="s">
        <v>804</v>
      </c>
      <c r="G472" s="2">
        <f>IFERROR(__xludf.DUMMYFUNCTION("IF(B472="""","""",COUNTA(SPLIT(B472,"" "")))"),13.0)</f>
        <v>13</v>
      </c>
    </row>
    <row r="473">
      <c r="A473" s="1" t="s">
        <v>959</v>
      </c>
      <c r="B473" s="1" t="s">
        <v>960</v>
      </c>
      <c r="C473" s="1">
        <v>3504.0</v>
      </c>
      <c r="F473" s="1" t="s">
        <v>804</v>
      </c>
      <c r="G473" s="2">
        <f>IFERROR(__xludf.DUMMYFUNCTION("IF(B473="""","""",COUNTA(SPLIT(B473,"" "")))"),2.0)</f>
        <v>2</v>
      </c>
    </row>
    <row r="474">
      <c r="A474" s="1" t="s">
        <v>961</v>
      </c>
      <c r="B474" s="1" t="s">
        <v>962</v>
      </c>
      <c r="C474" s="1">
        <v>4926.0</v>
      </c>
      <c r="F474" s="1" t="s">
        <v>804</v>
      </c>
      <c r="G474" s="2">
        <f>IFERROR(__xludf.DUMMYFUNCTION("IF(B474="""","""",COUNTA(SPLIT(B474,"" "")))"),8.0)</f>
        <v>8</v>
      </c>
    </row>
    <row r="475">
      <c r="A475" s="1" t="s">
        <v>963</v>
      </c>
      <c r="B475" s="1" t="s">
        <v>964</v>
      </c>
      <c r="C475" s="1">
        <v>4925.0</v>
      </c>
      <c r="F475" s="1" t="s">
        <v>804</v>
      </c>
      <c r="G475" s="2">
        <f>IFERROR(__xludf.DUMMYFUNCTION("IF(B475="""","""",COUNTA(SPLIT(B475,"" "")))"),94.0)</f>
        <v>94</v>
      </c>
    </row>
    <row r="476">
      <c r="A476" s="1" t="s">
        <v>965</v>
      </c>
      <c r="B476" s="1" t="s">
        <v>966</v>
      </c>
      <c r="C476" s="1">
        <v>6706.0</v>
      </c>
      <c r="F476" s="1" t="s">
        <v>804</v>
      </c>
      <c r="G476" s="2">
        <f>IFERROR(__xludf.DUMMYFUNCTION("IF(B476="""","""",COUNTA(SPLIT(B476,"" "")))"),15.0)</f>
        <v>15</v>
      </c>
    </row>
    <row r="477">
      <c r="A477" s="1" t="s">
        <v>967</v>
      </c>
      <c r="B477" s="1" t="s">
        <v>968</v>
      </c>
      <c r="C477" s="1">
        <v>5300.0</v>
      </c>
      <c r="F477" s="1" t="s">
        <v>804</v>
      </c>
      <c r="G477" s="2">
        <f>IFERROR(__xludf.DUMMYFUNCTION("IF(B477="""","""",COUNTA(SPLIT(B477,"" "")))"),32.0)</f>
        <v>32</v>
      </c>
    </row>
    <row r="478">
      <c r="A478" s="1" t="s">
        <v>969</v>
      </c>
      <c r="B478" s="1" t="s">
        <v>970</v>
      </c>
      <c r="C478" s="1">
        <v>5496.0</v>
      </c>
      <c r="F478" s="1" t="s">
        <v>804</v>
      </c>
      <c r="G478" s="2">
        <f>IFERROR(__xludf.DUMMYFUNCTION("IF(B478="""","""",COUNTA(SPLIT(B478,"" "")))"),1.0)</f>
        <v>1</v>
      </c>
    </row>
    <row r="479">
      <c r="A479" s="1" t="s">
        <v>971</v>
      </c>
      <c r="B479" s="1" t="s">
        <v>972</v>
      </c>
      <c r="C479" s="1">
        <v>5497.0</v>
      </c>
      <c r="F479" s="1" t="s">
        <v>804</v>
      </c>
      <c r="G479" s="2">
        <f>IFERROR(__xludf.DUMMYFUNCTION("IF(B479="""","""",COUNTA(SPLIT(B479,"" "")))"),27.0)</f>
        <v>27</v>
      </c>
    </row>
    <row r="480">
      <c r="A480" s="1" t="s">
        <v>973</v>
      </c>
      <c r="B480" s="1" t="s">
        <v>974</v>
      </c>
      <c r="C480" s="1">
        <v>5049.0</v>
      </c>
      <c r="F480" s="1" t="s">
        <v>804</v>
      </c>
      <c r="G480" s="2">
        <f>IFERROR(__xludf.DUMMYFUNCTION("IF(B480="""","""",COUNTA(SPLIT(B480,"" "")))"),2.0)</f>
        <v>2</v>
      </c>
    </row>
    <row r="481">
      <c r="A481" s="1" t="s">
        <v>975</v>
      </c>
      <c r="B481" s="1" t="s">
        <v>976</v>
      </c>
      <c r="C481" s="1">
        <v>5051.0</v>
      </c>
      <c r="F481" s="1" t="s">
        <v>804</v>
      </c>
      <c r="G481" s="2">
        <f>IFERROR(__xludf.DUMMYFUNCTION("IF(B481="""","""",COUNTA(SPLIT(B481,"" "")))"),13.0)</f>
        <v>13</v>
      </c>
    </row>
    <row r="482">
      <c r="A482" s="1" t="s">
        <v>977</v>
      </c>
      <c r="B482" s="1" t="s">
        <v>978</v>
      </c>
      <c r="C482" s="1">
        <v>5050.0</v>
      </c>
      <c r="F482" s="1" t="s">
        <v>804</v>
      </c>
      <c r="G482" s="2">
        <f>IFERROR(__xludf.DUMMYFUNCTION("IF(B482="""","""",COUNTA(SPLIT(B482,"" "")))"),72.0)</f>
        <v>72</v>
      </c>
    </row>
    <row r="483">
      <c r="A483" s="1" t="s">
        <v>979</v>
      </c>
      <c r="B483" s="1" t="s">
        <v>980</v>
      </c>
      <c r="C483" s="1">
        <v>5011.0</v>
      </c>
      <c r="F483" s="1" t="s">
        <v>804</v>
      </c>
      <c r="G483" s="2">
        <f>IFERROR(__xludf.DUMMYFUNCTION("IF(B483="""","""",COUNTA(SPLIT(B483,"" "")))"),1.0)</f>
        <v>1</v>
      </c>
    </row>
    <row r="484">
      <c r="A484" s="1" t="s">
        <v>981</v>
      </c>
      <c r="B484" s="1" t="s">
        <v>982</v>
      </c>
      <c r="C484" s="1">
        <v>5036.0</v>
      </c>
      <c r="F484" s="1" t="s">
        <v>804</v>
      </c>
      <c r="G484" s="2">
        <f>IFERROR(__xludf.DUMMYFUNCTION("IF(B484="""","""",COUNTA(SPLIT(B484,"" "")))"),1.0)</f>
        <v>1</v>
      </c>
    </row>
    <row r="485">
      <c r="A485" s="1" t="s">
        <v>983</v>
      </c>
      <c r="B485" s="1" t="s">
        <v>984</v>
      </c>
      <c r="C485" s="1">
        <v>5476.0</v>
      </c>
      <c r="F485" s="1" t="s">
        <v>804</v>
      </c>
      <c r="G485" s="2">
        <f>IFERROR(__xludf.DUMMYFUNCTION("IF(B485="""","""",COUNTA(SPLIT(B485,"" "")))"),142.0)</f>
        <v>142</v>
      </c>
    </row>
    <row r="486">
      <c r="A486" s="1" t="s">
        <v>985</v>
      </c>
      <c r="B486" s="1" t="s">
        <v>840</v>
      </c>
      <c r="C486" s="1">
        <v>5037.0</v>
      </c>
      <c r="F486" s="1" t="s">
        <v>804</v>
      </c>
      <c r="G486" s="2">
        <f>IFERROR(__xludf.DUMMYFUNCTION("IF(B486="""","""",COUNTA(SPLIT(B486,"" "")))"),1.0)</f>
        <v>1</v>
      </c>
    </row>
    <row r="487">
      <c r="A487" s="1" t="s">
        <v>986</v>
      </c>
      <c r="B487" s="1" t="s">
        <v>987</v>
      </c>
      <c r="C487" s="1">
        <v>5477.0</v>
      </c>
      <c r="F487" s="1" t="s">
        <v>804</v>
      </c>
      <c r="G487" s="2">
        <f>IFERROR(__xludf.DUMMYFUNCTION("IF(B487="""","""",COUNTA(SPLIT(B487,"" "")))"),128.0)</f>
        <v>128</v>
      </c>
    </row>
    <row r="488">
      <c r="A488" s="1" t="s">
        <v>988</v>
      </c>
      <c r="B488" s="1" t="s">
        <v>989</v>
      </c>
      <c r="C488" s="1">
        <v>5013.0</v>
      </c>
      <c r="F488" s="1" t="s">
        <v>804</v>
      </c>
      <c r="G488" s="2">
        <f>IFERROR(__xludf.DUMMYFUNCTION("IF(B488="""","""",COUNTA(SPLIT(B488,"" "")))"),8.0)</f>
        <v>8</v>
      </c>
    </row>
    <row r="489">
      <c r="A489" s="1" t="s">
        <v>990</v>
      </c>
      <c r="B489" s="1" t="s">
        <v>991</v>
      </c>
      <c r="C489" s="1">
        <v>5012.0</v>
      </c>
      <c r="F489" s="1" t="s">
        <v>804</v>
      </c>
      <c r="G489" s="2">
        <f>IFERROR(__xludf.DUMMYFUNCTION("IF(B489="""","""",COUNTA(SPLIT(B489,"" "")))"),104.0)</f>
        <v>104</v>
      </c>
    </row>
    <row r="490">
      <c r="A490" s="1" t="s">
        <v>992</v>
      </c>
      <c r="B490" s="1" t="s">
        <v>993</v>
      </c>
      <c r="C490" s="1">
        <v>7973.0</v>
      </c>
      <c r="F490" s="1" t="s">
        <v>804</v>
      </c>
      <c r="G490" s="2">
        <f>IFERROR(__xludf.DUMMYFUNCTION("IF(B490="""","""",COUNTA(SPLIT(B490,"" "")))"),1.0)</f>
        <v>1</v>
      </c>
    </row>
    <row r="491">
      <c r="A491" s="1" t="s">
        <v>994</v>
      </c>
      <c r="B491" s="1" t="s">
        <v>995</v>
      </c>
      <c r="C491" s="1">
        <v>7974.0</v>
      </c>
      <c r="F491" s="1" t="s">
        <v>804</v>
      </c>
      <c r="G491" s="2">
        <f>IFERROR(__xludf.DUMMYFUNCTION("IF(B491="""","""",COUNTA(SPLIT(B491,"" "")))"),16.0)</f>
        <v>16</v>
      </c>
    </row>
    <row r="492">
      <c r="A492" s="1" t="s">
        <v>996</v>
      </c>
      <c r="B492" s="1" t="s">
        <v>997</v>
      </c>
      <c r="C492" s="1">
        <v>5005.0</v>
      </c>
      <c r="F492" s="1" t="s">
        <v>804</v>
      </c>
      <c r="G492" s="2">
        <f>IFERROR(__xludf.DUMMYFUNCTION("IF(B492="""","""",COUNTA(SPLIT(B492,"" "")))"),1.0)</f>
        <v>1</v>
      </c>
    </row>
    <row r="493">
      <c r="A493" s="1" t="s">
        <v>998</v>
      </c>
      <c r="B493" s="1" t="s">
        <v>999</v>
      </c>
      <c r="C493" s="1">
        <v>5026.0</v>
      </c>
      <c r="F493" s="1" t="s">
        <v>804</v>
      </c>
      <c r="G493" s="2">
        <f>IFERROR(__xludf.DUMMYFUNCTION("IF(B493="""","""",COUNTA(SPLIT(B493,"" "")))"),1.0)</f>
        <v>1</v>
      </c>
    </row>
    <row r="494">
      <c r="A494" s="1" t="s">
        <v>1000</v>
      </c>
      <c r="B494" s="1" t="s">
        <v>1001</v>
      </c>
      <c r="C494" s="1">
        <v>5470.0</v>
      </c>
      <c r="F494" s="1" t="s">
        <v>804</v>
      </c>
      <c r="G494" s="2">
        <f>IFERROR(__xludf.DUMMYFUNCTION("IF(B494="""","""",COUNTA(SPLIT(B494,"" "")))"),56.0)</f>
        <v>56</v>
      </c>
    </row>
    <row r="495">
      <c r="A495" s="1" t="s">
        <v>1002</v>
      </c>
      <c r="B495" s="1" t="s">
        <v>1003</v>
      </c>
      <c r="C495" s="1">
        <v>5027.0</v>
      </c>
      <c r="F495" s="1" t="s">
        <v>804</v>
      </c>
      <c r="G495" s="2">
        <f>IFERROR(__xludf.DUMMYFUNCTION("IF(B495="""","""",COUNTA(SPLIT(B495,"" "")))"),1.0)</f>
        <v>1</v>
      </c>
    </row>
    <row r="496">
      <c r="A496" s="1" t="s">
        <v>1004</v>
      </c>
      <c r="B496" s="1" t="s">
        <v>1005</v>
      </c>
      <c r="C496" s="1">
        <v>5471.0</v>
      </c>
      <c r="F496" s="1" t="s">
        <v>804</v>
      </c>
      <c r="G496" s="2">
        <f>IFERROR(__xludf.DUMMYFUNCTION("IF(B496="""","""",COUNTA(SPLIT(B496,"" "")))"),72.0)</f>
        <v>72</v>
      </c>
    </row>
    <row r="497">
      <c r="A497" s="1" t="s">
        <v>1006</v>
      </c>
      <c r="B497" s="1" t="s">
        <v>1007</v>
      </c>
      <c r="C497" s="1">
        <v>5007.0</v>
      </c>
      <c r="F497" s="1" t="s">
        <v>804</v>
      </c>
      <c r="G497" s="2">
        <f>IFERROR(__xludf.DUMMYFUNCTION("IF(B497="""","""",COUNTA(SPLIT(B497,"" "")))"),27.0)</f>
        <v>27</v>
      </c>
    </row>
    <row r="498">
      <c r="A498" s="1" t="s">
        <v>1008</v>
      </c>
      <c r="B498" s="1" t="s">
        <v>1009</v>
      </c>
      <c r="C498" s="1">
        <v>5006.0</v>
      </c>
      <c r="F498" s="1" t="s">
        <v>804</v>
      </c>
      <c r="G498" s="2">
        <f>IFERROR(__xludf.DUMMYFUNCTION("IF(B498="""","""",COUNTA(SPLIT(B498,"" "")))"),64.0)</f>
        <v>64</v>
      </c>
    </row>
    <row r="499">
      <c r="A499" s="1" t="s">
        <v>1010</v>
      </c>
      <c r="B499" s="1" t="s">
        <v>1011</v>
      </c>
      <c r="C499" s="1">
        <v>5020.0</v>
      </c>
      <c r="F499" s="1" t="s">
        <v>804</v>
      </c>
      <c r="G499" s="2">
        <f>IFERROR(__xludf.DUMMYFUNCTION("IF(B499="""","""",COUNTA(SPLIT(B499,"" "")))"),1.0)</f>
        <v>1</v>
      </c>
    </row>
    <row r="500">
      <c r="A500" s="1" t="s">
        <v>1012</v>
      </c>
      <c r="B500" s="1" t="s">
        <v>1013</v>
      </c>
      <c r="C500" s="1">
        <v>5030.0</v>
      </c>
      <c r="F500" s="1" t="s">
        <v>804</v>
      </c>
      <c r="G500" s="2">
        <f>IFERROR(__xludf.DUMMYFUNCTION("IF(B500="""","""",COUNTA(SPLIT(B500,"" "")))"),1.0)</f>
        <v>1</v>
      </c>
    </row>
    <row r="501">
      <c r="A501" s="1" t="s">
        <v>1014</v>
      </c>
      <c r="B501" s="1" t="s">
        <v>1015</v>
      </c>
      <c r="C501" s="1">
        <v>5482.0</v>
      </c>
      <c r="F501" s="1" t="s">
        <v>804</v>
      </c>
      <c r="G501" s="2">
        <f>IFERROR(__xludf.DUMMYFUNCTION("IF(B501="""","""",COUNTA(SPLIT(B501,"" "")))"),117.0)</f>
        <v>117</v>
      </c>
    </row>
    <row r="502">
      <c r="A502" s="1" t="s">
        <v>1016</v>
      </c>
      <c r="B502" s="1" t="s">
        <v>1017</v>
      </c>
      <c r="C502" s="1">
        <v>5031.0</v>
      </c>
      <c r="F502" s="1" t="s">
        <v>804</v>
      </c>
      <c r="G502" s="2">
        <f>IFERROR(__xludf.DUMMYFUNCTION("IF(B502="""","""",COUNTA(SPLIT(B502,"" "")))"),2.0)</f>
        <v>2</v>
      </c>
    </row>
    <row r="503">
      <c r="A503" s="1" t="s">
        <v>1018</v>
      </c>
      <c r="B503" s="1" t="s">
        <v>1019</v>
      </c>
      <c r="C503" s="1">
        <v>5483.0</v>
      </c>
      <c r="F503" s="1" t="s">
        <v>804</v>
      </c>
      <c r="G503" s="2">
        <f>IFERROR(__xludf.DUMMYFUNCTION("IF(B503="""","""",COUNTA(SPLIT(B503,"" "")))"),120.0)</f>
        <v>120</v>
      </c>
    </row>
    <row r="504">
      <c r="A504" s="1" t="s">
        <v>1020</v>
      </c>
      <c r="B504" s="1" t="s">
        <v>1021</v>
      </c>
      <c r="C504" s="1">
        <v>5022.0</v>
      </c>
      <c r="F504" s="1" t="s">
        <v>804</v>
      </c>
      <c r="G504" s="2">
        <f>IFERROR(__xludf.DUMMYFUNCTION("IF(B504="""","""",COUNTA(SPLIT(B504,"" "")))"),13.0)</f>
        <v>13</v>
      </c>
    </row>
    <row r="505">
      <c r="A505" s="1" t="s">
        <v>1022</v>
      </c>
      <c r="B505" s="1" t="s">
        <v>1023</v>
      </c>
      <c r="C505" s="1">
        <v>5021.0</v>
      </c>
      <c r="F505" s="1" t="s">
        <v>804</v>
      </c>
      <c r="G505" s="2">
        <f>IFERROR(__xludf.DUMMYFUNCTION("IF(B505="""","""",COUNTA(SPLIT(B505,"" "")))"),96.0)</f>
        <v>96</v>
      </c>
    </row>
    <row r="506">
      <c r="A506" s="1" t="s">
        <v>1024</v>
      </c>
      <c r="B506" s="1" t="s">
        <v>1025</v>
      </c>
      <c r="C506" s="1">
        <v>5504.0</v>
      </c>
      <c r="F506" s="1" t="s">
        <v>804</v>
      </c>
      <c r="G506" s="2">
        <f>IFERROR(__xludf.DUMMYFUNCTION("IF(B506="""","""",COUNTA(SPLIT(B506,"" "")))"),1.0)</f>
        <v>1</v>
      </c>
    </row>
    <row r="507">
      <c r="A507" s="1" t="s">
        <v>1026</v>
      </c>
      <c r="B507" s="1" t="s">
        <v>1027</v>
      </c>
      <c r="C507" s="1">
        <v>5505.0</v>
      </c>
      <c r="F507" s="1" t="s">
        <v>804</v>
      </c>
      <c r="G507" s="2">
        <f>IFERROR(__xludf.DUMMYFUNCTION("IF(B507="""","""",COUNTA(SPLIT(B507,"" "")))"),28.0)</f>
        <v>28</v>
      </c>
    </row>
    <row r="508">
      <c r="A508" s="1" t="s">
        <v>1028</v>
      </c>
      <c r="B508" s="1" t="s">
        <v>1029</v>
      </c>
      <c r="C508" s="1">
        <v>5023.0</v>
      </c>
      <c r="F508" s="1" t="s">
        <v>804</v>
      </c>
      <c r="G508" s="2">
        <f>IFERROR(__xludf.DUMMYFUNCTION("IF(B508="""","""",COUNTA(SPLIT(B508,"" "")))"),1.0)</f>
        <v>1</v>
      </c>
    </row>
    <row r="509">
      <c r="A509" s="1" t="s">
        <v>1030</v>
      </c>
      <c r="B509" s="1" t="s">
        <v>1031</v>
      </c>
      <c r="C509" s="1">
        <v>5028.0</v>
      </c>
      <c r="F509" s="1" t="s">
        <v>804</v>
      </c>
      <c r="G509" s="2">
        <f>IFERROR(__xludf.DUMMYFUNCTION("IF(B509="""","""",COUNTA(SPLIT(B509,"" "")))"),1.0)</f>
        <v>1</v>
      </c>
    </row>
    <row r="510">
      <c r="A510" s="1" t="s">
        <v>1032</v>
      </c>
      <c r="B510" s="1" t="s">
        <v>1033</v>
      </c>
      <c r="C510" s="1">
        <v>5474.0</v>
      </c>
      <c r="F510" s="1" t="s">
        <v>804</v>
      </c>
      <c r="G510" s="2">
        <f>IFERROR(__xludf.DUMMYFUNCTION("IF(B510="""","""",COUNTA(SPLIT(B510,"" "")))"),94.0)</f>
        <v>94</v>
      </c>
    </row>
    <row r="511">
      <c r="A511" s="1" t="s">
        <v>1034</v>
      </c>
      <c r="B511" s="1" t="s">
        <v>1035</v>
      </c>
      <c r="C511" s="1">
        <v>5029.0</v>
      </c>
      <c r="F511" s="1" t="s">
        <v>804</v>
      </c>
      <c r="G511" s="2">
        <f>IFERROR(__xludf.DUMMYFUNCTION("IF(B511="""","""",COUNTA(SPLIT(B511,"" "")))"),1.0)</f>
        <v>1</v>
      </c>
    </row>
    <row r="512">
      <c r="A512" s="1" t="s">
        <v>1036</v>
      </c>
      <c r="B512" s="1" t="s">
        <v>1037</v>
      </c>
      <c r="C512" s="1">
        <v>5475.0</v>
      </c>
      <c r="F512" s="1" t="s">
        <v>804</v>
      </c>
      <c r="G512" s="2">
        <f>IFERROR(__xludf.DUMMYFUNCTION("IF(B512="""","""",COUNTA(SPLIT(B512,"" "")))"),87.0)</f>
        <v>87</v>
      </c>
    </row>
    <row r="513">
      <c r="A513" s="1" t="s">
        <v>1038</v>
      </c>
      <c r="B513" s="1" t="s">
        <v>1039</v>
      </c>
      <c r="C513" s="1">
        <v>5025.0</v>
      </c>
      <c r="F513" s="1" t="s">
        <v>804</v>
      </c>
      <c r="G513" s="2">
        <f>IFERROR(__xludf.DUMMYFUNCTION("IF(B513="""","""",COUNTA(SPLIT(B513,"" "")))"),4.0)</f>
        <v>4</v>
      </c>
    </row>
    <row r="514">
      <c r="A514" s="1" t="s">
        <v>1040</v>
      </c>
      <c r="B514" s="1" t="s">
        <v>1041</v>
      </c>
      <c r="C514" s="1">
        <v>5024.0</v>
      </c>
      <c r="F514" s="1" t="s">
        <v>804</v>
      </c>
      <c r="G514" s="2">
        <f>IFERROR(__xludf.DUMMYFUNCTION("IF(B514="""","""",COUNTA(SPLIT(B514,"" "")))"),109.0)</f>
        <v>109</v>
      </c>
    </row>
    <row r="515">
      <c r="A515" s="1" t="s">
        <v>1042</v>
      </c>
      <c r="B515" s="1" t="s">
        <v>1043</v>
      </c>
      <c r="C515" s="1">
        <v>5500.0</v>
      </c>
      <c r="F515" s="1" t="s">
        <v>804</v>
      </c>
      <c r="G515" s="2">
        <f>IFERROR(__xludf.DUMMYFUNCTION("IF(B515="""","""",COUNTA(SPLIT(B515,"" "")))"),2.0)</f>
        <v>2</v>
      </c>
    </row>
    <row r="516">
      <c r="A516" s="1" t="s">
        <v>1044</v>
      </c>
      <c r="B516" s="1" t="s">
        <v>1045</v>
      </c>
      <c r="C516" s="1">
        <v>5501.0</v>
      </c>
      <c r="F516" s="1" t="s">
        <v>804</v>
      </c>
      <c r="G516" s="2">
        <f>IFERROR(__xludf.DUMMYFUNCTION("IF(B516="""","""",COUNTA(SPLIT(B516,"" "")))"),38.0)</f>
        <v>38</v>
      </c>
    </row>
    <row r="517">
      <c r="A517" s="1" t="s">
        <v>1046</v>
      </c>
      <c r="B517" s="1" t="s">
        <v>1047</v>
      </c>
      <c r="C517" s="1">
        <v>5008.0</v>
      </c>
      <c r="F517" s="1" t="s">
        <v>804</v>
      </c>
      <c r="G517" s="2">
        <f>IFERROR(__xludf.DUMMYFUNCTION("IF(B517="""","""",COUNTA(SPLIT(B517,"" "")))"),1.0)</f>
        <v>1</v>
      </c>
    </row>
    <row r="518">
      <c r="A518" s="1" t="s">
        <v>1048</v>
      </c>
      <c r="B518" s="1" t="s">
        <v>1049</v>
      </c>
      <c r="C518" s="1">
        <v>5038.0</v>
      </c>
      <c r="F518" s="1" t="s">
        <v>804</v>
      </c>
      <c r="G518" s="2">
        <f>IFERROR(__xludf.DUMMYFUNCTION("IF(B518="""","""",COUNTA(SPLIT(B518,"" "")))"),1.0)</f>
        <v>1</v>
      </c>
    </row>
    <row r="519">
      <c r="A519" s="1" t="s">
        <v>1050</v>
      </c>
      <c r="B519" s="1" t="s">
        <v>1051</v>
      </c>
      <c r="C519" s="1">
        <v>5472.0</v>
      </c>
      <c r="F519" s="1" t="s">
        <v>804</v>
      </c>
      <c r="G519" s="2">
        <f>IFERROR(__xludf.DUMMYFUNCTION("IF(B519="""","""",COUNTA(SPLIT(B519,"" "")))"),84.0)</f>
        <v>84</v>
      </c>
    </row>
    <row r="520">
      <c r="A520" s="1" t="s">
        <v>1052</v>
      </c>
      <c r="B520" s="1" t="s">
        <v>1053</v>
      </c>
      <c r="C520" s="1">
        <v>5039.0</v>
      </c>
      <c r="F520" s="1" t="s">
        <v>804</v>
      </c>
      <c r="G520" s="2">
        <f>IFERROR(__xludf.DUMMYFUNCTION("IF(B520="""","""",COUNTA(SPLIT(B520,"" "")))"),2.0)</f>
        <v>2</v>
      </c>
    </row>
    <row r="521">
      <c r="A521" s="1" t="s">
        <v>1054</v>
      </c>
      <c r="B521" s="1" t="s">
        <v>1055</v>
      </c>
      <c r="C521" s="1">
        <v>5473.0</v>
      </c>
      <c r="F521" s="1" t="s">
        <v>804</v>
      </c>
      <c r="G521" s="2">
        <f>IFERROR(__xludf.DUMMYFUNCTION("IF(B521="""","""",COUNTA(SPLIT(B521,"" "")))"),93.0)</f>
        <v>93</v>
      </c>
    </row>
    <row r="522">
      <c r="A522" s="1" t="s">
        <v>1056</v>
      </c>
      <c r="B522" s="1" t="s">
        <v>1057</v>
      </c>
      <c r="C522" s="1">
        <v>5010.0</v>
      </c>
      <c r="F522" s="1" t="s">
        <v>804</v>
      </c>
      <c r="G522" s="2">
        <f>IFERROR(__xludf.DUMMYFUNCTION("IF(B522="""","""",COUNTA(SPLIT(B522,"" "")))"),29.0)</f>
        <v>29</v>
      </c>
    </row>
    <row r="523">
      <c r="A523" s="1" t="s">
        <v>1058</v>
      </c>
      <c r="B523" s="1" t="s">
        <v>1059</v>
      </c>
      <c r="C523" s="1">
        <v>5009.0</v>
      </c>
      <c r="F523" s="1" t="s">
        <v>804</v>
      </c>
      <c r="G523" s="2">
        <f>IFERROR(__xludf.DUMMYFUNCTION("IF(B523="""","""",COUNTA(SPLIT(B523,"" "")))"),85.0)</f>
        <v>85</v>
      </c>
    </row>
    <row r="524">
      <c r="A524" s="1" t="s">
        <v>1060</v>
      </c>
      <c r="B524" s="1" t="s">
        <v>616</v>
      </c>
      <c r="C524" s="1">
        <v>5498.0</v>
      </c>
      <c r="F524" s="1" t="s">
        <v>804</v>
      </c>
      <c r="G524" s="2">
        <f>IFERROR(__xludf.DUMMYFUNCTION("IF(B524="""","""",COUNTA(SPLIT(B524,"" "")))"),1.0)</f>
        <v>1</v>
      </c>
    </row>
    <row r="525">
      <c r="A525" s="1" t="s">
        <v>1061</v>
      </c>
      <c r="B525" s="1" t="s">
        <v>1062</v>
      </c>
      <c r="C525" s="1">
        <v>5499.0</v>
      </c>
      <c r="F525" s="1" t="s">
        <v>804</v>
      </c>
      <c r="G525" s="2">
        <f>IFERROR(__xludf.DUMMYFUNCTION("IF(B525="""","""",COUNTA(SPLIT(B525,"" "")))"),12.0)</f>
        <v>12</v>
      </c>
    </row>
    <row r="526">
      <c r="A526" s="1" t="s">
        <v>1063</v>
      </c>
      <c r="B526" s="1" t="s">
        <v>1064</v>
      </c>
      <c r="C526" s="1">
        <v>5014.0</v>
      </c>
      <c r="F526" s="1" t="s">
        <v>804</v>
      </c>
      <c r="G526" s="2">
        <f>IFERROR(__xludf.DUMMYFUNCTION("IF(B526="""","""",COUNTA(SPLIT(B526,"" "")))"),1.0)</f>
        <v>1</v>
      </c>
    </row>
    <row r="527">
      <c r="A527" s="1" t="s">
        <v>1065</v>
      </c>
      <c r="B527" s="1" t="s">
        <v>1066</v>
      </c>
      <c r="C527" s="1">
        <v>5034.0</v>
      </c>
      <c r="F527" s="1" t="s">
        <v>804</v>
      </c>
      <c r="G527" s="2">
        <f>IFERROR(__xludf.DUMMYFUNCTION("IF(B527="""","""",COUNTA(SPLIT(B527,"" "")))"),1.0)</f>
        <v>1</v>
      </c>
    </row>
    <row r="528">
      <c r="A528" s="1" t="s">
        <v>1067</v>
      </c>
      <c r="B528" s="1" t="s">
        <v>1068</v>
      </c>
      <c r="C528" s="1">
        <v>5478.0</v>
      </c>
      <c r="F528" s="1" t="s">
        <v>804</v>
      </c>
      <c r="G528" s="2">
        <f>IFERROR(__xludf.DUMMYFUNCTION("IF(B528="""","""",COUNTA(SPLIT(B528,"" "")))"),90.0)</f>
        <v>90</v>
      </c>
    </row>
    <row r="529">
      <c r="A529" s="1" t="s">
        <v>1069</v>
      </c>
      <c r="B529" s="1" t="s">
        <v>1070</v>
      </c>
      <c r="C529" s="1">
        <v>5035.0</v>
      </c>
      <c r="F529" s="1" t="s">
        <v>804</v>
      </c>
      <c r="G529" s="2">
        <f>IFERROR(__xludf.DUMMYFUNCTION("IF(B529="""","""",COUNTA(SPLIT(B529,"" "")))"),2.0)</f>
        <v>2</v>
      </c>
    </row>
    <row r="530">
      <c r="A530" s="1" t="s">
        <v>1071</v>
      </c>
      <c r="B530" s="1" t="s">
        <v>1072</v>
      </c>
      <c r="C530" s="1">
        <v>5479.0</v>
      </c>
      <c r="F530" s="1" t="s">
        <v>804</v>
      </c>
      <c r="G530" s="2">
        <f>IFERROR(__xludf.DUMMYFUNCTION("IF(B530="""","""",COUNTA(SPLIT(B530,"" "")))"),63.0)</f>
        <v>63</v>
      </c>
    </row>
    <row r="531">
      <c r="A531" s="1" t="s">
        <v>1073</v>
      </c>
      <c r="B531" s="1" t="s">
        <v>1074</v>
      </c>
      <c r="C531" s="1">
        <v>5016.0</v>
      </c>
      <c r="F531" s="1" t="s">
        <v>804</v>
      </c>
      <c r="G531" s="2">
        <f>IFERROR(__xludf.DUMMYFUNCTION("IF(B531="""","""",COUNTA(SPLIT(B531,"" "")))"),12.0)</f>
        <v>12</v>
      </c>
    </row>
    <row r="532">
      <c r="A532" s="1" t="s">
        <v>1075</v>
      </c>
      <c r="B532" s="1" t="s">
        <v>1076</v>
      </c>
      <c r="C532" s="1">
        <v>5015.0</v>
      </c>
      <c r="F532" s="1" t="s">
        <v>804</v>
      </c>
      <c r="G532" s="2">
        <f>IFERROR(__xludf.DUMMYFUNCTION("IF(B532="""","""",COUNTA(SPLIT(B532,"" "")))"),92.0)</f>
        <v>92</v>
      </c>
    </row>
    <row r="533">
      <c r="A533" s="1" t="s">
        <v>1077</v>
      </c>
      <c r="B533" s="1" t="s">
        <v>1078</v>
      </c>
      <c r="C533" s="1">
        <v>5502.0</v>
      </c>
      <c r="F533" s="1" t="s">
        <v>804</v>
      </c>
      <c r="G533" s="2">
        <f>IFERROR(__xludf.DUMMYFUNCTION("IF(B533="""","""",COUNTA(SPLIT(B533,"" "")))"),1.0)</f>
        <v>1</v>
      </c>
    </row>
    <row r="534">
      <c r="A534" s="1" t="s">
        <v>1079</v>
      </c>
      <c r="B534" s="1" t="s">
        <v>1080</v>
      </c>
      <c r="C534" s="1">
        <v>5503.0</v>
      </c>
      <c r="F534" s="1" t="s">
        <v>804</v>
      </c>
      <c r="G534" s="2">
        <f>IFERROR(__xludf.DUMMYFUNCTION("IF(B534="""","""",COUNTA(SPLIT(B534,"" "")))"),51.0)</f>
        <v>51</v>
      </c>
    </row>
    <row r="535">
      <c r="A535" s="1" t="s">
        <v>1081</v>
      </c>
      <c r="B535" s="1" t="s">
        <v>1082</v>
      </c>
      <c r="C535" s="1">
        <v>5017.0</v>
      </c>
      <c r="F535" s="1" t="s">
        <v>804</v>
      </c>
      <c r="G535" s="2">
        <f>IFERROR(__xludf.DUMMYFUNCTION("IF(B535="""","""",COUNTA(SPLIT(B535,"" "")))"),1.0)</f>
        <v>1</v>
      </c>
    </row>
    <row r="536">
      <c r="A536" s="1" t="s">
        <v>1083</v>
      </c>
      <c r="B536" s="1" t="s">
        <v>1084</v>
      </c>
      <c r="C536" s="1">
        <v>5032.0</v>
      </c>
      <c r="F536" s="1" t="s">
        <v>804</v>
      </c>
      <c r="G536" s="2">
        <f>IFERROR(__xludf.DUMMYFUNCTION("IF(B536="""","""",COUNTA(SPLIT(B536,"" "")))"),2.0)</f>
        <v>2</v>
      </c>
    </row>
    <row r="537">
      <c r="A537" s="1" t="s">
        <v>1085</v>
      </c>
      <c r="B537" s="1" t="s">
        <v>1086</v>
      </c>
      <c r="C537" s="1">
        <v>5480.0</v>
      </c>
      <c r="F537" s="1" t="s">
        <v>804</v>
      </c>
      <c r="G537" s="2">
        <f>IFERROR(__xludf.DUMMYFUNCTION("IF(B537="""","""",COUNTA(SPLIT(B537,"" "")))"),101.0)</f>
        <v>101</v>
      </c>
    </row>
    <row r="538">
      <c r="A538" s="1" t="s">
        <v>1087</v>
      </c>
      <c r="B538" s="1" t="s">
        <v>1088</v>
      </c>
      <c r="C538" s="1">
        <v>5033.0</v>
      </c>
      <c r="F538" s="1" t="s">
        <v>804</v>
      </c>
      <c r="G538" s="2">
        <f>IFERROR(__xludf.DUMMYFUNCTION("IF(B538="""","""",COUNTA(SPLIT(B538,"" "")))"),2.0)</f>
        <v>2</v>
      </c>
    </row>
    <row r="539">
      <c r="A539" s="1" t="s">
        <v>1089</v>
      </c>
      <c r="B539" s="1" t="s">
        <v>1090</v>
      </c>
      <c r="C539" s="1">
        <v>5481.0</v>
      </c>
      <c r="F539" s="1" t="s">
        <v>804</v>
      </c>
      <c r="G539" s="2">
        <f>IFERROR(__xludf.DUMMYFUNCTION("IF(B539="""","""",COUNTA(SPLIT(B539,"" "")))"),93.0)</f>
        <v>93</v>
      </c>
    </row>
    <row r="540">
      <c r="A540" s="1" t="s">
        <v>1091</v>
      </c>
      <c r="B540" s="1" t="s">
        <v>1092</v>
      </c>
      <c r="C540" s="1">
        <v>5019.0</v>
      </c>
      <c r="F540" s="1" t="s">
        <v>804</v>
      </c>
      <c r="G540" s="2">
        <f>IFERROR(__xludf.DUMMYFUNCTION("IF(B540="""","""",COUNTA(SPLIT(B540,"" "")))"),16.0)</f>
        <v>16</v>
      </c>
    </row>
    <row r="541">
      <c r="A541" s="1" t="s">
        <v>1093</v>
      </c>
      <c r="B541" s="1" t="s">
        <v>1094</v>
      </c>
      <c r="C541" s="1">
        <v>5018.0</v>
      </c>
      <c r="F541" s="1" t="s">
        <v>804</v>
      </c>
      <c r="G541" s="2">
        <f>IFERROR(__xludf.DUMMYFUNCTION("IF(B541="""","""",COUNTA(SPLIT(B541,"" "")))"),82.0)</f>
        <v>82</v>
      </c>
    </row>
    <row r="542">
      <c r="A542" s="1" t="s">
        <v>1095</v>
      </c>
      <c r="B542" s="1" t="s">
        <v>1096</v>
      </c>
      <c r="C542" s="1">
        <v>7975.0</v>
      </c>
      <c r="F542" s="1" t="s">
        <v>804</v>
      </c>
      <c r="G542" s="2">
        <f>IFERROR(__xludf.DUMMYFUNCTION("IF(B542="""","""",COUNTA(SPLIT(B542,"" "")))"),2.0)</f>
        <v>2</v>
      </c>
    </row>
    <row r="543">
      <c r="A543" s="1" t="s">
        <v>1097</v>
      </c>
      <c r="B543" s="1" t="s">
        <v>1098</v>
      </c>
      <c r="C543" s="1">
        <v>7976.0</v>
      </c>
      <c r="F543" s="1" t="s">
        <v>804</v>
      </c>
      <c r="G543" s="2">
        <f>IFERROR(__xludf.DUMMYFUNCTION("IF(B543="""","""",COUNTA(SPLIT(B543,"" "")))"),12.0)</f>
        <v>12</v>
      </c>
    </row>
    <row r="544">
      <c r="A544" s="1" t="s">
        <v>1099</v>
      </c>
      <c r="B544" s="1" t="s">
        <v>1100</v>
      </c>
      <c r="C544" s="1">
        <v>8447.0</v>
      </c>
      <c r="F544" s="1" t="s">
        <v>804</v>
      </c>
      <c r="G544" s="2">
        <f>IFERROR(__xludf.DUMMYFUNCTION("IF(B544="""","""",COUNTA(SPLIT(B544,"" "")))"),1.0)</f>
        <v>1</v>
      </c>
    </row>
    <row r="545">
      <c r="A545" s="1" t="s">
        <v>1101</v>
      </c>
      <c r="B545" s="1" t="s">
        <v>1102</v>
      </c>
      <c r="C545" s="1">
        <v>3500.0</v>
      </c>
      <c r="F545" s="1" t="s">
        <v>804</v>
      </c>
      <c r="G545" s="2">
        <f>IFERROR(__xludf.DUMMYFUNCTION("IF(B545="""","""",COUNTA(SPLIT(B545,"" "")))"),1.0)</f>
        <v>1</v>
      </c>
    </row>
    <row r="546">
      <c r="A546" s="1" t="s">
        <v>1103</v>
      </c>
      <c r="B546" s="1" t="s">
        <v>1104</v>
      </c>
      <c r="C546" s="1">
        <v>3597.0</v>
      </c>
      <c r="F546" s="1" t="s">
        <v>804</v>
      </c>
      <c r="G546" s="2">
        <f>IFERROR(__xludf.DUMMYFUNCTION("IF(B546="""","""",COUNTA(SPLIT(B546,"" "")))"),15.0)</f>
        <v>15</v>
      </c>
    </row>
    <row r="547">
      <c r="A547" s="1" t="s">
        <v>1105</v>
      </c>
      <c r="B547" s="1" t="s">
        <v>1106</v>
      </c>
      <c r="C547" s="1">
        <v>4927.0</v>
      </c>
      <c r="F547" s="1" t="s">
        <v>804</v>
      </c>
      <c r="G547" s="2">
        <f>IFERROR(__xludf.DUMMYFUNCTION("IF(B547="""","""",COUNTA(SPLIT(B547,"" "")))"),89.0)</f>
        <v>89</v>
      </c>
    </row>
    <row r="548">
      <c r="A548" s="1" t="s">
        <v>1107</v>
      </c>
      <c r="B548" s="1" t="s">
        <v>1108</v>
      </c>
      <c r="C548" s="1">
        <v>6707.0</v>
      </c>
      <c r="F548" s="1" t="s">
        <v>804</v>
      </c>
      <c r="G548" s="2">
        <f>IFERROR(__xludf.DUMMYFUNCTION("IF(B548="""","""",COUNTA(SPLIT(B548,"" "")))"),9.0)</f>
        <v>9</v>
      </c>
    </row>
    <row r="549">
      <c r="A549" s="1" t="s">
        <v>1109</v>
      </c>
      <c r="B549" s="1" t="s">
        <v>1110</v>
      </c>
      <c r="C549" s="1">
        <v>8635.0</v>
      </c>
      <c r="F549" s="1" t="s">
        <v>804</v>
      </c>
      <c r="G549" s="2">
        <f>IFERROR(__xludf.DUMMYFUNCTION("IF(B549="""","""",COUNTA(SPLIT(B549,"" "")))"),1.0)</f>
        <v>1</v>
      </c>
    </row>
    <row r="550">
      <c r="A550" s="1" t="s">
        <v>1111</v>
      </c>
      <c r="B550" s="1" t="s">
        <v>1112</v>
      </c>
      <c r="C550" s="1">
        <v>8636.0</v>
      </c>
      <c r="F550" s="1" t="s">
        <v>804</v>
      </c>
      <c r="G550" s="2">
        <f>IFERROR(__xludf.DUMMYFUNCTION("IF(B550="""","""",COUNTA(SPLIT(B550,"" "")))"),21.0)</f>
        <v>21</v>
      </c>
    </row>
    <row r="551">
      <c r="A551" s="1" t="s">
        <v>1113</v>
      </c>
      <c r="B551" s="1" t="s">
        <v>1114</v>
      </c>
      <c r="C551" s="1">
        <v>464.0</v>
      </c>
      <c r="F551" s="1" t="s">
        <v>804</v>
      </c>
      <c r="G551" s="2">
        <f>IFERROR(__xludf.DUMMYFUNCTION("IF(B551="""","""",COUNTA(SPLIT(B551,"" "")))"),1.0)</f>
        <v>1</v>
      </c>
    </row>
    <row r="552">
      <c r="A552" s="1" t="s">
        <v>1115</v>
      </c>
      <c r="B552" s="1" t="s">
        <v>1116</v>
      </c>
      <c r="C552" s="1">
        <v>1698.0</v>
      </c>
      <c r="F552" s="1" t="s">
        <v>804</v>
      </c>
      <c r="G552" s="2">
        <f>IFERROR(__xludf.DUMMYFUNCTION("IF(B552="""","""",COUNTA(SPLIT(B552,"" "")))"),15.0)</f>
        <v>15</v>
      </c>
    </row>
    <row r="553">
      <c r="A553" s="1" t="s">
        <v>1117</v>
      </c>
      <c r="B553" s="1" t="s">
        <v>1118</v>
      </c>
      <c r="C553" s="1">
        <v>4928.0</v>
      </c>
      <c r="F553" s="1" t="s">
        <v>804</v>
      </c>
      <c r="G553" s="2">
        <f>IFERROR(__xludf.DUMMYFUNCTION("IF(B553="""","""",COUNTA(SPLIT(B553,"" "")))"),102.0)</f>
        <v>102</v>
      </c>
    </row>
    <row r="554">
      <c r="A554" s="1" t="s">
        <v>1119</v>
      </c>
      <c r="B554" s="1" t="s">
        <v>1120</v>
      </c>
      <c r="C554" s="1">
        <v>6708.0</v>
      </c>
      <c r="F554" s="1" t="s">
        <v>804</v>
      </c>
      <c r="G554" s="2">
        <f>IFERROR(__xludf.DUMMYFUNCTION("IF(B554="""","""",COUNTA(SPLIT(B554,"" "")))"),24.0)</f>
        <v>24</v>
      </c>
    </row>
    <row r="555">
      <c r="A555" s="1" t="s">
        <v>1121</v>
      </c>
      <c r="B555" s="1" t="s">
        <v>1122</v>
      </c>
      <c r="C555" s="1">
        <v>5269.0</v>
      </c>
      <c r="F555" s="1" t="s">
        <v>804</v>
      </c>
      <c r="G555" s="2">
        <f>IFERROR(__xludf.DUMMYFUNCTION("IF(B555="""","""",COUNTA(SPLIT(B555,"" "")))"),40.0)</f>
        <v>40</v>
      </c>
    </row>
    <row r="556">
      <c r="A556" s="1" t="s">
        <v>1123</v>
      </c>
      <c r="B556" s="1" t="s">
        <v>1124</v>
      </c>
      <c r="C556" s="1">
        <v>1144.0</v>
      </c>
      <c r="F556" s="1" t="s">
        <v>804</v>
      </c>
      <c r="G556" s="2">
        <f>IFERROR(__xludf.DUMMYFUNCTION("IF(B556="""","""",COUNTA(SPLIT(B556,"" "")))"),1.0)</f>
        <v>1</v>
      </c>
    </row>
    <row r="557">
      <c r="A557" s="1" t="s">
        <v>1125</v>
      </c>
      <c r="B557" s="1" t="s">
        <v>1126</v>
      </c>
      <c r="C557" s="1">
        <v>1213.0</v>
      </c>
      <c r="F557" s="1" t="s">
        <v>804</v>
      </c>
      <c r="G557" s="2">
        <f>IFERROR(__xludf.DUMMYFUNCTION("IF(B557="""","""",COUNTA(SPLIT(B557,"" "")))"),31.0)</f>
        <v>31</v>
      </c>
    </row>
    <row r="558">
      <c r="A558" s="1" t="s">
        <v>1127</v>
      </c>
      <c r="B558" s="1" t="s">
        <v>1128</v>
      </c>
      <c r="C558" s="1">
        <v>4950.0</v>
      </c>
      <c r="F558" s="1" t="s">
        <v>804</v>
      </c>
      <c r="G558" s="2">
        <f>IFERROR(__xludf.DUMMYFUNCTION("IF(B558="""","""",COUNTA(SPLIT(B558,"" "")))"),3.0)</f>
        <v>3</v>
      </c>
    </row>
    <row r="559">
      <c r="A559" s="1" t="s">
        <v>1129</v>
      </c>
      <c r="B559" s="1" t="s">
        <v>1130</v>
      </c>
      <c r="C559" s="1">
        <v>8620.0</v>
      </c>
      <c r="F559" s="1" t="s">
        <v>804</v>
      </c>
      <c r="G559" s="2">
        <f>IFERROR(__xludf.DUMMYFUNCTION("IF(B559="""","""",COUNTA(SPLIT(B559,"" "")))"),3.0)</f>
        <v>3</v>
      </c>
    </row>
    <row r="560">
      <c r="A560" s="1" t="s">
        <v>1131</v>
      </c>
      <c r="B560" s="1" t="s">
        <v>1132</v>
      </c>
      <c r="C560" s="1">
        <v>5002.0</v>
      </c>
      <c r="F560" s="1" t="s">
        <v>804</v>
      </c>
      <c r="G560" s="2">
        <f>IFERROR(__xludf.DUMMYFUNCTION("IF(B560="""","""",COUNTA(SPLIT(B560,"" "")))"),3.0)</f>
        <v>3</v>
      </c>
    </row>
    <row r="561">
      <c r="A561" s="1" t="s">
        <v>1133</v>
      </c>
      <c r="B561" s="1" t="s">
        <v>1134</v>
      </c>
      <c r="C561" s="1">
        <v>5003.0</v>
      </c>
      <c r="F561" s="1" t="s">
        <v>804</v>
      </c>
      <c r="G561" s="2">
        <f>IFERROR(__xludf.DUMMYFUNCTION("IF(B561="""","""",COUNTA(SPLIT(B561,"" "")))"),3.0)</f>
        <v>3</v>
      </c>
    </row>
    <row r="562">
      <c r="A562" s="1" t="s">
        <v>1135</v>
      </c>
      <c r="B562" s="1" t="s">
        <v>1136</v>
      </c>
      <c r="C562" s="1">
        <v>4951.0</v>
      </c>
      <c r="F562" s="1" t="s">
        <v>804</v>
      </c>
      <c r="G562" s="2">
        <f>IFERROR(__xludf.DUMMYFUNCTION("IF(B562="""","""",COUNTA(SPLIT(B562,"" "")))"),13.0)</f>
        <v>13</v>
      </c>
    </row>
    <row r="563">
      <c r="A563" s="1" t="s">
        <v>1137</v>
      </c>
      <c r="B563" s="1" t="s">
        <v>1138</v>
      </c>
      <c r="C563" s="1">
        <v>4952.0</v>
      </c>
      <c r="F563" s="1" t="s">
        <v>804</v>
      </c>
      <c r="G563" s="2">
        <f>IFERROR(__xludf.DUMMYFUNCTION("IF(B563="""","""",COUNTA(SPLIT(B563,"" "")))"),51.0)</f>
        <v>51</v>
      </c>
    </row>
    <row r="564">
      <c r="A564" s="1" t="s">
        <v>1139</v>
      </c>
      <c r="B564" s="1" t="s">
        <v>1140</v>
      </c>
      <c r="C564" s="1">
        <v>9818.0</v>
      </c>
      <c r="F564" s="1" t="s">
        <v>804</v>
      </c>
      <c r="G564" s="2">
        <f>IFERROR(__xludf.DUMMYFUNCTION("IF(B564="""","""",COUNTA(SPLIT(B564,"" "")))"),2.0)</f>
        <v>2</v>
      </c>
    </row>
    <row r="565">
      <c r="A565" s="1" t="s">
        <v>1141</v>
      </c>
      <c r="B565" s="1" t="s">
        <v>1142</v>
      </c>
      <c r="C565" s="1">
        <v>9819.0</v>
      </c>
      <c r="F565" s="1" t="s">
        <v>804</v>
      </c>
      <c r="G565" s="2">
        <f>IFERROR(__xludf.DUMMYFUNCTION("IF(B565="""","""",COUNTA(SPLIT(B565,"" "")))"),2.0)</f>
        <v>2</v>
      </c>
    </row>
    <row r="566">
      <c r="A566" s="1" t="s">
        <v>1143</v>
      </c>
      <c r="B566" s="1" t="s">
        <v>1144</v>
      </c>
      <c r="C566" s="1">
        <v>9820.0</v>
      </c>
      <c r="F566" s="1" t="s">
        <v>804</v>
      </c>
      <c r="G566" s="2">
        <f>IFERROR(__xludf.DUMMYFUNCTION("IF(B566="""","""",COUNTA(SPLIT(B566,"" "")))"),2.0)</f>
        <v>2</v>
      </c>
    </row>
    <row r="567">
      <c r="A567" s="1" t="s">
        <v>1145</v>
      </c>
      <c r="B567" s="1" t="s">
        <v>1146</v>
      </c>
      <c r="C567" s="1">
        <v>9821.0</v>
      </c>
      <c r="F567" s="1" t="s">
        <v>804</v>
      </c>
      <c r="G567" s="2">
        <f>IFERROR(__xludf.DUMMYFUNCTION("IF(B567="""","""",COUNTA(SPLIT(B567,"" "")))"),3.0)</f>
        <v>3</v>
      </c>
    </row>
    <row r="568">
      <c r="A568" s="1" t="s">
        <v>1147</v>
      </c>
      <c r="B568" s="1" t="s">
        <v>1148</v>
      </c>
      <c r="C568" s="1">
        <v>9822.0</v>
      </c>
      <c r="F568" s="1" t="s">
        <v>804</v>
      </c>
      <c r="G568" s="2">
        <f>IFERROR(__xludf.DUMMYFUNCTION("IF(B568="""","""",COUNTA(SPLIT(B568,"" "")))"),2.0)</f>
        <v>2</v>
      </c>
    </row>
    <row r="569">
      <c r="A569" s="1" t="s">
        <v>1149</v>
      </c>
      <c r="B569" s="1" t="s">
        <v>1150</v>
      </c>
      <c r="C569" s="1">
        <v>9823.0</v>
      </c>
      <c r="F569" s="1" t="s">
        <v>804</v>
      </c>
      <c r="G569" s="2">
        <f>IFERROR(__xludf.DUMMYFUNCTION("IF(B569="""","""",COUNTA(SPLIT(B569,"" "")))"),4.0)</f>
        <v>4</v>
      </c>
    </row>
    <row r="570">
      <c r="A570" s="1" t="s">
        <v>1151</v>
      </c>
      <c r="B570" s="1" t="s">
        <v>1152</v>
      </c>
      <c r="C570" s="1">
        <v>2460.0</v>
      </c>
      <c r="F570" s="1" t="s">
        <v>804</v>
      </c>
      <c r="G570" s="2">
        <f>IFERROR(__xludf.DUMMYFUNCTION("IF(B570="""","""",COUNTA(SPLIT(B570,"" "")))"),1.0)</f>
        <v>1</v>
      </c>
    </row>
    <row r="571">
      <c r="A571" s="1" t="s">
        <v>1153</v>
      </c>
      <c r="B571" s="1" t="s">
        <v>1154</v>
      </c>
      <c r="C571" s="1">
        <v>2470.0</v>
      </c>
      <c r="F571" s="1" t="s">
        <v>804</v>
      </c>
      <c r="G571" s="2">
        <f>IFERROR(__xludf.DUMMYFUNCTION("IF(B571="""","""",COUNTA(SPLIT(B571,"" "")))"),10.0)</f>
        <v>10</v>
      </c>
    </row>
    <row r="572">
      <c r="A572" s="1" t="s">
        <v>1155</v>
      </c>
      <c r="B572" s="1" t="s">
        <v>1156</v>
      </c>
      <c r="C572" s="1">
        <v>4929.0</v>
      </c>
      <c r="F572" s="1" t="s">
        <v>804</v>
      </c>
      <c r="G572" s="2">
        <f>IFERROR(__xludf.DUMMYFUNCTION("IF(B572="""","""",COUNTA(SPLIT(B572,"" "")))"),132.0)</f>
        <v>132</v>
      </c>
    </row>
    <row r="573">
      <c r="A573" s="1" t="s">
        <v>1157</v>
      </c>
      <c r="B573" s="1" t="s">
        <v>1158</v>
      </c>
      <c r="C573" s="1">
        <v>6709.0</v>
      </c>
      <c r="F573" s="1" t="s">
        <v>804</v>
      </c>
      <c r="G573" s="2">
        <f>IFERROR(__xludf.DUMMYFUNCTION("IF(B573="""","""",COUNTA(SPLIT(B573,"" "")))"),13.0)</f>
        <v>13</v>
      </c>
    </row>
    <row r="574">
      <c r="A574" s="1" t="s">
        <v>1159</v>
      </c>
      <c r="B574" s="1" t="s">
        <v>1160</v>
      </c>
      <c r="C574" s="1">
        <v>5299.0</v>
      </c>
      <c r="F574" s="1" t="s">
        <v>804</v>
      </c>
      <c r="G574" s="2">
        <f>IFERROR(__xludf.DUMMYFUNCTION("IF(B574="""","""",COUNTA(SPLIT(B574,"" "")))"),27.0)</f>
        <v>27</v>
      </c>
    </row>
    <row r="575">
      <c r="A575" s="1" t="s">
        <v>1161</v>
      </c>
      <c r="B575" s="1" t="s">
        <v>1162</v>
      </c>
      <c r="C575" s="1">
        <v>5492.0</v>
      </c>
      <c r="F575" s="1" t="s">
        <v>804</v>
      </c>
      <c r="G575" s="2">
        <f>IFERROR(__xludf.DUMMYFUNCTION("IF(B575="""","""",COUNTA(SPLIT(B575,"" "")))"),1.0)</f>
        <v>1</v>
      </c>
    </row>
    <row r="576">
      <c r="A576" s="1" t="s">
        <v>1163</v>
      </c>
      <c r="B576" s="1" t="s">
        <v>1164</v>
      </c>
      <c r="C576" s="1">
        <v>5493.0</v>
      </c>
      <c r="F576" s="1" t="s">
        <v>804</v>
      </c>
      <c r="G576" s="2">
        <f>IFERROR(__xludf.DUMMYFUNCTION("IF(B576="""","""",COUNTA(SPLIT(B576,"" "")))"),37.0)</f>
        <v>37</v>
      </c>
    </row>
    <row r="577">
      <c r="A577" s="1" t="s">
        <v>1165</v>
      </c>
      <c r="B577" s="1" t="s">
        <v>1166</v>
      </c>
      <c r="C577" s="1">
        <v>5046.0</v>
      </c>
      <c r="F577" s="1" t="s">
        <v>804</v>
      </c>
      <c r="G577" s="2">
        <f>IFERROR(__xludf.DUMMYFUNCTION("IF(B577="""","""",COUNTA(SPLIT(B577,"" "")))"),1.0)</f>
        <v>1</v>
      </c>
    </row>
    <row r="578">
      <c r="A578" s="1" t="s">
        <v>1167</v>
      </c>
      <c r="B578" s="1" t="s">
        <v>1168</v>
      </c>
      <c r="C578" s="1">
        <v>5048.0</v>
      </c>
      <c r="F578" s="1" t="s">
        <v>804</v>
      </c>
      <c r="G578" s="2">
        <f>IFERROR(__xludf.DUMMYFUNCTION("IF(B578="""","""",COUNTA(SPLIT(B578,"" "")))"),5.0)</f>
        <v>5</v>
      </c>
    </row>
    <row r="579">
      <c r="A579" s="1" t="s">
        <v>1169</v>
      </c>
      <c r="B579" s="1" t="s">
        <v>1170</v>
      </c>
      <c r="C579" s="1">
        <v>5047.0</v>
      </c>
      <c r="F579" s="1" t="s">
        <v>804</v>
      </c>
      <c r="G579" s="2">
        <f>IFERROR(__xludf.DUMMYFUNCTION("IF(B579="""","""",COUNTA(SPLIT(B579,"" "")))"),108.0)</f>
        <v>108</v>
      </c>
    </row>
    <row r="580">
      <c r="A580" s="1" t="s">
        <v>1171</v>
      </c>
      <c r="B580" s="1" t="s">
        <v>1172</v>
      </c>
      <c r="C580" s="1">
        <v>4947.0</v>
      </c>
      <c r="F580" s="1" t="s">
        <v>804</v>
      </c>
      <c r="G580" s="2">
        <f>IFERROR(__xludf.DUMMYFUNCTION("IF(B580="""","""",COUNTA(SPLIT(B580,"" "")))"),2.0)</f>
        <v>2</v>
      </c>
    </row>
    <row r="581">
      <c r="A581" s="1" t="s">
        <v>1173</v>
      </c>
      <c r="B581" s="1" t="s">
        <v>1174</v>
      </c>
      <c r="C581" s="1">
        <v>4949.0</v>
      </c>
      <c r="F581" s="1" t="s">
        <v>804</v>
      </c>
      <c r="G581" s="2">
        <f>IFERROR(__xludf.DUMMYFUNCTION("IF(B581="""","""",COUNTA(SPLIT(B581,"" "")))"),10.0)</f>
        <v>10</v>
      </c>
    </row>
    <row r="582">
      <c r="A582" s="1" t="s">
        <v>1175</v>
      </c>
      <c r="B582" s="1" t="s">
        <v>1176</v>
      </c>
      <c r="C582" s="1">
        <v>4948.0</v>
      </c>
      <c r="F582" s="1" t="s">
        <v>804</v>
      </c>
      <c r="G582" s="2">
        <f>IFERROR(__xludf.DUMMYFUNCTION("IF(B582="""","""",COUNTA(SPLIT(B582,"" "")))"),24.0)</f>
        <v>24</v>
      </c>
    </row>
    <row r="583">
      <c r="A583" s="1" t="s">
        <v>1177</v>
      </c>
      <c r="B583" s="1" t="s">
        <v>1178</v>
      </c>
      <c r="C583" s="1">
        <v>2759.0</v>
      </c>
      <c r="F583" s="1" t="s">
        <v>804</v>
      </c>
      <c r="G583" s="2">
        <f>IFERROR(__xludf.DUMMYFUNCTION("IF(B583="""","""",COUNTA(SPLIT(B583,"" "")))"),1.0)</f>
        <v>1</v>
      </c>
    </row>
    <row r="584">
      <c r="A584" s="1" t="s">
        <v>1179</v>
      </c>
      <c r="B584" s="1" t="s">
        <v>1180</v>
      </c>
      <c r="C584" s="1">
        <v>5067.0</v>
      </c>
      <c r="F584" s="1" t="s">
        <v>804</v>
      </c>
      <c r="G584" s="2">
        <f>IFERROR(__xludf.DUMMYFUNCTION("IF(B584="""","""",COUNTA(SPLIT(B584,"" "")))"),28.0)</f>
        <v>28</v>
      </c>
    </row>
    <row r="585">
      <c r="A585" s="1" t="s">
        <v>1181</v>
      </c>
      <c r="B585" s="1" t="s">
        <v>1182</v>
      </c>
      <c r="C585" s="1">
        <v>2760.0</v>
      </c>
      <c r="F585" s="1" t="s">
        <v>804</v>
      </c>
      <c r="G585" s="2">
        <f>IFERROR(__xludf.DUMMYFUNCTION("IF(B585="""","""",COUNTA(SPLIT(B585,"" "")))"),41.0)</f>
        <v>41</v>
      </c>
    </row>
    <row r="586">
      <c r="A586" s="1" t="s">
        <v>1183</v>
      </c>
      <c r="B586" s="1" t="s">
        <v>1184</v>
      </c>
      <c r="C586" s="1">
        <v>5071.0</v>
      </c>
      <c r="F586" s="1" t="s">
        <v>804</v>
      </c>
      <c r="G586" s="2">
        <f>IFERROR(__xludf.DUMMYFUNCTION("IF(B586="""","""",COUNTA(SPLIT(B586,"" "")))"),2.0)</f>
        <v>2</v>
      </c>
    </row>
    <row r="587">
      <c r="A587" s="1" t="s">
        <v>1185</v>
      </c>
      <c r="B587" s="1" t="s">
        <v>1186</v>
      </c>
      <c r="C587" s="1">
        <v>2765.0</v>
      </c>
      <c r="F587" s="1" t="s">
        <v>804</v>
      </c>
      <c r="G587" s="2">
        <f>IFERROR(__xludf.DUMMYFUNCTION("IF(B587="""","""",COUNTA(SPLIT(B587,"" "")))"),1.0)</f>
        <v>1</v>
      </c>
    </row>
    <row r="588">
      <c r="A588" s="1" t="s">
        <v>1187</v>
      </c>
      <c r="B588" s="1" t="s">
        <v>1188</v>
      </c>
      <c r="C588" s="1">
        <v>5066.0</v>
      </c>
      <c r="F588" s="1" t="s">
        <v>804</v>
      </c>
      <c r="G588" s="2">
        <f>IFERROR(__xludf.DUMMYFUNCTION("IF(B588="""","""",COUNTA(SPLIT(B588,"" "")))"),6.0)</f>
        <v>6</v>
      </c>
    </row>
    <row r="589">
      <c r="A589" s="1" t="s">
        <v>1189</v>
      </c>
      <c r="B589" s="1" t="s">
        <v>1190</v>
      </c>
      <c r="C589" s="1">
        <v>2766.0</v>
      </c>
      <c r="F589" s="1" t="s">
        <v>804</v>
      </c>
      <c r="G589" s="2">
        <f>IFERROR(__xludf.DUMMYFUNCTION("IF(B589="""","""",COUNTA(SPLIT(B589,"" "")))"),23.0)</f>
        <v>23</v>
      </c>
    </row>
    <row r="590">
      <c r="A590" s="1" t="s">
        <v>1191</v>
      </c>
      <c r="B590" s="1" t="s">
        <v>1192</v>
      </c>
      <c r="C590" s="1">
        <v>7235.0</v>
      </c>
      <c r="F590" s="1" t="s">
        <v>804</v>
      </c>
      <c r="G590" s="2">
        <f>IFERROR(__xludf.DUMMYFUNCTION("IF(B590="""","""",COUNTA(SPLIT(B590,"" "")))"),3.0)</f>
        <v>3</v>
      </c>
    </row>
    <row r="591">
      <c r="A591" s="1" t="s">
        <v>1193</v>
      </c>
      <c r="B591" s="1" t="s">
        <v>1194</v>
      </c>
      <c r="C591" s="1">
        <v>7236.0</v>
      </c>
      <c r="F591" s="1" t="s">
        <v>804</v>
      </c>
      <c r="G591" s="2">
        <f>IFERROR(__xludf.DUMMYFUNCTION("IF(B591="""","""",COUNTA(SPLIT(B591,"" "")))"),5.0)</f>
        <v>5</v>
      </c>
    </row>
    <row r="592">
      <c r="A592" s="1" t="s">
        <v>1195</v>
      </c>
      <c r="B592" s="1" t="s">
        <v>1196</v>
      </c>
      <c r="C592" s="1">
        <v>7237.0</v>
      </c>
      <c r="F592" s="1" t="s">
        <v>804</v>
      </c>
      <c r="G592" s="2">
        <f>IFERROR(__xludf.DUMMYFUNCTION("IF(B592="""","""",COUNTA(SPLIT(B592,"" "")))"),22.0)</f>
        <v>22</v>
      </c>
    </row>
    <row r="593">
      <c r="A593" s="1" t="s">
        <v>1197</v>
      </c>
      <c r="B593" s="1" t="s">
        <v>1198</v>
      </c>
      <c r="C593" s="1">
        <v>10741.0</v>
      </c>
      <c r="F593" s="1" t="s">
        <v>804</v>
      </c>
      <c r="G593" s="2">
        <f>IFERROR(__xludf.DUMMYFUNCTION("IF(B593="""","""",COUNTA(SPLIT(B593,"" "")))"),2.0)</f>
        <v>2</v>
      </c>
    </row>
    <row r="594">
      <c r="A594" s="1" t="s">
        <v>1199</v>
      </c>
      <c r="B594" s="1" t="s">
        <v>882</v>
      </c>
      <c r="C594" s="1">
        <v>10743.0</v>
      </c>
      <c r="F594" s="1" t="s">
        <v>804</v>
      </c>
      <c r="G594" s="2">
        <f>IFERROR(__xludf.DUMMYFUNCTION("IF(B594="""","""",COUNTA(SPLIT(B594,"" "")))"),2.0)</f>
        <v>2</v>
      </c>
    </row>
    <row r="595">
      <c r="A595" s="1" t="s">
        <v>1200</v>
      </c>
      <c r="B595" s="1" t="s">
        <v>1201</v>
      </c>
      <c r="C595" s="1">
        <v>10742.0</v>
      </c>
      <c r="F595" s="1" t="s">
        <v>804</v>
      </c>
      <c r="G595" s="2">
        <f>IFERROR(__xludf.DUMMYFUNCTION("IF(B595="""","""",COUNTA(SPLIT(B595,"" "")))"),13.0)</f>
        <v>13</v>
      </c>
    </row>
    <row r="596">
      <c r="A596" s="1" t="s">
        <v>1202</v>
      </c>
      <c r="B596" s="1" t="s">
        <v>1203</v>
      </c>
      <c r="C596" s="1">
        <v>2767.0</v>
      </c>
      <c r="F596" s="1" t="s">
        <v>804</v>
      </c>
      <c r="G596" s="2">
        <f>IFERROR(__xludf.DUMMYFUNCTION("IF(B596="""","""",COUNTA(SPLIT(B596,"" "")))"),1.0)</f>
        <v>1</v>
      </c>
    </row>
    <row r="597">
      <c r="A597" s="1" t="s">
        <v>1204</v>
      </c>
      <c r="B597" s="1" t="s">
        <v>1205</v>
      </c>
      <c r="C597" s="1">
        <v>5065.0</v>
      </c>
      <c r="F597" s="1" t="s">
        <v>804</v>
      </c>
      <c r="G597" s="2">
        <f>IFERROR(__xludf.DUMMYFUNCTION("IF(B597="""","""",COUNTA(SPLIT(B597,"" "")))"),11.0)</f>
        <v>11</v>
      </c>
    </row>
    <row r="598">
      <c r="A598" s="1" t="s">
        <v>1206</v>
      </c>
      <c r="B598" s="1" t="s">
        <v>1207</v>
      </c>
      <c r="C598" s="1">
        <v>2768.0</v>
      </c>
      <c r="F598" s="1" t="s">
        <v>804</v>
      </c>
      <c r="G598" s="2">
        <f>IFERROR(__xludf.DUMMYFUNCTION("IF(B598="""","""",COUNTA(SPLIT(B598,"" "")))"),23.0)</f>
        <v>23</v>
      </c>
    </row>
    <row r="599">
      <c r="A599" s="1" t="s">
        <v>1208</v>
      </c>
      <c r="B599" s="1" t="s">
        <v>1209</v>
      </c>
      <c r="C599" s="1">
        <v>11121.0</v>
      </c>
      <c r="F599" s="1" t="s">
        <v>804</v>
      </c>
      <c r="G599" s="2">
        <f>IFERROR(__xludf.DUMMYFUNCTION("IF(B599="""","""",COUNTA(SPLIT(B599,"" "")))"),3.0)</f>
        <v>3</v>
      </c>
    </row>
    <row r="600">
      <c r="A600" s="1" t="s">
        <v>1210</v>
      </c>
      <c r="B600" s="1" t="s">
        <v>1211</v>
      </c>
      <c r="C600" s="1">
        <v>11123.0</v>
      </c>
      <c r="F600" s="1" t="s">
        <v>804</v>
      </c>
      <c r="G600" s="2">
        <f>IFERROR(__xludf.DUMMYFUNCTION("IF(B600="""","""",COUNTA(SPLIT(B600,"" "")))"),16.0)</f>
        <v>16</v>
      </c>
    </row>
    <row r="601">
      <c r="A601" s="1" t="s">
        <v>1212</v>
      </c>
      <c r="B601" s="1" t="s">
        <v>1213</v>
      </c>
      <c r="C601" s="1">
        <v>11122.0</v>
      </c>
      <c r="F601" s="1" t="s">
        <v>804</v>
      </c>
      <c r="G601" s="2">
        <f>IFERROR(__xludf.DUMMYFUNCTION("IF(B601="""","""",COUNTA(SPLIT(B601,"" "")))"),27.0)</f>
        <v>27</v>
      </c>
    </row>
    <row r="602">
      <c r="A602" s="1" t="s">
        <v>1214</v>
      </c>
      <c r="B602" s="1" t="s">
        <v>1215</v>
      </c>
      <c r="C602" s="1">
        <v>11124.0</v>
      </c>
      <c r="F602" s="1" t="s">
        <v>804</v>
      </c>
      <c r="G602" s="2">
        <f>IFERROR(__xludf.DUMMYFUNCTION("IF(B602="""","""",COUNTA(SPLIT(B602,"" "")))"),5.0)</f>
        <v>5</v>
      </c>
    </row>
    <row r="603">
      <c r="A603" s="1" t="s">
        <v>1216</v>
      </c>
      <c r="B603" s="1" t="s">
        <v>1217</v>
      </c>
      <c r="C603" s="1">
        <v>11126.0</v>
      </c>
      <c r="F603" s="1" t="s">
        <v>804</v>
      </c>
      <c r="G603" s="2">
        <f>IFERROR(__xludf.DUMMYFUNCTION("IF(B603="""","""",COUNTA(SPLIT(B603,"" "")))"),11.0)</f>
        <v>11</v>
      </c>
    </row>
    <row r="604">
      <c r="A604" s="1" t="s">
        <v>1218</v>
      </c>
      <c r="B604" s="1" t="s">
        <v>1219</v>
      </c>
      <c r="C604" s="1">
        <v>11125.0</v>
      </c>
      <c r="F604" s="1" t="s">
        <v>804</v>
      </c>
      <c r="G604" s="2">
        <f>IFERROR(__xludf.DUMMYFUNCTION("IF(B604="""","""",COUNTA(SPLIT(B604,"" "")))"),2.0)</f>
        <v>2</v>
      </c>
    </row>
    <row r="605">
      <c r="A605" s="1" t="s">
        <v>1220</v>
      </c>
      <c r="B605" s="1" t="s">
        <v>1221</v>
      </c>
      <c r="C605" s="1">
        <v>11111.0</v>
      </c>
      <c r="F605" s="1" t="s">
        <v>804</v>
      </c>
      <c r="G605" s="2">
        <f>IFERROR(__xludf.DUMMYFUNCTION("IF(B605="""","""",COUNTA(SPLIT(B605,"" "")))"),1.0)</f>
        <v>1</v>
      </c>
    </row>
    <row r="606">
      <c r="A606" s="1" t="s">
        <v>1222</v>
      </c>
      <c r="B606" s="1" t="s">
        <v>1223</v>
      </c>
      <c r="C606" s="1">
        <v>11113.0</v>
      </c>
      <c r="F606" s="1" t="s">
        <v>804</v>
      </c>
      <c r="G606" s="2">
        <f>IFERROR(__xludf.DUMMYFUNCTION("IF(B606="""","""",COUNTA(SPLIT(B606,"" "")))"),12.0)</f>
        <v>12</v>
      </c>
    </row>
    <row r="607">
      <c r="A607" s="1" t="s">
        <v>1224</v>
      </c>
      <c r="B607" s="1" t="s">
        <v>1225</v>
      </c>
      <c r="C607" s="1">
        <v>11112.0</v>
      </c>
      <c r="F607" s="1" t="s">
        <v>804</v>
      </c>
      <c r="G607" s="2">
        <f>IFERROR(__xludf.DUMMYFUNCTION("IF(B607="""","""",COUNTA(SPLIT(B607,"" "")))"),12.0)</f>
        <v>12</v>
      </c>
    </row>
    <row r="608">
      <c r="A608" s="1" t="s">
        <v>1226</v>
      </c>
      <c r="B608" s="1" t="s">
        <v>1227</v>
      </c>
      <c r="C608" s="1">
        <v>2751.0</v>
      </c>
      <c r="F608" s="1" t="s">
        <v>804</v>
      </c>
      <c r="G608" s="2">
        <f>IFERROR(__xludf.DUMMYFUNCTION("IF(B608="""","""",COUNTA(SPLIT(B608,"" "")))"),2.0)</f>
        <v>2</v>
      </c>
    </row>
    <row r="609">
      <c r="A609" s="1" t="s">
        <v>1228</v>
      </c>
      <c r="B609" s="1" t="s">
        <v>1229</v>
      </c>
      <c r="C609" s="1">
        <v>5072.0</v>
      </c>
      <c r="F609" s="1" t="s">
        <v>804</v>
      </c>
      <c r="G609" s="2">
        <f>IFERROR(__xludf.DUMMYFUNCTION("IF(B609="""","""",COUNTA(SPLIT(B609,"" "")))"),26.0)</f>
        <v>26</v>
      </c>
    </row>
    <row r="610">
      <c r="A610" s="1" t="s">
        <v>1230</v>
      </c>
      <c r="B610" s="1" t="s">
        <v>1231</v>
      </c>
      <c r="C610" s="1">
        <v>2752.0</v>
      </c>
      <c r="F610" s="1" t="s">
        <v>804</v>
      </c>
      <c r="G610" s="2">
        <f>IFERROR(__xludf.DUMMYFUNCTION("IF(B610="""","""",COUNTA(SPLIT(B610,"" "")))"),38.0)</f>
        <v>38</v>
      </c>
    </row>
    <row r="611">
      <c r="A611" s="1" t="s">
        <v>1232</v>
      </c>
      <c r="B611" s="1" t="s">
        <v>1233</v>
      </c>
      <c r="C611" s="1">
        <v>11421.0</v>
      </c>
      <c r="F611" s="1" t="s">
        <v>804</v>
      </c>
      <c r="G611" s="2">
        <f>IFERROR(__xludf.DUMMYFUNCTION("IF(B611="""","""",COUNTA(SPLIT(B611,"" "")))"),2.0)</f>
        <v>2</v>
      </c>
    </row>
    <row r="612">
      <c r="A612" s="1" t="s">
        <v>1234</v>
      </c>
      <c r="B612" s="1" t="s">
        <v>1235</v>
      </c>
      <c r="C612" s="1">
        <v>11423.0</v>
      </c>
      <c r="F612" s="1" t="s">
        <v>804</v>
      </c>
      <c r="G612" s="2">
        <f>IFERROR(__xludf.DUMMYFUNCTION("IF(B612="""","""",COUNTA(SPLIT(B612,"" "")))"),3.0)</f>
        <v>3</v>
      </c>
    </row>
    <row r="613">
      <c r="A613" s="1" t="s">
        <v>1236</v>
      </c>
      <c r="B613" s="1" t="s">
        <v>1237</v>
      </c>
      <c r="C613" s="1">
        <v>11422.0</v>
      </c>
      <c r="F613" s="1" t="s">
        <v>804</v>
      </c>
      <c r="G613" s="2">
        <f>IFERROR(__xludf.DUMMYFUNCTION("IF(B613="""","""",COUNTA(SPLIT(B613,"" "")))"),13.0)</f>
        <v>13</v>
      </c>
    </row>
    <row r="614">
      <c r="A614" s="1" t="s">
        <v>1238</v>
      </c>
      <c r="B614" s="1" t="s">
        <v>1239</v>
      </c>
      <c r="C614" s="1">
        <v>2749.0</v>
      </c>
      <c r="F614" s="1" t="s">
        <v>804</v>
      </c>
      <c r="G614" s="2">
        <f>IFERROR(__xludf.DUMMYFUNCTION("IF(B614="""","""",COUNTA(SPLIT(B614,"" "")))"),1.0)</f>
        <v>1</v>
      </c>
    </row>
    <row r="615">
      <c r="A615" s="1" t="s">
        <v>1240</v>
      </c>
      <c r="B615" s="1" t="s">
        <v>1241</v>
      </c>
      <c r="C615" s="1">
        <v>5064.0</v>
      </c>
      <c r="F615" s="1" t="s">
        <v>804</v>
      </c>
      <c r="G615" s="2">
        <f>IFERROR(__xludf.DUMMYFUNCTION("IF(B615="""","""",COUNTA(SPLIT(B615,"" "")))"),18.0)</f>
        <v>18</v>
      </c>
    </row>
    <row r="616">
      <c r="A616" s="1" t="s">
        <v>1242</v>
      </c>
      <c r="B616" s="1" t="s">
        <v>1243</v>
      </c>
      <c r="C616" s="1">
        <v>8352.0</v>
      </c>
      <c r="F616" s="1" t="s">
        <v>804</v>
      </c>
      <c r="G616" s="2">
        <f>IFERROR(__xludf.DUMMYFUNCTION("IF(B616="""","""",COUNTA(SPLIT(B616,"" "")))"),21.0)</f>
        <v>21</v>
      </c>
    </row>
    <row r="617">
      <c r="A617" s="1" t="s">
        <v>1244</v>
      </c>
      <c r="B617" s="1" t="s">
        <v>1245</v>
      </c>
      <c r="C617" s="1">
        <v>2761.0</v>
      </c>
      <c r="F617" s="1" t="s">
        <v>804</v>
      </c>
      <c r="G617" s="2">
        <f>IFERROR(__xludf.DUMMYFUNCTION("IF(B617="""","""",COUNTA(SPLIT(B617,"" "")))"),2.0)</f>
        <v>2</v>
      </c>
    </row>
    <row r="618">
      <c r="A618" s="1" t="s">
        <v>1246</v>
      </c>
      <c r="B618" s="1" t="s">
        <v>1247</v>
      </c>
      <c r="C618" s="1">
        <v>5063.0</v>
      </c>
      <c r="F618" s="1" t="s">
        <v>804</v>
      </c>
      <c r="G618" s="2">
        <f>IFERROR(__xludf.DUMMYFUNCTION("IF(B618="""","""",COUNTA(SPLIT(B618,"" "")))"),3.0)</f>
        <v>3</v>
      </c>
    </row>
    <row r="619">
      <c r="A619" s="1" t="s">
        <v>1248</v>
      </c>
      <c r="B619" s="1" t="s">
        <v>1249</v>
      </c>
      <c r="C619" s="1">
        <v>2762.0</v>
      </c>
      <c r="F619" s="1" t="s">
        <v>804</v>
      </c>
      <c r="G619" s="2">
        <f>IFERROR(__xludf.DUMMYFUNCTION("IF(B619="""","""",COUNTA(SPLIT(B619,"" "")))"),38.0)</f>
        <v>38</v>
      </c>
    </row>
    <row r="620">
      <c r="A620" s="1" t="s">
        <v>1250</v>
      </c>
      <c r="B620" s="1" t="s">
        <v>1251</v>
      </c>
      <c r="C620" s="1">
        <v>2753.0</v>
      </c>
      <c r="F620" s="1" t="s">
        <v>804</v>
      </c>
      <c r="G620" s="2">
        <f>IFERROR(__xludf.DUMMYFUNCTION("IF(B620="""","""",COUNTA(SPLIT(B620,"" "")))"),1.0)</f>
        <v>1</v>
      </c>
    </row>
    <row r="621">
      <c r="A621" s="1" t="s">
        <v>1252</v>
      </c>
      <c r="B621" s="1" t="s">
        <v>1253</v>
      </c>
      <c r="C621" s="1">
        <v>5061.0</v>
      </c>
      <c r="F621" s="1" t="s">
        <v>804</v>
      </c>
      <c r="G621" s="2">
        <f>IFERROR(__xludf.DUMMYFUNCTION("IF(B621="""","""",COUNTA(SPLIT(B621,"" "")))"),10.0)</f>
        <v>10</v>
      </c>
    </row>
    <row r="622">
      <c r="A622" s="1" t="s">
        <v>1254</v>
      </c>
      <c r="B622" s="1" t="s">
        <v>1255</v>
      </c>
      <c r="C622" s="1">
        <v>2754.0</v>
      </c>
      <c r="F622" s="1" t="s">
        <v>804</v>
      </c>
      <c r="G622" s="2">
        <f>IFERROR(__xludf.DUMMYFUNCTION("IF(B622="""","""",COUNTA(SPLIT(B622,"" "")))"),30.0)</f>
        <v>30</v>
      </c>
    </row>
    <row r="623">
      <c r="A623" s="1" t="s">
        <v>1256</v>
      </c>
      <c r="B623" s="1" t="s">
        <v>1257</v>
      </c>
      <c r="C623" s="1">
        <v>5068.0</v>
      </c>
      <c r="F623" s="1" t="s">
        <v>804</v>
      </c>
      <c r="G623" s="2">
        <f>IFERROR(__xludf.DUMMYFUNCTION("IF(B623="""","""",COUNTA(SPLIT(B623,"" "")))"),2.0)</f>
        <v>2</v>
      </c>
    </row>
    <row r="624">
      <c r="A624" s="1" t="s">
        <v>1258</v>
      </c>
      <c r="B624" s="1" t="s">
        <v>1259</v>
      </c>
      <c r="C624" s="1">
        <v>5062.0</v>
      </c>
      <c r="F624" s="1" t="s">
        <v>804</v>
      </c>
      <c r="G624" s="2">
        <f>IFERROR(__xludf.DUMMYFUNCTION("IF(B624="""","""",COUNTA(SPLIT(B624,"" "")))"),2.0)</f>
        <v>2</v>
      </c>
    </row>
    <row r="625">
      <c r="A625" s="1" t="s">
        <v>1260</v>
      </c>
      <c r="B625" s="1" t="s">
        <v>1261</v>
      </c>
      <c r="C625" s="1">
        <v>460.0</v>
      </c>
      <c r="F625" s="1" t="s">
        <v>804</v>
      </c>
      <c r="G625" s="2">
        <f>IFERROR(__xludf.DUMMYFUNCTION("IF(B625="""","""",COUNTA(SPLIT(B625,"" "")))"),1.0)</f>
        <v>1</v>
      </c>
    </row>
    <row r="626">
      <c r="A626" s="1" t="s">
        <v>1262</v>
      </c>
      <c r="B626" s="1" t="s">
        <v>1263</v>
      </c>
      <c r="C626" s="1">
        <v>3601.0</v>
      </c>
      <c r="F626" s="1" t="s">
        <v>804</v>
      </c>
      <c r="G626" s="2">
        <f>IFERROR(__xludf.DUMMYFUNCTION("IF(B626="""","""",COUNTA(SPLIT(B626,"" "")))"),18.0)</f>
        <v>18</v>
      </c>
    </row>
    <row r="627">
      <c r="A627" s="1" t="s">
        <v>1264</v>
      </c>
      <c r="B627" s="1" t="s">
        <v>1265</v>
      </c>
      <c r="C627" s="1">
        <v>8482.0</v>
      </c>
      <c r="F627" s="1" t="s">
        <v>804</v>
      </c>
      <c r="G627" s="2">
        <f>IFERROR(__xludf.DUMMYFUNCTION("IF(B627="""","""",COUNTA(SPLIT(B627,"" "")))"),10.0)</f>
        <v>10</v>
      </c>
    </row>
    <row r="628">
      <c r="A628" s="1" t="s">
        <v>1266</v>
      </c>
      <c r="B628" s="1" t="s">
        <v>1267</v>
      </c>
      <c r="C628" s="1">
        <v>1679.0</v>
      </c>
      <c r="F628" s="1" t="s">
        <v>804</v>
      </c>
      <c r="G628" s="2">
        <f>IFERROR(__xludf.DUMMYFUNCTION("IF(B628="""","""",COUNTA(SPLIT(B628,"" "")))"),86.0)</f>
        <v>86</v>
      </c>
    </row>
    <row r="629">
      <c r="A629" s="1" t="s">
        <v>1268</v>
      </c>
      <c r="B629" s="1" t="s">
        <v>1269</v>
      </c>
      <c r="C629" s="1">
        <v>6710.0</v>
      </c>
      <c r="F629" s="1" t="s">
        <v>804</v>
      </c>
      <c r="G629" s="2">
        <f>IFERROR(__xludf.DUMMYFUNCTION("IF(B629="""","""",COUNTA(SPLIT(B629,"" "")))"),18.0)</f>
        <v>18</v>
      </c>
    </row>
    <row r="630">
      <c r="A630" s="1" t="s">
        <v>1270</v>
      </c>
      <c r="B630" s="1" t="s">
        <v>616</v>
      </c>
      <c r="C630" s="1">
        <v>1136.0</v>
      </c>
      <c r="F630" s="1" t="s">
        <v>804</v>
      </c>
      <c r="G630" s="2">
        <f>IFERROR(__xludf.DUMMYFUNCTION("IF(B630="""","""",COUNTA(SPLIT(B630,"" "")))"),1.0)</f>
        <v>1</v>
      </c>
    </row>
    <row r="631">
      <c r="A631" s="1" t="s">
        <v>1271</v>
      </c>
      <c r="B631" s="1" t="s">
        <v>1272</v>
      </c>
      <c r="C631" s="1">
        <v>1137.0</v>
      </c>
      <c r="F631" s="1" t="s">
        <v>804</v>
      </c>
      <c r="G631" s="2">
        <f>IFERROR(__xludf.DUMMYFUNCTION("IF(B631="""","""",COUNTA(SPLIT(B631,"" "")))"),52.0)</f>
        <v>52</v>
      </c>
    </row>
    <row r="632">
      <c r="A632" s="1" t="s">
        <v>1273</v>
      </c>
      <c r="B632" s="1" t="s">
        <v>1274</v>
      </c>
      <c r="C632" s="1">
        <v>5261.0</v>
      </c>
      <c r="F632" s="1" t="s">
        <v>804</v>
      </c>
      <c r="G632" s="2">
        <f>IFERROR(__xludf.DUMMYFUNCTION("IF(B632="""","""",COUNTA(SPLIT(B632,"" "")))"),19.0)</f>
        <v>19</v>
      </c>
    </row>
    <row r="633">
      <c r="A633" s="1" t="s">
        <v>1275</v>
      </c>
      <c r="B633" s="1" t="s">
        <v>1276</v>
      </c>
      <c r="C633" s="1">
        <v>3499.0</v>
      </c>
      <c r="F633" s="1" t="s">
        <v>804</v>
      </c>
      <c r="G633" s="2">
        <f>IFERROR(__xludf.DUMMYFUNCTION("IF(B633="""","""",COUNTA(SPLIT(B633,"" "")))"),1.0)</f>
        <v>1</v>
      </c>
    </row>
    <row r="634">
      <c r="A634" s="1" t="s">
        <v>1277</v>
      </c>
      <c r="B634" s="1" t="s">
        <v>1278</v>
      </c>
      <c r="C634" s="1">
        <v>3600.0</v>
      </c>
      <c r="F634" s="1" t="s">
        <v>804</v>
      </c>
      <c r="G634" s="2">
        <f>IFERROR(__xludf.DUMMYFUNCTION("IF(B634="""","""",COUNTA(SPLIT(B634,"" "")))"),13.0)</f>
        <v>13</v>
      </c>
    </row>
    <row r="635">
      <c r="A635" s="1" t="s">
        <v>1279</v>
      </c>
      <c r="B635" s="1" t="s">
        <v>1280</v>
      </c>
      <c r="C635" s="1">
        <v>8481.0</v>
      </c>
      <c r="F635" s="1" t="s">
        <v>804</v>
      </c>
      <c r="G635" s="2">
        <f>IFERROR(__xludf.DUMMYFUNCTION("IF(B635="""","""",COUNTA(SPLIT(B635,"" "")))"),5.0)</f>
        <v>5</v>
      </c>
    </row>
    <row r="636">
      <c r="A636" s="1" t="s">
        <v>1281</v>
      </c>
      <c r="B636" s="1" t="s">
        <v>1282</v>
      </c>
      <c r="C636" s="1">
        <v>4930.0</v>
      </c>
      <c r="F636" s="1" t="s">
        <v>804</v>
      </c>
      <c r="G636" s="2">
        <f>IFERROR(__xludf.DUMMYFUNCTION("IF(B636="""","""",COUNTA(SPLIT(B636,"" "")))"),79.0)</f>
        <v>79</v>
      </c>
    </row>
    <row r="637">
      <c r="A637" s="1" t="s">
        <v>1283</v>
      </c>
      <c r="B637" s="1" t="s">
        <v>1284</v>
      </c>
      <c r="C637" s="1">
        <v>6711.0</v>
      </c>
      <c r="F637" s="1" t="s">
        <v>804</v>
      </c>
      <c r="G637" s="2">
        <f>IFERROR(__xludf.DUMMYFUNCTION("IF(B637="""","""",COUNTA(SPLIT(B637,"" "")))"),18.0)</f>
        <v>18</v>
      </c>
    </row>
    <row r="638">
      <c r="A638" s="1" t="s">
        <v>1285</v>
      </c>
      <c r="B638" s="1" t="s">
        <v>1286</v>
      </c>
      <c r="C638" s="1">
        <v>5274.0</v>
      </c>
      <c r="F638" s="1" t="s">
        <v>804</v>
      </c>
      <c r="G638" s="2">
        <f>IFERROR(__xludf.DUMMYFUNCTION("IF(B638="""","""",COUNTA(SPLIT(B638,"" "")))"),31.0)</f>
        <v>31</v>
      </c>
    </row>
    <row r="639">
      <c r="A639" s="1" t="s">
        <v>1287</v>
      </c>
      <c r="B639" s="1" t="s">
        <v>1288</v>
      </c>
      <c r="C639" s="1">
        <v>1148.0</v>
      </c>
      <c r="F639" s="1" t="s">
        <v>804</v>
      </c>
      <c r="G639" s="2">
        <f>IFERROR(__xludf.DUMMYFUNCTION("IF(B639="""","""",COUNTA(SPLIT(B639,"" "")))"),1.0)</f>
        <v>1</v>
      </c>
    </row>
    <row r="640">
      <c r="A640" s="1" t="s">
        <v>1289</v>
      </c>
      <c r="B640" s="1" t="s">
        <v>1290</v>
      </c>
      <c r="C640" s="1">
        <v>1149.0</v>
      </c>
      <c r="F640" s="1" t="s">
        <v>804</v>
      </c>
      <c r="G640" s="2">
        <f>IFERROR(__xludf.DUMMYFUNCTION("IF(B640="""","""",COUNTA(SPLIT(B640,"" "")))"),24.0)</f>
        <v>24</v>
      </c>
    </row>
    <row r="641">
      <c r="A641" s="1" t="s">
        <v>1291</v>
      </c>
      <c r="B641" s="1" t="s">
        <v>1292</v>
      </c>
      <c r="C641" s="1">
        <v>8738.0</v>
      </c>
      <c r="F641" s="1" t="s">
        <v>804</v>
      </c>
      <c r="G641" s="2">
        <f>IFERROR(__xludf.DUMMYFUNCTION("IF(B641="""","""",COUNTA(SPLIT(B641,"" "")))"),2.0)</f>
        <v>2</v>
      </c>
    </row>
    <row r="642">
      <c r="A642" s="1" t="s">
        <v>1293</v>
      </c>
      <c r="B642" s="1" t="s">
        <v>1294</v>
      </c>
      <c r="C642" s="1">
        <v>8739.0</v>
      </c>
      <c r="F642" s="1" t="s">
        <v>804</v>
      </c>
      <c r="G642" s="2">
        <f>IFERROR(__xludf.DUMMYFUNCTION("IF(B642="""","""",COUNTA(SPLIT(B642,"" "")))"),24.0)</f>
        <v>24</v>
      </c>
    </row>
    <row r="643">
      <c r="A643" s="1" t="s">
        <v>1295</v>
      </c>
      <c r="B643" s="1" t="s">
        <v>1296</v>
      </c>
      <c r="C643" s="1">
        <v>459.0</v>
      </c>
      <c r="F643" s="1" t="s">
        <v>804</v>
      </c>
      <c r="G643" s="2">
        <f>IFERROR(__xludf.DUMMYFUNCTION("IF(B643="""","""",COUNTA(SPLIT(B643,"" "")))"),1.0)</f>
        <v>1</v>
      </c>
    </row>
    <row r="644">
      <c r="A644" s="1" t="s">
        <v>1297</v>
      </c>
      <c r="B644" s="1" t="s">
        <v>1298</v>
      </c>
      <c r="C644" s="1">
        <v>3599.0</v>
      </c>
      <c r="F644" s="1" t="s">
        <v>804</v>
      </c>
      <c r="G644" s="2">
        <f>IFERROR(__xludf.DUMMYFUNCTION("IF(B644="""","""",COUNTA(SPLIT(B644,"" "")))"),10.0)</f>
        <v>10</v>
      </c>
    </row>
    <row r="645">
      <c r="A645" s="1" t="s">
        <v>1299</v>
      </c>
      <c r="B645" s="1" t="s">
        <v>1300</v>
      </c>
      <c r="C645" s="1">
        <v>1673.0</v>
      </c>
      <c r="F645" s="1" t="s">
        <v>804</v>
      </c>
      <c r="G645" s="2">
        <f>IFERROR(__xludf.DUMMYFUNCTION("IF(B645="""","""",COUNTA(SPLIT(B645,"" "")))"),139.0)</f>
        <v>139</v>
      </c>
    </row>
    <row r="646">
      <c r="A646" s="1" t="s">
        <v>1301</v>
      </c>
      <c r="B646" s="1" t="s">
        <v>1302</v>
      </c>
      <c r="C646" s="1">
        <v>6712.0</v>
      </c>
      <c r="F646" s="1" t="s">
        <v>804</v>
      </c>
      <c r="G646" s="2">
        <f>IFERROR(__xludf.DUMMYFUNCTION("IF(B646="""","""",COUNTA(SPLIT(B646,"" "")))"),15.0)</f>
        <v>15</v>
      </c>
    </row>
    <row r="647">
      <c r="A647" s="1" t="s">
        <v>1303</v>
      </c>
      <c r="B647" s="1" t="s">
        <v>1304</v>
      </c>
      <c r="C647" s="1">
        <v>1138.0</v>
      </c>
      <c r="F647" s="1" t="s">
        <v>804</v>
      </c>
      <c r="G647" s="2">
        <f>IFERROR(__xludf.DUMMYFUNCTION("IF(B647="""","""",COUNTA(SPLIT(B647,"" "")))"),2.0)</f>
        <v>2</v>
      </c>
    </row>
    <row r="648">
      <c r="A648" s="1" t="s">
        <v>1305</v>
      </c>
      <c r="B648" s="1" t="s">
        <v>1306</v>
      </c>
      <c r="C648" s="1">
        <v>1139.0</v>
      </c>
      <c r="F648" s="1" t="s">
        <v>804</v>
      </c>
      <c r="G648" s="2">
        <f>IFERROR(__xludf.DUMMYFUNCTION("IF(B648="""","""",COUNTA(SPLIT(B648,"" "")))"),27.0)</f>
        <v>27</v>
      </c>
    </row>
    <row r="649">
      <c r="A649" s="1" t="s">
        <v>1307</v>
      </c>
      <c r="B649" s="1" t="s">
        <v>1308</v>
      </c>
      <c r="C649" s="1">
        <v>809.0</v>
      </c>
      <c r="F649" s="1" t="s">
        <v>804</v>
      </c>
      <c r="G649" s="2">
        <f>IFERROR(__xludf.DUMMYFUNCTION("IF(B649="""","""",COUNTA(SPLIT(B649,"" "")))"),2.0)</f>
        <v>2</v>
      </c>
    </row>
    <row r="650">
      <c r="A650" s="1" t="s">
        <v>1309</v>
      </c>
      <c r="B650" s="1" t="s">
        <v>1310</v>
      </c>
      <c r="C650" s="1">
        <v>1688.0</v>
      </c>
      <c r="F650" s="1" t="s">
        <v>804</v>
      </c>
      <c r="G650" s="2">
        <f>IFERROR(__xludf.DUMMYFUNCTION("IF(B650="""","""",COUNTA(SPLIT(B650,"" "")))"),4.0)</f>
        <v>4</v>
      </c>
    </row>
    <row r="651">
      <c r="A651" s="1" t="s">
        <v>1311</v>
      </c>
      <c r="B651" s="1" t="s">
        <v>1312</v>
      </c>
      <c r="C651" s="1">
        <v>4931.0</v>
      </c>
      <c r="F651" s="1" t="s">
        <v>804</v>
      </c>
      <c r="G651" s="2">
        <f>IFERROR(__xludf.DUMMYFUNCTION("IF(B651="""","""",COUNTA(SPLIT(B651,"" "")))"),98.0)</f>
        <v>98</v>
      </c>
    </row>
    <row r="652">
      <c r="A652" s="1" t="s">
        <v>1313</v>
      </c>
      <c r="B652" s="1" t="s">
        <v>1314</v>
      </c>
      <c r="C652" s="1">
        <v>6713.0</v>
      </c>
      <c r="F652" s="1" t="s">
        <v>804</v>
      </c>
      <c r="G652" s="2">
        <f>IFERROR(__xludf.DUMMYFUNCTION("IF(B652="""","""",COUNTA(SPLIT(B652,"" "")))"),14.0)</f>
        <v>14</v>
      </c>
    </row>
    <row r="653">
      <c r="A653" s="1" t="s">
        <v>1315</v>
      </c>
      <c r="B653" s="1" t="s">
        <v>1316</v>
      </c>
      <c r="C653" s="1">
        <v>5291.0</v>
      </c>
      <c r="F653" s="1" t="s">
        <v>804</v>
      </c>
      <c r="G653" s="2">
        <f>IFERROR(__xludf.DUMMYFUNCTION("IF(B653="""","""",COUNTA(SPLIT(B653,"" "")))"),30.0)</f>
        <v>30</v>
      </c>
    </row>
    <row r="654">
      <c r="A654" s="1" t="s">
        <v>1317</v>
      </c>
      <c r="B654" s="1" t="s">
        <v>1318</v>
      </c>
      <c r="C654" s="1">
        <v>8740.0</v>
      </c>
      <c r="F654" s="1" t="s">
        <v>804</v>
      </c>
      <c r="G654" s="2">
        <f>IFERROR(__xludf.DUMMYFUNCTION("IF(B654="""","""",COUNTA(SPLIT(B654,"" "")))"),2.0)</f>
        <v>2</v>
      </c>
    </row>
    <row r="655">
      <c r="A655" s="1" t="s">
        <v>1319</v>
      </c>
      <c r="B655" s="1" t="s">
        <v>1320</v>
      </c>
      <c r="C655" s="1">
        <v>8741.0</v>
      </c>
      <c r="F655" s="1" t="s">
        <v>804</v>
      </c>
      <c r="G655" s="2">
        <f>IFERROR(__xludf.DUMMYFUNCTION("IF(B655="""","""",COUNTA(SPLIT(B655,"" "")))"),25.0)</f>
        <v>25</v>
      </c>
    </row>
    <row r="656">
      <c r="A656" s="1" t="s">
        <v>1321</v>
      </c>
      <c r="B656" s="1" t="s">
        <v>1322</v>
      </c>
      <c r="C656" s="1">
        <v>5488.0</v>
      </c>
      <c r="F656" s="1" t="s">
        <v>804</v>
      </c>
      <c r="G656" s="2">
        <f>IFERROR(__xludf.DUMMYFUNCTION("IF(B656="""","""",COUNTA(SPLIT(B656,"" "")))"),3.0)</f>
        <v>3</v>
      </c>
    </row>
    <row r="657">
      <c r="A657" s="1" t="s">
        <v>1323</v>
      </c>
      <c r="B657" s="1" t="s">
        <v>1324</v>
      </c>
      <c r="C657" s="1">
        <v>5489.0</v>
      </c>
      <c r="F657" s="1" t="s">
        <v>804</v>
      </c>
      <c r="G657" s="2">
        <f>IFERROR(__xludf.DUMMYFUNCTION("IF(B657="""","""",COUNTA(SPLIT(B657,"" "")))"),23.0)</f>
        <v>23</v>
      </c>
    </row>
    <row r="658">
      <c r="A658" s="1" t="s">
        <v>1325</v>
      </c>
      <c r="B658" s="1" t="s">
        <v>1326</v>
      </c>
      <c r="C658" s="1">
        <v>5043.0</v>
      </c>
      <c r="F658" s="1" t="s">
        <v>804</v>
      </c>
      <c r="G658" s="2">
        <f>IFERROR(__xludf.DUMMYFUNCTION("IF(B658="""","""",COUNTA(SPLIT(B658,"" "")))"),1.0)</f>
        <v>1</v>
      </c>
    </row>
    <row r="659">
      <c r="A659" s="1" t="s">
        <v>1327</v>
      </c>
      <c r="B659" s="1" t="s">
        <v>1328</v>
      </c>
      <c r="C659" s="1">
        <v>5044.0</v>
      </c>
      <c r="F659" s="1" t="s">
        <v>804</v>
      </c>
      <c r="G659" s="2">
        <f>IFERROR(__xludf.DUMMYFUNCTION("IF(B659="""","""",COUNTA(SPLIT(B659,"" "")))"),7.0)</f>
        <v>7</v>
      </c>
    </row>
    <row r="660">
      <c r="A660" s="1" t="s">
        <v>1329</v>
      </c>
      <c r="B660" s="1" t="s">
        <v>1330</v>
      </c>
      <c r="C660" s="1">
        <v>5045.0</v>
      </c>
      <c r="F660" s="1" t="s">
        <v>804</v>
      </c>
      <c r="G660" s="2">
        <f>IFERROR(__xludf.DUMMYFUNCTION("IF(B660="""","""",COUNTA(SPLIT(B660,"" "")))"),92.0)</f>
        <v>92</v>
      </c>
    </row>
    <row r="661">
      <c r="A661" s="1" t="s">
        <v>1331</v>
      </c>
      <c r="B661" s="1" t="s">
        <v>1332</v>
      </c>
      <c r="C661" s="1">
        <v>4944.0</v>
      </c>
      <c r="F661" s="1" t="s">
        <v>804</v>
      </c>
      <c r="G661" s="2">
        <f>IFERROR(__xludf.DUMMYFUNCTION("IF(B661="""","""",COUNTA(SPLIT(B661,"" "")))"),1.0)</f>
        <v>1</v>
      </c>
    </row>
    <row r="662">
      <c r="A662" s="1" t="s">
        <v>1333</v>
      </c>
      <c r="B662" s="1" t="s">
        <v>1334</v>
      </c>
      <c r="C662" s="1">
        <v>4946.0</v>
      </c>
      <c r="F662" s="1" t="s">
        <v>804</v>
      </c>
      <c r="G662" s="2">
        <f>IFERROR(__xludf.DUMMYFUNCTION("IF(B662="""","""",COUNTA(SPLIT(B662,"" "")))"),9.0)</f>
        <v>9</v>
      </c>
    </row>
    <row r="663">
      <c r="A663" s="1" t="s">
        <v>1335</v>
      </c>
      <c r="B663" s="1" t="s">
        <v>1336</v>
      </c>
      <c r="C663" s="1">
        <v>4945.0</v>
      </c>
      <c r="F663" s="1" t="s">
        <v>804</v>
      </c>
      <c r="G663" s="2">
        <f>IFERROR(__xludf.DUMMYFUNCTION("IF(B663="""","""",COUNTA(SPLIT(B663,"" "")))"),50.0)</f>
        <v>50</v>
      </c>
    </row>
    <row r="664">
      <c r="A664" s="1" t="s">
        <v>1337</v>
      </c>
      <c r="B664" s="1" t="s">
        <v>1338</v>
      </c>
      <c r="C664" s="1">
        <v>7458.0</v>
      </c>
      <c r="F664" s="1" t="s">
        <v>804</v>
      </c>
      <c r="G664" s="2">
        <f>IFERROR(__xludf.DUMMYFUNCTION("IF(B664="""","""",COUNTA(SPLIT(B664,"" "")))"),2.0)</f>
        <v>2</v>
      </c>
    </row>
    <row r="665">
      <c r="A665" s="1" t="s">
        <v>1339</v>
      </c>
      <c r="B665" s="1" t="s">
        <v>1340</v>
      </c>
      <c r="C665" s="1">
        <v>7460.0</v>
      </c>
      <c r="F665" s="1" t="s">
        <v>804</v>
      </c>
      <c r="G665" s="2">
        <f>IFERROR(__xludf.DUMMYFUNCTION("IF(B665="""","""",COUNTA(SPLIT(B665,"" "")))"),37.0)</f>
        <v>37</v>
      </c>
    </row>
    <row r="666">
      <c r="A666" s="1" t="s">
        <v>1341</v>
      </c>
      <c r="B666" s="1" t="s">
        <v>1342</v>
      </c>
      <c r="C666" s="1">
        <v>7461.0</v>
      </c>
      <c r="F666" s="1" t="s">
        <v>804</v>
      </c>
      <c r="G666" s="2">
        <f>IFERROR(__xludf.DUMMYFUNCTION("IF(B666="""","""",COUNTA(SPLIT(B666,"" "")))"),4.0)</f>
        <v>4</v>
      </c>
    </row>
    <row r="667">
      <c r="A667" s="1" t="s">
        <v>1343</v>
      </c>
      <c r="B667" s="1" t="s">
        <v>1344</v>
      </c>
      <c r="C667" s="1">
        <v>7462.0</v>
      </c>
      <c r="F667" s="1" t="s">
        <v>804</v>
      </c>
      <c r="G667" s="2">
        <f>IFERROR(__xludf.DUMMYFUNCTION("IF(B667="""","""",COUNTA(SPLIT(B667,"" "")))"),35.0)</f>
        <v>35</v>
      </c>
    </row>
    <row r="668">
      <c r="A668" s="1" t="s">
        <v>1345</v>
      </c>
      <c r="B668" s="1" t="s">
        <v>1346</v>
      </c>
      <c r="C668" s="1">
        <v>7494.0</v>
      </c>
      <c r="F668" s="1" t="s">
        <v>804</v>
      </c>
      <c r="G668" s="2">
        <f>IFERROR(__xludf.DUMMYFUNCTION("IF(B668="""","""",COUNTA(SPLIT(B668,"" "")))"),2.0)</f>
        <v>2</v>
      </c>
    </row>
    <row r="669">
      <c r="A669" s="1" t="s">
        <v>1347</v>
      </c>
      <c r="B669" s="1" t="s">
        <v>1348</v>
      </c>
      <c r="C669" s="1">
        <v>7495.0</v>
      </c>
      <c r="F669" s="1" t="s">
        <v>804</v>
      </c>
      <c r="G669" s="2">
        <f>IFERROR(__xludf.DUMMYFUNCTION("IF(B669="""","""",COUNTA(SPLIT(B669,"" "")))"),24.0)</f>
        <v>24</v>
      </c>
    </row>
    <row r="670">
      <c r="A670" s="1" t="s">
        <v>1349</v>
      </c>
      <c r="B670" s="1" t="s">
        <v>1350</v>
      </c>
      <c r="C670" s="1">
        <v>7463.0</v>
      </c>
      <c r="F670" s="1" t="s">
        <v>804</v>
      </c>
      <c r="G670" s="2">
        <f>IFERROR(__xludf.DUMMYFUNCTION("IF(B670="""","""",COUNTA(SPLIT(B670,"" "")))"),1.0)</f>
        <v>1</v>
      </c>
    </row>
    <row r="671">
      <c r="A671" s="1" t="s">
        <v>1351</v>
      </c>
      <c r="B671" s="1" t="s">
        <v>1352</v>
      </c>
      <c r="C671" s="1">
        <v>7464.0</v>
      </c>
      <c r="F671" s="1" t="s">
        <v>804</v>
      </c>
      <c r="G671" s="2">
        <f>IFERROR(__xludf.DUMMYFUNCTION("IF(B671="""","""",COUNTA(SPLIT(B671,"" "")))"),26.0)</f>
        <v>26</v>
      </c>
    </row>
    <row r="672">
      <c r="A672" s="1" t="s">
        <v>1353</v>
      </c>
      <c r="B672" s="1" t="s">
        <v>1332</v>
      </c>
      <c r="C672" s="1">
        <v>4941.0</v>
      </c>
      <c r="F672" s="1" t="s">
        <v>804</v>
      </c>
      <c r="G672" s="2">
        <f>IFERROR(__xludf.DUMMYFUNCTION("IF(B672="""","""",COUNTA(SPLIT(B672,"" "")))"),1.0)</f>
        <v>1</v>
      </c>
    </row>
    <row r="673">
      <c r="A673" s="1" t="s">
        <v>1354</v>
      </c>
      <c r="B673" s="1" t="s">
        <v>1355</v>
      </c>
      <c r="C673" s="1">
        <v>4943.0</v>
      </c>
      <c r="F673" s="1" t="s">
        <v>804</v>
      </c>
      <c r="G673" s="2">
        <f>IFERROR(__xludf.DUMMYFUNCTION("IF(B673="""","""",COUNTA(SPLIT(B673,"" "")))"),12.0)</f>
        <v>12</v>
      </c>
    </row>
    <row r="674">
      <c r="A674" s="1" t="s">
        <v>1356</v>
      </c>
      <c r="B674" s="1" t="s">
        <v>1357</v>
      </c>
      <c r="C674" s="1">
        <v>4942.0</v>
      </c>
      <c r="F674" s="1" t="s">
        <v>804</v>
      </c>
      <c r="G674" s="2">
        <f>IFERROR(__xludf.DUMMYFUNCTION("IF(B674="""","""",COUNTA(SPLIT(B674,"" "")))"),33.0)</f>
        <v>33</v>
      </c>
    </row>
    <row r="675">
      <c r="A675" s="1" t="s">
        <v>1358</v>
      </c>
      <c r="B675" s="1" t="s">
        <v>1359</v>
      </c>
      <c r="C675" s="1">
        <v>5058.0</v>
      </c>
      <c r="F675" s="1" t="s">
        <v>804</v>
      </c>
      <c r="G675" s="2">
        <f>IFERROR(__xludf.DUMMYFUNCTION("IF(B675="""","""",COUNTA(SPLIT(B675,"" "")))"),2.0)</f>
        <v>2</v>
      </c>
    </row>
    <row r="676">
      <c r="A676" s="1" t="s">
        <v>1360</v>
      </c>
      <c r="B676" s="1" t="s">
        <v>1361</v>
      </c>
      <c r="C676" s="1">
        <v>5060.0</v>
      </c>
      <c r="F676" s="1" t="s">
        <v>804</v>
      </c>
      <c r="G676" s="2">
        <f>IFERROR(__xludf.DUMMYFUNCTION("IF(B676="""","""",COUNTA(SPLIT(B676,"" "")))"),19.0)</f>
        <v>19</v>
      </c>
    </row>
    <row r="677">
      <c r="A677" s="1" t="s">
        <v>1362</v>
      </c>
      <c r="B677" s="1" t="s">
        <v>1363</v>
      </c>
      <c r="C677" s="1">
        <v>5059.0</v>
      </c>
      <c r="F677" s="1" t="s">
        <v>804</v>
      </c>
      <c r="G677" s="2">
        <f>IFERROR(__xludf.DUMMYFUNCTION("IF(B677="""","""",COUNTA(SPLIT(B677,"" "")))"),94.0)</f>
        <v>94</v>
      </c>
    </row>
    <row r="678">
      <c r="A678" s="1" t="s">
        <v>1364</v>
      </c>
      <c r="B678" s="1" t="s">
        <v>1365</v>
      </c>
      <c r="C678" s="1">
        <v>7698.0</v>
      </c>
      <c r="F678" s="1" t="s">
        <v>804</v>
      </c>
      <c r="G678" s="2">
        <f>IFERROR(__xludf.DUMMYFUNCTION("IF(B678="""","""",COUNTA(SPLIT(B678,"" "")))"),2.0)</f>
        <v>2</v>
      </c>
    </row>
    <row r="679">
      <c r="A679" s="1" t="s">
        <v>1366</v>
      </c>
      <c r="B679" s="1" t="s">
        <v>1367</v>
      </c>
      <c r="C679" s="1">
        <v>7699.0</v>
      </c>
      <c r="F679" s="1" t="s">
        <v>804</v>
      </c>
      <c r="G679" s="2">
        <f>IFERROR(__xludf.DUMMYFUNCTION("IF(B679="""","""",COUNTA(SPLIT(B679,"" "")))"),10.0)</f>
        <v>10</v>
      </c>
    </row>
    <row r="680">
      <c r="A680" s="1" t="s">
        <v>1368</v>
      </c>
      <c r="B680" s="1" t="s">
        <v>1369</v>
      </c>
      <c r="C680" s="1">
        <v>9197.0</v>
      </c>
      <c r="F680" s="1" t="s">
        <v>804</v>
      </c>
      <c r="G680" s="2">
        <f>IFERROR(__xludf.DUMMYFUNCTION("IF(B680="""","""",COUNTA(SPLIT(B680,"" "")))"),4.0)</f>
        <v>4</v>
      </c>
    </row>
    <row r="681">
      <c r="A681" s="1" t="s">
        <v>1370</v>
      </c>
      <c r="B681" s="1" t="s">
        <v>1371</v>
      </c>
      <c r="C681" s="1">
        <v>5052.0</v>
      </c>
      <c r="F681" s="1" t="s">
        <v>804</v>
      </c>
      <c r="G681" s="2">
        <f>IFERROR(__xludf.DUMMYFUNCTION("IF(B681="""","""",COUNTA(SPLIT(B681,"" "")))"),2.0)</f>
        <v>2</v>
      </c>
    </row>
    <row r="682">
      <c r="A682" s="1" t="s">
        <v>1372</v>
      </c>
      <c r="B682" s="1" t="s">
        <v>1373</v>
      </c>
      <c r="C682" s="1">
        <v>5054.0</v>
      </c>
      <c r="F682" s="1" t="s">
        <v>804</v>
      </c>
      <c r="G682" s="2">
        <f>IFERROR(__xludf.DUMMYFUNCTION("IF(B682="""","""",COUNTA(SPLIT(B682,"" "")))"),20.0)</f>
        <v>20</v>
      </c>
    </row>
    <row r="683">
      <c r="A683" s="1" t="s">
        <v>1374</v>
      </c>
      <c r="B683" s="1" t="s">
        <v>1375</v>
      </c>
      <c r="C683" s="1">
        <v>5053.0</v>
      </c>
      <c r="F683" s="1" t="s">
        <v>804</v>
      </c>
      <c r="G683" s="2">
        <f>IFERROR(__xludf.DUMMYFUNCTION("IF(B683="""","""",COUNTA(SPLIT(B683,"" "")))"),106.0)</f>
        <v>106</v>
      </c>
    </row>
    <row r="684">
      <c r="A684" s="1" t="s">
        <v>1376</v>
      </c>
      <c r="B684" s="1" t="s">
        <v>1377</v>
      </c>
      <c r="C684" s="1">
        <v>7262.0</v>
      </c>
      <c r="F684" s="1" t="s">
        <v>804</v>
      </c>
      <c r="G684" s="2">
        <f>IFERROR(__xludf.DUMMYFUNCTION("IF(B684="""","""",COUNTA(SPLIT(B684,"" "")))"),2.0)</f>
        <v>2</v>
      </c>
    </row>
    <row r="685">
      <c r="A685" s="1" t="s">
        <v>1378</v>
      </c>
      <c r="B685" s="1" t="s">
        <v>1379</v>
      </c>
      <c r="C685" s="1">
        <v>7263.0</v>
      </c>
      <c r="F685" s="1" t="s">
        <v>804</v>
      </c>
      <c r="G685" s="2">
        <f>IFERROR(__xludf.DUMMYFUNCTION("IF(B685="""","""",COUNTA(SPLIT(B685,"" "")))"),3.0)</f>
        <v>3</v>
      </c>
    </row>
    <row r="686">
      <c r="A686" s="1" t="s">
        <v>1380</v>
      </c>
      <c r="B686" s="1" t="s">
        <v>1381</v>
      </c>
      <c r="C686" s="1">
        <v>7264.0</v>
      </c>
      <c r="F686" s="1" t="s">
        <v>804</v>
      </c>
      <c r="G686" s="2">
        <f>IFERROR(__xludf.DUMMYFUNCTION("IF(B686="""","""",COUNTA(SPLIT(B686,"" "")))"),11.0)</f>
        <v>11</v>
      </c>
    </row>
    <row r="687">
      <c r="A687" s="1" t="s">
        <v>1382</v>
      </c>
      <c r="B687" s="1" t="s">
        <v>1383</v>
      </c>
      <c r="C687" s="1">
        <v>8637.0</v>
      </c>
      <c r="F687" s="1" t="s">
        <v>804</v>
      </c>
      <c r="G687" s="2">
        <f>IFERROR(__xludf.DUMMYFUNCTION("IF(B687="""","""",COUNTA(SPLIT(B687,"" "")))"),1.0)</f>
        <v>1</v>
      </c>
    </row>
    <row r="688">
      <c r="A688" s="1" t="s">
        <v>1384</v>
      </c>
      <c r="B688" s="1" t="s">
        <v>1385</v>
      </c>
      <c r="C688" s="1">
        <v>8638.0</v>
      </c>
      <c r="F688" s="1" t="s">
        <v>804</v>
      </c>
      <c r="G688" s="2">
        <f>IFERROR(__xludf.DUMMYFUNCTION("IF(B688="""","""",COUNTA(SPLIT(B688,"" "")))"),13.0)</f>
        <v>13</v>
      </c>
    </row>
    <row r="689">
      <c r="A689" s="1" t="s">
        <v>1386</v>
      </c>
      <c r="B689" s="1" t="s">
        <v>1387</v>
      </c>
      <c r="C689" s="1">
        <v>3502.0</v>
      </c>
      <c r="F689" s="1" t="s">
        <v>804</v>
      </c>
      <c r="G689" s="2">
        <f>IFERROR(__xludf.DUMMYFUNCTION("IF(B689="""","""",COUNTA(SPLIT(B689,"" "")))"),2.0)</f>
        <v>2</v>
      </c>
    </row>
    <row r="690">
      <c r="A690" s="1" t="s">
        <v>1388</v>
      </c>
      <c r="B690" s="1" t="s">
        <v>1389</v>
      </c>
      <c r="C690" s="1">
        <v>4935.0</v>
      </c>
      <c r="F690" s="1" t="s">
        <v>804</v>
      </c>
      <c r="G690" s="2">
        <f>IFERROR(__xludf.DUMMYFUNCTION("IF(B690="""","""",COUNTA(SPLIT(B690,"" "")))"),14.0)</f>
        <v>14</v>
      </c>
    </row>
    <row r="691">
      <c r="A691" s="1" t="s">
        <v>1390</v>
      </c>
      <c r="B691" s="1" t="s">
        <v>1391</v>
      </c>
      <c r="C691" s="1">
        <v>4934.0</v>
      </c>
      <c r="F691" s="1" t="s">
        <v>804</v>
      </c>
      <c r="G691" s="2">
        <f>IFERROR(__xludf.DUMMYFUNCTION("IF(B691="""","""",COUNTA(SPLIT(B691,"" "")))"),85.0)</f>
        <v>85</v>
      </c>
    </row>
    <row r="692">
      <c r="A692" s="1" t="s">
        <v>1392</v>
      </c>
      <c r="B692" s="1" t="s">
        <v>1393</v>
      </c>
      <c r="C692" s="1">
        <v>8348.0</v>
      </c>
      <c r="F692" s="1" t="s">
        <v>804</v>
      </c>
      <c r="G692" s="2">
        <f>IFERROR(__xludf.DUMMYFUNCTION("IF(B692="""","""",COUNTA(SPLIT(B692,"" "")))"),9.0)</f>
        <v>9</v>
      </c>
    </row>
    <row r="693">
      <c r="A693" s="1" t="s">
        <v>1394</v>
      </c>
      <c r="B693" s="1" t="s">
        <v>1395</v>
      </c>
      <c r="C693" s="1">
        <v>470.0</v>
      </c>
      <c r="F693" s="1" t="s">
        <v>804</v>
      </c>
      <c r="G693" s="2">
        <f>IFERROR(__xludf.DUMMYFUNCTION("IF(B693="""","""",COUNTA(SPLIT(B693,"" "")))"),2.0)</f>
        <v>2</v>
      </c>
    </row>
    <row r="694">
      <c r="A694" s="1" t="s">
        <v>1396</v>
      </c>
      <c r="B694" s="1" t="s">
        <v>1397</v>
      </c>
      <c r="C694" s="1">
        <v>1670.0</v>
      </c>
      <c r="F694" s="1" t="s">
        <v>804</v>
      </c>
      <c r="G694" s="2">
        <f>IFERROR(__xludf.DUMMYFUNCTION("IF(B694="""","""",COUNTA(SPLIT(B694,"" "")))"),2.0)</f>
        <v>2</v>
      </c>
    </row>
    <row r="695">
      <c r="A695" s="1" t="s">
        <v>1398</v>
      </c>
      <c r="B695" s="1" t="s">
        <v>1399</v>
      </c>
      <c r="C695" s="1">
        <v>4932.0</v>
      </c>
      <c r="F695" s="1" t="s">
        <v>804</v>
      </c>
      <c r="G695" s="2">
        <f>IFERROR(__xludf.DUMMYFUNCTION("IF(B695="""","""",COUNTA(SPLIT(B695,"" "")))"),137.0)</f>
        <v>137</v>
      </c>
    </row>
    <row r="696">
      <c r="A696" s="1" t="s">
        <v>1400</v>
      </c>
      <c r="B696" s="1" t="s">
        <v>1401</v>
      </c>
      <c r="C696" s="1">
        <v>8894.0</v>
      </c>
      <c r="F696" s="1" t="s">
        <v>804</v>
      </c>
      <c r="G696" s="2">
        <f>IFERROR(__xludf.DUMMYFUNCTION("IF(B696="""","""",COUNTA(SPLIT(B696,"" "")))"),2.0)</f>
        <v>2</v>
      </c>
    </row>
    <row r="697">
      <c r="A697" s="1" t="s">
        <v>1402</v>
      </c>
      <c r="B697" s="1" t="s">
        <v>1403</v>
      </c>
      <c r="C697" s="1">
        <v>8895.0</v>
      </c>
      <c r="F697" s="1" t="s">
        <v>804</v>
      </c>
      <c r="G697" s="2">
        <f>IFERROR(__xludf.DUMMYFUNCTION("IF(B697="""","""",COUNTA(SPLIT(B697,"" "")))"),37.0)</f>
        <v>37</v>
      </c>
    </row>
    <row r="698">
      <c r="A698" s="1" t="s">
        <v>1404</v>
      </c>
      <c r="B698" s="1" t="s">
        <v>1405</v>
      </c>
      <c r="C698" s="1">
        <v>8892.0</v>
      </c>
      <c r="F698" s="1" t="s">
        <v>804</v>
      </c>
      <c r="G698" s="2">
        <f>IFERROR(__xludf.DUMMYFUNCTION("IF(B698="""","""",COUNTA(SPLIT(B698,"" "")))"),2.0)</f>
        <v>2</v>
      </c>
    </row>
    <row r="699">
      <c r="A699" s="1" t="s">
        <v>1406</v>
      </c>
      <c r="B699" s="1" t="s">
        <v>1407</v>
      </c>
      <c r="C699" s="1">
        <v>8893.0</v>
      </c>
      <c r="F699" s="1" t="s">
        <v>804</v>
      </c>
      <c r="G699" s="2">
        <f>IFERROR(__xludf.DUMMYFUNCTION("IF(B699="""","""",COUNTA(SPLIT(B699,"" "")))"),46.0)</f>
        <v>46</v>
      </c>
    </row>
    <row r="700">
      <c r="A700" s="1" t="s">
        <v>1408</v>
      </c>
      <c r="B700" s="1" t="s">
        <v>1409</v>
      </c>
      <c r="C700" s="1">
        <v>9838.0</v>
      </c>
      <c r="F700" s="1" t="s">
        <v>804</v>
      </c>
      <c r="G700" s="2">
        <f>IFERROR(__xludf.DUMMYFUNCTION("IF(B700="""","""",COUNTA(SPLIT(B700,"" "")))"),1.0)</f>
        <v>1</v>
      </c>
    </row>
    <row r="701">
      <c r="A701" s="1" t="s">
        <v>1410</v>
      </c>
      <c r="B701" s="1" t="s">
        <v>1411</v>
      </c>
      <c r="C701" s="1">
        <v>9839.0</v>
      </c>
      <c r="F701" s="1" t="s">
        <v>804</v>
      </c>
      <c r="G701" s="2">
        <f>IFERROR(__xludf.DUMMYFUNCTION("IF(B701="""","""",COUNTA(SPLIT(B701,"" "")))"),17.0)</f>
        <v>17</v>
      </c>
    </row>
    <row r="702">
      <c r="A702" s="1" t="s">
        <v>1412</v>
      </c>
      <c r="B702" s="1" t="s">
        <v>616</v>
      </c>
      <c r="C702" s="1">
        <v>9836.0</v>
      </c>
      <c r="F702" s="1" t="s">
        <v>804</v>
      </c>
      <c r="G702" s="2">
        <f>IFERROR(__xludf.DUMMYFUNCTION("IF(B702="""","""",COUNTA(SPLIT(B702,"" "")))"),1.0)</f>
        <v>1</v>
      </c>
    </row>
    <row r="703">
      <c r="A703" s="1" t="s">
        <v>1413</v>
      </c>
      <c r="B703" s="1" t="s">
        <v>1414</v>
      </c>
      <c r="C703" s="1">
        <v>9837.0</v>
      </c>
      <c r="F703" s="1" t="s">
        <v>804</v>
      </c>
      <c r="G703" s="2">
        <f>IFERROR(__xludf.DUMMYFUNCTION("IF(B703="""","""",COUNTA(SPLIT(B703,"" "")))"),12.0)</f>
        <v>12</v>
      </c>
    </row>
    <row r="704">
      <c r="A704" s="1" t="s">
        <v>1415</v>
      </c>
      <c r="B704" s="1" t="s">
        <v>1416</v>
      </c>
      <c r="C704" s="1">
        <v>9840.0</v>
      </c>
      <c r="F704" s="1" t="s">
        <v>804</v>
      </c>
      <c r="G704" s="2">
        <f>IFERROR(__xludf.DUMMYFUNCTION("IF(B704="""","""",COUNTA(SPLIT(B704,"" "")))"),1.0)</f>
        <v>1</v>
      </c>
    </row>
    <row r="705">
      <c r="A705" s="1" t="s">
        <v>1417</v>
      </c>
      <c r="B705" s="1" t="s">
        <v>1418</v>
      </c>
      <c r="C705" s="1">
        <v>9841.0</v>
      </c>
      <c r="F705" s="1" t="s">
        <v>804</v>
      </c>
      <c r="G705" s="2">
        <f>IFERROR(__xludf.DUMMYFUNCTION("IF(B705="""","""",COUNTA(SPLIT(B705,"" "")))"),15.0)</f>
        <v>15</v>
      </c>
    </row>
    <row r="706">
      <c r="A706" s="1" t="s">
        <v>1419</v>
      </c>
      <c r="B706" s="1" t="s">
        <v>1420</v>
      </c>
      <c r="C706" s="1">
        <v>811.0</v>
      </c>
      <c r="F706" s="1" t="s">
        <v>804</v>
      </c>
      <c r="G706" s="2">
        <f>IFERROR(__xludf.DUMMYFUNCTION("IF(B706="""","""",COUNTA(SPLIT(B706,"" "")))"),1.0)</f>
        <v>1</v>
      </c>
    </row>
    <row r="707">
      <c r="A707" s="1" t="s">
        <v>1421</v>
      </c>
      <c r="B707" s="1" t="s">
        <v>1422</v>
      </c>
      <c r="C707" s="1">
        <v>1691.0</v>
      </c>
      <c r="F707" s="1" t="s">
        <v>804</v>
      </c>
      <c r="G707" s="2">
        <f>IFERROR(__xludf.DUMMYFUNCTION("IF(B707="""","""",COUNTA(SPLIT(B707,"" "")))"),15.0)</f>
        <v>15</v>
      </c>
    </row>
    <row r="708">
      <c r="A708" s="1" t="s">
        <v>1423</v>
      </c>
      <c r="B708" s="1" t="s">
        <v>1424</v>
      </c>
      <c r="C708" s="1">
        <v>4936.0</v>
      </c>
      <c r="F708" s="1" t="s">
        <v>804</v>
      </c>
      <c r="G708" s="2">
        <f>IFERROR(__xludf.DUMMYFUNCTION("IF(B708="""","""",COUNTA(SPLIT(B708,"" "")))"),101.0)</f>
        <v>101</v>
      </c>
    </row>
    <row r="709">
      <c r="A709" s="1" t="s">
        <v>1425</v>
      </c>
      <c r="B709" s="1" t="s">
        <v>1426</v>
      </c>
      <c r="C709" s="1">
        <v>6714.0</v>
      </c>
      <c r="F709" s="1" t="s">
        <v>804</v>
      </c>
      <c r="G709" s="2">
        <f>IFERROR(__xludf.DUMMYFUNCTION("IF(B709="""","""",COUNTA(SPLIT(B709,"" "")))"),14.0)</f>
        <v>14</v>
      </c>
    </row>
    <row r="710">
      <c r="A710" s="1" t="s">
        <v>1427</v>
      </c>
      <c r="B710" s="1" t="s">
        <v>1428</v>
      </c>
      <c r="C710" s="1">
        <v>5287.0</v>
      </c>
      <c r="F710" s="1" t="s">
        <v>804</v>
      </c>
      <c r="G710" s="2">
        <f>IFERROR(__xludf.DUMMYFUNCTION("IF(B710="""","""",COUNTA(SPLIT(B710,"" "")))"),35.0)</f>
        <v>35</v>
      </c>
    </row>
    <row r="711">
      <c r="A711" s="1" t="s">
        <v>1429</v>
      </c>
      <c r="B711" s="1" t="s">
        <v>1430</v>
      </c>
      <c r="C711" s="1">
        <v>1908.0</v>
      </c>
      <c r="F711" s="1" t="s">
        <v>804</v>
      </c>
      <c r="G711" s="2">
        <f>IFERROR(__xludf.DUMMYFUNCTION("IF(B711="""","""",COUNTA(SPLIT(B711,"" "")))"),1.0)</f>
        <v>1</v>
      </c>
    </row>
    <row r="712">
      <c r="A712" s="1" t="s">
        <v>1431</v>
      </c>
      <c r="B712" s="1" t="s">
        <v>1432</v>
      </c>
      <c r="C712" s="1">
        <v>1909.0</v>
      </c>
      <c r="F712" s="1" t="s">
        <v>804</v>
      </c>
      <c r="G712" s="2">
        <f>IFERROR(__xludf.DUMMYFUNCTION("IF(B712="""","""",COUNTA(SPLIT(B712,"" "")))"),33.0)</f>
        <v>33</v>
      </c>
    </row>
    <row r="713">
      <c r="A713" s="1" t="s">
        <v>1433</v>
      </c>
      <c r="B713" s="1" t="s">
        <v>1434</v>
      </c>
      <c r="C713" s="1">
        <v>7234.0</v>
      </c>
      <c r="F713" s="1" t="s">
        <v>804</v>
      </c>
      <c r="G713" s="2">
        <f>IFERROR(__xludf.DUMMYFUNCTION("IF(B713="""","""",COUNTA(SPLIT(B713,"" "")))"),5.0)</f>
        <v>5</v>
      </c>
    </row>
    <row r="714">
      <c r="A714" s="1" t="s">
        <v>1435</v>
      </c>
      <c r="B714" s="1" t="s">
        <v>1436</v>
      </c>
      <c r="C714" s="1">
        <v>3503.0</v>
      </c>
      <c r="F714" s="1" t="s">
        <v>804</v>
      </c>
      <c r="G714" s="2">
        <f>IFERROR(__xludf.DUMMYFUNCTION("IF(B714="""","""",COUNTA(SPLIT(B714,"" "")))"),1.0)</f>
        <v>1</v>
      </c>
    </row>
    <row r="715">
      <c r="A715" s="1" t="s">
        <v>1437</v>
      </c>
      <c r="B715" s="1" t="s">
        <v>1438</v>
      </c>
      <c r="C715" s="1">
        <v>4938.0</v>
      </c>
      <c r="F715" s="1" t="s">
        <v>804</v>
      </c>
      <c r="G715" s="2">
        <f>IFERROR(__xludf.DUMMYFUNCTION("IF(B715="""","""",COUNTA(SPLIT(B715,"" "")))"),43.0)</f>
        <v>43</v>
      </c>
    </row>
    <row r="716">
      <c r="A716" s="1" t="s">
        <v>1439</v>
      </c>
      <c r="B716" s="1" t="s">
        <v>1440</v>
      </c>
      <c r="C716" s="1">
        <v>8480.0</v>
      </c>
      <c r="F716" s="1" t="s">
        <v>804</v>
      </c>
      <c r="G716" s="2">
        <f>IFERROR(__xludf.DUMMYFUNCTION("IF(B716="""","""",COUNTA(SPLIT(B716,"" "")))"),7.0)</f>
        <v>7</v>
      </c>
    </row>
    <row r="717">
      <c r="A717" s="1" t="s">
        <v>1441</v>
      </c>
      <c r="B717" s="1" t="s">
        <v>1442</v>
      </c>
      <c r="C717" s="1">
        <v>4937.0</v>
      </c>
      <c r="F717" s="1" t="s">
        <v>804</v>
      </c>
      <c r="G717" s="2">
        <f>IFERROR(__xludf.DUMMYFUNCTION("IF(B717="""","""",COUNTA(SPLIT(B717,"" "")))"),123.0)</f>
        <v>123</v>
      </c>
    </row>
    <row r="718">
      <c r="A718" s="1" t="s">
        <v>1443</v>
      </c>
      <c r="B718" s="1" t="s">
        <v>1444</v>
      </c>
      <c r="C718" s="1">
        <v>6715.0</v>
      </c>
      <c r="F718" s="1" t="s">
        <v>804</v>
      </c>
      <c r="G718" s="2">
        <f>IFERROR(__xludf.DUMMYFUNCTION("IF(B718="""","""",COUNTA(SPLIT(B718,"" "")))"),12.0)</f>
        <v>12</v>
      </c>
    </row>
    <row r="719">
      <c r="A719" s="1" t="s">
        <v>1445</v>
      </c>
      <c r="B719" s="1" t="s">
        <v>1446</v>
      </c>
      <c r="C719" s="1">
        <v>5297.0</v>
      </c>
      <c r="F719" s="1" t="s">
        <v>804</v>
      </c>
      <c r="G719" s="2">
        <f>IFERROR(__xludf.DUMMYFUNCTION("IF(B719="""","""",COUNTA(SPLIT(B719,"" "")))"),16.0)</f>
        <v>16</v>
      </c>
    </row>
    <row r="720">
      <c r="A720" s="1" t="s">
        <v>1447</v>
      </c>
      <c r="B720" s="1" t="s">
        <v>1448</v>
      </c>
      <c r="C720" s="1">
        <v>5494.0</v>
      </c>
      <c r="F720" s="1" t="s">
        <v>804</v>
      </c>
      <c r="G720" s="2">
        <f>IFERROR(__xludf.DUMMYFUNCTION("IF(B720="""","""",COUNTA(SPLIT(B720,"" "")))"),2.0)</f>
        <v>2</v>
      </c>
    </row>
    <row r="721">
      <c r="A721" s="1" t="s">
        <v>1449</v>
      </c>
      <c r="B721" s="1" t="s">
        <v>1450</v>
      </c>
      <c r="C721" s="1">
        <v>5495.0</v>
      </c>
      <c r="F721" s="1" t="s">
        <v>804</v>
      </c>
      <c r="G721" s="2">
        <f>IFERROR(__xludf.DUMMYFUNCTION("IF(B721="""","""",COUNTA(SPLIT(B721,"" "")))"),17.0)</f>
        <v>17</v>
      </c>
    </row>
    <row r="722">
      <c r="A722" s="1" t="s">
        <v>1451</v>
      </c>
      <c r="B722" s="1" t="s">
        <v>1452</v>
      </c>
      <c r="C722" s="1">
        <v>3501.0</v>
      </c>
      <c r="F722" s="1" t="s">
        <v>804</v>
      </c>
      <c r="G722" s="2">
        <f>IFERROR(__xludf.DUMMYFUNCTION("IF(B722="""","""",COUNTA(SPLIT(B722,"" "")))"),1.0)</f>
        <v>1</v>
      </c>
    </row>
    <row r="723">
      <c r="A723" s="1" t="s">
        <v>1453</v>
      </c>
      <c r="B723" s="1" t="s">
        <v>1454</v>
      </c>
      <c r="C723" s="1">
        <v>4940.0</v>
      </c>
      <c r="F723" s="1" t="s">
        <v>804</v>
      </c>
      <c r="G723" s="2">
        <f>IFERROR(__xludf.DUMMYFUNCTION("IF(B723="""","""",COUNTA(SPLIT(B723,"" "")))"),1.0)</f>
        <v>1</v>
      </c>
    </row>
    <row r="724">
      <c r="A724" s="1" t="s">
        <v>1455</v>
      </c>
      <c r="B724" s="1" t="s">
        <v>1456</v>
      </c>
      <c r="C724" s="1">
        <v>4939.0</v>
      </c>
      <c r="F724" s="1" t="s">
        <v>804</v>
      </c>
      <c r="G724" s="2">
        <f>IFERROR(__xludf.DUMMYFUNCTION("IF(B724="""","""",COUNTA(SPLIT(B724,"" "")))"),91.0)</f>
        <v>91</v>
      </c>
    </row>
    <row r="725">
      <c r="A725" s="1" t="s">
        <v>1457</v>
      </c>
      <c r="B725" s="1" t="s">
        <v>1458</v>
      </c>
      <c r="C725" s="1">
        <v>8349.0</v>
      </c>
      <c r="F725" s="1" t="s">
        <v>804</v>
      </c>
      <c r="G725" s="2">
        <f>IFERROR(__xludf.DUMMYFUNCTION("IF(B725="""","""",COUNTA(SPLIT(B725,"" "")))"),7.0)</f>
        <v>7</v>
      </c>
    </row>
    <row r="726">
      <c r="A726" s="1" t="s">
        <v>1459</v>
      </c>
      <c r="B726" s="1" t="s">
        <v>1460</v>
      </c>
      <c r="C726" s="1">
        <v>324.0</v>
      </c>
      <c r="F726" s="1" t="s">
        <v>1461</v>
      </c>
      <c r="G726" s="2">
        <f>IFERROR(__xludf.DUMMYFUNCTION("IF(B726="""","""",COUNTA(SPLIT(B726,"" "")))"),11.0)</f>
        <v>11</v>
      </c>
    </row>
    <row r="727">
      <c r="A727" s="1" t="s">
        <v>1462</v>
      </c>
      <c r="B727" s="1" t="s">
        <v>1463</v>
      </c>
      <c r="C727" s="1">
        <v>323.0</v>
      </c>
      <c r="F727" s="1" t="s">
        <v>1461</v>
      </c>
      <c r="G727" s="2">
        <f>IFERROR(__xludf.DUMMYFUNCTION("IF(B727="""","""",COUNTA(SPLIT(B727,"" "")))"),1.0)</f>
        <v>1</v>
      </c>
    </row>
    <row r="728">
      <c r="A728" s="1" t="s">
        <v>1464</v>
      </c>
      <c r="B728" s="1" t="s">
        <v>1465</v>
      </c>
      <c r="C728" s="1">
        <v>421.0</v>
      </c>
      <c r="F728" s="1" t="s">
        <v>564</v>
      </c>
      <c r="G728" s="2">
        <f>IFERROR(__xludf.DUMMYFUNCTION("IF(B728="""","""",COUNTA(SPLIT(B728,"" "")))"),3.0)</f>
        <v>3</v>
      </c>
    </row>
    <row r="729">
      <c r="A729" s="1" t="s">
        <v>1466</v>
      </c>
      <c r="B729" s="1" t="s">
        <v>1467</v>
      </c>
      <c r="C729" s="1">
        <v>10416.0</v>
      </c>
      <c r="F729" s="1" t="s">
        <v>564</v>
      </c>
      <c r="G729" s="2">
        <f>IFERROR(__xludf.DUMMYFUNCTION("IF(B729="""","""",COUNTA(SPLIT(B729,"" "")))"),40.0)</f>
        <v>40</v>
      </c>
    </row>
    <row r="730">
      <c r="A730" s="1" t="s">
        <v>1468</v>
      </c>
      <c r="B730" s="1" t="s">
        <v>1469</v>
      </c>
      <c r="C730" s="1">
        <v>10415.0</v>
      </c>
      <c r="F730" s="1" t="s">
        <v>564</v>
      </c>
      <c r="G730" s="2">
        <f>IFERROR(__xludf.DUMMYFUNCTION("IF(B730="""","""",COUNTA(SPLIT(B730,"" "")))"),3.0)</f>
        <v>3</v>
      </c>
    </row>
    <row r="731">
      <c r="A731" s="1" t="s">
        <v>1470</v>
      </c>
      <c r="B731" s="1" t="s">
        <v>1471</v>
      </c>
      <c r="C731" s="1">
        <v>10791.0</v>
      </c>
      <c r="F731" s="1" t="s">
        <v>564</v>
      </c>
      <c r="G731" s="2">
        <f>IFERROR(__xludf.DUMMYFUNCTION("IF(B731="""","""",COUNTA(SPLIT(B731,"" "")))"),6.0)</f>
        <v>6</v>
      </c>
    </row>
    <row r="732">
      <c r="A732" s="1" t="s">
        <v>1472</v>
      </c>
      <c r="B732" s="1" t="s">
        <v>1473</v>
      </c>
      <c r="C732" s="1">
        <v>10790.0</v>
      </c>
      <c r="F732" s="1" t="s">
        <v>564</v>
      </c>
      <c r="G732" s="2">
        <f>IFERROR(__xludf.DUMMYFUNCTION("IF(B732="""","""",COUNTA(SPLIT(B732,"" "")))"),3.0)</f>
        <v>3</v>
      </c>
    </row>
    <row r="733">
      <c r="A733" s="1" t="s">
        <v>1474</v>
      </c>
      <c r="B733" s="1" t="s">
        <v>1475</v>
      </c>
      <c r="C733" s="1">
        <v>9717.0</v>
      </c>
      <c r="F733" s="1" t="s">
        <v>564</v>
      </c>
      <c r="G733" s="2">
        <f>IFERROR(__xludf.DUMMYFUNCTION("IF(B733="""","""",COUNTA(SPLIT(B733,"" "")))"),46.0)</f>
        <v>46</v>
      </c>
    </row>
    <row r="734">
      <c r="A734" s="1" t="s">
        <v>1476</v>
      </c>
      <c r="B734" s="1" t="s">
        <v>1477</v>
      </c>
      <c r="C734" s="1">
        <v>9716.0</v>
      </c>
      <c r="F734" s="1" t="s">
        <v>564</v>
      </c>
      <c r="G734" s="2">
        <f>IFERROR(__xludf.DUMMYFUNCTION("IF(B734="""","""",COUNTA(SPLIT(B734,"" "")))"),4.0)</f>
        <v>4</v>
      </c>
    </row>
    <row r="735">
      <c r="A735" s="1" t="s">
        <v>1478</v>
      </c>
      <c r="B735" s="1" t="s">
        <v>1479</v>
      </c>
      <c r="C735" s="1">
        <v>9122.0</v>
      </c>
      <c r="F735" s="1" t="s">
        <v>564</v>
      </c>
      <c r="G735" s="2">
        <f>IFERROR(__xludf.DUMMYFUNCTION("IF(B735="""","""",COUNTA(SPLIT(B735,"" "")))"),27.0)</f>
        <v>27</v>
      </c>
    </row>
    <row r="736">
      <c r="A736" s="1" t="s">
        <v>1480</v>
      </c>
      <c r="B736" s="1" t="s">
        <v>1481</v>
      </c>
      <c r="C736" s="1">
        <v>9121.0</v>
      </c>
      <c r="F736" s="1" t="s">
        <v>564</v>
      </c>
      <c r="G736" s="2">
        <f>IFERROR(__xludf.DUMMYFUNCTION("IF(B736="""","""",COUNTA(SPLIT(B736,"" "")))"),2.0)</f>
        <v>2</v>
      </c>
    </row>
    <row r="737">
      <c r="A737" s="1" t="s">
        <v>1482</v>
      </c>
      <c r="B737" s="1" t="s">
        <v>1483</v>
      </c>
      <c r="C737" s="1">
        <v>11275.0</v>
      </c>
      <c r="F737" s="1" t="s">
        <v>564</v>
      </c>
      <c r="G737" s="2">
        <f>IFERROR(__xludf.DUMMYFUNCTION("IF(B737="""","""",COUNTA(SPLIT(B737,"" "")))"),20.0)</f>
        <v>20</v>
      </c>
    </row>
    <row r="738">
      <c r="A738" s="1" t="s">
        <v>1484</v>
      </c>
      <c r="B738" s="1" t="s">
        <v>1485</v>
      </c>
      <c r="C738" s="1">
        <v>11274.0</v>
      </c>
      <c r="F738" s="1" t="s">
        <v>564</v>
      </c>
      <c r="G738" s="2">
        <f>IFERROR(__xludf.DUMMYFUNCTION("IF(B738="""","""",COUNTA(SPLIT(B738,"" "")))"),2.0)</f>
        <v>2</v>
      </c>
    </row>
    <row r="739">
      <c r="A739" s="1" t="s">
        <v>1486</v>
      </c>
      <c r="B739" s="1" t="s">
        <v>1487</v>
      </c>
      <c r="C739" s="1">
        <v>11141.0</v>
      </c>
      <c r="F739" s="1" t="s">
        <v>564</v>
      </c>
      <c r="G739" s="2">
        <f>IFERROR(__xludf.DUMMYFUNCTION("IF(B739="""","""",COUNTA(SPLIT(B739,"" "")))"),41.0)</f>
        <v>41</v>
      </c>
    </row>
    <row r="740">
      <c r="A740" s="1" t="s">
        <v>1488</v>
      </c>
      <c r="B740" s="1" t="s">
        <v>1489</v>
      </c>
      <c r="C740" s="1">
        <v>11140.0</v>
      </c>
      <c r="F740" s="1" t="s">
        <v>564</v>
      </c>
      <c r="G740" s="2">
        <f>IFERROR(__xludf.DUMMYFUNCTION("IF(B740="""","""",COUNTA(SPLIT(B740,"" "")))"),3.0)</f>
        <v>3</v>
      </c>
    </row>
    <row r="741">
      <c r="A741" s="1" t="s">
        <v>1490</v>
      </c>
      <c r="B741" s="1" t="s">
        <v>1491</v>
      </c>
      <c r="C741" s="1">
        <v>9124.0</v>
      </c>
      <c r="F741" s="1" t="s">
        <v>564</v>
      </c>
      <c r="G741" s="2">
        <f>IFERROR(__xludf.DUMMYFUNCTION("IF(B741="""","""",COUNTA(SPLIT(B741,"" "")))"),25.0)</f>
        <v>25</v>
      </c>
    </row>
    <row r="742">
      <c r="A742" s="1" t="s">
        <v>1492</v>
      </c>
      <c r="B742" s="1" t="s">
        <v>1493</v>
      </c>
      <c r="C742" s="1">
        <v>9123.0</v>
      </c>
      <c r="F742" s="1" t="s">
        <v>564</v>
      </c>
      <c r="G742" s="2">
        <f>IFERROR(__xludf.DUMMYFUNCTION("IF(B742="""","""",COUNTA(SPLIT(B742,"" "")))"),4.0)</f>
        <v>4</v>
      </c>
    </row>
    <row r="743">
      <c r="A743" s="1" t="s">
        <v>1494</v>
      </c>
      <c r="B743" s="1" t="s">
        <v>1495</v>
      </c>
      <c r="C743" s="1">
        <v>11503.0</v>
      </c>
      <c r="F743" s="1" t="s">
        <v>564</v>
      </c>
      <c r="G743" s="2">
        <f>IFERROR(__xludf.DUMMYFUNCTION("IF(B743="""","""",COUNTA(SPLIT(B743,"" "")))"),24.0)</f>
        <v>24</v>
      </c>
    </row>
    <row r="744">
      <c r="A744" s="1" t="s">
        <v>1496</v>
      </c>
      <c r="B744" s="1" t="s">
        <v>1497</v>
      </c>
      <c r="C744" s="1">
        <v>11502.0</v>
      </c>
      <c r="F744" s="1" t="s">
        <v>564</v>
      </c>
      <c r="G744" s="2">
        <f>IFERROR(__xludf.DUMMYFUNCTION("IF(B744="""","""",COUNTA(SPLIT(B744,"" "")))"),4.0)</f>
        <v>4</v>
      </c>
    </row>
    <row r="745">
      <c r="A745" s="1" t="s">
        <v>1498</v>
      </c>
      <c r="B745" s="1" t="s">
        <v>1499</v>
      </c>
      <c r="C745" s="1">
        <v>9120.0</v>
      </c>
      <c r="F745" s="1" t="s">
        <v>564</v>
      </c>
      <c r="G745" s="2">
        <f>IFERROR(__xludf.DUMMYFUNCTION("IF(B745="""","""",COUNTA(SPLIT(B745,"" "")))"),31.0)</f>
        <v>31</v>
      </c>
    </row>
    <row r="746">
      <c r="A746" s="1" t="s">
        <v>1500</v>
      </c>
      <c r="B746" s="1" t="s">
        <v>1501</v>
      </c>
      <c r="C746" s="1">
        <v>9119.0</v>
      </c>
      <c r="F746" s="1" t="s">
        <v>564</v>
      </c>
      <c r="G746" s="2">
        <f>IFERROR(__xludf.DUMMYFUNCTION("IF(B746="""","""",COUNTA(SPLIT(B746,"" "")))"),1.0)</f>
        <v>1</v>
      </c>
    </row>
    <row r="747">
      <c r="A747" s="1" t="s">
        <v>1502</v>
      </c>
      <c r="B747" s="1" t="s">
        <v>1503</v>
      </c>
      <c r="C747" s="1">
        <v>9715.0</v>
      </c>
      <c r="F747" s="1" t="s">
        <v>564</v>
      </c>
      <c r="G747" s="2">
        <f>IFERROR(__xludf.DUMMYFUNCTION("IF(B747="""","""",COUNTA(SPLIT(B747,"" "")))"),25.0)</f>
        <v>25</v>
      </c>
    </row>
    <row r="748">
      <c r="A748" s="1" t="s">
        <v>1504</v>
      </c>
      <c r="B748" s="1" t="s">
        <v>1505</v>
      </c>
      <c r="C748" s="1">
        <v>9714.0</v>
      </c>
      <c r="F748" s="1" t="s">
        <v>564</v>
      </c>
      <c r="G748" s="2">
        <f>IFERROR(__xludf.DUMMYFUNCTION("IF(B748="""","""",COUNTA(SPLIT(B748,"" "")))"),4.0)</f>
        <v>4</v>
      </c>
    </row>
    <row r="749">
      <c r="A749" s="1" t="s">
        <v>1506</v>
      </c>
      <c r="B749" s="1" t="s">
        <v>1507</v>
      </c>
      <c r="C749" s="1">
        <v>11323.0</v>
      </c>
      <c r="F749" s="1" t="s">
        <v>564</v>
      </c>
      <c r="G749" s="2">
        <f>IFERROR(__xludf.DUMMYFUNCTION("IF(B749="""","""",COUNTA(SPLIT(B749,"" "")))"),17.0)</f>
        <v>17</v>
      </c>
    </row>
    <row r="750">
      <c r="A750" s="1" t="s">
        <v>1508</v>
      </c>
      <c r="B750" s="1" t="s">
        <v>1509</v>
      </c>
      <c r="C750" s="1">
        <v>11149.0</v>
      </c>
      <c r="F750" s="1" t="s">
        <v>564</v>
      </c>
      <c r="G750" s="2">
        <f>IFERROR(__xludf.DUMMYFUNCTION("IF(B750="""","""",COUNTA(SPLIT(B750,"" "")))"),3.0)</f>
        <v>3</v>
      </c>
    </row>
    <row r="751">
      <c r="A751" s="1" t="s">
        <v>1510</v>
      </c>
      <c r="B751" s="1" t="s">
        <v>1511</v>
      </c>
      <c r="C751" s="1">
        <v>11315.0</v>
      </c>
      <c r="F751" s="1" t="s">
        <v>564</v>
      </c>
      <c r="G751" s="2">
        <f>IFERROR(__xludf.DUMMYFUNCTION("IF(B751="""","""",COUNTA(SPLIT(B751,"" "")))"),9.0)</f>
        <v>9</v>
      </c>
    </row>
    <row r="752">
      <c r="A752" s="1" t="s">
        <v>1512</v>
      </c>
      <c r="B752" s="1" t="s">
        <v>1513</v>
      </c>
      <c r="C752" s="1">
        <v>11314.0</v>
      </c>
      <c r="F752" s="1" t="s">
        <v>564</v>
      </c>
      <c r="G752" s="2">
        <f>IFERROR(__xludf.DUMMYFUNCTION("IF(B752="""","""",COUNTA(SPLIT(B752,"" "")))"),2.0)</f>
        <v>2</v>
      </c>
    </row>
    <row r="753">
      <c r="A753" s="1" t="s">
        <v>1514</v>
      </c>
      <c r="B753" s="1" t="s">
        <v>1515</v>
      </c>
      <c r="C753" s="1">
        <v>9880.0</v>
      </c>
      <c r="F753" s="1" t="s">
        <v>564</v>
      </c>
      <c r="G753" s="2">
        <f>IFERROR(__xludf.DUMMYFUNCTION("IF(B753="""","""",COUNTA(SPLIT(B753,"" "")))"),14.0)</f>
        <v>14</v>
      </c>
    </row>
    <row r="754">
      <c r="A754" s="1" t="s">
        <v>1516</v>
      </c>
      <c r="B754" s="1" t="s">
        <v>1517</v>
      </c>
      <c r="C754" s="1">
        <v>9879.0</v>
      </c>
      <c r="F754" s="1" t="s">
        <v>564</v>
      </c>
      <c r="G754" s="2">
        <f>IFERROR(__xludf.DUMMYFUNCTION("IF(B754="""","""",COUNTA(SPLIT(B754,"" "")))"),3.0)</f>
        <v>3</v>
      </c>
    </row>
    <row r="755">
      <c r="A755" s="1" t="s">
        <v>1518</v>
      </c>
      <c r="B755" s="1" t="s">
        <v>1519</v>
      </c>
      <c r="C755" s="1">
        <v>10327.0</v>
      </c>
      <c r="D755" s="1">
        <v>1.0</v>
      </c>
      <c r="F755" s="1" t="s">
        <v>1520</v>
      </c>
      <c r="G755" s="2">
        <f>IFERROR(__xludf.DUMMYFUNCTION("IF(B755="""","""",COUNTA(SPLIT(B755,"" "")))"),33.0)</f>
        <v>33</v>
      </c>
    </row>
    <row r="756">
      <c r="A756" s="1" t="s">
        <v>1521</v>
      </c>
      <c r="B756" s="1" t="s">
        <v>1522</v>
      </c>
      <c r="C756" s="1">
        <v>10490.0</v>
      </c>
      <c r="D756" s="1">
        <v>2.0</v>
      </c>
      <c r="F756" s="1" t="s">
        <v>1520</v>
      </c>
      <c r="G756" s="2">
        <f>IFERROR(__xludf.DUMMYFUNCTION("IF(B756="""","""",COUNTA(SPLIT(B756,"" "")))"),8.0)</f>
        <v>8</v>
      </c>
    </row>
    <row r="757">
      <c r="A757" s="1" t="s">
        <v>1523</v>
      </c>
      <c r="B757" s="1" t="s">
        <v>1524</v>
      </c>
      <c r="C757" s="1">
        <v>10491.0</v>
      </c>
      <c r="D757" s="1">
        <v>1.0</v>
      </c>
      <c r="F757" s="1" t="s">
        <v>1520</v>
      </c>
      <c r="G757" s="2">
        <f>IFERROR(__xludf.DUMMYFUNCTION("IF(B757="""","""",COUNTA(SPLIT(B757,"" "")))"),7.0)</f>
        <v>7</v>
      </c>
    </row>
    <row r="758">
      <c r="A758" s="1" t="s">
        <v>1525</v>
      </c>
      <c r="B758" s="1" t="s">
        <v>1526</v>
      </c>
      <c r="C758" s="1">
        <v>10492.0</v>
      </c>
      <c r="D758" s="1">
        <v>2.0</v>
      </c>
      <c r="F758" s="1" t="s">
        <v>1520</v>
      </c>
      <c r="G758" s="2">
        <f>IFERROR(__xludf.DUMMYFUNCTION("IF(B758="""","""",COUNTA(SPLIT(B758,"" "")))"),11.0)</f>
        <v>11</v>
      </c>
    </row>
    <row r="759">
      <c r="A759" s="1" t="s">
        <v>1527</v>
      </c>
      <c r="B759" s="1" t="s">
        <v>1528</v>
      </c>
      <c r="C759" s="1">
        <v>10493.0</v>
      </c>
      <c r="D759" s="1">
        <v>1.0</v>
      </c>
      <c r="F759" s="1" t="s">
        <v>1520</v>
      </c>
      <c r="G759" s="2">
        <f>IFERROR(__xludf.DUMMYFUNCTION("IF(B759="""","""",COUNTA(SPLIT(B759,"" "")))"),28.0)</f>
        <v>28</v>
      </c>
    </row>
    <row r="760">
      <c r="A760" s="1" t="s">
        <v>1529</v>
      </c>
      <c r="B760" s="1" t="s">
        <v>1530</v>
      </c>
      <c r="C760" s="1">
        <v>10054.0</v>
      </c>
      <c r="D760" s="1">
        <v>1.0</v>
      </c>
      <c r="F760" s="1" t="s">
        <v>1520</v>
      </c>
      <c r="G760" s="2">
        <f>IFERROR(__xludf.DUMMYFUNCTION("IF(B760="""","""",COUNTA(SPLIT(B760,"" "")))"),21.0)</f>
        <v>21</v>
      </c>
    </row>
    <row r="761">
      <c r="A761" s="1" t="s">
        <v>1531</v>
      </c>
      <c r="B761" s="1" t="s">
        <v>1532</v>
      </c>
      <c r="C761" s="1">
        <v>10481.0</v>
      </c>
      <c r="D761" s="1">
        <v>1.0</v>
      </c>
      <c r="F761" s="1" t="s">
        <v>1520</v>
      </c>
      <c r="G761" s="2">
        <f>IFERROR(__xludf.DUMMYFUNCTION("IF(B761="""","""",COUNTA(SPLIT(B761,"" "")))"),17.0)</f>
        <v>17</v>
      </c>
    </row>
    <row r="762">
      <c r="A762" s="1" t="s">
        <v>1533</v>
      </c>
      <c r="B762" s="1" t="s">
        <v>1534</v>
      </c>
      <c r="C762" s="1">
        <v>10482.0</v>
      </c>
      <c r="D762" s="1">
        <v>2.0</v>
      </c>
      <c r="F762" s="1" t="s">
        <v>1520</v>
      </c>
      <c r="G762" s="2">
        <f>IFERROR(__xludf.DUMMYFUNCTION("IF(B762="""","""",COUNTA(SPLIT(B762,"" "")))"),31.0)</f>
        <v>31</v>
      </c>
    </row>
    <row r="763">
      <c r="A763" s="1" t="s">
        <v>1535</v>
      </c>
      <c r="B763" s="1" t="s">
        <v>1536</v>
      </c>
      <c r="C763" s="1">
        <v>10074.0</v>
      </c>
      <c r="D763" s="1">
        <v>1.0</v>
      </c>
      <c r="F763" s="1" t="s">
        <v>1520</v>
      </c>
      <c r="G763" s="2">
        <f>IFERROR(__xludf.DUMMYFUNCTION("IF(B763="""","""",COUNTA(SPLIT(B763,"" "")))"),24.0)</f>
        <v>24</v>
      </c>
    </row>
    <row r="764">
      <c r="A764" s="1" t="s">
        <v>1537</v>
      </c>
      <c r="B764" s="1" t="s">
        <v>1538</v>
      </c>
      <c r="C764" s="1">
        <v>10045.0</v>
      </c>
      <c r="D764" s="1">
        <v>1.0</v>
      </c>
      <c r="F764" s="1" t="s">
        <v>1520</v>
      </c>
      <c r="G764" s="2">
        <f>IFERROR(__xludf.DUMMYFUNCTION("IF(B764="""","""",COUNTA(SPLIT(B764,"" "")))"),27.0)</f>
        <v>27</v>
      </c>
    </row>
    <row r="765">
      <c r="A765" s="1" t="s">
        <v>1539</v>
      </c>
      <c r="B765" s="1" t="s">
        <v>1540</v>
      </c>
      <c r="C765" s="1">
        <v>10478.0</v>
      </c>
      <c r="D765" s="1">
        <v>2.0</v>
      </c>
      <c r="F765" s="1" t="s">
        <v>1520</v>
      </c>
      <c r="G765" s="2">
        <f>IFERROR(__xludf.DUMMYFUNCTION("IF(B765="""","""",COUNTA(SPLIT(B765,"" "")))"),34.0)</f>
        <v>34</v>
      </c>
    </row>
    <row r="766">
      <c r="A766" s="1" t="s">
        <v>1541</v>
      </c>
      <c r="B766" s="1" t="s">
        <v>1542</v>
      </c>
      <c r="C766" s="1">
        <v>10479.0</v>
      </c>
      <c r="D766" s="1">
        <v>9.0</v>
      </c>
      <c r="F766" s="1" t="s">
        <v>1520</v>
      </c>
      <c r="G766" s="2">
        <f>IFERROR(__xludf.DUMMYFUNCTION("IF(B766="""","""",COUNTA(SPLIT(B766,"" "")))"),9.0)</f>
        <v>9</v>
      </c>
    </row>
    <row r="767">
      <c r="A767" s="1" t="s">
        <v>1543</v>
      </c>
      <c r="B767" s="1" t="s">
        <v>1544</v>
      </c>
      <c r="C767" s="1">
        <v>10480.0</v>
      </c>
      <c r="D767" s="1">
        <v>2.0</v>
      </c>
      <c r="F767" s="1" t="s">
        <v>1520</v>
      </c>
      <c r="G767" s="2">
        <f>IFERROR(__xludf.DUMMYFUNCTION("IF(B767="""","""",COUNTA(SPLIT(B767,"" "")))"),17.0)</f>
        <v>17</v>
      </c>
    </row>
    <row r="768">
      <c r="A768" s="1" t="s">
        <v>1545</v>
      </c>
      <c r="B768" s="1" t="s">
        <v>1546</v>
      </c>
      <c r="C768" s="1">
        <v>10041.0</v>
      </c>
      <c r="D768" s="1">
        <v>1.0</v>
      </c>
      <c r="F768" s="1" t="s">
        <v>1520</v>
      </c>
      <c r="G768" s="2">
        <f>IFERROR(__xludf.DUMMYFUNCTION("IF(B768="""","""",COUNTA(SPLIT(B768,"" "")))"),18.0)</f>
        <v>18</v>
      </c>
    </row>
    <row r="769">
      <c r="A769" s="1" t="s">
        <v>1547</v>
      </c>
      <c r="B769" s="1" t="s">
        <v>1548</v>
      </c>
      <c r="C769" s="1">
        <v>10501.0</v>
      </c>
      <c r="D769" s="1">
        <v>2.0</v>
      </c>
      <c r="F769" s="1" t="s">
        <v>1520</v>
      </c>
      <c r="G769" s="2">
        <f>IFERROR(__xludf.DUMMYFUNCTION("IF(B769="""","""",COUNTA(SPLIT(B769,"" "")))"),24.0)</f>
        <v>24</v>
      </c>
    </row>
    <row r="770">
      <c r="A770" s="1" t="s">
        <v>1549</v>
      </c>
      <c r="B770" s="1" t="s">
        <v>1550</v>
      </c>
      <c r="C770" s="1">
        <v>10502.0</v>
      </c>
      <c r="D770" s="1">
        <v>9.0</v>
      </c>
      <c r="F770" s="1" t="s">
        <v>1520</v>
      </c>
      <c r="G770" s="2">
        <f>IFERROR(__xludf.DUMMYFUNCTION("IF(B770="""","""",COUNTA(SPLIT(B770,"" "")))"),26.0)</f>
        <v>26</v>
      </c>
    </row>
    <row r="771">
      <c r="A771" s="1" t="s">
        <v>1551</v>
      </c>
      <c r="B771" s="1" t="s">
        <v>1552</v>
      </c>
      <c r="C771" s="1">
        <v>10503.0</v>
      </c>
      <c r="D771" s="1">
        <v>2.0</v>
      </c>
      <c r="F771" s="1" t="s">
        <v>1520</v>
      </c>
      <c r="G771" s="2">
        <f>IFERROR(__xludf.DUMMYFUNCTION("IF(B771="""","""",COUNTA(SPLIT(B771,"" "")))"),10.0)</f>
        <v>10</v>
      </c>
    </row>
    <row r="772">
      <c r="A772" s="1" t="s">
        <v>1553</v>
      </c>
      <c r="B772" s="1" t="s">
        <v>1554</v>
      </c>
      <c r="C772" s="1">
        <v>10504.0</v>
      </c>
      <c r="D772" s="1">
        <v>9.0</v>
      </c>
      <c r="F772" s="1" t="s">
        <v>1520</v>
      </c>
      <c r="G772" s="2">
        <f>IFERROR(__xludf.DUMMYFUNCTION("IF(B772="""","""",COUNTA(SPLIT(B772,"" "")))"),21.0)</f>
        <v>21</v>
      </c>
    </row>
    <row r="773">
      <c r="A773" s="1" t="s">
        <v>1555</v>
      </c>
      <c r="B773" s="1" t="s">
        <v>1556</v>
      </c>
      <c r="C773" s="1">
        <v>10506.0</v>
      </c>
      <c r="D773" s="1">
        <v>2.0</v>
      </c>
      <c r="F773" s="1" t="s">
        <v>1520</v>
      </c>
      <c r="G773" s="2">
        <f>IFERROR(__xludf.DUMMYFUNCTION("IF(B773="""","""",COUNTA(SPLIT(B773,"" "")))"),7.0)</f>
        <v>7</v>
      </c>
    </row>
    <row r="774">
      <c r="A774" s="1" t="s">
        <v>1557</v>
      </c>
      <c r="B774" s="1" t="s">
        <v>1558</v>
      </c>
      <c r="C774" s="1">
        <v>10505.0</v>
      </c>
      <c r="D774" s="1">
        <v>9.0</v>
      </c>
      <c r="F774" s="1" t="s">
        <v>1520</v>
      </c>
      <c r="G774" s="2">
        <f>IFERROR(__xludf.DUMMYFUNCTION("IF(B774="""","""",COUNTA(SPLIT(B774,"" "")))"),8.0)</f>
        <v>8</v>
      </c>
    </row>
    <row r="775">
      <c r="A775" s="1" t="s">
        <v>1559</v>
      </c>
      <c r="B775" s="1" t="s">
        <v>1560</v>
      </c>
      <c r="C775" s="1">
        <v>10507.0</v>
      </c>
      <c r="D775" s="1">
        <v>2.0</v>
      </c>
      <c r="F775" s="1" t="s">
        <v>1520</v>
      </c>
      <c r="G775" s="2">
        <f>IFERROR(__xludf.DUMMYFUNCTION("IF(B775="""","""",COUNTA(SPLIT(B775,"" "")))"),3.0)</f>
        <v>3</v>
      </c>
    </row>
    <row r="776">
      <c r="A776" s="1" t="s">
        <v>1561</v>
      </c>
      <c r="B776" s="1" t="s">
        <v>1562</v>
      </c>
      <c r="C776" s="1">
        <v>10508.0</v>
      </c>
      <c r="D776" s="1">
        <v>9.0</v>
      </c>
      <c r="F776" s="1" t="s">
        <v>1520</v>
      </c>
      <c r="G776" s="2">
        <f>IFERROR(__xludf.DUMMYFUNCTION("IF(B776="""","""",COUNTA(SPLIT(B776,"" "")))"),1.0)</f>
        <v>1</v>
      </c>
    </row>
    <row r="777">
      <c r="A777" s="1" t="s">
        <v>1563</v>
      </c>
      <c r="B777" s="1" t="s">
        <v>1564</v>
      </c>
      <c r="C777" s="1">
        <v>10509.0</v>
      </c>
      <c r="D777" s="1">
        <v>2.0</v>
      </c>
      <c r="F777" s="1" t="s">
        <v>1520</v>
      </c>
      <c r="G777" s="2">
        <f>IFERROR(__xludf.DUMMYFUNCTION("IF(B777="""","""",COUNTA(SPLIT(B777,"" "")))"),12.0)</f>
        <v>12</v>
      </c>
    </row>
    <row r="778">
      <c r="A778" s="1" t="s">
        <v>1565</v>
      </c>
      <c r="B778" s="1" t="s">
        <v>1566</v>
      </c>
      <c r="C778" s="1">
        <v>10510.0</v>
      </c>
      <c r="D778" s="1">
        <v>1.0</v>
      </c>
      <c r="F778" s="1" t="s">
        <v>1520</v>
      </c>
      <c r="G778" s="2">
        <f>IFERROR(__xludf.DUMMYFUNCTION("IF(B778="""","""",COUNTA(SPLIT(B778,"" "")))"),19.0)</f>
        <v>19</v>
      </c>
    </row>
    <row r="779">
      <c r="A779" s="1" t="s">
        <v>1567</v>
      </c>
      <c r="B779" s="1" t="s">
        <v>1568</v>
      </c>
      <c r="C779" s="1">
        <v>10511.0</v>
      </c>
      <c r="D779" s="1">
        <v>1.0</v>
      </c>
      <c r="F779" s="1" t="s">
        <v>1520</v>
      </c>
      <c r="G779" s="2">
        <f>IFERROR(__xludf.DUMMYFUNCTION("IF(B779="""","""",COUNTA(SPLIT(B779,"" "")))"),35.0)</f>
        <v>35</v>
      </c>
    </row>
    <row r="780">
      <c r="A780" s="1" t="s">
        <v>1569</v>
      </c>
      <c r="B780" s="1" t="s">
        <v>1570</v>
      </c>
      <c r="C780" s="1">
        <v>10512.0</v>
      </c>
      <c r="D780" s="1">
        <v>1.0</v>
      </c>
      <c r="F780" s="1" t="s">
        <v>1520</v>
      </c>
      <c r="G780" s="2">
        <f>IFERROR(__xludf.DUMMYFUNCTION("IF(B780="""","""",COUNTA(SPLIT(B780,"" "")))"),29.0)</f>
        <v>29</v>
      </c>
    </row>
    <row r="781">
      <c r="A781" s="1" t="s">
        <v>1571</v>
      </c>
      <c r="B781" s="1" t="s">
        <v>1572</v>
      </c>
      <c r="C781" s="1">
        <v>10513.0</v>
      </c>
      <c r="D781" s="1">
        <v>1.0</v>
      </c>
      <c r="F781" s="1" t="s">
        <v>1520</v>
      </c>
      <c r="G781" s="2">
        <f>IFERROR(__xludf.DUMMYFUNCTION("IF(B781="""","""",COUNTA(SPLIT(B781,"" "")))"),25.0)</f>
        <v>25</v>
      </c>
    </row>
    <row r="782">
      <c r="A782" s="1" t="s">
        <v>1573</v>
      </c>
      <c r="B782" s="1" t="s">
        <v>1574</v>
      </c>
      <c r="C782" s="1">
        <v>9965.0</v>
      </c>
      <c r="D782" s="1">
        <v>1.0</v>
      </c>
      <c r="F782" s="1" t="s">
        <v>1520</v>
      </c>
      <c r="G782" s="2">
        <f>IFERROR(__xludf.DUMMYFUNCTION("IF(B782="""","""",COUNTA(SPLIT(B782,"" "")))"),5.0)</f>
        <v>5</v>
      </c>
    </row>
    <row r="783">
      <c r="A783" s="1" t="s">
        <v>1575</v>
      </c>
      <c r="B783" s="1" t="s">
        <v>1576</v>
      </c>
      <c r="C783" s="1">
        <v>9964.0</v>
      </c>
      <c r="D783" s="1">
        <v>1.0</v>
      </c>
      <c r="F783" s="1" t="s">
        <v>1520</v>
      </c>
      <c r="G783" s="2">
        <f>IFERROR(__xludf.DUMMYFUNCTION("IF(B783="""","""",COUNTA(SPLIT(B783,"" "")))"),25.0)</f>
        <v>25</v>
      </c>
    </row>
    <row r="784">
      <c r="A784" s="1" t="s">
        <v>1577</v>
      </c>
      <c r="B784" s="1" t="s">
        <v>1578</v>
      </c>
      <c r="C784" s="1">
        <v>10329.0</v>
      </c>
      <c r="D784" s="1">
        <v>1.0</v>
      </c>
      <c r="F784" s="1" t="s">
        <v>1520</v>
      </c>
      <c r="G784" s="2">
        <f>IFERROR(__xludf.DUMMYFUNCTION("IF(B784="""","""",COUNTA(SPLIT(B784,"" "")))"),25.0)</f>
        <v>25</v>
      </c>
    </row>
    <row r="785">
      <c r="A785" s="1" t="s">
        <v>1579</v>
      </c>
      <c r="B785" s="1" t="s">
        <v>1580</v>
      </c>
      <c r="C785" s="1">
        <v>10485.0</v>
      </c>
      <c r="D785" s="1">
        <v>2.0</v>
      </c>
      <c r="F785" s="1" t="s">
        <v>1520</v>
      </c>
      <c r="G785" s="2">
        <f>IFERROR(__xludf.DUMMYFUNCTION("IF(B785="""","""",COUNTA(SPLIT(B785,"" "")))"),33.0)</f>
        <v>33</v>
      </c>
    </row>
    <row r="786">
      <c r="A786" s="1" t="s">
        <v>1581</v>
      </c>
      <c r="B786" s="1" t="s">
        <v>1582</v>
      </c>
      <c r="C786" s="1">
        <v>10477.0</v>
      </c>
      <c r="D786" s="1">
        <v>1.0</v>
      </c>
      <c r="F786" s="1" t="s">
        <v>1520</v>
      </c>
      <c r="G786" s="2">
        <f>IFERROR(__xludf.DUMMYFUNCTION("IF(B786="""","""",COUNTA(SPLIT(B786,"" "")))"),17.0)</f>
        <v>17</v>
      </c>
    </row>
    <row r="787">
      <c r="A787" s="1" t="s">
        <v>1583</v>
      </c>
      <c r="B787" s="1" t="s">
        <v>1584</v>
      </c>
      <c r="C787" s="1">
        <v>10488.0</v>
      </c>
      <c r="D787" s="1">
        <v>2.0</v>
      </c>
      <c r="F787" s="1" t="s">
        <v>1520</v>
      </c>
      <c r="G787" s="2">
        <f>IFERROR(__xludf.DUMMYFUNCTION("IF(B787="""","""",COUNTA(SPLIT(B787,"" "")))"),23.0)</f>
        <v>23</v>
      </c>
    </row>
    <row r="788">
      <c r="A788" s="1" t="s">
        <v>1585</v>
      </c>
      <c r="B788" s="1" t="s">
        <v>1586</v>
      </c>
      <c r="C788" s="1">
        <v>10042.0</v>
      </c>
      <c r="D788" s="1">
        <v>2.0</v>
      </c>
      <c r="F788" s="1" t="s">
        <v>1520</v>
      </c>
      <c r="G788" s="2">
        <f>IFERROR(__xludf.DUMMYFUNCTION("IF(B788="""","""",COUNTA(SPLIT(B788,"" "")))"),16.0)</f>
        <v>16</v>
      </c>
    </row>
    <row r="789">
      <c r="A789" s="1" t="s">
        <v>1587</v>
      </c>
      <c r="B789" s="1" t="s">
        <v>1588</v>
      </c>
      <c r="C789" s="1">
        <v>10514.0</v>
      </c>
      <c r="D789" s="1">
        <v>9.0</v>
      </c>
      <c r="F789" s="1" t="s">
        <v>1520</v>
      </c>
      <c r="G789" s="2">
        <f>IFERROR(__xludf.DUMMYFUNCTION("IF(B789="""","""",COUNTA(SPLIT(B789,"" "")))"),4.0)</f>
        <v>4</v>
      </c>
    </row>
    <row r="790">
      <c r="A790" s="1" t="s">
        <v>1589</v>
      </c>
      <c r="B790" s="1" t="s">
        <v>1590</v>
      </c>
      <c r="C790" s="1">
        <v>10515.0</v>
      </c>
      <c r="D790" s="1">
        <v>2.0</v>
      </c>
      <c r="F790" s="1" t="s">
        <v>1520</v>
      </c>
      <c r="G790" s="2">
        <f>IFERROR(__xludf.DUMMYFUNCTION("IF(B790="""","""",COUNTA(SPLIT(B790,"" "")))"),22.0)</f>
        <v>22</v>
      </c>
    </row>
    <row r="791">
      <c r="A791" s="1" t="s">
        <v>1591</v>
      </c>
      <c r="B791" s="1" t="s">
        <v>1592</v>
      </c>
      <c r="C791" s="1">
        <v>10516.0</v>
      </c>
      <c r="D791" s="1">
        <v>9.0</v>
      </c>
      <c r="F791" s="1" t="s">
        <v>1520</v>
      </c>
      <c r="G791" s="2">
        <f>IFERROR(__xludf.DUMMYFUNCTION("IF(B791="""","""",COUNTA(SPLIT(B791,"" "")))"),12.0)</f>
        <v>12</v>
      </c>
    </row>
    <row r="792">
      <c r="A792" s="1" t="s">
        <v>1593</v>
      </c>
      <c r="B792" s="1" t="s">
        <v>1594</v>
      </c>
      <c r="C792" s="1">
        <v>10517.0</v>
      </c>
      <c r="D792" s="1">
        <v>1.0</v>
      </c>
      <c r="F792" s="1" t="s">
        <v>1520</v>
      </c>
      <c r="G792" s="2">
        <f>IFERROR(__xludf.DUMMYFUNCTION("IF(B792="""","""",COUNTA(SPLIT(B792,"" "")))"),19.0)</f>
        <v>19</v>
      </c>
    </row>
    <row r="793">
      <c r="A793" s="1" t="s">
        <v>1595</v>
      </c>
      <c r="B793" s="1" t="s">
        <v>1596</v>
      </c>
      <c r="C793" s="1">
        <v>10518.0</v>
      </c>
      <c r="D793" s="1">
        <v>1.0</v>
      </c>
      <c r="F793" s="1" t="s">
        <v>1520</v>
      </c>
      <c r="G793" s="2">
        <f>IFERROR(__xludf.DUMMYFUNCTION("IF(B793="""","""",COUNTA(SPLIT(B793,"" "")))"),37.0)</f>
        <v>37</v>
      </c>
    </row>
    <row r="794">
      <c r="A794" s="1" t="s">
        <v>1597</v>
      </c>
      <c r="B794" s="1" t="s">
        <v>1598</v>
      </c>
      <c r="C794" s="1">
        <v>10519.0</v>
      </c>
      <c r="D794" s="1">
        <v>1.0</v>
      </c>
      <c r="F794" s="1" t="s">
        <v>1520</v>
      </c>
      <c r="G794" s="2">
        <f>IFERROR(__xludf.DUMMYFUNCTION("IF(B794="""","""",COUNTA(SPLIT(B794,"" "")))"),28.0)</f>
        <v>28</v>
      </c>
    </row>
    <row r="795">
      <c r="A795" s="1" t="s">
        <v>1599</v>
      </c>
      <c r="B795" s="1" t="s">
        <v>1600</v>
      </c>
      <c r="C795" s="1">
        <v>10520.0</v>
      </c>
      <c r="D795" s="1">
        <v>1.0</v>
      </c>
      <c r="F795" s="1" t="s">
        <v>1520</v>
      </c>
      <c r="G795" s="2">
        <f>IFERROR(__xludf.DUMMYFUNCTION("IF(B795="""","""",COUNTA(SPLIT(B795,"" "")))"),16.0)</f>
        <v>16</v>
      </c>
    </row>
    <row r="796">
      <c r="A796" s="1" t="s">
        <v>1601</v>
      </c>
      <c r="B796" s="1" t="s">
        <v>1602</v>
      </c>
      <c r="C796" s="1">
        <v>10043.0</v>
      </c>
      <c r="D796" s="1">
        <v>1.0</v>
      </c>
      <c r="F796" s="1" t="s">
        <v>1520</v>
      </c>
      <c r="G796" s="2">
        <f>IFERROR(__xludf.DUMMYFUNCTION("IF(B796="""","""",COUNTA(SPLIT(B796,"" "")))"),38.0)</f>
        <v>38</v>
      </c>
    </row>
    <row r="797">
      <c r="A797" s="1" t="s">
        <v>1603</v>
      </c>
      <c r="B797" s="1" t="s">
        <v>1604</v>
      </c>
      <c r="C797" s="1">
        <v>10044.0</v>
      </c>
      <c r="D797" s="1">
        <v>1.0</v>
      </c>
      <c r="F797" s="1" t="s">
        <v>1520</v>
      </c>
      <c r="G797" s="2">
        <f>IFERROR(__xludf.DUMMYFUNCTION("IF(B797="""","""",COUNTA(SPLIT(B797,"" "")))"),41.0)</f>
        <v>41</v>
      </c>
    </row>
    <row r="798">
      <c r="A798" s="1" t="s">
        <v>1605</v>
      </c>
      <c r="B798" s="1" t="s">
        <v>1606</v>
      </c>
      <c r="C798" s="1">
        <v>10051.0</v>
      </c>
      <c r="D798" s="1">
        <v>1.0</v>
      </c>
      <c r="F798" s="1" t="s">
        <v>1520</v>
      </c>
      <c r="G798" s="2">
        <f>IFERROR(__xludf.DUMMYFUNCTION("IF(B798="""","""",COUNTA(SPLIT(B798,"" "")))"),9.0)</f>
        <v>9</v>
      </c>
    </row>
    <row r="799">
      <c r="A799" s="1" t="s">
        <v>1607</v>
      </c>
      <c r="B799" s="1" t="s">
        <v>1608</v>
      </c>
      <c r="C799" s="1">
        <v>10494.0</v>
      </c>
      <c r="D799" s="1">
        <v>9.0</v>
      </c>
      <c r="F799" s="1" t="s">
        <v>1520</v>
      </c>
      <c r="G799" s="2">
        <f>IFERROR(__xludf.DUMMYFUNCTION("IF(B799="""","""",COUNTA(SPLIT(B799,"" "")))"),9.0)</f>
        <v>9</v>
      </c>
    </row>
    <row r="800">
      <c r="A800" s="1" t="s">
        <v>1609</v>
      </c>
      <c r="B800" s="1" t="s">
        <v>1610</v>
      </c>
      <c r="C800" s="1">
        <v>10495.0</v>
      </c>
      <c r="D800" s="1">
        <v>2.0</v>
      </c>
      <c r="F800" s="1" t="s">
        <v>1520</v>
      </c>
      <c r="G800" s="2">
        <f>IFERROR(__xludf.DUMMYFUNCTION("IF(B800="""","""",COUNTA(SPLIT(B800,"" "")))"),19.0)</f>
        <v>19</v>
      </c>
    </row>
    <row r="801">
      <c r="A801" s="1" t="s">
        <v>1611</v>
      </c>
      <c r="B801" s="1" t="s">
        <v>1612</v>
      </c>
      <c r="C801" s="1">
        <v>10052.0</v>
      </c>
      <c r="D801" s="1">
        <v>1.0</v>
      </c>
      <c r="F801" s="1" t="s">
        <v>1520</v>
      </c>
      <c r="G801" s="2">
        <f>IFERROR(__xludf.DUMMYFUNCTION("IF(B801="""","""",COUNTA(SPLIT(B801,"" "")))"),20.0)</f>
        <v>20</v>
      </c>
    </row>
    <row r="802">
      <c r="A802" s="1" t="s">
        <v>1613</v>
      </c>
      <c r="B802" s="1" t="s">
        <v>1614</v>
      </c>
      <c r="C802" s="1">
        <v>10496.0</v>
      </c>
      <c r="D802" s="1">
        <v>2.0</v>
      </c>
      <c r="F802" s="1" t="s">
        <v>1520</v>
      </c>
      <c r="G802" s="2">
        <f>IFERROR(__xludf.DUMMYFUNCTION("IF(B802="""","""",COUNTA(SPLIT(B802,"" "")))"),8.0)</f>
        <v>8</v>
      </c>
    </row>
    <row r="803">
      <c r="A803" s="1" t="s">
        <v>1615</v>
      </c>
      <c r="B803" s="1" t="s">
        <v>1616</v>
      </c>
      <c r="C803" s="1">
        <v>10053.0</v>
      </c>
      <c r="D803" s="1">
        <v>2.0</v>
      </c>
      <c r="F803" s="1" t="s">
        <v>1520</v>
      </c>
      <c r="G803" s="2">
        <f>IFERROR(__xludf.DUMMYFUNCTION("IF(B803="""","""",COUNTA(SPLIT(B803,"" "")))"),16.0)</f>
        <v>16</v>
      </c>
    </row>
    <row r="804">
      <c r="A804" s="1" t="s">
        <v>1617</v>
      </c>
      <c r="B804" s="1" t="s">
        <v>1618</v>
      </c>
      <c r="C804" s="1">
        <v>10328.0</v>
      </c>
      <c r="D804" s="1">
        <v>2.0</v>
      </c>
      <c r="F804" s="1" t="s">
        <v>1520</v>
      </c>
      <c r="G804" s="2">
        <f>IFERROR(__xludf.DUMMYFUNCTION("IF(B804="""","""",COUNTA(SPLIT(B804,"" "")))"),7.0)</f>
        <v>7</v>
      </c>
    </row>
    <row r="805">
      <c r="A805" s="1" t="s">
        <v>1619</v>
      </c>
      <c r="B805" s="1" t="s">
        <v>1620</v>
      </c>
      <c r="C805" s="1">
        <v>10486.0</v>
      </c>
      <c r="D805" s="1">
        <v>2.0</v>
      </c>
      <c r="F805" s="1" t="s">
        <v>1520</v>
      </c>
      <c r="G805" s="2">
        <f>IFERROR(__xludf.DUMMYFUNCTION("IF(B805="""","""",COUNTA(SPLIT(B805,"" "")))"),9.0)</f>
        <v>9</v>
      </c>
    </row>
    <row r="806">
      <c r="A806" s="1" t="s">
        <v>1621</v>
      </c>
      <c r="B806" s="1" t="s">
        <v>1622</v>
      </c>
      <c r="C806" s="1">
        <v>10487.0</v>
      </c>
      <c r="D806" s="1">
        <v>2.0</v>
      </c>
      <c r="F806" s="1" t="s">
        <v>1520</v>
      </c>
      <c r="G806" s="2">
        <f>IFERROR(__xludf.DUMMYFUNCTION("IF(B806="""","""",COUNTA(SPLIT(B806,"" "")))"),13.0)</f>
        <v>13</v>
      </c>
    </row>
    <row r="807">
      <c r="A807" s="1" t="s">
        <v>1623</v>
      </c>
      <c r="B807" s="1" t="s">
        <v>1624</v>
      </c>
      <c r="C807" s="1">
        <v>10047.0</v>
      </c>
      <c r="D807" s="1">
        <v>1.0</v>
      </c>
      <c r="F807" s="1" t="s">
        <v>1520</v>
      </c>
      <c r="G807" s="2">
        <f>IFERROR(__xludf.DUMMYFUNCTION("IF(B807="""","""",COUNTA(SPLIT(B807,"" "")))"),5.0)</f>
        <v>5</v>
      </c>
    </row>
    <row r="808">
      <c r="A808" s="1" t="s">
        <v>1625</v>
      </c>
      <c r="B808" s="1" t="s">
        <v>1626</v>
      </c>
      <c r="C808" s="1">
        <v>10483.0</v>
      </c>
      <c r="D808" s="1">
        <v>1.0</v>
      </c>
      <c r="F808" s="1" t="s">
        <v>1520</v>
      </c>
      <c r="G808" s="2">
        <f>IFERROR(__xludf.DUMMYFUNCTION("IF(B808="""","""",COUNTA(SPLIT(B808,"" "")))"),5.0)</f>
        <v>5</v>
      </c>
    </row>
    <row r="809">
      <c r="A809" s="1" t="s">
        <v>1627</v>
      </c>
      <c r="B809" s="1" t="s">
        <v>1628</v>
      </c>
      <c r="C809" s="1">
        <v>10484.0</v>
      </c>
      <c r="D809" s="1">
        <v>1.0</v>
      </c>
      <c r="F809" s="1" t="s">
        <v>1520</v>
      </c>
      <c r="G809" s="2">
        <f>IFERROR(__xludf.DUMMYFUNCTION("IF(B809="""","""",COUNTA(SPLIT(B809,"" "")))"),7.0)</f>
        <v>7</v>
      </c>
    </row>
    <row r="810">
      <c r="A810" s="1" t="s">
        <v>1629</v>
      </c>
      <c r="B810" s="1" t="s">
        <v>1630</v>
      </c>
      <c r="C810" s="1">
        <v>10050.0</v>
      </c>
      <c r="D810" s="1">
        <v>1.0</v>
      </c>
      <c r="F810" s="1" t="s">
        <v>1520</v>
      </c>
      <c r="G810" s="2">
        <f>IFERROR(__xludf.DUMMYFUNCTION("IF(B810="""","""",COUNTA(SPLIT(B810,"" "")))"),30.0)</f>
        <v>30</v>
      </c>
    </row>
    <row r="811">
      <c r="A811" s="1" t="s">
        <v>1631</v>
      </c>
      <c r="B811" s="1" t="s">
        <v>1632</v>
      </c>
      <c r="C811" s="1">
        <v>10049.0</v>
      </c>
      <c r="D811" s="1">
        <v>1.0</v>
      </c>
      <c r="F811" s="1" t="s">
        <v>1520</v>
      </c>
      <c r="G811" s="2">
        <f>IFERROR(__xludf.DUMMYFUNCTION("IF(B811="""","""",COUNTA(SPLIT(B811,"" "")))"),26.0)</f>
        <v>26</v>
      </c>
    </row>
    <row r="812">
      <c r="A812" s="1" t="s">
        <v>1633</v>
      </c>
      <c r="B812" s="1" t="s">
        <v>1634</v>
      </c>
      <c r="C812" s="1">
        <v>10048.0</v>
      </c>
      <c r="D812" s="1">
        <v>1.0</v>
      </c>
      <c r="F812" s="1" t="s">
        <v>1520</v>
      </c>
      <c r="G812" s="2">
        <f>IFERROR(__xludf.DUMMYFUNCTION("IF(B812="""","""",COUNTA(SPLIT(B812,"" "")))"),30.0)</f>
        <v>30</v>
      </c>
    </row>
    <row r="813">
      <c r="A813" s="1" t="s">
        <v>1635</v>
      </c>
      <c r="B813" s="1" t="s">
        <v>1636</v>
      </c>
      <c r="C813" s="1">
        <v>10110.0</v>
      </c>
      <c r="D813" s="1">
        <v>1.0</v>
      </c>
      <c r="F813" s="1" t="s">
        <v>1520</v>
      </c>
      <c r="G813" s="2">
        <f>IFERROR(__xludf.DUMMYFUNCTION("IF(B813="""","""",COUNTA(SPLIT(B813,"" "")))"),22.0)</f>
        <v>22</v>
      </c>
    </row>
    <row r="814">
      <c r="A814" s="1" t="s">
        <v>1637</v>
      </c>
      <c r="B814" s="1" t="s">
        <v>1638</v>
      </c>
      <c r="C814" s="1">
        <v>10489.0</v>
      </c>
      <c r="D814" s="1">
        <v>1.0</v>
      </c>
      <c r="F814" s="1" t="s">
        <v>1520</v>
      </c>
      <c r="G814" s="2">
        <f>IFERROR(__xludf.DUMMYFUNCTION("IF(B814="""","""",COUNTA(SPLIT(B814,"" "")))"),20.0)</f>
        <v>20</v>
      </c>
    </row>
    <row r="815">
      <c r="A815" s="1" t="s">
        <v>1639</v>
      </c>
      <c r="B815" s="1" t="s">
        <v>1640</v>
      </c>
      <c r="C815" s="1">
        <v>11437.0</v>
      </c>
      <c r="D815" s="1">
        <v>1.0</v>
      </c>
      <c r="F815" s="1" t="s">
        <v>1520</v>
      </c>
      <c r="G815" s="2">
        <f>IFERROR(__xludf.DUMMYFUNCTION("IF(B815="""","""",COUNTA(SPLIT(B815,"" "")))"),16.0)</f>
        <v>16</v>
      </c>
    </row>
    <row r="816">
      <c r="A816" s="1" t="s">
        <v>1641</v>
      </c>
      <c r="B816" s="1" t="s">
        <v>1642</v>
      </c>
      <c r="C816" s="1">
        <v>11256.0</v>
      </c>
      <c r="D816" s="1">
        <v>2.0</v>
      </c>
      <c r="F816" s="1" t="s">
        <v>1520</v>
      </c>
      <c r="G816" s="2">
        <f>IFERROR(__xludf.DUMMYFUNCTION("IF(B816="""","""",COUNTA(SPLIT(B816,"" "")))"),14.0)</f>
        <v>14</v>
      </c>
    </row>
    <row r="817">
      <c r="A817" s="1" t="s">
        <v>1643</v>
      </c>
      <c r="B817" s="1" t="s">
        <v>1644</v>
      </c>
      <c r="C817" s="1">
        <v>11257.0</v>
      </c>
      <c r="D817" s="1">
        <v>1.0</v>
      </c>
      <c r="F817" s="1" t="s">
        <v>1520</v>
      </c>
      <c r="G817" s="2">
        <f>IFERROR(__xludf.DUMMYFUNCTION("IF(B817="""","""",COUNTA(SPLIT(B817,"" "")))"),19.0)</f>
        <v>19</v>
      </c>
    </row>
    <row r="818">
      <c r="A818" s="1" t="s">
        <v>1645</v>
      </c>
      <c r="B818" s="1" t="s">
        <v>1646</v>
      </c>
      <c r="C818" s="1">
        <v>11258.0</v>
      </c>
      <c r="D818" s="1">
        <v>2.0</v>
      </c>
      <c r="F818" s="1" t="s">
        <v>1520</v>
      </c>
      <c r="G818" s="2">
        <f>IFERROR(__xludf.DUMMYFUNCTION("IF(B818="""","""",COUNTA(SPLIT(B818,"" "")))"),7.0)</f>
        <v>7</v>
      </c>
    </row>
    <row r="819">
      <c r="A819" s="1" t="s">
        <v>1647</v>
      </c>
      <c r="B819" s="1" t="s">
        <v>1648</v>
      </c>
      <c r="C819" s="1">
        <v>11259.0</v>
      </c>
      <c r="D819" s="1">
        <v>1.0</v>
      </c>
      <c r="F819" s="1" t="s">
        <v>1520</v>
      </c>
      <c r="G819" s="2">
        <f>IFERROR(__xludf.DUMMYFUNCTION("IF(B819="""","""",COUNTA(SPLIT(B819,"" "")))"),46.0)</f>
        <v>46</v>
      </c>
    </row>
    <row r="820">
      <c r="A820" s="1" t="s">
        <v>1649</v>
      </c>
      <c r="B820" s="1" t="s">
        <v>1650</v>
      </c>
      <c r="C820" s="1">
        <v>11304.0</v>
      </c>
      <c r="D820" s="1">
        <v>2.0</v>
      </c>
      <c r="F820" s="1" t="s">
        <v>1520</v>
      </c>
      <c r="G820" s="2">
        <f>IFERROR(__xludf.DUMMYFUNCTION("IF(B820="""","""",COUNTA(SPLIT(B820,"" "")))"),1.0)</f>
        <v>1</v>
      </c>
    </row>
    <row r="821">
      <c r="A821" s="1" t="s">
        <v>1651</v>
      </c>
      <c r="B821" s="1" t="s">
        <v>1652</v>
      </c>
      <c r="C821" s="1">
        <v>11305.0</v>
      </c>
      <c r="D821" s="1">
        <v>1.0</v>
      </c>
      <c r="F821" s="1" t="s">
        <v>1520</v>
      </c>
      <c r="G821" s="2">
        <f>IFERROR(__xludf.DUMMYFUNCTION("IF(B821="""","""",COUNTA(SPLIT(B821,"" "")))"),15.0)</f>
        <v>15</v>
      </c>
    </row>
    <row r="822">
      <c r="A822" s="1" t="s">
        <v>1653</v>
      </c>
      <c r="B822" s="1" t="s">
        <v>1654</v>
      </c>
      <c r="C822" s="1">
        <v>11306.0</v>
      </c>
      <c r="D822" s="1">
        <v>1.0</v>
      </c>
      <c r="F822" s="1" t="s">
        <v>1520</v>
      </c>
      <c r="G822" s="2">
        <f>IFERROR(__xludf.DUMMYFUNCTION("IF(B822="""","""",COUNTA(SPLIT(B822,"" "")))"),14.0)</f>
        <v>14</v>
      </c>
    </row>
    <row r="823">
      <c r="A823" s="1" t="s">
        <v>1655</v>
      </c>
      <c r="B823" s="1" t="s">
        <v>1656</v>
      </c>
      <c r="C823" s="1">
        <v>11307.0</v>
      </c>
      <c r="D823" s="1">
        <v>2.0</v>
      </c>
      <c r="F823" s="1" t="s">
        <v>1520</v>
      </c>
      <c r="G823" s="2">
        <f>IFERROR(__xludf.DUMMYFUNCTION("IF(B823="""","""",COUNTA(SPLIT(B823,"" "")))"),14.0)</f>
        <v>14</v>
      </c>
    </row>
    <row r="824">
      <c r="A824" s="1" t="s">
        <v>1657</v>
      </c>
      <c r="B824" s="1" t="s">
        <v>1658</v>
      </c>
      <c r="C824" s="1">
        <v>11308.0</v>
      </c>
      <c r="D824" s="1">
        <v>1.0</v>
      </c>
      <c r="F824" s="1" t="s">
        <v>1520</v>
      </c>
      <c r="G824" s="2">
        <f>IFERROR(__xludf.DUMMYFUNCTION("IF(B824="""","""",COUNTA(SPLIT(B824,"" "")))"),32.0)</f>
        <v>32</v>
      </c>
    </row>
    <row r="825">
      <c r="A825" s="1" t="s">
        <v>1659</v>
      </c>
      <c r="B825" s="1" t="s">
        <v>1660</v>
      </c>
      <c r="C825" s="1">
        <v>11309.0</v>
      </c>
      <c r="D825" s="1">
        <v>1.0</v>
      </c>
      <c r="F825" s="1" t="s">
        <v>1520</v>
      </c>
      <c r="G825" s="2">
        <f>IFERROR(__xludf.DUMMYFUNCTION("IF(B825="""","""",COUNTA(SPLIT(B825,"" "")))"),44.0)</f>
        <v>44</v>
      </c>
    </row>
    <row r="826">
      <c r="A826" s="1" t="s">
        <v>1661</v>
      </c>
      <c r="B826" s="1" t="s">
        <v>1662</v>
      </c>
      <c r="C826" s="1">
        <v>11310.0</v>
      </c>
      <c r="D826" s="1">
        <v>1.0</v>
      </c>
      <c r="F826" s="1" t="s">
        <v>1520</v>
      </c>
      <c r="G826" s="2">
        <f>IFERROR(__xludf.DUMMYFUNCTION("IF(B826="""","""",COUNTA(SPLIT(B826,"" "")))"),42.0)</f>
        <v>42</v>
      </c>
    </row>
    <row r="827">
      <c r="A827" s="1" t="s">
        <v>1663</v>
      </c>
      <c r="B827" s="1" t="s">
        <v>1664</v>
      </c>
      <c r="C827" s="1">
        <v>11311.0</v>
      </c>
      <c r="D827" s="1">
        <v>2.0</v>
      </c>
      <c r="F827" s="1" t="s">
        <v>1520</v>
      </c>
      <c r="G827" s="2">
        <f>IFERROR(__xludf.DUMMYFUNCTION("IF(B827="""","""",COUNTA(SPLIT(B827,"" "")))"),23.0)</f>
        <v>23</v>
      </c>
    </row>
    <row r="828">
      <c r="A828" s="1" t="s">
        <v>1665</v>
      </c>
      <c r="B828" s="1" t="s">
        <v>1666</v>
      </c>
      <c r="C828" s="1">
        <v>11312.0</v>
      </c>
      <c r="D828" s="1">
        <v>1.0</v>
      </c>
      <c r="F828" s="1" t="s">
        <v>1520</v>
      </c>
      <c r="G828" s="2">
        <f>IFERROR(__xludf.DUMMYFUNCTION("IF(B828="""","""",COUNTA(SPLIT(B828,"" "")))"),7.0)</f>
        <v>7</v>
      </c>
    </row>
    <row r="829">
      <c r="A829" s="1" t="s">
        <v>1667</v>
      </c>
      <c r="B829" s="1" t="s">
        <v>1668</v>
      </c>
      <c r="C829" s="1">
        <v>11313.0</v>
      </c>
      <c r="D829" s="1">
        <v>2.0</v>
      </c>
      <c r="F829" s="1" t="s">
        <v>1520</v>
      </c>
      <c r="G829" s="2">
        <f>IFERROR(__xludf.DUMMYFUNCTION("IF(B829="""","""",COUNTA(SPLIT(B829,"" "")))"),30.0)</f>
        <v>30</v>
      </c>
    </row>
    <row r="830">
      <c r="A830" s="1" t="s">
        <v>1669</v>
      </c>
      <c r="B830" s="1" t="s">
        <v>1670</v>
      </c>
      <c r="C830" s="1">
        <v>11318.0</v>
      </c>
      <c r="D830" s="1">
        <v>1.0</v>
      </c>
      <c r="F830" s="1" t="s">
        <v>1520</v>
      </c>
      <c r="G830" s="2">
        <f>IFERROR(__xludf.DUMMYFUNCTION("IF(B830="""","""",COUNTA(SPLIT(B830,"" "")))"),1.0)</f>
        <v>1</v>
      </c>
    </row>
    <row r="831">
      <c r="A831" s="1" t="s">
        <v>1671</v>
      </c>
      <c r="B831" s="1" t="s">
        <v>1672</v>
      </c>
      <c r="C831" s="1">
        <v>11319.0</v>
      </c>
      <c r="D831" s="1">
        <v>1.0</v>
      </c>
      <c r="F831" s="1" t="s">
        <v>1520</v>
      </c>
      <c r="G831" s="2">
        <f>IFERROR(__xludf.DUMMYFUNCTION("IF(B831="""","""",COUNTA(SPLIT(B831,"" "")))"),17.0)</f>
        <v>17</v>
      </c>
    </row>
    <row r="832">
      <c r="A832" s="1" t="s">
        <v>1673</v>
      </c>
      <c r="B832" s="1" t="s">
        <v>1674</v>
      </c>
      <c r="C832" s="1">
        <v>11269.0</v>
      </c>
      <c r="D832" s="1">
        <v>1.0</v>
      </c>
      <c r="F832" s="1" t="s">
        <v>1520</v>
      </c>
      <c r="G832" s="2">
        <f>IFERROR(__xludf.DUMMYFUNCTION("IF(B832="""","""",COUNTA(SPLIT(B832,"" "")))"),19.0)</f>
        <v>19</v>
      </c>
    </row>
    <row r="833">
      <c r="A833" s="1" t="s">
        <v>1675</v>
      </c>
      <c r="B833" s="1" t="s">
        <v>1676</v>
      </c>
      <c r="C833" s="1">
        <v>11326.0</v>
      </c>
      <c r="D833" s="1">
        <v>2.0</v>
      </c>
      <c r="F833" s="1" t="s">
        <v>1520</v>
      </c>
      <c r="G833" s="2">
        <f>IFERROR(__xludf.DUMMYFUNCTION("IF(B833="""","""",COUNTA(SPLIT(B833,"" "")))"),25.0)</f>
        <v>25</v>
      </c>
    </row>
    <row r="834">
      <c r="A834" s="1" t="s">
        <v>1677</v>
      </c>
      <c r="B834" s="1" t="s">
        <v>1678</v>
      </c>
      <c r="C834" s="1">
        <v>11270.0</v>
      </c>
      <c r="D834" s="1">
        <v>1.0</v>
      </c>
      <c r="F834" s="1" t="s">
        <v>1520</v>
      </c>
      <c r="G834" s="2">
        <f>IFERROR(__xludf.DUMMYFUNCTION("IF(B834="""","""",COUNTA(SPLIT(B834,"" "")))"),13.0)</f>
        <v>13</v>
      </c>
    </row>
    <row r="835">
      <c r="A835" s="1" t="s">
        <v>1679</v>
      </c>
      <c r="B835" s="1" t="s">
        <v>1680</v>
      </c>
      <c r="C835" s="1">
        <v>11332.0</v>
      </c>
      <c r="D835" s="1">
        <v>1.0</v>
      </c>
      <c r="F835" s="1" t="s">
        <v>1520</v>
      </c>
      <c r="G835" s="2">
        <f>IFERROR(__xludf.DUMMYFUNCTION("IF(B835="""","""",COUNTA(SPLIT(B835,"" "")))"),11.0)</f>
        <v>11</v>
      </c>
    </row>
    <row r="836">
      <c r="A836" s="1" t="s">
        <v>1681</v>
      </c>
      <c r="B836" s="1" t="s">
        <v>1682</v>
      </c>
      <c r="C836" s="1">
        <v>11333.0</v>
      </c>
      <c r="D836" s="1">
        <v>1.0</v>
      </c>
      <c r="F836" s="1" t="s">
        <v>1520</v>
      </c>
      <c r="G836" s="2">
        <f>IFERROR(__xludf.DUMMYFUNCTION("IF(B836="""","""",COUNTA(SPLIT(B836,"" "")))"),12.0)</f>
        <v>12</v>
      </c>
    </row>
    <row r="837">
      <c r="A837" s="1" t="s">
        <v>1683</v>
      </c>
      <c r="B837" s="1" t="s">
        <v>1684</v>
      </c>
      <c r="C837" s="1">
        <v>11273.0</v>
      </c>
      <c r="D837" s="1">
        <v>1.0</v>
      </c>
      <c r="F837" s="1" t="s">
        <v>1520</v>
      </c>
      <c r="G837" s="2">
        <f>IFERROR(__xludf.DUMMYFUNCTION("IF(B837="""","""",COUNTA(SPLIT(B837,"" "")))"),23.0)</f>
        <v>23</v>
      </c>
    </row>
    <row r="838">
      <c r="A838" s="1" t="s">
        <v>1685</v>
      </c>
      <c r="B838" s="1" t="s">
        <v>1686</v>
      </c>
      <c r="C838" s="1">
        <v>11342.0</v>
      </c>
      <c r="D838" s="1">
        <v>2.0</v>
      </c>
      <c r="F838" s="1" t="s">
        <v>1520</v>
      </c>
      <c r="G838" s="2">
        <f>IFERROR(__xludf.DUMMYFUNCTION("IF(B838="""","""",COUNTA(SPLIT(B838,"" "")))"),14.0)</f>
        <v>14</v>
      </c>
    </row>
    <row r="839">
      <c r="A839" s="1" t="s">
        <v>1687</v>
      </c>
      <c r="B839" s="1" t="s">
        <v>1688</v>
      </c>
      <c r="C839" s="1">
        <v>11343.0</v>
      </c>
      <c r="D839" s="1">
        <v>1.0</v>
      </c>
      <c r="F839" s="1" t="s">
        <v>1520</v>
      </c>
      <c r="G839" s="2">
        <f>IFERROR(__xludf.DUMMYFUNCTION("IF(B839="""","""",COUNTA(SPLIT(B839,"" "")))"),9.0)</f>
        <v>9</v>
      </c>
    </row>
    <row r="840">
      <c r="A840" s="1" t="s">
        <v>1689</v>
      </c>
      <c r="B840" s="1" t="s">
        <v>1690</v>
      </c>
      <c r="C840" s="1">
        <v>11262.0</v>
      </c>
      <c r="D840" s="1">
        <v>1.0</v>
      </c>
      <c r="F840" s="1" t="s">
        <v>1520</v>
      </c>
      <c r="G840" s="2">
        <f>IFERROR(__xludf.DUMMYFUNCTION("IF(B840="""","""",COUNTA(SPLIT(B840,"" "")))"),31.0)</f>
        <v>31</v>
      </c>
    </row>
    <row r="841">
      <c r="A841" s="1" t="s">
        <v>1691</v>
      </c>
      <c r="B841" s="1" t="s">
        <v>1692</v>
      </c>
      <c r="C841" s="1">
        <v>11344.0</v>
      </c>
      <c r="D841" s="1">
        <v>1.0</v>
      </c>
      <c r="F841" s="1" t="s">
        <v>1520</v>
      </c>
      <c r="G841" s="2">
        <f>IFERROR(__xludf.DUMMYFUNCTION("IF(B841="""","""",COUNTA(SPLIT(B841,"" "")))"),42.0)</f>
        <v>42</v>
      </c>
    </row>
    <row r="842">
      <c r="A842" s="1" t="s">
        <v>1693</v>
      </c>
      <c r="B842" s="1" t="s">
        <v>1694</v>
      </c>
      <c r="C842" s="1">
        <v>11345.0</v>
      </c>
      <c r="D842" s="1">
        <v>1.0</v>
      </c>
      <c r="F842" s="1" t="s">
        <v>1520</v>
      </c>
      <c r="G842" s="2">
        <f>IFERROR(__xludf.DUMMYFUNCTION("IF(B842="""","""",COUNTA(SPLIT(B842,"" "")))"),37.0)</f>
        <v>37</v>
      </c>
    </row>
    <row r="843">
      <c r="A843" s="1" t="s">
        <v>1695</v>
      </c>
      <c r="B843" s="1" t="s">
        <v>1696</v>
      </c>
      <c r="C843" s="1">
        <v>11264.0</v>
      </c>
      <c r="D843" s="1">
        <v>1.0</v>
      </c>
      <c r="F843" s="1" t="s">
        <v>1520</v>
      </c>
      <c r="G843" s="2">
        <f>IFERROR(__xludf.DUMMYFUNCTION("IF(B843="""","""",COUNTA(SPLIT(B843,"" "")))"),34.0)</f>
        <v>34</v>
      </c>
    </row>
    <row r="844">
      <c r="A844" s="1" t="s">
        <v>1697</v>
      </c>
      <c r="B844" s="1" t="s">
        <v>1698</v>
      </c>
      <c r="C844" s="1">
        <v>11346.0</v>
      </c>
      <c r="D844" s="1">
        <v>1.0</v>
      </c>
      <c r="F844" s="1" t="s">
        <v>1520</v>
      </c>
      <c r="G844" s="2">
        <f>IFERROR(__xludf.DUMMYFUNCTION("IF(B844="""","""",COUNTA(SPLIT(B844,"" "")))"),45.0)</f>
        <v>45</v>
      </c>
    </row>
    <row r="845">
      <c r="A845" s="1" t="s">
        <v>1699</v>
      </c>
      <c r="B845" s="1" t="s">
        <v>1700</v>
      </c>
      <c r="C845" s="1">
        <v>11347.0</v>
      </c>
      <c r="D845" s="1">
        <v>1.0</v>
      </c>
      <c r="F845" s="1" t="s">
        <v>1520</v>
      </c>
      <c r="G845" s="2">
        <f>IFERROR(__xludf.DUMMYFUNCTION("IF(B845="""","""",COUNTA(SPLIT(B845,"" "")))"),10.0)</f>
        <v>10</v>
      </c>
    </row>
    <row r="846">
      <c r="A846" s="1" t="s">
        <v>1701</v>
      </c>
      <c r="B846" s="1" t="s">
        <v>1702</v>
      </c>
      <c r="C846" s="1">
        <v>11263.0</v>
      </c>
      <c r="D846" s="1">
        <v>1.0</v>
      </c>
      <c r="F846" s="1" t="s">
        <v>1520</v>
      </c>
      <c r="G846" s="2">
        <f>IFERROR(__xludf.DUMMYFUNCTION("IF(B846="""","""",COUNTA(SPLIT(B846,"" "")))"),18.0)</f>
        <v>18</v>
      </c>
    </row>
    <row r="847">
      <c r="A847" s="1" t="s">
        <v>1703</v>
      </c>
      <c r="B847" s="1" t="s">
        <v>1704</v>
      </c>
      <c r="C847" s="1">
        <v>11348.0</v>
      </c>
      <c r="D847" s="1">
        <v>1.0</v>
      </c>
      <c r="F847" s="1" t="s">
        <v>1520</v>
      </c>
      <c r="G847" s="2">
        <f>IFERROR(__xludf.DUMMYFUNCTION("IF(B847="""","""",COUNTA(SPLIT(B847,"" "")))"),19.0)</f>
        <v>19</v>
      </c>
    </row>
    <row r="848">
      <c r="A848" s="1" t="s">
        <v>1705</v>
      </c>
      <c r="B848" s="1" t="s">
        <v>1706</v>
      </c>
      <c r="C848" s="1">
        <v>11349.0</v>
      </c>
      <c r="D848" s="1">
        <v>1.0</v>
      </c>
      <c r="F848" s="1" t="s">
        <v>1520</v>
      </c>
      <c r="G848" s="2">
        <f>IFERROR(__xludf.DUMMYFUNCTION("IF(B848="""","""",COUNTA(SPLIT(B848,"" "")))"),13.0)</f>
        <v>13</v>
      </c>
    </row>
    <row r="849">
      <c r="A849" s="1" t="s">
        <v>1707</v>
      </c>
      <c r="B849" s="1" t="s">
        <v>1708</v>
      </c>
      <c r="C849" s="1">
        <v>11271.0</v>
      </c>
      <c r="D849" s="1">
        <v>2.0</v>
      </c>
      <c r="F849" s="1" t="s">
        <v>1520</v>
      </c>
      <c r="G849" s="2">
        <f>IFERROR(__xludf.DUMMYFUNCTION("IF(B849="""","""",COUNTA(SPLIT(B849,"" "")))"),7.0)</f>
        <v>7</v>
      </c>
    </row>
    <row r="850">
      <c r="A850" s="1" t="s">
        <v>1709</v>
      </c>
      <c r="B850" s="1" t="s">
        <v>1710</v>
      </c>
      <c r="C850" s="1">
        <v>11328.0</v>
      </c>
      <c r="D850" s="1">
        <v>1.0</v>
      </c>
      <c r="F850" s="1" t="s">
        <v>1520</v>
      </c>
      <c r="G850" s="2">
        <f>IFERROR(__xludf.DUMMYFUNCTION("IF(B850="""","""",COUNTA(SPLIT(B850,"" "")))"),40.0)</f>
        <v>40</v>
      </c>
    </row>
    <row r="851">
      <c r="A851" s="1" t="s">
        <v>1711</v>
      </c>
      <c r="B851" s="1" t="s">
        <v>1712</v>
      </c>
      <c r="C851" s="1">
        <v>11329.0</v>
      </c>
      <c r="D851" s="1">
        <v>2.0</v>
      </c>
      <c r="F851" s="1" t="s">
        <v>1520</v>
      </c>
      <c r="G851" s="2">
        <f>IFERROR(__xludf.DUMMYFUNCTION("IF(B851="""","""",COUNTA(SPLIT(B851,"" "")))"),24.0)</f>
        <v>24</v>
      </c>
    </row>
    <row r="852">
      <c r="A852" s="1" t="s">
        <v>1713</v>
      </c>
      <c r="B852" s="1" t="s">
        <v>1714</v>
      </c>
      <c r="C852" s="1">
        <v>11272.0</v>
      </c>
      <c r="D852" s="1">
        <v>1.0</v>
      </c>
      <c r="F852" s="1" t="s">
        <v>1520</v>
      </c>
      <c r="G852" s="2">
        <f>IFERROR(__xludf.DUMMYFUNCTION("IF(B852="""","""",COUNTA(SPLIT(B852,"" "")))"),13.0)</f>
        <v>13</v>
      </c>
    </row>
    <row r="853">
      <c r="A853" s="1" t="s">
        <v>1715</v>
      </c>
      <c r="B853" s="1" t="s">
        <v>1716</v>
      </c>
      <c r="C853" s="1">
        <v>11338.0</v>
      </c>
      <c r="D853" s="1">
        <v>1.0</v>
      </c>
      <c r="F853" s="1" t="s">
        <v>1520</v>
      </c>
      <c r="G853" s="2">
        <f>IFERROR(__xludf.DUMMYFUNCTION("IF(B853="""","""",COUNTA(SPLIT(B853,"" "")))"),17.0)</f>
        <v>17</v>
      </c>
    </row>
    <row r="854">
      <c r="A854" s="1" t="s">
        <v>1717</v>
      </c>
      <c r="B854" s="1" t="s">
        <v>1718</v>
      </c>
      <c r="C854" s="1">
        <v>11339.0</v>
      </c>
      <c r="D854" s="1">
        <v>1.0</v>
      </c>
      <c r="F854" s="1" t="s">
        <v>1520</v>
      </c>
      <c r="G854" s="2">
        <f>IFERROR(__xludf.DUMMYFUNCTION("IF(B854="""","""",COUNTA(SPLIT(B854,"" "")))"),22.0)</f>
        <v>22</v>
      </c>
    </row>
    <row r="855">
      <c r="A855" s="1" t="s">
        <v>1719</v>
      </c>
      <c r="B855" s="1" t="s">
        <v>1720</v>
      </c>
      <c r="C855" s="1">
        <v>11268.0</v>
      </c>
      <c r="D855" s="1">
        <v>1.0</v>
      </c>
      <c r="F855" s="1" t="s">
        <v>1520</v>
      </c>
      <c r="G855" s="2">
        <f>IFERROR(__xludf.DUMMYFUNCTION("IF(B855="""","""",COUNTA(SPLIT(B855,"" "")))"),21.0)</f>
        <v>21</v>
      </c>
    </row>
    <row r="856">
      <c r="A856" s="1" t="s">
        <v>1721</v>
      </c>
      <c r="B856" s="1" t="s">
        <v>1722</v>
      </c>
      <c r="C856" s="1">
        <v>11340.0</v>
      </c>
      <c r="D856" s="1">
        <v>2.0</v>
      </c>
      <c r="F856" s="1" t="s">
        <v>1520</v>
      </c>
      <c r="G856" s="2">
        <f>IFERROR(__xludf.DUMMYFUNCTION("IF(B856="""","""",COUNTA(SPLIT(B856,"" "")))"),18.0)</f>
        <v>18</v>
      </c>
    </row>
    <row r="857">
      <c r="A857" s="1" t="s">
        <v>1723</v>
      </c>
      <c r="B857" s="1" t="s">
        <v>1724</v>
      </c>
      <c r="C857" s="1">
        <v>11341.0</v>
      </c>
      <c r="D857" s="1">
        <v>1.0</v>
      </c>
      <c r="F857" s="1" t="s">
        <v>1520</v>
      </c>
      <c r="G857" s="2">
        <f>IFERROR(__xludf.DUMMYFUNCTION("IF(B857="""","""",COUNTA(SPLIT(B857,"" "")))"),17.0)</f>
        <v>17</v>
      </c>
    </row>
    <row r="858">
      <c r="A858" s="1" t="s">
        <v>1725</v>
      </c>
      <c r="B858" s="1" t="s">
        <v>1726</v>
      </c>
      <c r="C858" s="1">
        <v>11265.0</v>
      </c>
      <c r="D858" s="1">
        <v>1.0</v>
      </c>
      <c r="F858" s="1" t="s">
        <v>1520</v>
      </c>
      <c r="G858" s="2">
        <f>IFERROR(__xludf.DUMMYFUNCTION("IF(B858="""","""",COUNTA(SPLIT(B858,"" "")))"),39.0)</f>
        <v>39</v>
      </c>
    </row>
    <row r="859">
      <c r="A859" s="1" t="s">
        <v>1727</v>
      </c>
      <c r="B859" s="1" t="s">
        <v>1728</v>
      </c>
      <c r="C859" s="1">
        <v>11330.0</v>
      </c>
      <c r="D859" s="1">
        <v>2.0</v>
      </c>
      <c r="F859" s="1" t="s">
        <v>1520</v>
      </c>
      <c r="G859" s="2">
        <f>IFERROR(__xludf.DUMMYFUNCTION("IF(B859="""","""",COUNTA(SPLIT(B859,"" "")))"),16.0)</f>
        <v>16</v>
      </c>
    </row>
    <row r="860">
      <c r="A860" s="1" t="s">
        <v>1729</v>
      </c>
      <c r="B860" s="1" t="s">
        <v>1730</v>
      </c>
      <c r="C860" s="1">
        <v>11331.0</v>
      </c>
      <c r="D860" s="1">
        <v>1.0</v>
      </c>
      <c r="F860" s="1" t="s">
        <v>1520</v>
      </c>
      <c r="G860" s="2">
        <f>IFERROR(__xludf.DUMMYFUNCTION("IF(B860="""","""",COUNTA(SPLIT(B860,"" "")))"),18.0)</f>
        <v>18</v>
      </c>
    </row>
    <row r="861">
      <c r="A861" s="1" t="s">
        <v>1731</v>
      </c>
      <c r="B861" s="1" t="s">
        <v>1732</v>
      </c>
      <c r="C861" s="1">
        <v>11267.0</v>
      </c>
      <c r="D861" s="1">
        <v>1.0</v>
      </c>
      <c r="F861" s="1" t="s">
        <v>1520</v>
      </c>
      <c r="G861" s="2">
        <f>IFERROR(__xludf.DUMMYFUNCTION("IF(B861="""","""",COUNTA(SPLIT(B861,"" "")))"),17.0)</f>
        <v>17</v>
      </c>
    </row>
    <row r="862">
      <c r="A862" s="1" t="s">
        <v>1733</v>
      </c>
      <c r="B862" s="1" t="s">
        <v>1734</v>
      </c>
      <c r="C862" s="1">
        <v>11336.0</v>
      </c>
      <c r="D862" s="1">
        <v>1.0</v>
      </c>
      <c r="F862" s="1" t="s">
        <v>1520</v>
      </c>
      <c r="G862" s="2">
        <f>IFERROR(__xludf.DUMMYFUNCTION("IF(B862="""","""",COUNTA(SPLIT(B862,"" "")))"),18.0)</f>
        <v>18</v>
      </c>
    </row>
    <row r="863">
      <c r="A863" s="1" t="s">
        <v>1735</v>
      </c>
      <c r="B863" s="1" t="s">
        <v>1736</v>
      </c>
      <c r="C863" s="1">
        <v>11337.0</v>
      </c>
      <c r="D863" s="1">
        <v>1.0</v>
      </c>
      <c r="F863" s="1" t="s">
        <v>1520</v>
      </c>
      <c r="G863" s="2">
        <f>IFERROR(__xludf.DUMMYFUNCTION("IF(B863="""","""",COUNTA(SPLIT(B863,"" "")))"),23.0)</f>
        <v>23</v>
      </c>
    </row>
    <row r="864">
      <c r="A864" s="1" t="s">
        <v>1737</v>
      </c>
      <c r="B864" s="1" t="s">
        <v>1738</v>
      </c>
      <c r="C864" s="1">
        <v>11266.0</v>
      </c>
      <c r="D864" s="1">
        <v>1.0</v>
      </c>
      <c r="F864" s="1" t="s">
        <v>1520</v>
      </c>
      <c r="G864" s="2">
        <f>IFERROR(__xludf.DUMMYFUNCTION("IF(B864="""","""",COUNTA(SPLIT(B864,"" "")))"),14.0)</f>
        <v>14</v>
      </c>
    </row>
    <row r="865">
      <c r="A865" s="1" t="s">
        <v>1739</v>
      </c>
      <c r="B865" s="1" t="s">
        <v>1740</v>
      </c>
      <c r="C865" s="1">
        <v>11334.0</v>
      </c>
      <c r="D865" s="1">
        <v>1.0</v>
      </c>
      <c r="F865" s="1" t="s">
        <v>1520</v>
      </c>
      <c r="G865" s="2">
        <f>IFERROR(__xludf.DUMMYFUNCTION("IF(B865="""","""",COUNTA(SPLIT(B865,"" "")))"),16.0)</f>
        <v>16</v>
      </c>
    </row>
    <row r="866">
      <c r="A866" s="1" t="s">
        <v>1741</v>
      </c>
      <c r="B866" s="1" t="s">
        <v>1742</v>
      </c>
      <c r="C866" s="1">
        <v>11335.0</v>
      </c>
      <c r="D866" s="1">
        <v>1.0</v>
      </c>
      <c r="F866" s="1" t="s">
        <v>1520</v>
      </c>
      <c r="G866" s="2">
        <f>IFERROR(__xludf.DUMMYFUNCTION("IF(B866="""","""",COUNTA(SPLIT(B866,"" "")))"),23.0)</f>
        <v>23</v>
      </c>
    </row>
    <row r="867">
      <c r="A867" s="1" t="s">
        <v>1743</v>
      </c>
      <c r="B867" s="1" t="s">
        <v>1744</v>
      </c>
      <c r="C867" s="1">
        <v>11261.0</v>
      </c>
      <c r="D867" s="1">
        <v>2.0</v>
      </c>
      <c r="F867" s="1" t="s">
        <v>1520</v>
      </c>
      <c r="G867" s="2">
        <f>IFERROR(__xludf.DUMMYFUNCTION("IF(B867="""","""",COUNTA(SPLIT(B867,"" "")))"),14.0)</f>
        <v>14</v>
      </c>
    </row>
    <row r="868">
      <c r="A868" s="1" t="s">
        <v>1745</v>
      </c>
      <c r="B868" s="1" t="s">
        <v>1746</v>
      </c>
      <c r="C868" s="1">
        <v>11350.0</v>
      </c>
      <c r="D868" s="1">
        <v>2.0</v>
      </c>
      <c r="F868" s="1" t="s">
        <v>1520</v>
      </c>
      <c r="G868" s="2">
        <f>IFERROR(__xludf.DUMMYFUNCTION("IF(B868="""","""",COUNTA(SPLIT(B868,"" "")))"),26.0)</f>
        <v>26</v>
      </c>
    </row>
    <row r="869">
      <c r="A869" s="1" t="s">
        <v>1747</v>
      </c>
      <c r="B869" s="1" t="s">
        <v>1748</v>
      </c>
      <c r="C869" s="1">
        <v>11352.0</v>
      </c>
      <c r="D869" s="1">
        <v>1.0</v>
      </c>
      <c r="F869" s="1" t="s">
        <v>1520</v>
      </c>
      <c r="G869" s="2">
        <f>IFERROR(__xludf.DUMMYFUNCTION("IF(B869="""","""",COUNTA(SPLIT(B869,"" "")))"),16.0)</f>
        <v>16</v>
      </c>
    </row>
    <row r="870">
      <c r="A870" s="1" t="s">
        <v>1749</v>
      </c>
      <c r="B870" s="1" t="s">
        <v>1750</v>
      </c>
      <c r="C870" s="1">
        <v>11351.0</v>
      </c>
      <c r="D870" s="1">
        <v>2.0</v>
      </c>
      <c r="F870" s="1" t="s">
        <v>1520</v>
      </c>
      <c r="G870" s="2">
        <f>IFERROR(__xludf.DUMMYFUNCTION("IF(B870="""","""",COUNTA(SPLIT(B870,"" "")))"),26.0)</f>
        <v>26</v>
      </c>
    </row>
    <row r="871">
      <c r="A871" s="1" t="s">
        <v>1751</v>
      </c>
      <c r="B871" s="1" t="s">
        <v>1752</v>
      </c>
      <c r="C871" s="1">
        <v>11353.0</v>
      </c>
      <c r="D871" s="1">
        <v>1.0</v>
      </c>
      <c r="F871" s="1" t="s">
        <v>1520</v>
      </c>
      <c r="G871" s="2">
        <f>IFERROR(__xludf.DUMMYFUNCTION("IF(B871="""","""",COUNTA(SPLIT(B871,"" "")))"),4.0)</f>
        <v>4</v>
      </c>
    </row>
    <row r="872">
      <c r="A872" s="1" t="s">
        <v>1753</v>
      </c>
      <c r="B872" s="1" t="s">
        <v>1754</v>
      </c>
      <c r="C872" s="1">
        <v>11354.0</v>
      </c>
      <c r="D872" s="1">
        <v>1.0</v>
      </c>
      <c r="F872" s="1" t="s">
        <v>1520</v>
      </c>
      <c r="G872" s="2">
        <f>IFERROR(__xludf.DUMMYFUNCTION("IF(B872="""","""",COUNTA(SPLIT(B872,"" "")))"),42.0)</f>
        <v>42</v>
      </c>
    </row>
    <row r="873">
      <c r="A873" s="1" t="s">
        <v>1755</v>
      </c>
      <c r="B873" s="1" t="s">
        <v>1756</v>
      </c>
      <c r="C873" s="1">
        <v>11355.0</v>
      </c>
      <c r="D873" s="1">
        <v>2.0</v>
      </c>
      <c r="F873" s="1" t="s">
        <v>1520</v>
      </c>
      <c r="G873" s="2">
        <f>IFERROR(__xludf.DUMMYFUNCTION("IF(B873="""","""",COUNTA(SPLIT(B873,"" "")))"),8.0)</f>
        <v>8</v>
      </c>
    </row>
    <row r="874">
      <c r="A874" s="1" t="s">
        <v>1757</v>
      </c>
      <c r="B874" s="1" t="s">
        <v>1758</v>
      </c>
      <c r="C874" s="1">
        <v>11356.0</v>
      </c>
      <c r="D874" s="1">
        <v>1.0</v>
      </c>
      <c r="F874" s="1" t="s">
        <v>1520</v>
      </c>
      <c r="G874" s="2">
        <f>IFERROR(__xludf.DUMMYFUNCTION("IF(B874="""","""",COUNTA(SPLIT(B874,"" "")))"),31.0)</f>
        <v>31</v>
      </c>
    </row>
    <row r="875">
      <c r="A875" s="1" t="s">
        <v>1759</v>
      </c>
      <c r="B875" s="1" t="s">
        <v>1760</v>
      </c>
      <c r="C875" s="1">
        <v>11260.0</v>
      </c>
      <c r="D875" s="1">
        <v>1.0</v>
      </c>
      <c r="F875" s="1" t="s">
        <v>1520</v>
      </c>
      <c r="G875" s="2">
        <f>IFERROR(__xludf.DUMMYFUNCTION("IF(B875="""","""",COUNTA(SPLIT(B875,"" "")))"),15.0)</f>
        <v>15</v>
      </c>
    </row>
    <row r="876">
      <c r="A876" s="1" t="s">
        <v>1761</v>
      </c>
      <c r="B876" s="1" t="s">
        <v>1762</v>
      </c>
      <c r="C876" s="1">
        <v>11438.0</v>
      </c>
      <c r="D876" s="1">
        <v>2.0</v>
      </c>
      <c r="F876" s="1" t="s">
        <v>1520</v>
      </c>
      <c r="G876" s="2">
        <f>IFERROR(__xludf.DUMMYFUNCTION("IF(B876="""","""",COUNTA(SPLIT(B876,"" "")))"),16.0)</f>
        <v>16</v>
      </c>
    </row>
    <row r="877">
      <c r="A877" s="1" t="s">
        <v>1763</v>
      </c>
      <c r="B877" s="1" t="s">
        <v>1764</v>
      </c>
      <c r="C877" s="1">
        <v>11439.0</v>
      </c>
      <c r="D877" s="1">
        <v>2.0</v>
      </c>
      <c r="F877" s="1" t="s">
        <v>1520</v>
      </c>
      <c r="G877" s="2">
        <f>IFERROR(__xludf.DUMMYFUNCTION("IF(B877="""","""",COUNTA(SPLIT(B877,"" "")))"),15.0)</f>
        <v>15</v>
      </c>
    </row>
    <row r="878">
      <c r="A878" s="1" t="s">
        <v>1765</v>
      </c>
      <c r="B878" s="1" t="s">
        <v>1766</v>
      </c>
      <c r="C878" s="1">
        <v>11440.0</v>
      </c>
      <c r="D878" s="1">
        <v>2.0</v>
      </c>
      <c r="F878" s="1" t="s">
        <v>1520</v>
      </c>
      <c r="G878" s="2">
        <f>IFERROR(__xludf.DUMMYFUNCTION("IF(B878="""","""",COUNTA(SPLIT(B878,"" "")))"),15.0)</f>
        <v>15</v>
      </c>
    </row>
    <row r="879">
      <c r="A879" s="1" t="s">
        <v>1767</v>
      </c>
      <c r="B879" s="1" t="s">
        <v>1626</v>
      </c>
      <c r="C879" s="1">
        <v>10079.0</v>
      </c>
      <c r="D879" s="1">
        <v>1.0</v>
      </c>
      <c r="F879" s="1" t="s">
        <v>1520</v>
      </c>
      <c r="G879" s="2">
        <f>IFERROR(__xludf.DUMMYFUNCTION("IF(B879="""","""",COUNTA(SPLIT(B879,"" "")))"),5.0)</f>
        <v>5</v>
      </c>
    </row>
    <row r="880">
      <c r="A880" s="1" t="s">
        <v>1768</v>
      </c>
      <c r="B880" s="1" t="s">
        <v>1769</v>
      </c>
      <c r="C880" s="1">
        <v>10548.0</v>
      </c>
      <c r="D880" s="1">
        <v>1.0</v>
      </c>
      <c r="F880" s="1" t="s">
        <v>1520</v>
      </c>
      <c r="G880" s="2">
        <f>IFERROR(__xludf.DUMMYFUNCTION("IF(B880="""","""",COUNTA(SPLIT(B880,"" "")))"),6.0)</f>
        <v>6</v>
      </c>
    </row>
    <row r="881">
      <c r="A881" s="1" t="s">
        <v>1770</v>
      </c>
      <c r="B881" s="1" t="s">
        <v>1771</v>
      </c>
      <c r="C881" s="1">
        <v>10549.0</v>
      </c>
      <c r="D881" s="1">
        <v>1.0</v>
      </c>
      <c r="F881" s="1" t="s">
        <v>1520</v>
      </c>
      <c r="G881" s="2">
        <f>IFERROR(__xludf.DUMMYFUNCTION("IF(B881="""","""",COUNTA(SPLIT(B881,"" "")))"),3.0)</f>
        <v>3</v>
      </c>
    </row>
    <row r="882">
      <c r="A882" s="1" t="s">
        <v>1772</v>
      </c>
      <c r="B882" s="1" t="s">
        <v>1624</v>
      </c>
      <c r="C882" s="1">
        <v>10550.0</v>
      </c>
      <c r="D882" s="1">
        <v>1.0</v>
      </c>
      <c r="F882" s="1" t="s">
        <v>1520</v>
      </c>
      <c r="G882" s="2">
        <f>IFERROR(__xludf.DUMMYFUNCTION("IF(B882="""","""",COUNTA(SPLIT(B882,"" "")))"),5.0)</f>
        <v>5</v>
      </c>
    </row>
    <row r="883">
      <c r="A883" s="1" t="s">
        <v>1773</v>
      </c>
      <c r="B883" s="1" t="s">
        <v>1774</v>
      </c>
      <c r="C883" s="1">
        <v>10109.0</v>
      </c>
      <c r="D883" s="1">
        <v>1.0</v>
      </c>
      <c r="F883" s="1" t="s">
        <v>1520</v>
      </c>
      <c r="G883" s="2">
        <f>IFERROR(__xludf.DUMMYFUNCTION("IF(B883="""","""",COUNTA(SPLIT(B883,"" "")))"),66.0)</f>
        <v>66</v>
      </c>
    </row>
    <row r="884">
      <c r="A884" s="1" t="s">
        <v>1775</v>
      </c>
      <c r="B884" s="1" t="s">
        <v>1776</v>
      </c>
      <c r="C884" s="1">
        <v>10556.0</v>
      </c>
      <c r="D884" s="1">
        <v>1.0</v>
      </c>
      <c r="F884" s="1" t="s">
        <v>1520</v>
      </c>
      <c r="G884" s="2">
        <f>IFERROR(__xludf.DUMMYFUNCTION("IF(B884="""","""",COUNTA(SPLIT(B884,"" "")))"),41.0)</f>
        <v>41</v>
      </c>
    </row>
    <row r="885">
      <c r="A885" s="1" t="s">
        <v>1777</v>
      </c>
      <c r="B885" s="1" t="s">
        <v>1778</v>
      </c>
      <c r="C885" s="1">
        <v>10557.0</v>
      </c>
      <c r="D885" s="1">
        <v>1.0</v>
      </c>
      <c r="F885" s="1" t="s">
        <v>1520</v>
      </c>
      <c r="G885" s="2">
        <f>IFERROR(__xludf.DUMMYFUNCTION("IF(B885="""","""",COUNTA(SPLIT(B885,"" "")))"),24.0)</f>
        <v>24</v>
      </c>
    </row>
    <row r="886">
      <c r="A886" s="1" t="s">
        <v>1779</v>
      </c>
      <c r="B886" s="1" t="s">
        <v>1780</v>
      </c>
      <c r="C886" s="1">
        <v>10080.0</v>
      </c>
      <c r="D886" s="1">
        <v>1.0</v>
      </c>
      <c r="F886" s="1" t="s">
        <v>1520</v>
      </c>
      <c r="G886" s="2">
        <f>IFERROR(__xludf.DUMMYFUNCTION("IF(B886="""","""",COUNTA(SPLIT(B886,"" "")))"),43.0)</f>
        <v>43</v>
      </c>
    </row>
    <row r="887">
      <c r="A887" s="1" t="s">
        <v>1781</v>
      </c>
      <c r="B887" s="1" t="s">
        <v>1782</v>
      </c>
      <c r="C887" s="1">
        <v>10554.0</v>
      </c>
      <c r="D887" s="1">
        <v>1.0</v>
      </c>
      <c r="F887" s="1" t="s">
        <v>1520</v>
      </c>
      <c r="G887" s="2">
        <f>IFERROR(__xludf.DUMMYFUNCTION("IF(B887="""","""",COUNTA(SPLIT(B887,"" "")))"),24.0)</f>
        <v>24</v>
      </c>
    </row>
    <row r="888">
      <c r="A888" s="1" t="s">
        <v>1783</v>
      </c>
      <c r="B888" s="1" t="s">
        <v>1784</v>
      </c>
      <c r="C888" s="1">
        <v>10555.0</v>
      </c>
      <c r="D888" s="1">
        <v>2.0</v>
      </c>
      <c r="F888" s="1" t="s">
        <v>1520</v>
      </c>
      <c r="G888" s="2">
        <f>IFERROR(__xludf.DUMMYFUNCTION("IF(B888="""","""",COUNTA(SPLIT(B888,"" "")))"),26.0)</f>
        <v>26</v>
      </c>
    </row>
    <row r="889">
      <c r="A889" s="1" t="s">
        <v>1785</v>
      </c>
      <c r="B889" s="1" t="s">
        <v>1786</v>
      </c>
      <c r="C889" s="1">
        <v>10077.0</v>
      </c>
      <c r="D889" s="1">
        <v>1.0</v>
      </c>
      <c r="F889" s="1" t="s">
        <v>1520</v>
      </c>
      <c r="G889" s="2">
        <f>IFERROR(__xludf.DUMMYFUNCTION("IF(B889="""","""",COUNTA(SPLIT(B889,"" "")))"),12.0)</f>
        <v>12</v>
      </c>
    </row>
    <row r="890">
      <c r="A890" s="1" t="s">
        <v>1787</v>
      </c>
      <c r="B890" s="1" t="s">
        <v>1788</v>
      </c>
      <c r="C890" s="1">
        <v>10551.0</v>
      </c>
      <c r="D890" s="1">
        <v>1.0</v>
      </c>
      <c r="F890" s="1" t="s">
        <v>1520</v>
      </c>
      <c r="G890" s="2">
        <f>IFERROR(__xludf.DUMMYFUNCTION("IF(B890="""","""",COUNTA(SPLIT(B890,"" "")))"),14.0)</f>
        <v>14</v>
      </c>
    </row>
    <row r="891">
      <c r="A891" s="1" t="s">
        <v>1789</v>
      </c>
      <c r="B891" s="1" t="s">
        <v>1790</v>
      </c>
      <c r="C891" s="1">
        <v>10552.0</v>
      </c>
      <c r="D891" s="1">
        <v>1.0</v>
      </c>
      <c r="F891" s="1" t="s">
        <v>1520</v>
      </c>
      <c r="G891" s="2">
        <f>IFERROR(__xludf.DUMMYFUNCTION("IF(B891="""","""",COUNTA(SPLIT(B891,"" "")))"),6.0)</f>
        <v>6</v>
      </c>
    </row>
    <row r="892">
      <c r="A892" s="1" t="s">
        <v>1791</v>
      </c>
      <c r="B892" s="1" t="s">
        <v>1792</v>
      </c>
      <c r="C892" s="1">
        <v>10553.0</v>
      </c>
      <c r="D892" s="1">
        <v>1.0</v>
      </c>
      <c r="F892" s="1" t="s">
        <v>1520</v>
      </c>
      <c r="G892" s="2">
        <f>IFERROR(__xludf.DUMMYFUNCTION("IF(B892="""","""",COUNTA(SPLIT(B892,"" "")))"),6.0)</f>
        <v>6</v>
      </c>
    </row>
    <row r="893">
      <c r="A893" s="1" t="s">
        <v>1793</v>
      </c>
      <c r="B893" s="1" t="s">
        <v>1794</v>
      </c>
      <c r="C893" s="1">
        <v>10108.0</v>
      </c>
      <c r="D893" s="1">
        <v>1.0</v>
      </c>
      <c r="F893" s="1" t="s">
        <v>1520</v>
      </c>
      <c r="G893" s="2">
        <f>IFERROR(__xludf.DUMMYFUNCTION("IF(B893="""","""",COUNTA(SPLIT(B893,"" "")))"),28.0)</f>
        <v>28</v>
      </c>
    </row>
    <row r="894">
      <c r="A894" s="1" t="s">
        <v>1795</v>
      </c>
      <c r="B894" s="1" t="s">
        <v>1796</v>
      </c>
      <c r="C894" s="1">
        <v>10078.0</v>
      </c>
      <c r="D894" s="1">
        <v>1.0</v>
      </c>
      <c r="F894" s="1" t="s">
        <v>1520</v>
      </c>
      <c r="G894" s="2">
        <f>IFERROR(__xludf.DUMMYFUNCTION("IF(B894="""","""",COUNTA(SPLIT(B894,"" "")))"),42.0)</f>
        <v>42</v>
      </c>
    </row>
    <row r="895">
      <c r="A895" s="1" t="s">
        <v>1797</v>
      </c>
      <c r="B895" s="1" t="s">
        <v>1798</v>
      </c>
      <c r="C895" s="1">
        <v>10560.0</v>
      </c>
      <c r="D895" s="1">
        <v>2.0</v>
      </c>
      <c r="F895" s="1" t="s">
        <v>1520</v>
      </c>
      <c r="G895" s="2">
        <f>IFERROR(__xludf.DUMMYFUNCTION("IF(B895="""","""",COUNTA(SPLIT(B895,"" "")))"),26.0)</f>
        <v>26</v>
      </c>
    </row>
    <row r="896">
      <c r="A896" s="1" t="s">
        <v>1799</v>
      </c>
      <c r="B896" s="1" t="s">
        <v>1800</v>
      </c>
      <c r="C896" s="1">
        <v>10067.0</v>
      </c>
      <c r="D896" s="1">
        <v>1.0</v>
      </c>
      <c r="F896" s="1" t="s">
        <v>1520</v>
      </c>
      <c r="G896" s="2">
        <f>IFERROR(__xludf.DUMMYFUNCTION("IF(B896="""","""",COUNTA(SPLIT(B896,"" "")))"),21.0)</f>
        <v>21</v>
      </c>
    </row>
    <row r="897">
      <c r="A897" s="1" t="s">
        <v>1801</v>
      </c>
      <c r="B897" s="1" t="s">
        <v>1802</v>
      </c>
      <c r="C897" s="1">
        <v>10537.0</v>
      </c>
      <c r="D897" s="1">
        <v>2.0</v>
      </c>
      <c r="F897" s="1" t="s">
        <v>1520</v>
      </c>
      <c r="G897" s="2">
        <f>IFERROR(__xludf.DUMMYFUNCTION("IF(B897="""","""",COUNTA(SPLIT(B897,"" "")))"),23.0)</f>
        <v>23</v>
      </c>
    </row>
    <row r="898">
      <c r="A898" s="1" t="s">
        <v>1803</v>
      </c>
      <c r="B898" s="1" t="s">
        <v>1804</v>
      </c>
      <c r="C898" s="1">
        <v>10538.0</v>
      </c>
      <c r="D898" s="1">
        <v>1.0</v>
      </c>
      <c r="F898" s="1" t="s">
        <v>1520</v>
      </c>
      <c r="G898" s="2">
        <f>IFERROR(__xludf.DUMMYFUNCTION("IF(B898="""","""",COUNTA(SPLIT(B898,"" "")))"),4.0)</f>
        <v>4</v>
      </c>
    </row>
    <row r="899">
      <c r="A899" s="1" t="s">
        <v>1805</v>
      </c>
      <c r="B899" s="1" t="s">
        <v>1806</v>
      </c>
      <c r="C899" s="1">
        <v>10539.0</v>
      </c>
      <c r="D899" s="1">
        <v>2.0</v>
      </c>
      <c r="F899" s="1" t="s">
        <v>1520</v>
      </c>
      <c r="G899" s="2">
        <f>IFERROR(__xludf.DUMMYFUNCTION("IF(B899="""","""",COUNTA(SPLIT(B899,"" "")))"),7.0)</f>
        <v>7</v>
      </c>
    </row>
    <row r="900">
      <c r="A900" s="1" t="s">
        <v>1807</v>
      </c>
      <c r="B900" s="1" t="s">
        <v>1808</v>
      </c>
      <c r="C900" s="1">
        <v>10540.0</v>
      </c>
      <c r="D900" s="1">
        <v>9.0</v>
      </c>
      <c r="F900" s="1" t="s">
        <v>1520</v>
      </c>
      <c r="G900" s="2">
        <f>IFERROR(__xludf.DUMMYFUNCTION("IF(B900="""","""",COUNTA(SPLIT(B900,"" "")))"),9.0)</f>
        <v>9</v>
      </c>
    </row>
    <row r="901">
      <c r="A901" s="1" t="s">
        <v>1809</v>
      </c>
      <c r="B901" s="1" t="s">
        <v>1810</v>
      </c>
      <c r="C901" s="1">
        <v>10541.0</v>
      </c>
      <c r="D901" s="1">
        <v>2.0</v>
      </c>
      <c r="F901" s="1" t="s">
        <v>1520</v>
      </c>
      <c r="G901" s="2">
        <f>IFERROR(__xludf.DUMMYFUNCTION("IF(B901="""","""",COUNTA(SPLIT(B901,"" "")))"),9.0)</f>
        <v>9</v>
      </c>
    </row>
    <row r="902">
      <c r="A902" s="1" t="s">
        <v>1811</v>
      </c>
      <c r="B902" s="1" t="s">
        <v>1812</v>
      </c>
      <c r="C902" s="1">
        <v>10542.0</v>
      </c>
      <c r="D902" s="1">
        <v>1.0</v>
      </c>
      <c r="F902" s="1" t="s">
        <v>1520</v>
      </c>
      <c r="G902" s="2">
        <f>IFERROR(__xludf.DUMMYFUNCTION("IF(B902="""","""",COUNTA(SPLIT(B902,"" "")))"),65.0)</f>
        <v>65</v>
      </c>
    </row>
    <row r="903">
      <c r="A903" s="1" t="s">
        <v>1813</v>
      </c>
      <c r="B903" s="1" t="s">
        <v>1814</v>
      </c>
      <c r="C903" s="1">
        <v>10543.0</v>
      </c>
      <c r="D903" s="1">
        <v>2.0</v>
      </c>
      <c r="F903" s="1" t="s">
        <v>1520</v>
      </c>
      <c r="G903" s="2">
        <f>IFERROR(__xludf.DUMMYFUNCTION("IF(B903="""","""",COUNTA(SPLIT(B903,"" "")))"),32.0)</f>
        <v>32</v>
      </c>
    </row>
    <row r="904">
      <c r="A904" s="1" t="s">
        <v>1815</v>
      </c>
      <c r="B904" s="1" t="s">
        <v>1816</v>
      </c>
      <c r="C904" s="1">
        <v>10544.0</v>
      </c>
      <c r="D904" s="1">
        <v>1.0</v>
      </c>
      <c r="F904" s="1" t="s">
        <v>1520</v>
      </c>
      <c r="G904" s="2">
        <f>IFERROR(__xludf.DUMMYFUNCTION("IF(B904="""","""",COUNTA(SPLIT(B904,"" "")))"),4.0)</f>
        <v>4</v>
      </c>
    </row>
    <row r="905">
      <c r="A905" s="1" t="s">
        <v>1817</v>
      </c>
      <c r="B905" s="1" t="s">
        <v>1818</v>
      </c>
      <c r="C905" s="1">
        <v>10545.0</v>
      </c>
      <c r="D905" s="1">
        <v>2.0</v>
      </c>
      <c r="F905" s="1" t="s">
        <v>1520</v>
      </c>
      <c r="G905" s="2">
        <f>IFERROR(__xludf.DUMMYFUNCTION("IF(B905="""","""",COUNTA(SPLIT(B905,"" "")))"),48.0)</f>
        <v>48</v>
      </c>
    </row>
    <row r="906">
      <c r="A906" s="1" t="s">
        <v>1819</v>
      </c>
      <c r="B906" s="1" t="s">
        <v>1820</v>
      </c>
      <c r="C906" s="1">
        <v>10546.0</v>
      </c>
      <c r="D906" s="1">
        <v>2.0</v>
      </c>
      <c r="F906" s="1" t="s">
        <v>1520</v>
      </c>
      <c r="G906" s="2">
        <f>IFERROR(__xludf.DUMMYFUNCTION("IF(B906="""","""",COUNTA(SPLIT(B906,"" "")))"),36.0)</f>
        <v>36</v>
      </c>
    </row>
    <row r="907">
      <c r="A907" s="1" t="s">
        <v>1821</v>
      </c>
      <c r="B907" s="1" t="s">
        <v>1822</v>
      </c>
      <c r="C907" s="1">
        <v>9967.0</v>
      </c>
      <c r="D907" s="1">
        <v>1.0</v>
      </c>
      <c r="F907" s="1" t="s">
        <v>1520</v>
      </c>
      <c r="G907" s="2">
        <f>IFERROR(__xludf.DUMMYFUNCTION("IF(B907="""","""",COUNTA(SPLIT(B907,"" "")))"),4.0)</f>
        <v>4</v>
      </c>
    </row>
    <row r="908">
      <c r="A908" s="1" t="s">
        <v>1823</v>
      </c>
      <c r="B908" s="1" t="s">
        <v>1824</v>
      </c>
      <c r="C908" s="1">
        <v>9966.0</v>
      </c>
      <c r="D908" s="1">
        <v>1.0</v>
      </c>
      <c r="F908" s="1" t="s">
        <v>1520</v>
      </c>
      <c r="G908" s="2">
        <f>IFERROR(__xludf.DUMMYFUNCTION("IF(B908="""","""",COUNTA(SPLIT(B908,"" "")))"),27.0)</f>
        <v>27</v>
      </c>
    </row>
    <row r="909">
      <c r="A909" s="1" t="s">
        <v>1825</v>
      </c>
      <c r="B909" s="1" t="s">
        <v>1826</v>
      </c>
      <c r="C909" s="1">
        <v>10068.0</v>
      </c>
      <c r="D909" s="1">
        <v>2.0</v>
      </c>
      <c r="F909" s="1" t="s">
        <v>1520</v>
      </c>
      <c r="G909" s="2">
        <f>IFERROR(__xludf.DUMMYFUNCTION("IF(B909="""","""",COUNTA(SPLIT(B909,"" "")))"),33.0)</f>
        <v>33</v>
      </c>
    </row>
    <row r="910">
      <c r="A910" s="1" t="s">
        <v>1827</v>
      </c>
      <c r="B910" s="1" t="s">
        <v>1828</v>
      </c>
      <c r="C910" s="1">
        <v>10568.0</v>
      </c>
      <c r="D910" s="1">
        <v>1.0</v>
      </c>
      <c r="F910" s="1" t="s">
        <v>1520</v>
      </c>
      <c r="G910" s="2">
        <f>IFERROR(__xludf.DUMMYFUNCTION("IF(B910="""","""",COUNTA(SPLIT(B910,"" "")))"),3.0)</f>
        <v>3</v>
      </c>
    </row>
    <row r="911">
      <c r="A911" s="1" t="s">
        <v>1829</v>
      </c>
      <c r="B911" s="1" t="s">
        <v>1830</v>
      </c>
      <c r="C911" s="1">
        <v>10569.0</v>
      </c>
      <c r="D911" s="1">
        <v>2.0</v>
      </c>
      <c r="F911" s="1" t="s">
        <v>1520</v>
      </c>
      <c r="G911" s="2">
        <f>IFERROR(__xludf.DUMMYFUNCTION("IF(B911="""","""",COUNTA(SPLIT(B911,"" "")))"),28.0)</f>
        <v>28</v>
      </c>
    </row>
    <row r="912">
      <c r="A912" s="1" t="s">
        <v>1831</v>
      </c>
      <c r="B912" s="1" t="s">
        <v>1828</v>
      </c>
      <c r="C912" s="1">
        <v>10570.0</v>
      </c>
      <c r="D912" s="1">
        <v>1.0</v>
      </c>
      <c r="F912" s="1" t="s">
        <v>1520</v>
      </c>
      <c r="G912" s="2">
        <f>IFERROR(__xludf.DUMMYFUNCTION("IF(B912="""","""",COUNTA(SPLIT(B912,"" "")))"),3.0)</f>
        <v>3</v>
      </c>
    </row>
    <row r="913">
      <c r="A913" s="1" t="s">
        <v>1832</v>
      </c>
      <c r="B913" s="1" t="s">
        <v>1833</v>
      </c>
      <c r="C913" s="1">
        <v>10571.0</v>
      </c>
      <c r="D913" s="1">
        <v>2.0</v>
      </c>
      <c r="F913" s="1" t="s">
        <v>1520</v>
      </c>
      <c r="G913" s="2">
        <f>IFERROR(__xludf.DUMMYFUNCTION("IF(B913="""","""",COUNTA(SPLIT(B913,"" "")))"),11.0)</f>
        <v>11</v>
      </c>
    </row>
    <row r="914">
      <c r="A914" s="1" t="s">
        <v>1834</v>
      </c>
      <c r="B914" s="1" t="s">
        <v>1835</v>
      </c>
      <c r="C914" s="1">
        <v>10572.0</v>
      </c>
      <c r="D914" s="1">
        <v>1.0</v>
      </c>
      <c r="F914" s="1" t="s">
        <v>1520</v>
      </c>
      <c r="G914" s="2">
        <f>IFERROR(__xludf.DUMMYFUNCTION("IF(B914="""","""",COUNTA(SPLIT(B914,"" "")))"),24.0)</f>
        <v>24</v>
      </c>
    </row>
    <row r="915">
      <c r="A915" s="1" t="s">
        <v>1836</v>
      </c>
      <c r="B915" s="1" t="s">
        <v>1837</v>
      </c>
      <c r="C915" s="1">
        <v>10573.0</v>
      </c>
      <c r="D915" s="1">
        <v>1.0</v>
      </c>
      <c r="F915" s="1" t="s">
        <v>1520</v>
      </c>
      <c r="G915" s="2">
        <f>IFERROR(__xludf.DUMMYFUNCTION("IF(B915="""","""",COUNTA(SPLIT(B915,"" "")))"),8.0)</f>
        <v>8</v>
      </c>
    </row>
    <row r="916">
      <c r="A916" s="1" t="s">
        <v>1838</v>
      </c>
      <c r="B916" s="1" t="s">
        <v>1839</v>
      </c>
      <c r="C916" s="1">
        <v>10574.0</v>
      </c>
      <c r="D916" s="1">
        <v>2.0</v>
      </c>
      <c r="F916" s="1" t="s">
        <v>1520</v>
      </c>
      <c r="G916" s="2">
        <f>IFERROR(__xludf.DUMMYFUNCTION("IF(B916="""","""",COUNTA(SPLIT(B916,"" "")))"),1.0)</f>
        <v>1</v>
      </c>
    </row>
    <row r="917">
      <c r="A917" s="1" t="s">
        <v>1840</v>
      </c>
      <c r="B917" s="1" t="s">
        <v>1841</v>
      </c>
      <c r="C917" s="1">
        <v>10575.0</v>
      </c>
      <c r="D917" s="1">
        <v>2.0</v>
      </c>
      <c r="F917" s="1" t="s">
        <v>1520</v>
      </c>
      <c r="G917" s="2">
        <f>IFERROR(__xludf.DUMMYFUNCTION("IF(B917="""","""",COUNTA(SPLIT(B917,"" "")))"),16.0)</f>
        <v>16</v>
      </c>
    </row>
    <row r="918">
      <c r="A918" s="1" t="s">
        <v>1842</v>
      </c>
      <c r="B918" s="1" t="s">
        <v>1843</v>
      </c>
      <c r="C918" s="1">
        <v>10069.0</v>
      </c>
      <c r="D918" s="1">
        <v>1.0</v>
      </c>
      <c r="F918" s="1" t="s">
        <v>1520</v>
      </c>
      <c r="G918" s="2">
        <f>IFERROR(__xludf.DUMMYFUNCTION("IF(B918="""","""",COUNTA(SPLIT(B918,"" "")))"),34.0)</f>
        <v>34</v>
      </c>
    </row>
    <row r="919">
      <c r="A919" s="1" t="s">
        <v>1844</v>
      </c>
      <c r="B919" s="1" t="s">
        <v>1845</v>
      </c>
      <c r="C919" s="1">
        <v>10070.0</v>
      </c>
      <c r="D919" s="1">
        <v>1.0</v>
      </c>
      <c r="F919" s="1" t="s">
        <v>1520</v>
      </c>
      <c r="G919" s="2">
        <f>IFERROR(__xludf.DUMMYFUNCTION("IF(B919="""","""",COUNTA(SPLIT(B919,"" "")))"),38.0)</f>
        <v>38</v>
      </c>
    </row>
    <row r="920">
      <c r="A920" s="1" t="s">
        <v>1846</v>
      </c>
      <c r="B920" s="1" t="s">
        <v>1847</v>
      </c>
      <c r="C920" s="1">
        <v>10386.0</v>
      </c>
      <c r="D920" s="1">
        <v>2.0</v>
      </c>
      <c r="F920" s="1" t="s">
        <v>1520</v>
      </c>
      <c r="G920" s="2">
        <f>IFERROR(__xludf.DUMMYFUNCTION("IF(B920="""","""",COUNTA(SPLIT(B920,"" "")))"),6.0)</f>
        <v>6</v>
      </c>
    </row>
    <row r="921">
      <c r="A921" s="1" t="s">
        <v>1848</v>
      </c>
      <c r="B921" s="1" t="s">
        <v>1849</v>
      </c>
      <c r="C921" s="1">
        <v>10577.0</v>
      </c>
      <c r="D921" s="1">
        <v>1.0</v>
      </c>
      <c r="F921" s="1" t="s">
        <v>1520</v>
      </c>
      <c r="G921" s="2">
        <f>IFERROR(__xludf.DUMMYFUNCTION("IF(B921="""","""",COUNTA(SPLIT(B921,"" "")))"),32.0)</f>
        <v>32</v>
      </c>
    </row>
    <row r="922">
      <c r="A922" s="1" t="s">
        <v>1850</v>
      </c>
      <c r="B922" s="1" t="s">
        <v>1851</v>
      </c>
      <c r="C922" s="1">
        <v>10578.0</v>
      </c>
      <c r="D922" s="1">
        <v>2.0</v>
      </c>
      <c r="F922" s="1" t="s">
        <v>1520</v>
      </c>
      <c r="G922" s="2">
        <f>IFERROR(__xludf.DUMMYFUNCTION("IF(B922="""","""",COUNTA(SPLIT(B922,"" "")))"),18.0)</f>
        <v>18</v>
      </c>
    </row>
    <row r="923">
      <c r="A923" s="1" t="s">
        <v>1852</v>
      </c>
      <c r="B923" s="1" t="s">
        <v>1853</v>
      </c>
      <c r="C923" s="1">
        <v>10081.0</v>
      </c>
      <c r="D923" s="1">
        <v>1.0</v>
      </c>
      <c r="F923" s="1" t="s">
        <v>1520</v>
      </c>
      <c r="G923" s="2">
        <f>IFERROR(__xludf.DUMMYFUNCTION("IF(B923="""","""",COUNTA(SPLIT(B923,"" "")))"),36.0)</f>
        <v>36</v>
      </c>
    </row>
    <row r="924">
      <c r="A924" s="1" t="s">
        <v>1854</v>
      </c>
      <c r="B924" s="1" t="s">
        <v>1855</v>
      </c>
      <c r="C924" s="1">
        <v>10559.0</v>
      </c>
      <c r="D924" s="1">
        <v>2.0</v>
      </c>
      <c r="F924" s="1" t="s">
        <v>1520</v>
      </c>
      <c r="G924" s="2">
        <f>IFERROR(__xludf.DUMMYFUNCTION("IF(B924="""","""",COUNTA(SPLIT(B924,"" "")))"),27.0)</f>
        <v>27</v>
      </c>
    </row>
    <row r="925">
      <c r="A925" s="1" t="s">
        <v>1856</v>
      </c>
      <c r="B925" s="1" t="s">
        <v>1857</v>
      </c>
      <c r="C925" s="1">
        <v>10626.0</v>
      </c>
      <c r="D925" s="1">
        <v>1.0</v>
      </c>
      <c r="F925" s="1" t="s">
        <v>1520</v>
      </c>
      <c r="G925" s="2">
        <f>IFERROR(__xludf.DUMMYFUNCTION("IF(B925="""","""",COUNTA(SPLIT(B925,"" "")))"),19.0)</f>
        <v>19</v>
      </c>
    </row>
    <row r="926">
      <c r="A926" s="1" t="s">
        <v>1858</v>
      </c>
      <c r="B926" s="1" t="s">
        <v>1859</v>
      </c>
      <c r="C926" s="1">
        <v>10084.0</v>
      </c>
      <c r="D926" s="1">
        <v>2.0</v>
      </c>
      <c r="F926" s="1" t="s">
        <v>1520</v>
      </c>
      <c r="G926" s="2">
        <f>IFERROR(__xludf.DUMMYFUNCTION("IF(B926="""","""",COUNTA(SPLIT(B926,"" "")))"),5.0)</f>
        <v>5</v>
      </c>
    </row>
    <row r="927">
      <c r="A927" s="1" t="s">
        <v>1860</v>
      </c>
      <c r="B927" s="1" t="s">
        <v>1861</v>
      </c>
      <c r="C927" s="1">
        <v>10534.0</v>
      </c>
      <c r="D927" s="1">
        <v>2.0</v>
      </c>
      <c r="F927" s="1" t="s">
        <v>1520</v>
      </c>
      <c r="G927" s="2">
        <f>IFERROR(__xludf.DUMMYFUNCTION("IF(B927="""","""",COUNTA(SPLIT(B927,"" "")))"),5.0)</f>
        <v>5</v>
      </c>
    </row>
    <row r="928">
      <c r="A928" s="1" t="s">
        <v>1862</v>
      </c>
      <c r="B928" s="1" t="s">
        <v>1863</v>
      </c>
      <c r="C928" s="1">
        <v>10535.0</v>
      </c>
      <c r="D928" s="1">
        <v>2.0</v>
      </c>
      <c r="F928" s="1" t="s">
        <v>1520</v>
      </c>
      <c r="G928" s="2">
        <f>IFERROR(__xludf.DUMMYFUNCTION("IF(B928="""","""",COUNTA(SPLIT(B928,"" "")))"),4.0)</f>
        <v>4</v>
      </c>
    </row>
    <row r="929">
      <c r="A929" s="1" t="s">
        <v>1864</v>
      </c>
      <c r="B929" s="1" t="s">
        <v>1865</v>
      </c>
      <c r="C929" s="1">
        <v>10536.0</v>
      </c>
      <c r="D929" s="1">
        <v>2.0</v>
      </c>
      <c r="F929" s="1" t="s">
        <v>1520</v>
      </c>
      <c r="G929" s="2">
        <f>IFERROR(__xludf.DUMMYFUNCTION("IF(B929="""","""",COUNTA(SPLIT(B929,"" "")))"),13.0)</f>
        <v>13</v>
      </c>
    </row>
    <row r="930">
      <c r="A930" s="1" t="s">
        <v>1866</v>
      </c>
      <c r="B930" s="1" t="s">
        <v>1867</v>
      </c>
      <c r="C930" s="1">
        <v>10082.0</v>
      </c>
      <c r="D930" s="1">
        <v>2.0</v>
      </c>
      <c r="F930" s="1" t="s">
        <v>1520</v>
      </c>
      <c r="G930" s="2">
        <f>IFERROR(__xludf.DUMMYFUNCTION("IF(B930="""","""",COUNTA(SPLIT(B930,"" "")))"),24.0)</f>
        <v>24</v>
      </c>
    </row>
    <row r="931">
      <c r="A931" s="1" t="s">
        <v>1868</v>
      </c>
      <c r="B931" s="1" t="s">
        <v>1869</v>
      </c>
      <c r="C931" s="1">
        <v>10561.0</v>
      </c>
      <c r="D931" s="1">
        <v>9.0</v>
      </c>
      <c r="F931" s="1" t="s">
        <v>1520</v>
      </c>
      <c r="G931" s="2">
        <f>IFERROR(__xludf.DUMMYFUNCTION("IF(B931="""","""",COUNTA(SPLIT(B931,"" "")))"),14.0)</f>
        <v>14</v>
      </c>
    </row>
    <row r="932">
      <c r="A932" s="1" t="s">
        <v>1870</v>
      </c>
      <c r="B932" s="1" t="s">
        <v>1871</v>
      </c>
      <c r="C932" s="1">
        <v>10562.0</v>
      </c>
      <c r="D932" s="1">
        <v>2.0</v>
      </c>
      <c r="F932" s="1" t="s">
        <v>1520</v>
      </c>
      <c r="G932" s="2">
        <f>IFERROR(__xludf.DUMMYFUNCTION("IF(B932="""","""",COUNTA(SPLIT(B932,"" "")))"),17.0)</f>
        <v>17</v>
      </c>
    </row>
    <row r="933">
      <c r="A933" s="1" t="s">
        <v>1872</v>
      </c>
      <c r="B933" s="1" t="s">
        <v>1873</v>
      </c>
      <c r="C933" s="1">
        <v>10563.0</v>
      </c>
      <c r="D933" s="1">
        <v>9.0</v>
      </c>
      <c r="F933" s="1" t="s">
        <v>1520</v>
      </c>
      <c r="G933" s="2">
        <f>IFERROR(__xludf.DUMMYFUNCTION("IF(B933="""","""",COUNTA(SPLIT(B933,"" "")))"),13.0)</f>
        <v>13</v>
      </c>
    </row>
    <row r="934">
      <c r="A934" s="1" t="s">
        <v>1874</v>
      </c>
      <c r="B934" s="1" t="s">
        <v>1875</v>
      </c>
      <c r="C934" s="1">
        <v>10564.0</v>
      </c>
      <c r="D934" s="1">
        <v>2.0</v>
      </c>
      <c r="F934" s="1" t="s">
        <v>1520</v>
      </c>
      <c r="G934" s="2">
        <f>IFERROR(__xludf.DUMMYFUNCTION("IF(B934="""","""",COUNTA(SPLIT(B934,"" "")))"),11.0)</f>
        <v>11</v>
      </c>
    </row>
    <row r="935">
      <c r="A935" s="1" t="s">
        <v>1876</v>
      </c>
      <c r="B935" s="1" t="s">
        <v>1877</v>
      </c>
      <c r="C935" s="1">
        <v>10083.0</v>
      </c>
      <c r="D935" s="1">
        <v>2.0</v>
      </c>
      <c r="F935" s="1" t="s">
        <v>1520</v>
      </c>
      <c r="G935" s="2">
        <f>IFERROR(__xludf.DUMMYFUNCTION("IF(B935="""","""",COUNTA(SPLIT(B935,"" "")))"),25.0)</f>
        <v>25</v>
      </c>
    </row>
    <row r="936">
      <c r="A936" s="1" t="s">
        <v>1878</v>
      </c>
      <c r="B936" s="1" t="s">
        <v>1879</v>
      </c>
      <c r="C936" s="1">
        <v>10565.0</v>
      </c>
      <c r="D936" s="1">
        <v>1.0</v>
      </c>
      <c r="F936" s="1" t="s">
        <v>1520</v>
      </c>
      <c r="G936" s="2">
        <f>IFERROR(__xludf.DUMMYFUNCTION("IF(B936="""","""",COUNTA(SPLIT(B936,"" "")))"),24.0)</f>
        <v>24</v>
      </c>
    </row>
    <row r="937">
      <c r="A937" s="1" t="s">
        <v>1880</v>
      </c>
      <c r="B937" s="1" t="s">
        <v>1881</v>
      </c>
      <c r="C937" s="1">
        <v>10566.0</v>
      </c>
      <c r="D937" s="1">
        <v>2.0</v>
      </c>
      <c r="F937" s="1" t="s">
        <v>1520</v>
      </c>
      <c r="G937" s="2">
        <f>IFERROR(__xludf.DUMMYFUNCTION("IF(B937="""","""",COUNTA(SPLIT(B937,"" "")))"),15.0)</f>
        <v>15</v>
      </c>
    </row>
    <row r="938">
      <c r="A938" s="1" t="s">
        <v>1882</v>
      </c>
      <c r="B938" s="1" t="s">
        <v>1883</v>
      </c>
      <c r="C938" s="1">
        <v>10567.0</v>
      </c>
      <c r="D938" s="1">
        <v>2.0</v>
      </c>
      <c r="F938" s="1" t="s">
        <v>1520</v>
      </c>
      <c r="G938" s="2">
        <f>IFERROR(__xludf.DUMMYFUNCTION("IF(B938="""","""",COUNTA(SPLIT(B938,"" "")))"),27.0)</f>
        <v>27</v>
      </c>
    </row>
    <row r="939">
      <c r="A939" s="1" t="s">
        <v>1884</v>
      </c>
      <c r="B939" s="1" t="s">
        <v>1885</v>
      </c>
      <c r="C939" s="1">
        <v>9664.0</v>
      </c>
      <c r="D939" s="1">
        <v>16.0</v>
      </c>
      <c r="F939" s="1" t="s">
        <v>1520</v>
      </c>
      <c r="G939" s="2">
        <f>IFERROR(__xludf.DUMMYFUNCTION("IF(B939="""","""",COUNTA(SPLIT(B939,"" "")))"),5.0)</f>
        <v>5</v>
      </c>
    </row>
    <row r="940">
      <c r="A940" s="1" t="s">
        <v>1886</v>
      </c>
      <c r="B940" s="1" t="s">
        <v>1887</v>
      </c>
      <c r="C940" s="1">
        <v>9665.0</v>
      </c>
      <c r="D940" s="1">
        <v>16.0</v>
      </c>
      <c r="F940" s="1" t="s">
        <v>1520</v>
      </c>
      <c r="G940" s="2">
        <f>IFERROR(__xludf.DUMMYFUNCTION("IF(B940="""","""",COUNTA(SPLIT(B940,"" "")))"),7.0)</f>
        <v>7</v>
      </c>
    </row>
    <row r="941">
      <c r="A941" s="1" t="s">
        <v>1888</v>
      </c>
      <c r="B941" s="1" t="s">
        <v>1889</v>
      </c>
      <c r="C941" s="1">
        <v>9666.0</v>
      </c>
      <c r="D941" s="1">
        <v>16.0</v>
      </c>
      <c r="F941" s="1" t="s">
        <v>1520</v>
      </c>
      <c r="G941" s="2">
        <f>IFERROR(__xludf.DUMMYFUNCTION("IF(B941="""","""",COUNTA(SPLIT(B941,"" "")))"),7.0)</f>
        <v>7</v>
      </c>
    </row>
    <row r="942">
      <c r="A942" s="1" t="s">
        <v>1890</v>
      </c>
      <c r="B942" s="1" t="s">
        <v>1891</v>
      </c>
      <c r="C942" s="1">
        <v>9667.0</v>
      </c>
      <c r="D942" s="1">
        <v>16.0</v>
      </c>
      <c r="F942" s="1" t="s">
        <v>1520</v>
      </c>
      <c r="G942" s="2">
        <f>IFERROR(__xludf.DUMMYFUNCTION("IF(B942="""","""",COUNTA(SPLIT(B942,"" "")))"),9.0)</f>
        <v>9</v>
      </c>
    </row>
    <row r="943">
      <c r="A943" s="1" t="s">
        <v>1892</v>
      </c>
      <c r="B943" s="1" t="s">
        <v>1893</v>
      </c>
      <c r="C943" s="1">
        <v>9668.0</v>
      </c>
      <c r="D943" s="1">
        <v>16.0</v>
      </c>
      <c r="F943" s="1" t="s">
        <v>1520</v>
      </c>
      <c r="G943" s="2">
        <f>IFERROR(__xludf.DUMMYFUNCTION("IF(B943="""","""",COUNTA(SPLIT(B943,"" "")))"),4.0)</f>
        <v>4</v>
      </c>
    </row>
    <row r="944">
      <c r="A944" s="1" t="s">
        <v>1894</v>
      </c>
      <c r="B944" s="1" t="s">
        <v>1895</v>
      </c>
      <c r="C944" s="1">
        <v>9625.0</v>
      </c>
      <c r="D944" s="1">
        <v>1.0</v>
      </c>
      <c r="F944" s="1" t="s">
        <v>1520</v>
      </c>
      <c r="G944" s="2">
        <f>IFERROR(__xludf.DUMMYFUNCTION("IF(B944="""","""",COUNTA(SPLIT(B944,"" "")))"),27.0)</f>
        <v>27</v>
      </c>
    </row>
    <row r="945">
      <c r="A945" s="1" t="s">
        <v>1896</v>
      </c>
      <c r="B945" s="1" t="s">
        <v>1897</v>
      </c>
      <c r="C945" s="1">
        <v>9629.0</v>
      </c>
      <c r="D945" s="1">
        <v>16.0</v>
      </c>
      <c r="F945" s="1" t="s">
        <v>1520</v>
      </c>
      <c r="G945" s="2">
        <f>IFERROR(__xludf.DUMMYFUNCTION("IF(B945="""","""",COUNTA(SPLIT(B945,"" "")))"),13.0)</f>
        <v>13</v>
      </c>
    </row>
    <row r="946">
      <c r="A946" s="1" t="s">
        <v>1898</v>
      </c>
      <c r="B946" s="1" t="s">
        <v>1899</v>
      </c>
      <c r="C946" s="1">
        <v>9614.0</v>
      </c>
      <c r="D946" s="1">
        <v>16.0</v>
      </c>
      <c r="F946" s="1" t="s">
        <v>1520</v>
      </c>
      <c r="G946" s="2">
        <f>IFERROR(__xludf.DUMMYFUNCTION("IF(B946="""","""",COUNTA(SPLIT(B946,"" "")))"),19.0)</f>
        <v>19</v>
      </c>
    </row>
    <row r="947">
      <c r="A947" s="1" t="s">
        <v>1900</v>
      </c>
      <c r="B947" s="1" t="s">
        <v>1901</v>
      </c>
      <c r="C947" s="1">
        <v>9615.0</v>
      </c>
      <c r="D947" s="1">
        <v>1.0</v>
      </c>
      <c r="F947" s="1" t="s">
        <v>1520</v>
      </c>
      <c r="G947" s="2">
        <f>IFERROR(__xludf.DUMMYFUNCTION("IF(B947="""","""",COUNTA(SPLIT(B947,"" "")))"),42.0)</f>
        <v>42</v>
      </c>
    </row>
    <row r="948">
      <c r="A948" s="1" t="s">
        <v>1902</v>
      </c>
      <c r="B948" s="1" t="s">
        <v>1903</v>
      </c>
      <c r="C948" s="1">
        <v>9616.0</v>
      </c>
      <c r="D948" s="1">
        <v>16.0</v>
      </c>
      <c r="F948" s="1" t="s">
        <v>1520</v>
      </c>
      <c r="G948" s="2">
        <f>IFERROR(__xludf.DUMMYFUNCTION("IF(B948="""","""",COUNTA(SPLIT(B948,"" "")))"),18.0)</f>
        <v>18</v>
      </c>
    </row>
    <row r="949">
      <c r="A949" s="1" t="s">
        <v>1904</v>
      </c>
      <c r="B949" s="1" t="s">
        <v>1905</v>
      </c>
      <c r="C949" s="1">
        <v>9617.0</v>
      </c>
      <c r="D949" s="1">
        <v>1.0</v>
      </c>
      <c r="F949" s="1" t="s">
        <v>1520</v>
      </c>
      <c r="G949" s="2">
        <f>IFERROR(__xludf.DUMMYFUNCTION("IF(B949="""","""",COUNTA(SPLIT(B949,"" "")))"),24.0)</f>
        <v>24</v>
      </c>
    </row>
    <row r="950">
      <c r="A950" s="1" t="s">
        <v>1906</v>
      </c>
      <c r="B950" s="1" t="s">
        <v>1907</v>
      </c>
      <c r="C950" s="1">
        <v>9618.0</v>
      </c>
      <c r="D950" s="1">
        <v>16.0</v>
      </c>
      <c r="F950" s="1" t="s">
        <v>1520</v>
      </c>
      <c r="G950" s="2">
        <f>IFERROR(__xludf.DUMMYFUNCTION("IF(B950="""","""",COUNTA(SPLIT(B950,"" "")))"),17.0)</f>
        <v>17</v>
      </c>
    </row>
    <row r="951">
      <c r="A951" s="1" t="s">
        <v>1908</v>
      </c>
      <c r="B951" s="1" t="s">
        <v>1909</v>
      </c>
      <c r="C951" s="1">
        <v>9619.0</v>
      </c>
      <c r="D951" s="1">
        <v>1.0</v>
      </c>
      <c r="F951" s="1" t="s">
        <v>1520</v>
      </c>
      <c r="G951" s="2">
        <f>IFERROR(__xludf.DUMMYFUNCTION("IF(B951="""","""",COUNTA(SPLIT(B951,"" "")))"),31.0)</f>
        <v>31</v>
      </c>
    </row>
    <row r="952">
      <c r="A952" s="1" t="s">
        <v>1910</v>
      </c>
      <c r="B952" s="1" t="s">
        <v>1911</v>
      </c>
      <c r="C952" s="1">
        <v>9620.0</v>
      </c>
      <c r="D952" s="1">
        <v>1.0</v>
      </c>
      <c r="F952" s="1" t="s">
        <v>1520</v>
      </c>
      <c r="G952" s="2">
        <f>IFERROR(__xludf.DUMMYFUNCTION("IF(B952="""","""",COUNTA(SPLIT(B952,"" "")))"),23.0)</f>
        <v>23</v>
      </c>
    </row>
    <row r="953">
      <c r="A953" s="1" t="s">
        <v>1912</v>
      </c>
      <c r="B953" s="1" t="s">
        <v>1913</v>
      </c>
      <c r="C953" s="1">
        <v>9621.0</v>
      </c>
      <c r="D953" s="1">
        <v>1.0</v>
      </c>
      <c r="F953" s="1" t="s">
        <v>1520</v>
      </c>
      <c r="G953" s="2">
        <f>IFERROR(__xludf.DUMMYFUNCTION("IF(B953="""","""",COUNTA(SPLIT(B953,"" "")))"),49.0)</f>
        <v>49</v>
      </c>
    </row>
    <row r="954">
      <c r="A954" s="1" t="s">
        <v>1914</v>
      </c>
      <c r="B954" s="1" t="s">
        <v>1915</v>
      </c>
      <c r="C954" s="1">
        <v>9622.0</v>
      </c>
      <c r="D954" s="1">
        <v>16.0</v>
      </c>
      <c r="F954" s="1" t="s">
        <v>1520</v>
      </c>
      <c r="G954" s="2">
        <f>IFERROR(__xludf.DUMMYFUNCTION("IF(B954="""","""",COUNTA(SPLIT(B954,"" "")))"),19.0)</f>
        <v>19</v>
      </c>
    </row>
    <row r="955">
      <c r="A955" s="1" t="s">
        <v>1916</v>
      </c>
      <c r="B955" s="1" t="s">
        <v>1917</v>
      </c>
      <c r="C955" s="1">
        <v>9623.0</v>
      </c>
      <c r="D955" s="1">
        <v>1.0</v>
      </c>
      <c r="F955" s="1" t="s">
        <v>1520</v>
      </c>
      <c r="G955" s="2">
        <f>IFERROR(__xludf.DUMMYFUNCTION("IF(B955="""","""",COUNTA(SPLIT(B955,"" "")))"),40.0)</f>
        <v>40</v>
      </c>
    </row>
    <row r="956">
      <c r="A956" s="1" t="s">
        <v>1918</v>
      </c>
      <c r="B956" s="1" t="s">
        <v>1919</v>
      </c>
      <c r="C956" s="1">
        <v>9624.0</v>
      </c>
      <c r="D956" s="1">
        <v>1.0</v>
      </c>
      <c r="F956" s="1" t="s">
        <v>1520</v>
      </c>
      <c r="G956" s="2">
        <f>IFERROR(__xludf.DUMMYFUNCTION("IF(B956="""","""",COUNTA(SPLIT(B956,"" "")))"),26.0)</f>
        <v>26</v>
      </c>
    </row>
    <row r="957">
      <c r="A957" s="1" t="s">
        <v>1920</v>
      </c>
      <c r="B957" s="1" t="s">
        <v>1921</v>
      </c>
      <c r="C957" s="1">
        <v>9686.0</v>
      </c>
      <c r="D957" s="1">
        <v>1.0</v>
      </c>
      <c r="F957" s="1" t="s">
        <v>1520</v>
      </c>
      <c r="G957" s="2">
        <f>IFERROR(__xludf.DUMMYFUNCTION("IF(B957="""","""",COUNTA(SPLIT(B957,"" "")))"),25.0)</f>
        <v>25</v>
      </c>
    </row>
    <row r="958">
      <c r="A958" s="1" t="s">
        <v>1922</v>
      </c>
      <c r="B958" s="1" t="s">
        <v>1923</v>
      </c>
      <c r="C958" s="1">
        <v>9687.0</v>
      </c>
      <c r="D958" s="1">
        <v>2.0</v>
      </c>
      <c r="F958" s="1" t="s">
        <v>1520</v>
      </c>
      <c r="G958" s="2">
        <f>IFERROR(__xludf.DUMMYFUNCTION("IF(B958="""","""",COUNTA(SPLIT(B958,"" "")))"),14.0)</f>
        <v>14</v>
      </c>
    </row>
    <row r="959">
      <c r="A959" s="1" t="s">
        <v>1924</v>
      </c>
      <c r="B959" s="1" t="s">
        <v>1925</v>
      </c>
      <c r="C959" s="1">
        <v>9688.0</v>
      </c>
      <c r="D959" s="1">
        <v>1.0</v>
      </c>
      <c r="F959" s="1" t="s">
        <v>1520</v>
      </c>
      <c r="G959" s="2">
        <f>IFERROR(__xludf.DUMMYFUNCTION("IF(B959="""","""",COUNTA(SPLIT(B959,"" "")))"),3.0)</f>
        <v>3</v>
      </c>
    </row>
    <row r="960">
      <c r="A960" s="1" t="s">
        <v>1926</v>
      </c>
      <c r="B960" s="1" t="s">
        <v>1927</v>
      </c>
      <c r="C960" s="1">
        <v>9603.0</v>
      </c>
      <c r="D960" s="1">
        <v>1.0</v>
      </c>
      <c r="F960" s="1" t="s">
        <v>1520</v>
      </c>
      <c r="G960" s="2">
        <f>IFERROR(__xludf.DUMMYFUNCTION("IF(B960="""","""",COUNTA(SPLIT(B960,"" "")))"),18.0)</f>
        <v>18</v>
      </c>
    </row>
    <row r="961">
      <c r="A961" s="1" t="s">
        <v>1928</v>
      </c>
      <c r="B961" s="1" t="s">
        <v>1929</v>
      </c>
      <c r="C961" s="1">
        <v>9604.0</v>
      </c>
      <c r="D961" s="1">
        <v>16.0</v>
      </c>
      <c r="F961" s="1" t="s">
        <v>1520</v>
      </c>
      <c r="G961" s="2">
        <f>IFERROR(__xludf.DUMMYFUNCTION("IF(B961="""","""",COUNTA(SPLIT(B961,"" "")))"),13.0)</f>
        <v>13</v>
      </c>
    </row>
    <row r="962">
      <c r="A962" s="1" t="s">
        <v>1930</v>
      </c>
      <c r="B962" s="1" t="s">
        <v>1931</v>
      </c>
      <c r="C962" s="1">
        <v>9605.0</v>
      </c>
      <c r="D962" s="1">
        <v>16.0</v>
      </c>
      <c r="F962" s="1" t="s">
        <v>1520</v>
      </c>
      <c r="G962" s="2">
        <f>IFERROR(__xludf.DUMMYFUNCTION("IF(B962="""","""",COUNTA(SPLIT(B962,"" "")))"),25.0)</f>
        <v>25</v>
      </c>
    </row>
    <row r="963">
      <c r="A963" s="1" t="s">
        <v>1932</v>
      </c>
      <c r="B963" s="1" t="s">
        <v>1933</v>
      </c>
      <c r="C963" s="1">
        <v>9606.0</v>
      </c>
      <c r="D963" s="1">
        <v>1.0</v>
      </c>
      <c r="F963" s="1" t="s">
        <v>1520</v>
      </c>
      <c r="G963" s="2">
        <f>IFERROR(__xludf.DUMMYFUNCTION("IF(B963="""","""",COUNTA(SPLIT(B963,"" "")))"),17.0)</f>
        <v>17</v>
      </c>
    </row>
    <row r="964">
      <c r="A964" s="1" t="s">
        <v>1934</v>
      </c>
      <c r="B964" s="1" t="s">
        <v>1935</v>
      </c>
      <c r="C964" s="1">
        <v>9607.0</v>
      </c>
      <c r="D964" s="1">
        <v>16.0</v>
      </c>
      <c r="F964" s="1" t="s">
        <v>1520</v>
      </c>
      <c r="G964" s="2">
        <f>IFERROR(__xludf.DUMMYFUNCTION("IF(B964="""","""",COUNTA(SPLIT(B964,"" "")))"),14.0)</f>
        <v>14</v>
      </c>
    </row>
    <row r="965">
      <c r="A965" s="1" t="s">
        <v>1936</v>
      </c>
      <c r="B965" s="1" t="s">
        <v>1937</v>
      </c>
      <c r="C965" s="1">
        <v>9608.0</v>
      </c>
      <c r="D965" s="1">
        <v>1.0</v>
      </c>
      <c r="F965" s="1" t="s">
        <v>1520</v>
      </c>
      <c r="G965" s="2">
        <f>IFERROR(__xludf.DUMMYFUNCTION("IF(B965="""","""",COUNTA(SPLIT(B965,"" "")))"),14.0)</f>
        <v>14</v>
      </c>
    </row>
    <row r="966">
      <c r="A966" s="1" t="s">
        <v>1938</v>
      </c>
      <c r="B966" s="1" t="s">
        <v>1939</v>
      </c>
      <c r="C966" s="1">
        <v>9609.0</v>
      </c>
      <c r="D966" s="1">
        <v>16.0</v>
      </c>
      <c r="F966" s="1" t="s">
        <v>1520</v>
      </c>
      <c r="G966" s="2">
        <f>IFERROR(__xludf.DUMMYFUNCTION("IF(B966="""","""",COUNTA(SPLIT(B966,"" "")))"),14.0)</f>
        <v>14</v>
      </c>
    </row>
    <row r="967">
      <c r="A967" s="1" t="s">
        <v>1940</v>
      </c>
      <c r="B967" s="1" t="s">
        <v>1941</v>
      </c>
      <c r="C967" s="1">
        <v>9610.0</v>
      </c>
      <c r="D967" s="1">
        <v>1.0</v>
      </c>
      <c r="F967" s="1" t="s">
        <v>1520</v>
      </c>
      <c r="G967" s="2">
        <f>IFERROR(__xludf.DUMMYFUNCTION("IF(B967="""","""",COUNTA(SPLIT(B967,"" "")))"),28.0)</f>
        <v>28</v>
      </c>
    </row>
    <row r="968">
      <c r="A968" s="1" t="s">
        <v>1942</v>
      </c>
      <c r="B968" s="1" t="s">
        <v>1943</v>
      </c>
      <c r="C968" s="1">
        <v>9611.0</v>
      </c>
      <c r="D968" s="1">
        <v>16.0</v>
      </c>
      <c r="F968" s="1" t="s">
        <v>1520</v>
      </c>
      <c r="G968" s="2">
        <f>IFERROR(__xludf.DUMMYFUNCTION("IF(B968="""","""",COUNTA(SPLIT(B968,"" "")))"),15.0)</f>
        <v>15</v>
      </c>
    </row>
    <row r="969">
      <c r="A969" s="1" t="s">
        <v>1944</v>
      </c>
      <c r="B969" s="1" t="s">
        <v>1945</v>
      </c>
      <c r="C969" s="1">
        <v>9612.0</v>
      </c>
      <c r="D969" s="1">
        <v>1.0</v>
      </c>
      <c r="F969" s="1" t="s">
        <v>1520</v>
      </c>
      <c r="G969" s="2">
        <f>IFERROR(__xludf.DUMMYFUNCTION("IF(B969="""","""",COUNTA(SPLIT(B969,"" "")))"),26.0)</f>
        <v>26</v>
      </c>
    </row>
    <row r="970">
      <c r="A970" s="1" t="s">
        <v>1946</v>
      </c>
      <c r="B970" s="1" t="s">
        <v>1947</v>
      </c>
      <c r="C970" s="1">
        <v>9613.0</v>
      </c>
      <c r="D970" s="1">
        <v>1.0</v>
      </c>
      <c r="F970" s="1" t="s">
        <v>1520</v>
      </c>
      <c r="G970" s="2">
        <f>IFERROR(__xludf.DUMMYFUNCTION("IF(B970="""","""",COUNTA(SPLIT(B970,"" "")))"),25.0)</f>
        <v>25</v>
      </c>
    </row>
    <row r="971">
      <c r="A971" s="1" t="s">
        <v>1948</v>
      </c>
      <c r="B971" s="1" t="s">
        <v>1949</v>
      </c>
      <c r="C971" s="1">
        <v>9593.0</v>
      </c>
      <c r="D971" s="1">
        <v>1.0</v>
      </c>
      <c r="F971" s="1" t="s">
        <v>1520</v>
      </c>
      <c r="G971" s="2">
        <f>IFERROR(__xludf.DUMMYFUNCTION("IF(B971="""","""",COUNTA(SPLIT(B971,"" "")))"),22.0)</f>
        <v>22</v>
      </c>
    </row>
    <row r="972">
      <c r="A972" s="1" t="s">
        <v>1950</v>
      </c>
      <c r="B972" s="1" t="s">
        <v>1951</v>
      </c>
      <c r="C972" s="1">
        <v>9594.0</v>
      </c>
      <c r="D972" s="1">
        <v>2.0</v>
      </c>
      <c r="F972" s="1" t="s">
        <v>1520</v>
      </c>
      <c r="G972" s="2">
        <f>IFERROR(__xludf.DUMMYFUNCTION("IF(B972="""","""",COUNTA(SPLIT(B972,"" "")))"),24.0)</f>
        <v>24</v>
      </c>
    </row>
    <row r="973">
      <c r="A973" s="1" t="s">
        <v>1952</v>
      </c>
      <c r="B973" s="1" t="s">
        <v>1953</v>
      </c>
      <c r="C973" s="1">
        <v>9595.0</v>
      </c>
      <c r="D973" s="1">
        <v>16.0</v>
      </c>
      <c r="F973" s="1" t="s">
        <v>1520</v>
      </c>
      <c r="G973" s="2">
        <f>IFERROR(__xludf.DUMMYFUNCTION("IF(B973="""","""",COUNTA(SPLIT(B973,"" "")))"),19.0)</f>
        <v>19</v>
      </c>
    </row>
    <row r="974">
      <c r="A974" s="1" t="s">
        <v>1954</v>
      </c>
      <c r="B974" s="1" t="s">
        <v>1955</v>
      </c>
      <c r="C974" s="1">
        <v>9596.0</v>
      </c>
      <c r="D974" s="1">
        <v>1.0</v>
      </c>
      <c r="F974" s="1" t="s">
        <v>1520</v>
      </c>
      <c r="G974" s="2">
        <f>IFERROR(__xludf.DUMMYFUNCTION("IF(B974="""","""",COUNTA(SPLIT(B974,"" "")))"),20.0)</f>
        <v>20</v>
      </c>
    </row>
    <row r="975">
      <c r="A975" s="1" t="s">
        <v>1956</v>
      </c>
      <c r="B975" s="1" t="s">
        <v>1957</v>
      </c>
      <c r="C975" s="1">
        <v>9597.0</v>
      </c>
      <c r="D975" s="1">
        <v>1.0</v>
      </c>
      <c r="F975" s="1" t="s">
        <v>1520</v>
      </c>
      <c r="G975" s="2">
        <f>IFERROR(__xludf.DUMMYFUNCTION("IF(B975="""","""",COUNTA(SPLIT(B975,"" "")))"),31.0)</f>
        <v>31</v>
      </c>
    </row>
    <row r="976">
      <c r="A976" s="1" t="s">
        <v>1958</v>
      </c>
      <c r="B976" s="1" t="s">
        <v>1959</v>
      </c>
      <c r="C976" s="1">
        <v>9598.0</v>
      </c>
      <c r="D976" s="1">
        <v>2.0</v>
      </c>
      <c r="F976" s="1" t="s">
        <v>1520</v>
      </c>
      <c r="G976" s="2">
        <f>IFERROR(__xludf.DUMMYFUNCTION("IF(B976="""","""",COUNTA(SPLIT(B976,"" "")))"),10.0)</f>
        <v>10</v>
      </c>
    </row>
    <row r="977">
      <c r="A977" s="1" t="s">
        <v>1960</v>
      </c>
      <c r="B977" s="1" t="s">
        <v>1961</v>
      </c>
      <c r="C977" s="1">
        <v>9662.0</v>
      </c>
      <c r="D977" s="1">
        <v>1.0</v>
      </c>
      <c r="F977" s="1" t="s">
        <v>1520</v>
      </c>
      <c r="G977" s="2">
        <f>IFERROR(__xludf.DUMMYFUNCTION("IF(B977="""","""",COUNTA(SPLIT(B977,"" "")))"),5.0)</f>
        <v>5</v>
      </c>
    </row>
    <row r="978">
      <c r="A978" s="1" t="s">
        <v>1962</v>
      </c>
      <c r="B978" s="1" t="s">
        <v>1963</v>
      </c>
      <c r="C978" s="1">
        <v>9663.0</v>
      </c>
      <c r="D978" s="1">
        <v>1.0</v>
      </c>
      <c r="F978" s="1" t="s">
        <v>1520</v>
      </c>
      <c r="G978" s="2">
        <f>IFERROR(__xludf.DUMMYFUNCTION("IF(B978="""","""",COUNTA(SPLIT(B978,"" "")))"),23.0)</f>
        <v>23</v>
      </c>
    </row>
    <row r="979">
      <c r="A979" s="1" t="s">
        <v>1964</v>
      </c>
      <c r="B979" s="1" t="s">
        <v>1965</v>
      </c>
      <c r="C979" s="1">
        <v>9627.0</v>
      </c>
      <c r="D979" s="1">
        <v>1.0</v>
      </c>
      <c r="F979" s="1" t="s">
        <v>1520</v>
      </c>
      <c r="G979" s="2">
        <f>IFERROR(__xludf.DUMMYFUNCTION("IF(B979="""","""",COUNTA(SPLIT(B979,"" "")))"),46.0)</f>
        <v>46</v>
      </c>
    </row>
    <row r="980">
      <c r="A980" s="1" t="s">
        <v>1966</v>
      </c>
      <c r="B980" s="1" t="s">
        <v>1967</v>
      </c>
      <c r="C980" s="1">
        <v>9630.0</v>
      </c>
      <c r="D980" s="1">
        <v>16.0</v>
      </c>
      <c r="F980" s="1" t="s">
        <v>1520</v>
      </c>
      <c r="G980" s="2">
        <f>IFERROR(__xludf.DUMMYFUNCTION("IF(B980="""","""",COUNTA(SPLIT(B980,"" "")))"),21.0)</f>
        <v>21</v>
      </c>
    </row>
    <row r="981">
      <c r="A981" s="1" t="s">
        <v>1968</v>
      </c>
      <c r="B981" s="1" t="s">
        <v>1969</v>
      </c>
      <c r="C981" s="1">
        <v>9628.0</v>
      </c>
      <c r="D981" s="1">
        <v>1.0</v>
      </c>
      <c r="F981" s="1" t="s">
        <v>1520</v>
      </c>
      <c r="G981" s="2">
        <f>IFERROR(__xludf.DUMMYFUNCTION("IF(B981="""","""",COUNTA(SPLIT(B981,"" "")))"),36.0)</f>
        <v>36</v>
      </c>
    </row>
    <row r="982">
      <c r="A982" s="1" t="s">
        <v>1970</v>
      </c>
      <c r="B982" s="1" t="s">
        <v>1971</v>
      </c>
      <c r="C982" s="1">
        <v>9631.0</v>
      </c>
      <c r="D982" s="1">
        <v>1.0</v>
      </c>
      <c r="F982" s="1" t="s">
        <v>1520</v>
      </c>
      <c r="G982" s="2">
        <f>IFERROR(__xludf.DUMMYFUNCTION("IF(B982="""","""",COUNTA(SPLIT(B982,"" "")))"),25.0)</f>
        <v>25</v>
      </c>
    </row>
    <row r="983">
      <c r="A983" s="1" t="s">
        <v>1972</v>
      </c>
      <c r="B983" s="1" t="s">
        <v>1973</v>
      </c>
      <c r="C983" s="1">
        <v>9632.0</v>
      </c>
      <c r="D983" s="1">
        <v>2.0</v>
      </c>
      <c r="F983" s="1" t="s">
        <v>1520</v>
      </c>
      <c r="G983" s="2">
        <f>IFERROR(__xludf.DUMMYFUNCTION("IF(B983="""","""",COUNTA(SPLIT(B983,"" "")))"),42.0)</f>
        <v>42</v>
      </c>
    </row>
    <row r="984">
      <c r="A984" s="1" t="s">
        <v>1974</v>
      </c>
      <c r="B984" s="1" t="s">
        <v>1975</v>
      </c>
      <c r="C984" s="1">
        <v>9633.0</v>
      </c>
      <c r="D984" s="1">
        <v>9.0</v>
      </c>
      <c r="F984" s="1" t="s">
        <v>1520</v>
      </c>
      <c r="G984" s="2">
        <f>IFERROR(__xludf.DUMMYFUNCTION("IF(B984="""","""",COUNTA(SPLIT(B984,"" "")))"),5.0)</f>
        <v>5</v>
      </c>
    </row>
    <row r="985">
      <c r="A985" s="1" t="s">
        <v>1976</v>
      </c>
      <c r="B985" s="1" t="s">
        <v>1977</v>
      </c>
      <c r="C985" s="1">
        <v>9634.0</v>
      </c>
      <c r="D985" s="1">
        <v>1.0</v>
      </c>
      <c r="F985" s="1" t="s">
        <v>1520</v>
      </c>
      <c r="G985" s="2">
        <f>IFERROR(__xludf.DUMMYFUNCTION("IF(B985="""","""",COUNTA(SPLIT(B985,"" "")))"),21.0)</f>
        <v>21</v>
      </c>
    </row>
    <row r="986">
      <c r="A986" s="1" t="s">
        <v>1978</v>
      </c>
      <c r="B986" s="1" t="s">
        <v>1979</v>
      </c>
      <c r="C986" s="1">
        <v>9635.0</v>
      </c>
      <c r="D986" s="1">
        <v>16.0</v>
      </c>
      <c r="F986" s="1" t="s">
        <v>1520</v>
      </c>
      <c r="G986" s="2">
        <f>IFERROR(__xludf.DUMMYFUNCTION("IF(B986="""","""",COUNTA(SPLIT(B986,"" "")))"),1.0)</f>
        <v>1</v>
      </c>
    </row>
    <row r="987">
      <c r="A987" s="1" t="s">
        <v>1980</v>
      </c>
      <c r="B987" s="1" t="s">
        <v>1981</v>
      </c>
      <c r="C987" s="1">
        <v>9636.0</v>
      </c>
      <c r="D987" s="1">
        <v>1.0</v>
      </c>
      <c r="F987" s="1" t="s">
        <v>1520</v>
      </c>
      <c r="G987" s="2">
        <f>IFERROR(__xludf.DUMMYFUNCTION("IF(B987="""","""",COUNTA(SPLIT(B987,"" "")))"),20.0)</f>
        <v>20</v>
      </c>
    </row>
    <row r="988">
      <c r="A988" s="1" t="s">
        <v>1982</v>
      </c>
      <c r="B988" s="1" t="s">
        <v>1983</v>
      </c>
      <c r="C988" s="1">
        <v>9398.0</v>
      </c>
      <c r="D988" s="1">
        <v>1.0</v>
      </c>
      <c r="F988" s="1" t="s">
        <v>1520</v>
      </c>
      <c r="G988" s="2">
        <f>IFERROR(__xludf.DUMMYFUNCTION("IF(B988="""","""",COUNTA(SPLIT(B988,"" "")))"),30.0)</f>
        <v>30</v>
      </c>
    </row>
    <row r="989">
      <c r="A989" s="1" t="s">
        <v>1984</v>
      </c>
      <c r="B989" s="1" t="s">
        <v>1985</v>
      </c>
      <c r="C989" s="1">
        <v>9395.0</v>
      </c>
      <c r="D989" s="1">
        <v>1.0</v>
      </c>
      <c r="F989" s="1" t="s">
        <v>1520</v>
      </c>
      <c r="G989" s="2">
        <f>IFERROR(__xludf.DUMMYFUNCTION("IF(B989="""","""",COUNTA(SPLIT(B989,"" "")))"),24.0)</f>
        <v>24</v>
      </c>
    </row>
    <row r="990">
      <c r="A990" s="1" t="s">
        <v>1986</v>
      </c>
      <c r="B990" s="1" t="s">
        <v>1987</v>
      </c>
      <c r="C990" s="1">
        <v>9417.0</v>
      </c>
      <c r="D990" s="1">
        <v>1.0</v>
      </c>
      <c r="F990" s="1" t="s">
        <v>1520</v>
      </c>
      <c r="G990" s="2">
        <f>IFERROR(__xludf.DUMMYFUNCTION("IF(B990="""","""",COUNTA(SPLIT(B990,"" "")))"),20.0)</f>
        <v>20</v>
      </c>
    </row>
    <row r="991">
      <c r="A991" s="1" t="s">
        <v>1988</v>
      </c>
      <c r="B991" s="1" t="s">
        <v>1989</v>
      </c>
      <c r="C991" s="1">
        <v>9418.0</v>
      </c>
      <c r="D991" s="1">
        <v>2.0</v>
      </c>
      <c r="F991" s="1" t="s">
        <v>1520</v>
      </c>
      <c r="G991" s="2">
        <f>IFERROR(__xludf.DUMMYFUNCTION("IF(B991="""","""",COUNTA(SPLIT(B991,"" "")))"),6.0)</f>
        <v>6</v>
      </c>
    </row>
    <row r="992">
      <c r="A992" s="1" t="s">
        <v>1990</v>
      </c>
      <c r="B992" s="1" t="s">
        <v>1991</v>
      </c>
      <c r="C992" s="1">
        <v>9442.0</v>
      </c>
      <c r="D992" s="1">
        <v>1.0</v>
      </c>
      <c r="F992" s="1" t="s">
        <v>1520</v>
      </c>
      <c r="G992" s="2">
        <f>IFERROR(__xludf.DUMMYFUNCTION("IF(B992="""","""",COUNTA(SPLIT(B992,"" "")))"),13.0)</f>
        <v>13</v>
      </c>
    </row>
    <row r="993">
      <c r="A993" s="1" t="s">
        <v>1992</v>
      </c>
      <c r="B993" s="1" t="s">
        <v>1993</v>
      </c>
      <c r="C993" s="1">
        <v>9436.0</v>
      </c>
      <c r="D993" s="1">
        <v>1.0</v>
      </c>
      <c r="F993" s="1" t="s">
        <v>1520</v>
      </c>
      <c r="G993" s="2">
        <f>IFERROR(__xludf.DUMMYFUNCTION("IF(B993="""","""",COUNTA(SPLIT(B993,"" "")))"),27.0)</f>
        <v>27</v>
      </c>
    </row>
    <row r="994">
      <c r="A994" s="1" t="s">
        <v>1994</v>
      </c>
      <c r="B994" s="1" t="s">
        <v>1995</v>
      </c>
      <c r="C994" s="1">
        <v>9437.0</v>
      </c>
      <c r="D994" s="1">
        <v>1.0</v>
      </c>
      <c r="F994" s="1" t="s">
        <v>1520</v>
      </c>
      <c r="G994" s="2">
        <f>IFERROR(__xludf.DUMMYFUNCTION("IF(B994="""","""",COUNTA(SPLIT(B994,"" "")))"),22.0)</f>
        <v>22</v>
      </c>
    </row>
    <row r="995">
      <c r="A995" s="1" t="s">
        <v>1996</v>
      </c>
      <c r="B995" s="1" t="s">
        <v>1997</v>
      </c>
      <c r="C995" s="1">
        <v>9438.0</v>
      </c>
      <c r="D995" s="1">
        <v>1.0</v>
      </c>
      <c r="F995" s="1" t="s">
        <v>1520</v>
      </c>
      <c r="G995" s="2">
        <f>IFERROR(__xludf.DUMMYFUNCTION("IF(B995="""","""",COUNTA(SPLIT(B995,"" "")))"),14.0)</f>
        <v>14</v>
      </c>
    </row>
    <row r="996">
      <c r="A996" s="1" t="s">
        <v>1998</v>
      </c>
      <c r="B996" s="1" t="s">
        <v>1999</v>
      </c>
      <c r="C996" s="1">
        <v>9443.0</v>
      </c>
      <c r="D996" s="1">
        <v>1.0</v>
      </c>
      <c r="F996" s="1" t="s">
        <v>1520</v>
      </c>
      <c r="G996" s="2">
        <f>IFERROR(__xludf.DUMMYFUNCTION("IF(B996="""","""",COUNTA(SPLIT(B996,"" "")))"),15.0)</f>
        <v>15</v>
      </c>
    </row>
    <row r="997">
      <c r="A997" s="1" t="s">
        <v>2000</v>
      </c>
      <c r="B997" s="1" t="s">
        <v>2001</v>
      </c>
      <c r="C997" s="1">
        <v>9409.0</v>
      </c>
      <c r="D997" s="1">
        <v>1.0</v>
      </c>
      <c r="F997" s="1" t="s">
        <v>1520</v>
      </c>
      <c r="G997" s="2">
        <f>IFERROR(__xludf.DUMMYFUNCTION("IF(B997="""","""",COUNTA(SPLIT(B997,"" "")))"),14.0)</f>
        <v>14</v>
      </c>
    </row>
    <row r="998">
      <c r="A998" s="1" t="s">
        <v>2002</v>
      </c>
      <c r="B998" s="1" t="s">
        <v>2003</v>
      </c>
      <c r="C998" s="1">
        <v>9410.0</v>
      </c>
      <c r="D998" s="1">
        <v>2.0</v>
      </c>
      <c r="F998" s="1" t="s">
        <v>1520</v>
      </c>
      <c r="G998" s="2">
        <f>IFERROR(__xludf.DUMMYFUNCTION("IF(B998="""","""",COUNTA(SPLIT(B998,"" "")))"),8.0)</f>
        <v>8</v>
      </c>
    </row>
    <row r="999">
      <c r="A999" s="1" t="s">
        <v>2004</v>
      </c>
      <c r="B999" s="1" t="s">
        <v>2005</v>
      </c>
      <c r="C999" s="1">
        <v>9411.0</v>
      </c>
      <c r="D999" s="1">
        <v>1.0</v>
      </c>
      <c r="F999" s="1" t="s">
        <v>1520</v>
      </c>
      <c r="G999" s="2">
        <f>IFERROR(__xludf.DUMMYFUNCTION("IF(B999="""","""",COUNTA(SPLIT(B999,"" "")))"),23.0)</f>
        <v>23</v>
      </c>
    </row>
    <row r="1000">
      <c r="A1000" s="1" t="s">
        <v>2006</v>
      </c>
      <c r="B1000" s="1" t="s">
        <v>2007</v>
      </c>
      <c r="C1000" s="1">
        <v>9412.0</v>
      </c>
      <c r="D1000" s="1">
        <v>2.0</v>
      </c>
      <c r="F1000" s="1" t="s">
        <v>1520</v>
      </c>
      <c r="G1000" s="2">
        <f>IFERROR(__xludf.DUMMYFUNCTION("IF(B1000="""","""",COUNTA(SPLIT(B1000,"" "")))"),17.0)</f>
        <v>17</v>
      </c>
    </row>
    <row r="1001">
      <c r="A1001" s="1" t="s">
        <v>2008</v>
      </c>
      <c r="B1001" s="1" t="s">
        <v>2009</v>
      </c>
      <c r="C1001" s="1">
        <v>9413.0</v>
      </c>
      <c r="D1001" s="1">
        <v>1.0</v>
      </c>
      <c r="F1001" s="1" t="s">
        <v>1520</v>
      </c>
      <c r="G1001" s="2">
        <f>IFERROR(__xludf.DUMMYFUNCTION("IF(B1001="""","""",COUNTA(SPLIT(B1001,"" "")))"),27.0)</f>
        <v>27</v>
      </c>
    </row>
    <row r="1002">
      <c r="A1002" s="1" t="s">
        <v>2010</v>
      </c>
      <c r="B1002" s="1" t="s">
        <v>2011</v>
      </c>
      <c r="C1002" s="1">
        <v>9415.0</v>
      </c>
      <c r="D1002" s="1">
        <v>1.0</v>
      </c>
      <c r="F1002" s="1" t="s">
        <v>1520</v>
      </c>
      <c r="G1002" s="2">
        <f>IFERROR(__xludf.DUMMYFUNCTION("IF(B1002="""","""",COUNTA(SPLIT(B1002,"" "")))"),20.0)</f>
        <v>20</v>
      </c>
    </row>
    <row r="1003">
      <c r="A1003" s="1" t="s">
        <v>2012</v>
      </c>
      <c r="B1003" s="1" t="s">
        <v>2013</v>
      </c>
      <c r="C1003" s="1">
        <v>9416.0</v>
      </c>
      <c r="D1003" s="1">
        <v>2.0</v>
      </c>
      <c r="F1003" s="1" t="s">
        <v>1520</v>
      </c>
      <c r="G1003" s="2">
        <f>IFERROR(__xludf.DUMMYFUNCTION("IF(B1003="""","""",COUNTA(SPLIT(B1003,"" "")))"),8.0)</f>
        <v>8</v>
      </c>
    </row>
    <row r="1004">
      <c r="A1004" s="1" t="s">
        <v>2014</v>
      </c>
      <c r="B1004" s="1" t="s">
        <v>2015</v>
      </c>
      <c r="C1004" s="1">
        <v>9419.0</v>
      </c>
      <c r="D1004" s="1">
        <v>1.0</v>
      </c>
      <c r="F1004" s="1" t="s">
        <v>1520</v>
      </c>
      <c r="G1004" s="2">
        <f>IFERROR(__xludf.DUMMYFUNCTION("IF(B1004="""","""",COUNTA(SPLIT(B1004,"" "")))"),17.0)</f>
        <v>17</v>
      </c>
    </row>
    <row r="1005">
      <c r="A1005" s="1" t="s">
        <v>2016</v>
      </c>
      <c r="B1005" s="1" t="s">
        <v>2017</v>
      </c>
      <c r="C1005" s="1">
        <v>9420.0</v>
      </c>
      <c r="D1005" s="1">
        <v>2.0</v>
      </c>
      <c r="F1005" s="1" t="s">
        <v>1520</v>
      </c>
      <c r="G1005" s="2">
        <f>IFERROR(__xludf.DUMMYFUNCTION("IF(B1005="""","""",COUNTA(SPLIT(B1005,"" "")))"),11.0)</f>
        <v>11</v>
      </c>
    </row>
    <row r="1006">
      <c r="A1006" s="1" t="s">
        <v>2018</v>
      </c>
      <c r="B1006" s="1" t="s">
        <v>2019</v>
      </c>
      <c r="C1006" s="1">
        <v>9421.0</v>
      </c>
      <c r="D1006" s="1">
        <v>1.0</v>
      </c>
      <c r="F1006" s="1" t="s">
        <v>1520</v>
      </c>
      <c r="G1006" s="2">
        <f>IFERROR(__xludf.DUMMYFUNCTION("IF(B1006="""","""",COUNTA(SPLIT(B1006,"" "")))"),31.0)</f>
        <v>31</v>
      </c>
    </row>
    <row r="1007">
      <c r="A1007" s="1" t="s">
        <v>2020</v>
      </c>
      <c r="B1007" s="1" t="s">
        <v>2021</v>
      </c>
      <c r="C1007" s="1">
        <v>9422.0</v>
      </c>
      <c r="D1007" s="1">
        <v>2.0</v>
      </c>
      <c r="F1007" s="1" t="s">
        <v>1520</v>
      </c>
      <c r="G1007" s="2">
        <f>IFERROR(__xludf.DUMMYFUNCTION("IF(B1007="""","""",COUNTA(SPLIT(B1007,"" "")))"),11.0)</f>
        <v>11</v>
      </c>
    </row>
    <row r="1008">
      <c r="A1008" s="1" t="s">
        <v>2022</v>
      </c>
      <c r="B1008" s="1" t="s">
        <v>2023</v>
      </c>
      <c r="C1008" s="1">
        <v>9480.0</v>
      </c>
      <c r="D1008" s="1">
        <v>1.0</v>
      </c>
      <c r="F1008" s="1" t="s">
        <v>1520</v>
      </c>
      <c r="G1008" s="2">
        <f>IFERROR(__xludf.DUMMYFUNCTION("IF(B1008="""","""",COUNTA(SPLIT(B1008,"" "")))"),16.0)</f>
        <v>16</v>
      </c>
    </row>
    <row r="1009">
      <c r="A1009" s="1" t="s">
        <v>2024</v>
      </c>
      <c r="B1009" s="1" t="s">
        <v>2025</v>
      </c>
      <c r="C1009" s="1">
        <v>9423.0</v>
      </c>
      <c r="D1009" s="1">
        <v>1.0</v>
      </c>
      <c r="F1009" s="1" t="s">
        <v>1520</v>
      </c>
      <c r="G1009" s="2">
        <f>IFERROR(__xludf.DUMMYFUNCTION("IF(B1009="""","""",COUNTA(SPLIT(B1009,"" "")))"),55.0)</f>
        <v>55</v>
      </c>
    </row>
    <row r="1010">
      <c r="A1010" s="1" t="s">
        <v>2026</v>
      </c>
      <c r="B1010" s="1" t="s">
        <v>2027</v>
      </c>
      <c r="C1010" s="1">
        <v>9400.0</v>
      </c>
      <c r="D1010" s="1">
        <v>1.0</v>
      </c>
      <c r="F1010" s="1" t="s">
        <v>1520</v>
      </c>
      <c r="G1010" s="2">
        <f>IFERROR(__xludf.DUMMYFUNCTION("IF(B1010="""","""",COUNTA(SPLIT(B1010,"" "")))"),50.0)</f>
        <v>50</v>
      </c>
    </row>
    <row r="1011">
      <c r="A1011" s="1" t="s">
        <v>2028</v>
      </c>
      <c r="B1011" s="1" t="s">
        <v>2029</v>
      </c>
      <c r="C1011" s="1">
        <v>9401.0</v>
      </c>
      <c r="D1011" s="1">
        <v>2.0</v>
      </c>
      <c r="F1011" s="1" t="s">
        <v>1520</v>
      </c>
      <c r="G1011" s="2">
        <f>IFERROR(__xludf.DUMMYFUNCTION("IF(B1011="""","""",COUNTA(SPLIT(B1011,"" "")))"),40.0)</f>
        <v>40</v>
      </c>
    </row>
    <row r="1012">
      <c r="A1012" s="1" t="s">
        <v>2030</v>
      </c>
      <c r="B1012" s="1" t="s">
        <v>2031</v>
      </c>
      <c r="C1012" s="1">
        <v>9404.0</v>
      </c>
      <c r="D1012" s="1">
        <v>1.0</v>
      </c>
      <c r="F1012" s="1" t="s">
        <v>1520</v>
      </c>
      <c r="G1012" s="2">
        <f>IFERROR(__xludf.DUMMYFUNCTION("IF(B1012="""","""",COUNTA(SPLIT(B1012,"" "")))"),16.0)</f>
        <v>16</v>
      </c>
    </row>
    <row r="1013">
      <c r="A1013" s="1" t="s">
        <v>2032</v>
      </c>
      <c r="B1013" s="1" t="s">
        <v>2033</v>
      </c>
      <c r="C1013" s="1">
        <v>9405.0</v>
      </c>
      <c r="D1013" s="1">
        <v>1.0</v>
      </c>
      <c r="F1013" s="1" t="s">
        <v>1520</v>
      </c>
      <c r="G1013" s="2">
        <f>IFERROR(__xludf.DUMMYFUNCTION("IF(B1013="""","""",COUNTA(SPLIT(B1013,"" "")))"),27.0)</f>
        <v>27</v>
      </c>
    </row>
    <row r="1014">
      <c r="A1014" s="1" t="s">
        <v>2034</v>
      </c>
      <c r="B1014" s="1" t="s">
        <v>2035</v>
      </c>
      <c r="C1014" s="1">
        <v>9406.0</v>
      </c>
      <c r="D1014" s="1">
        <v>1.0</v>
      </c>
      <c r="F1014" s="1" t="s">
        <v>1520</v>
      </c>
      <c r="G1014" s="2">
        <f>IFERROR(__xludf.DUMMYFUNCTION("IF(B1014="""","""",COUNTA(SPLIT(B1014,"" "")))"),27.0)</f>
        <v>27</v>
      </c>
    </row>
    <row r="1015">
      <c r="A1015" s="1" t="s">
        <v>2036</v>
      </c>
      <c r="B1015" s="1" t="s">
        <v>2037</v>
      </c>
      <c r="C1015" s="1">
        <v>9454.0</v>
      </c>
      <c r="D1015" s="1">
        <v>1.0</v>
      </c>
      <c r="F1015" s="1" t="s">
        <v>1520</v>
      </c>
      <c r="G1015" s="2">
        <f>IFERROR(__xludf.DUMMYFUNCTION("IF(B1015="""","""",COUNTA(SPLIT(B1015,"" "")))"),17.0)</f>
        <v>17</v>
      </c>
    </row>
    <row r="1016">
      <c r="A1016" s="1" t="s">
        <v>2038</v>
      </c>
      <c r="B1016" s="1" t="s">
        <v>2039</v>
      </c>
      <c r="C1016" s="1">
        <v>9439.0</v>
      </c>
      <c r="D1016" s="1">
        <v>1.0</v>
      </c>
      <c r="F1016" s="1" t="s">
        <v>1520</v>
      </c>
      <c r="G1016" s="2">
        <f>IFERROR(__xludf.DUMMYFUNCTION("IF(B1016="""","""",COUNTA(SPLIT(B1016,"" "")))"),6.0)</f>
        <v>6</v>
      </c>
    </row>
    <row r="1017">
      <c r="A1017" s="1" t="s">
        <v>2040</v>
      </c>
      <c r="B1017" s="1" t="s">
        <v>2041</v>
      </c>
      <c r="C1017" s="1">
        <v>9440.0</v>
      </c>
      <c r="D1017" s="1">
        <v>1.0</v>
      </c>
      <c r="F1017" s="1" t="s">
        <v>1520</v>
      </c>
      <c r="G1017" s="2">
        <f>IFERROR(__xludf.DUMMYFUNCTION("IF(B1017="""","""",COUNTA(SPLIT(B1017,"" "")))"),9.0)</f>
        <v>9</v>
      </c>
    </row>
    <row r="1018">
      <c r="A1018" s="1" t="s">
        <v>2042</v>
      </c>
      <c r="B1018" s="1" t="s">
        <v>2043</v>
      </c>
      <c r="C1018" s="1">
        <v>9385.0</v>
      </c>
      <c r="D1018" s="1">
        <v>2.0</v>
      </c>
      <c r="F1018" s="1" t="s">
        <v>1520</v>
      </c>
      <c r="G1018" s="2">
        <f>IFERROR(__xludf.DUMMYFUNCTION("IF(B1018="""","""",COUNTA(SPLIT(B1018,"" "")))"),20.0)</f>
        <v>20</v>
      </c>
    </row>
    <row r="1019">
      <c r="A1019" s="1" t="s">
        <v>2044</v>
      </c>
      <c r="B1019" s="1" t="s">
        <v>2045</v>
      </c>
      <c r="C1019" s="1">
        <v>9386.0</v>
      </c>
      <c r="D1019" s="1">
        <v>1.0</v>
      </c>
      <c r="F1019" s="1" t="s">
        <v>1520</v>
      </c>
      <c r="G1019" s="2">
        <f>IFERROR(__xludf.DUMMYFUNCTION("IF(B1019="""","""",COUNTA(SPLIT(B1019,"" "")))"),7.0)</f>
        <v>7</v>
      </c>
    </row>
    <row r="1020">
      <c r="A1020" s="1" t="s">
        <v>2046</v>
      </c>
      <c r="B1020" s="1" t="s">
        <v>2047</v>
      </c>
      <c r="C1020" s="1">
        <v>9387.0</v>
      </c>
      <c r="D1020" s="1">
        <v>2.0</v>
      </c>
      <c r="F1020" s="1" t="s">
        <v>1520</v>
      </c>
      <c r="G1020" s="2">
        <f>IFERROR(__xludf.DUMMYFUNCTION("IF(B1020="""","""",COUNTA(SPLIT(B1020,"" "")))"),9.0)</f>
        <v>9</v>
      </c>
    </row>
    <row r="1021">
      <c r="A1021" s="1" t="s">
        <v>2048</v>
      </c>
      <c r="B1021" s="1" t="s">
        <v>2049</v>
      </c>
      <c r="C1021" s="1">
        <v>9388.0</v>
      </c>
      <c r="D1021" s="1">
        <v>1.0</v>
      </c>
      <c r="F1021" s="1" t="s">
        <v>1520</v>
      </c>
      <c r="G1021" s="2">
        <f>IFERROR(__xludf.DUMMYFUNCTION("IF(B1021="""","""",COUNTA(SPLIT(B1021,"" "")))"),23.0)</f>
        <v>23</v>
      </c>
    </row>
    <row r="1022">
      <c r="A1022" s="1" t="s">
        <v>2050</v>
      </c>
      <c r="B1022" s="1" t="s">
        <v>2051</v>
      </c>
      <c r="C1022" s="1">
        <v>9389.0</v>
      </c>
      <c r="D1022" s="1">
        <v>1.0</v>
      </c>
      <c r="F1022" s="1" t="s">
        <v>1520</v>
      </c>
      <c r="G1022" s="2">
        <f>IFERROR(__xludf.DUMMYFUNCTION("IF(B1022="""","""",COUNTA(SPLIT(B1022,"" "")))"),9.0)</f>
        <v>9</v>
      </c>
    </row>
    <row r="1023">
      <c r="A1023" s="1" t="s">
        <v>2052</v>
      </c>
      <c r="B1023" s="1" t="s">
        <v>2053</v>
      </c>
      <c r="C1023" s="1">
        <v>9390.0</v>
      </c>
      <c r="D1023" s="1">
        <v>2.0</v>
      </c>
      <c r="F1023" s="1" t="s">
        <v>1520</v>
      </c>
      <c r="G1023" s="2">
        <f>IFERROR(__xludf.DUMMYFUNCTION("IF(B1023="""","""",COUNTA(SPLIT(B1023,"" "")))"),10.0)</f>
        <v>10</v>
      </c>
    </row>
    <row r="1024">
      <c r="A1024" s="1" t="s">
        <v>2054</v>
      </c>
      <c r="B1024" s="1" t="s">
        <v>2055</v>
      </c>
      <c r="C1024" s="1">
        <v>9391.0</v>
      </c>
      <c r="D1024" s="1">
        <v>1.0</v>
      </c>
      <c r="F1024" s="1" t="s">
        <v>1520</v>
      </c>
      <c r="G1024" s="2">
        <f>IFERROR(__xludf.DUMMYFUNCTION("IF(B1024="""","""",COUNTA(SPLIT(B1024,"" "")))"),49.0)</f>
        <v>49</v>
      </c>
    </row>
    <row r="1025">
      <c r="A1025" s="1" t="s">
        <v>2056</v>
      </c>
      <c r="B1025" s="1" t="s">
        <v>2057</v>
      </c>
      <c r="C1025" s="1">
        <v>9392.0</v>
      </c>
      <c r="D1025" s="1">
        <v>2.0</v>
      </c>
      <c r="F1025" s="1" t="s">
        <v>1520</v>
      </c>
      <c r="G1025" s="2">
        <f>IFERROR(__xludf.DUMMYFUNCTION("IF(B1025="""","""",COUNTA(SPLIT(B1025,"" "")))"),24.0)</f>
        <v>24</v>
      </c>
    </row>
    <row r="1026">
      <c r="A1026" s="1" t="s">
        <v>2058</v>
      </c>
      <c r="B1026" s="1" t="s">
        <v>2059</v>
      </c>
      <c r="C1026" s="1">
        <v>9393.0</v>
      </c>
      <c r="D1026" s="1">
        <v>1.0</v>
      </c>
      <c r="F1026" s="1" t="s">
        <v>1520</v>
      </c>
      <c r="G1026" s="2">
        <f>IFERROR(__xludf.DUMMYFUNCTION("IF(B1026="""","""",COUNTA(SPLIT(B1026,"" "")))"),43.0)</f>
        <v>43</v>
      </c>
    </row>
    <row r="1027">
      <c r="A1027" s="1" t="s">
        <v>2060</v>
      </c>
      <c r="B1027" s="1" t="s">
        <v>2061</v>
      </c>
      <c r="C1027" s="1">
        <v>9394.0</v>
      </c>
      <c r="D1027" s="1">
        <v>1.0</v>
      </c>
      <c r="F1027" s="1" t="s">
        <v>1520</v>
      </c>
      <c r="G1027" s="2">
        <f>IFERROR(__xludf.DUMMYFUNCTION("IF(B1027="""","""",COUNTA(SPLIT(B1027,"" "")))"),30.0)</f>
        <v>30</v>
      </c>
    </row>
    <row r="1028">
      <c r="A1028" s="1" t="s">
        <v>2062</v>
      </c>
      <c r="B1028" s="1" t="s">
        <v>2063</v>
      </c>
      <c r="C1028" s="1">
        <v>9656.0</v>
      </c>
      <c r="D1028" s="1">
        <v>1.0</v>
      </c>
      <c r="F1028" s="1" t="s">
        <v>1520</v>
      </c>
      <c r="G1028" s="2">
        <f>IFERROR(__xludf.DUMMYFUNCTION("IF(B1028="""","""",COUNTA(SPLIT(B1028,"" "")))"),3.0)</f>
        <v>3</v>
      </c>
    </row>
    <row r="1029">
      <c r="A1029" s="1" t="s">
        <v>2064</v>
      </c>
      <c r="B1029" s="1" t="s">
        <v>2065</v>
      </c>
      <c r="C1029" s="1">
        <v>9657.0</v>
      </c>
      <c r="D1029" s="1">
        <v>1.0</v>
      </c>
      <c r="F1029" s="1" t="s">
        <v>1520</v>
      </c>
      <c r="G1029" s="2">
        <f>IFERROR(__xludf.DUMMYFUNCTION("IF(B1029="""","""",COUNTA(SPLIT(B1029,"" "")))"),31.0)</f>
        <v>31</v>
      </c>
    </row>
    <row r="1030">
      <c r="A1030" s="1" t="s">
        <v>2066</v>
      </c>
      <c r="B1030" s="1" t="s">
        <v>2067</v>
      </c>
      <c r="C1030" s="1">
        <v>9426.0</v>
      </c>
      <c r="D1030" s="1">
        <v>1.0</v>
      </c>
      <c r="F1030" s="1" t="s">
        <v>1520</v>
      </c>
      <c r="G1030" s="2">
        <f>IFERROR(__xludf.DUMMYFUNCTION("IF(B1030="""","""",COUNTA(SPLIT(B1030,"" "")))"),6.0)</f>
        <v>6</v>
      </c>
    </row>
    <row r="1031">
      <c r="A1031" s="1" t="s">
        <v>2068</v>
      </c>
      <c r="B1031" s="1" t="s">
        <v>2069</v>
      </c>
      <c r="C1031" s="1">
        <v>9427.0</v>
      </c>
      <c r="D1031" s="1">
        <v>1.0</v>
      </c>
      <c r="F1031" s="1" t="s">
        <v>1520</v>
      </c>
      <c r="G1031" s="2">
        <f>IFERROR(__xludf.DUMMYFUNCTION("IF(B1031="""","""",COUNTA(SPLIT(B1031,"" "")))"),17.0)</f>
        <v>17</v>
      </c>
    </row>
    <row r="1032">
      <c r="A1032" s="1" t="s">
        <v>2070</v>
      </c>
      <c r="B1032" s="1" t="s">
        <v>2071</v>
      </c>
      <c r="C1032" s="1">
        <v>9428.0</v>
      </c>
      <c r="D1032" s="1">
        <v>2.0</v>
      </c>
      <c r="F1032" s="1" t="s">
        <v>1520</v>
      </c>
      <c r="G1032" s="2">
        <f>IFERROR(__xludf.DUMMYFUNCTION("IF(B1032="""","""",COUNTA(SPLIT(B1032,"" "")))"),18.0)</f>
        <v>18</v>
      </c>
    </row>
    <row r="1033">
      <c r="A1033" s="1" t="s">
        <v>2072</v>
      </c>
      <c r="B1033" s="1" t="s">
        <v>2073</v>
      </c>
      <c r="C1033" s="1">
        <v>9429.0</v>
      </c>
      <c r="D1033" s="1">
        <v>1.0</v>
      </c>
      <c r="F1033" s="1" t="s">
        <v>1520</v>
      </c>
      <c r="G1033" s="2">
        <f>IFERROR(__xludf.DUMMYFUNCTION("IF(B1033="""","""",COUNTA(SPLIT(B1033,"" "")))"),26.0)</f>
        <v>26</v>
      </c>
    </row>
    <row r="1034">
      <c r="A1034" s="1" t="s">
        <v>2074</v>
      </c>
      <c r="B1034" s="1" t="s">
        <v>2075</v>
      </c>
      <c r="C1034" s="1">
        <v>9430.0</v>
      </c>
      <c r="D1034" s="1">
        <v>2.0</v>
      </c>
      <c r="F1034" s="1" t="s">
        <v>1520</v>
      </c>
      <c r="G1034" s="2">
        <f>IFERROR(__xludf.DUMMYFUNCTION("IF(B1034="""","""",COUNTA(SPLIT(B1034,"" "")))"),2.0)</f>
        <v>2</v>
      </c>
    </row>
    <row r="1035">
      <c r="A1035" s="1" t="s">
        <v>2076</v>
      </c>
      <c r="B1035" s="1" t="s">
        <v>2077</v>
      </c>
      <c r="C1035" s="1">
        <v>9425.0</v>
      </c>
      <c r="D1035" s="1">
        <v>1.0</v>
      </c>
      <c r="F1035" s="1" t="s">
        <v>1520</v>
      </c>
      <c r="G1035" s="2">
        <f>IFERROR(__xludf.DUMMYFUNCTION("IF(B1035="""","""",COUNTA(SPLIT(B1035,"" "")))"),40.0)</f>
        <v>40</v>
      </c>
    </row>
    <row r="1036">
      <c r="A1036" s="1" t="s">
        <v>2078</v>
      </c>
      <c r="B1036" s="1" t="s">
        <v>2079</v>
      </c>
      <c r="C1036" s="1">
        <v>4217.0</v>
      </c>
      <c r="D1036" s="1">
        <v>10.0</v>
      </c>
      <c r="F1036" s="1" t="s">
        <v>1520</v>
      </c>
      <c r="G1036" s="2">
        <f>IFERROR(__xludf.DUMMYFUNCTION("IF(B1036="""","""",COUNTA(SPLIT(B1036,"" "")))"),28.0)</f>
        <v>28</v>
      </c>
    </row>
    <row r="1037">
      <c r="A1037" s="1" t="s">
        <v>2080</v>
      </c>
      <c r="B1037" s="1" t="s">
        <v>2081</v>
      </c>
      <c r="C1037" s="1">
        <v>4294.0</v>
      </c>
      <c r="D1037" s="1">
        <v>11.0</v>
      </c>
      <c r="F1037" s="1" t="s">
        <v>1520</v>
      </c>
      <c r="G1037" s="2">
        <f>IFERROR(__xludf.DUMMYFUNCTION("IF(B1037="""","""",COUNTA(SPLIT(B1037,"" "")))"),15.0)</f>
        <v>15</v>
      </c>
    </row>
    <row r="1038">
      <c r="A1038" s="1" t="s">
        <v>2082</v>
      </c>
      <c r="B1038" s="1" t="s">
        <v>2083</v>
      </c>
      <c r="C1038" s="1">
        <v>4295.0</v>
      </c>
      <c r="D1038" s="1">
        <v>10.0</v>
      </c>
      <c r="F1038" s="1" t="s">
        <v>1520</v>
      </c>
      <c r="G1038" s="2">
        <f>IFERROR(__xludf.DUMMYFUNCTION("IF(B1038="""","""",COUNTA(SPLIT(B1038,"" "")))"),15.0)</f>
        <v>15</v>
      </c>
    </row>
    <row r="1039">
      <c r="A1039" s="1" t="s">
        <v>2084</v>
      </c>
      <c r="B1039" s="1" t="s">
        <v>2085</v>
      </c>
      <c r="C1039" s="1">
        <v>4296.0</v>
      </c>
      <c r="D1039" s="1">
        <v>1.0</v>
      </c>
      <c r="F1039" s="1" t="s">
        <v>1520</v>
      </c>
      <c r="G1039" s="2">
        <f>IFERROR(__xludf.DUMMYFUNCTION("IF(B1039="""","""",COUNTA(SPLIT(B1039,"" "")))"),40.0)</f>
        <v>40</v>
      </c>
    </row>
    <row r="1040">
      <c r="A1040" s="1" t="s">
        <v>2086</v>
      </c>
      <c r="B1040" s="1" t="s">
        <v>2087</v>
      </c>
      <c r="C1040" s="1">
        <v>4297.0</v>
      </c>
      <c r="D1040" s="1">
        <v>2.0</v>
      </c>
      <c r="F1040" s="1" t="s">
        <v>1520</v>
      </c>
      <c r="G1040" s="2">
        <f>IFERROR(__xludf.DUMMYFUNCTION("IF(B1040="""","""",COUNTA(SPLIT(B1040,"" "")))"),25.0)</f>
        <v>25</v>
      </c>
    </row>
    <row r="1041">
      <c r="A1041" s="1" t="s">
        <v>2088</v>
      </c>
      <c r="B1041" s="1" t="s">
        <v>2089</v>
      </c>
      <c r="C1041" s="1">
        <v>4219.0</v>
      </c>
      <c r="D1041" s="1">
        <v>2.0</v>
      </c>
      <c r="F1041" s="1" t="s">
        <v>1520</v>
      </c>
      <c r="G1041" s="2">
        <f>IFERROR(__xludf.DUMMYFUNCTION("IF(B1041="""","""",COUNTA(SPLIT(B1041,"" "")))"),20.0)</f>
        <v>20</v>
      </c>
    </row>
    <row r="1042">
      <c r="A1042" s="1" t="s">
        <v>2090</v>
      </c>
      <c r="B1042" s="1" t="s">
        <v>2091</v>
      </c>
      <c r="C1042" s="1">
        <v>4298.0</v>
      </c>
      <c r="D1042" s="1">
        <v>1.0</v>
      </c>
      <c r="F1042" s="1" t="s">
        <v>1520</v>
      </c>
      <c r="G1042" s="2">
        <f>IFERROR(__xludf.DUMMYFUNCTION("IF(B1042="""","""",COUNTA(SPLIT(B1042,"" "")))"),30.0)</f>
        <v>30</v>
      </c>
    </row>
    <row r="1043">
      <c r="A1043" s="1" t="s">
        <v>2092</v>
      </c>
      <c r="B1043" s="1" t="s">
        <v>2093</v>
      </c>
      <c r="C1043" s="1">
        <v>4299.0</v>
      </c>
      <c r="D1043" s="1">
        <v>1.0</v>
      </c>
      <c r="F1043" s="1" t="s">
        <v>1520</v>
      </c>
      <c r="G1043" s="2">
        <f>IFERROR(__xludf.DUMMYFUNCTION("IF(B1043="""","""",COUNTA(SPLIT(B1043,"" "")))"),40.0)</f>
        <v>40</v>
      </c>
    </row>
    <row r="1044">
      <c r="A1044" s="1" t="s">
        <v>2094</v>
      </c>
      <c r="B1044" s="1" t="s">
        <v>2095</v>
      </c>
      <c r="C1044" s="1">
        <v>4300.0</v>
      </c>
      <c r="D1044" s="1">
        <v>2.0</v>
      </c>
      <c r="F1044" s="1" t="s">
        <v>1520</v>
      </c>
      <c r="G1044" s="2">
        <f>IFERROR(__xludf.DUMMYFUNCTION("IF(B1044="""","""",COUNTA(SPLIT(B1044,"" "")))"),21.0)</f>
        <v>21</v>
      </c>
    </row>
    <row r="1045">
      <c r="A1045" s="1" t="s">
        <v>2096</v>
      </c>
      <c r="B1045" s="1" t="s">
        <v>2097</v>
      </c>
      <c r="C1045" s="1">
        <v>4307.0</v>
      </c>
      <c r="D1045" s="1">
        <v>9.0</v>
      </c>
      <c r="F1045" s="1" t="s">
        <v>1520</v>
      </c>
      <c r="G1045" s="2">
        <f>IFERROR(__xludf.DUMMYFUNCTION("IF(B1045="""","""",COUNTA(SPLIT(B1045,"" "")))"),26.0)</f>
        <v>26</v>
      </c>
    </row>
    <row r="1046">
      <c r="A1046" s="1" t="s">
        <v>2098</v>
      </c>
      <c r="B1046" s="1" t="s">
        <v>2099</v>
      </c>
      <c r="C1046" s="1">
        <v>4308.0</v>
      </c>
      <c r="D1046" s="1">
        <v>1.0</v>
      </c>
      <c r="F1046" s="1" t="s">
        <v>1520</v>
      </c>
      <c r="G1046" s="2">
        <f>IFERROR(__xludf.DUMMYFUNCTION("IF(B1046="""","""",COUNTA(SPLIT(B1046,"" "")))"),27.0)</f>
        <v>27</v>
      </c>
    </row>
    <row r="1047">
      <c r="A1047" s="1" t="s">
        <v>2100</v>
      </c>
      <c r="B1047" s="1" t="s">
        <v>2101</v>
      </c>
      <c r="C1047" s="1">
        <v>4309.0</v>
      </c>
      <c r="D1047" s="1">
        <v>2.0</v>
      </c>
      <c r="F1047" s="1" t="s">
        <v>1520</v>
      </c>
      <c r="G1047" s="2">
        <f>IFERROR(__xludf.DUMMYFUNCTION("IF(B1047="""","""",COUNTA(SPLIT(B1047,"" "")))"),6.0)</f>
        <v>6</v>
      </c>
    </row>
    <row r="1048">
      <c r="A1048" s="1" t="s">
        <v>2102</v>
      </c>
      <c r="B1048" s="1" t="s">
        <v>2103</v>
      </c>
      <c r="C1048" s="1">
        <v>4206.0</v>
      </c>
      <c r="D1048" s="1">
        <v>1.0</v>
      </c>
      <c r="F1048" s="1" t="s">
        <v>1520</v>
      </c>
      <c r="G1048" s="2">
        <f>IFERROR(__xludf.DUMMYFUNCTION("IF(B1048="""","""",COUNTA(SPLIT(B1048,"" "")))"),15.0)</f>
        <v>15</v>
      </c>
    </row>
    <row r="1049">
      <c r="A1049" s="1" t="s">
        <v>2104</v>
      </c>
      <c r="B1049" s="1" t="s">
        <v>2105</v>
      </c>
      <c r="C1049" s="1">
        <v>7070.0</v>
      </c>
      <c r="D1049" s="1">
        <v>1.0</v>
      </c>
      <c r="F1049" s="1" t="s">
        <v>1520</v>
      </c>
      <c r="G1049" s="2">
        <f>IFERROR(__xludf.DUMMYFUNCTION("IF(B1049="""","""",COUNTA(SPLIT(B1049,"" "")))"),26.0)</f>
        <v>26</v>
      </c>
    </row>
    <row r="1050">
      <c r="A1050" s="1" t="s">
        <v>2106</v>
      </c>
      <c r="B1050" s="1" t="s">
        <v>2107</v>
      </c>
      <c r="C1050" s="1">
        <v>4205.0</v>
      </c>
      <c r="D1050" s="1">
        <v>1.0</v>
      </c>
      <c r="F1050" s="1" t="s">
        <v>1520</v>
      </c>
      <c r="G1050" s="2">
        <f>IFERROR(__xludf.DUMMYFUNCTION("IF(B1050="""","""",COUNTA(SPLIT(B1050,"" "")))"),34.0)</f>
        <v>34</v>
      </c>
    </row>
    <row r="1051">
      <c r="A1051" s="1" t="s">
        <v>2108</v>
      </c>
      <c r="B1051" s="1" t="s">
        <v>2109</v>
      </c>
      <c r="C1051" s="1">
        <v>4204.0</v>
      </c>
      <c r="D1051" s="1">
        <v>1.0</v>
      </c>
      <c r="F1051" s="1" t="s">
        <v>1520</v>
      </c>
      <c r="G1051" s="2">
        <f>IFERROR(__xludf.DUMMYFUNCTION("IF(B1051="""","""",COUNTA(SPLIT(B1051,"" "")))"),27.0)</f>
        <v>27</v>
      </c>
    </row>
    <row r="1052">
      <c r="A1052" s="1" t="s">
        <v>2110</v>
      </c>
      <c r="B1052" s="1" t="s">
        <v>2111</v>
      </c>
      <c r="C1052" s="1">
        <v>4269.0</v>
      </c>
      <c r="D1052" s="1">
        <v>1.0</v>
      </c>
      <c r="F1052" s="1" t="s">
        <v>1520</v>
      </c>
      <c r="G1052" s="2">
        <f>IFERROR(__xludf.DUMMYFUNCTION("IF(B1052="""","""",COUNTA(SPLIT(B1052,"" "")))"),28.0)</f>
        <v>28</v>
      </c>
    </row>
    <row r="1053">
      <c r="A1053" s="1" t="s">
        <v>2112</v>
      </c>
      <c r="B1053" s="1" t="s">
        <v>2113</v>
      </c>
      <c r="C1053" s="1">
        <v>4270.0</v>
      </c>
      <c r="D1053" s="1">
        <v>1.0</v>
      </c>
      <c r="F1053" s="1" t="s">
        <v>1520</v>
      </c>
      <c r="G1053" s="2">
        <f>IFERROR(__xludf.DUMMYFUNCTION("IF(B1053="""","""",COUNTA(SPLIT(B1053,"" "")))"),24.0)</f>
        <v>24</v>
      </c>
    </row>
    <row r="1054">
      <c r="A1054" s="1" t="s">
        <v>2114</v>
      </c>
      <c r="B1054" s="1" t="s">
        <v>2115</v>
      </c>
      <c r="C1054" s="1">
        <v>4203.0</v>
      </c>
      <c r="D1054" s="1">
        <v>1.0</v>
      </c>
      <c r="F1054" s="1" t="s">
        <v>1520</v>
      </c>
      <c r="G1054" s="2">
        <f>IFERROR(__xludf.DUMMYFUNCTION("IF(B1054="""","""",COUNTA(SPLIT(B1054,"" "")))"),29.0)</f>
        <v>29</v>
      </c>
    </row>
    <row r="1055">
      <c r="A1055" s="1" t="s">
        <v>2116</v>
      </c>
      <c r="B1055" s="1" t="s">
        <v>2117</v>
      </c>
      <c r="C1055" s="1">
        <v>4200.0</v>
      </c>
      <c r="D1055" s="1">
        <v>1.0</v>
      </c>
      <c r="F1055" s="1" t="s">
        <v>1520</v>
      </c>
      <c r="G1055" s="2">
        <f>IFERROR(__xludf.DUMMYFUNCTION("IF(B1055="""","""",COUNTA(SPLIT(B1055,"" "")))"),54.0)</f>
        <v>54</v>
      </c>
    </row>
    <row r="1056">
      <c r="A1056" s="1" t="s">
        <v>2118</v>
      </c>
      <c r="B1056" s="1" t="s">
        <v>2119</v>
      </c>
      <c r="C1056" s="1">
        <v>4260.0</v>
      </c>
      <c r="D1056" s="1">
        <v>2.0</v>
      </c>
      <c r="F1056" s="1" t="s">
        <v>1520</v>
      </c>
      <c r="G1056" s="2">
        <f>IFERROR(__xludf.DUMMYFUNCTION("IF(B1056="""","""",COUNTA(SPLIT(B1056,"" "")))"),18.0)</f>
        <v>18</v>
      </c>
    </row>
    <row r="1057">
      <c r="A1057" s="1" t="s">
        <v>2120</v>
      </c>
      <c r="B1057" s="1" t="s">
        <v>2121</v>
      </c>
      <c r="C1057" s="1">
        <v>4202.0</v>
      </c>
      <c r="D1057" s="1">
        <v>1.0</v>
      </c>
      <c r="F1057" s="1" t="s">
        <v>1520</v>
      </c>
      <c r="G1057" s="2">
        <f>IFERROR(__xludf.DUMMYFUNCTION("IF(B1057="""","""",COUNTA(SPLIT(B1057,"" "")))"),28.0)</f>
        <v>28</v>
      </c>
    </row>
    <row r="1058">
      <c r="A1058" s="1" t="s">
        <v>2122</v>
      </c>
      <c r="B1058" s="1" t="s">
        <v>2123</v>
      </c>
      <c r="C1058" s="1">
        <v>4263.0</v>
      </c>
      <c r="D1058" s="1">
        <v>2.0</v>
      </c>
      <c r="F1058" s="1" t="s">
        <v>1520</v>
      </c>
      <c r="G1058" s="2">
        <f>IFERROR(__xludf.DUMMYFUNCTION("IF(B1058="""","""",COUNTA(SPLIT(B1058,"" "")))"),22.0)</f>
        <v>22</v>
      </c>
    </row>
    <row r="1059">
      <c r="A1059" s="1" t="s">
        <v>2124</v>
      </c>
      <c r="B1059" s="1" t="s">
        <v>2125</v>
      </c>
      <c r="C1059" s="1">
        <v>4201.0</v>
      </c>
      <c r="D1059" s="1">
        <v>1.0</v>
      </c>
      <c r="F1059" s="1" t="s">
        <v>1520</v>
      </c>
      <c r="G1059" s="2">
        <f>IFERROR(__xludf.DUMMYFUNCTION("IF(B1059="""","""",COUNTA(SPLIT(B1059,"" "")))"),36.0)</f>
        <v>36</v>
      </c>
    </row>
    <row r="1060">
      <c r="A1060" s="1" t="s">
        <v>2126</v>
      </c>
      <c r="B1060" s="1" t="s">
        <v>2127</v>
      </c>
      <c r="C1060" s="1">
        <v>4261.0</v>
      </c>
      <c r="D1060" s="1">
        <v>2.0</v>
      </c>
      <c r="F1060" s="1" t="s">
        <v>1520</v>
      </c>
      <c r="G1060" s="2">
        <f>IFERROR(__xludf.DUMMYFUNCTION("IF(B1060="""","""",COUNTA(SPLIT(B1060,"" "")))"),12.0)</f>
        <v>12</v>
      </c>
    </row>
    <row r="1061">
      <c r="A1061" s="1" t="s">
        <v>2128</v>
      </c>
      <c r="B1061" s="1" t="s">
        <v>2129</v>
      </c>
      <c r="C1061" s="1">
        <v>4262.0</v>
      </c>
      <c r="D1061" s="1">
        <v>1.0</v>
      </c>
      <c r="F1061" s="1" t="s">
        <v>1520</v>
      </c>
      <c r="G1061" s="2">
        <f>IFERROR(__xludf.DUMMYFUNCTION("IF(B1061="""","""",COUNTA(SPLIT(B1061,"" "")))"),18.0)</f>
        <v>18</v>
      </c>
    </row>
    <row r="1062">
      <c r="A1062" s="1" t="s">
        <v>2130</v>
      </c>
      <c r="B1062" s="1" t="s">
        <v>2131</v>
      </c>
      <c r="C1062" s="1">
        <v>4207.0</v>
      </c>
      <c r="D1062" s="1">
        <v>10.0</v>
      </c>
      <c r="F1062" s="1" t="s">
        <v>1520</v>
      </c>
      <c r="G1062" s="2">
        <f>IFERROR(__xludf.DUMMYFUNCTION("IF(B1062="""","""",COUNTA(SPLIT(B1062,"" "")))"),13.0)</f>
        <v>13</v>
      </c>
    </row>
    <row r="1063">
      <c r="A1063" s="1" t="s">
        <v>2132</v>
      </c>
      <c r="B1063" s="1" t="s">
        <v>2133</v>
      </c>
      <c r="C1063" s="1">
        <v>4271.0</v>
      </c>
      <c r="D1063" s="1">
        <v>1.0</v>
      </c>
      <c r="F1063" s="1" t="s">
        <v>1520</v>
      </c>
      <c r="G1063" s="2">
        <f>IFERROR(__xludf.DUMMYFUNCTION("IF(B1063="""","""",COUNTA(SPLIT(B1063,"" "")))"),44.0)</f>
        <v>44</v>
      </c>
    </row>
    <row r="1064">
      <c r="A1064" s="1" t="s">
        <v>2134</v>
      </c>
      <c r="B1064" s="1" t="s">
        <v>2135</v>
      </c>
      <c r="C1064" s="1">
        <v>4272.0</v>
      </c>
      <c r="D1064" s="1">
        <v>10.0</v>
      </c>
      <c r="F1064" s="1" t="s">
        <v>1520</v>
      </c>
      <c r="G1064" s="2">
        <f>IFERROR(__xludf.DUMMYFUNCTION("IF(B1064="""","""",COUNTA(SPLIT(B1064,"" "")))"),29.0)</f>
        <v>29</v>
      </c>
    </row>
    <row r="1065">
      <c r="A1065" s="1" t="s">
        <v>2136</v>
      </c>
      <c r="B1065" s="1" t="s">
        <v>2137</v>
      </c>
      <c r="C1065" s="1">
        <v>4212.0</v>
      </c>
      <c r="D1065" s="1">
        <v>11.0</v>
      </c>
      <c r="F1065" s="1" t="s">
        <v>1520</v>
      </c>
      <c r="G1065" s="2">
        <f>IFERROR(__xludf.DUMMYFUNCTION("IF(B1065="""","""",COUNTA(SPLIT(B1065,"" "")))"),11.0)</f>
        <v>11</v>
      </c>
    </row>
    <row r="1066">
      <c r="A1066" s="1" t="s">
        <v>2138</v>
      </c>
      <c r="B1066" s="1" t="s">
        <v>2139</v>
      </c>
      <c r="C1066" s="1">
        <v>4213.0</v>
      </c>
      <c r="D1066" s="1">
        <v>1.0</v>
      </c>
      <c r="F1066" s="1" t="s">
        <v>1520</v>
      </c>
      <c r="G1066" s="2">
        <f>IFERROR(__xludf.DUMMYFUNCTION("IF(B1066="""","""",COUNTA(SPLIT(B1066,"" "")))"),32.0)</f>
        <v>32</v>
      </c>
    </row>
    <row r="1067">
      <c r="A1067" s="1" t="s">
        <v>2140</v>
      </c>
      <c r="B1067" s="1" t="s">
        <v>2141</v>
      </c>
      <c r="C1067" s="1">
        <v>4214.0</v>
      </c>
      <c r="D1067" s="1">
        <v>2.0</v>
      </c>
      <c r="F1067" s="1" t="s">
        <v>1520</v>
      </c>
      <c r="G1067" s="2">
        <f>IFERROR(__xludf.DUMMYFUNCTION("IF(B1067="""","""",COUNTA(SPLIT(B1067,"" "")))"),22.0)</f>
        <v>22</v>
      </c>
    </row>
    <row r="1068">
      <c r="A1068" s="1" t="s">
        <v>2142</v>
      </c>
      <c r="B1068" s="1" t="s">
        <v>2143</v>
      </c>
      <c r="C1068" s="1">
        <v>4215.0</v>
      </c>
      <c r="D1068" s="1">
        <v>9.0</v>
      </c>
      <c r="F1068" s="1" t="s">
        <v>1520</v>
      </c>
      <c r="G1068" s="2">
        <f>IFERROR(__xludf.DUMMYFUNCTION("IF(B1068="""","""",COUNTA(SPLIT(B1068,"" "")))"),17.0)</f>
        <v>17</v>
      </c>
    </row>
    <row r="1069">
      <c r="A1069" s="1" t="s">
        <v>2144</v>
      </c>
      <c r="B1069" s="1" t="s">
        <v>2145</v>
      </c>
      <c r="C1069" s="1">
        <v>4275.0</v>
      </c>
      <c r="D1069" s="1">
        <v>1.0</v>
      </c>
      <c r="F1069" s="1" t="s">
        <v>1520</v>
      </c>
      <c r="G1069" s="2">
        <f>IFERROR(__xludf.DUMMYFUNCTION("IF(B1069="""","""",COUNTA(SPLIT(B1069,"" "")))"),25.0)</f>
        <v>25</v>
      </c>
    </row>
    <row r="1070">
      <c r="A1070" s="1" t="s">
        <v>2146</v>
      </c>
      <c r="B1070" s="1" t="s">
        <v>2147</v>
      </c>
      <c r="C1070" s="1">
        <v>4276.0</v>
      </c>
      <c r="D1070" s="1">
        <v>2.0</v>
      </c>
      <c r="F1070" s="1" t="s">
        <v>1520</v>
      </c>
      <c r="G1070" s="2">
        <f>IFERROR(__xludf.DUMMYFUNCTION("IF(B1070="""","""",COUNTA(SPLIT(B1070,"" "")))"),7.0)</f>
        <v>7</v>
      </c>
    </row>
    <row r="1071">
      <c r="A1071" s="1" t="s">
        <v>2148</v>
      </c>
      <c r="B1071" s="1" t="s">
        <v>2149</v>
      </c>
      <c r="C1071" s="1">
        <v>4208.0</v>
      </c>
      <c r="D1071" s="1">
        <v>11.0</v>
      </c>
      <c r="F1071" s="1" t="s">
        <v>1520</v>
      </c>
      <c r="G1071" s="2">
        <f>IFERROR(__xludf.DUMMYFUNCTION("IF(B1071="""","""",COUNTA(SPLIT(B1071,"" "")))"),23.0)</f>
        <v>23</v>
      </c>
    </row>
    <row r="1072">
      <c r="A1072" s="1" t="s">
        <v>2150</v>
      </c>
      <c r="B1072" s="1" t="s">
        <v>2151</v>
      </c>
      <c r="C1072" s="1">
        <v>4209.0</v>
      </c>
      <c r="D1072" s="1">
        <v>12.0</v>
      </c>
      <c r="F1072" s="1" t="s">
        <v>1520</v>
      </c>
      <c r="G1072" s="2">
        <f>IFERROR(__xludf.DUMMYFUNCTION("IF(B1072="""","""",COUNTA(SPLIT(B1072,"" "")))"),18.0)</f>
        <v>18</v>
      </c>
    </row>
    <row r="1073">
      <c r="A1073" s="1" t="s">
        <v>2152</v>
      </c>
      <c r="B1073" s="1" t="s">
        <v>2153</v>
      </c>
      <c r="C1073" s="1">
        <v>4210.0</v>
      </c>
      <c r="D1073" s="1">
        <v>11.0</v>
      </c>
      <c r="F1073" s="1" t="s">
        <v>1520</v>
      </c>
      <c r="G1073" s="2">
        <f>IFERROR(__xludf.DUMMYFUNCTION("IF(B1073="""","""",COUNTA(SPLIT(B1073,"" "")))"),16.0)</f>
        <v>16</v>
      </c>
    </row>
    <row r="1074">
      <c r="A1074" s="1" t="s">
        <v>2154</v>
      </c>
      <c r="B1074" s="1" t="s">
        <v>2155</v>
      </c>
      <c r="C1074" s="1">
        <v>4211.0</v>
      </c>
      <c r="D1074" s="1">
        <v>12.0</v>
      </c>
      <c r="F1074" s="1" t="s">
        <v>1520</v>
      </c>
      <c r="G1074" s="2">
        <f>IFERROR(__xludf.DUMMYFUNCTION("IF(B1074="""","""",COUNTA(SPLIT(B1074,"" "")))"),15.0)</f>
        <v>15</v>
      </c>
    </row>
    <row r="1075">
      <c r="A1075" s="1" t="s">
        <v>2156</v>
      </c>
      <c r="B1075" s="1" t="s">
        <v>2157</v>
      </c>
      <c r="C1075" s="1">
        <v>1.0</v>
      </c>
      <c r="D1075" s="1">
        <v>1.0</v>
      </c>
      <c r="F1075" s="1" t="s">
        <v>1520</v>
      </c>
      <c r="G1075" s="2">
        <f>IFERROR(__xludf.DUMMYFUNCTION("IF(B1075="""","""",COUNTA(SPLIT(B1075,"" "")))"),10.0)</f>
        <v>10</v>
      </c>
    </row>
    <row r="1076">
      <c r="A1076" s="1" t="s">
        <v>2158</v>
      </c>
      <c r="B1076" s="1" t="s">
        <v>2159</v>
      </c>
      <c r="C1076" s="1">
        <v>4193.0</v>
      </c>
      <c r="D1076" s="1">
        <v>9.0</v>
      </c>
      <c r="F1076" s="1" t="s">
        <v>1520</v>
      </c>
      <c r="G1076" s="2">
        <f>IFERROR(__xludf.DUMMYFUNCTION("IF(B1076="""","""",COUNTA(SPLIT(B1076,"" "")))"),39.0)</f>
        <v>39</v>
      </c>
    </row>
    <row r="1077">
      <c r="A1077" s="1" t="s">
        <v>2160</v>
      </c>
      <c r="B1077" s="1" t="s">
        <v>2161</v>
      </c>
      <c r="C1077" s="1">
        <v>4194.0</v>
      </c>
      <c r="D1077" s="1">
        <v>2.0</v>
      </c>
      <c r="F1077" s="1" t="s">
        <v>1520</v>
      </c>
      <c r="G1077" s="2">
        <f>IFERROR(__xludf.DUMMYFUNCTION("IF(B1077="""","""",COUNTA(SPLIT(B1077,"" "")))"),36.0)</f>
        <v>36</v>
      </c>
    </row>
    <row r="1078">
      <c r="A1078" s="1" t="s">
        <v>2162</v>
      </c>
      <c r="B1078" s="1" t="s">
        <v>2163</v>
      </c>
      <c r="C1078" s="1">
        <v>4195.0</v>
      </c>
      <c r="D1078" s="1">
        <v>1.0</v>
      </c>
      <c r="F1078" s="1" t="s">
        <v>1520</v>
      </c>
      <c r="G1078" s="2">
        <f>IFERROR(__xludf.DUMMYFUNCTION("IF(B1078="""","""",COUNTA(SPLIT(B1078,"" "")))"),44.0)</f>
        <v>44</v>
      </c>
    </row>
    <row r="1079">
      <c r="A1079" s="1" t="s">
        <v>2164</v>
      </c>
      <c r="B1079" s="1" t="s">
        <v>2165</v>
      </c>
      <c r="C1079" s="1">
        <v>4196.0</v>
      </c>
      <c r="D1079" s="1">
        <v>9.0</v>
      </c>
      <c r="F1079" s="1" t="s">
        <v>1520</v>
      </c>
      <c r="G1079" s="2">
        <f>IFERROR(__xludf.DUMMYFUNCTION("IF(B1079="""","""",COUNTA(SPLIT(B1079,"" "")))"),8.0)</f>
        <v>8</v>
      </c>
    </row>
    <row r="1080">
      <c r="A1080" s="1" t="s">
        <v>2166</v>
      </c>
      <c r="B1080" s="1" t="s">
        <v>2167</v>
      </c>
      <c r="C1080" s="1">
        <v>4249.0</v>
      </c>
      <c r="D1080" s="1">
        <v>1.0</v>
      </c>
      <c r="F1080" s="1" t="s">
        <v>1520</v>
      </c>
      <c r="G1080" s="2">
        <f>IFERROR(__xludf.DUMMYFUNCTION("IF(B1080="""","""",COUNTA(SPLIT(B1080,"" "")))"),41.0)</f>
        <v>41</v>
      </c>
    </row>
    <row r="1081">
      <c r="A1081" s="1" t="s">
        <v>2168</v>
      </c>
      <c r="B1081" s="1" t="s">
        <v>2169</v>
      </c>
      <c r="C1081" s="1">
        <v>4251.0</v>
      </c>
      <c r="D1081" s="1">
        <v>2.0</v>
      </c>
      <c r="F1081" s="1" t="s">
        <v>1520</v>
      </c>
      <c r="G1081" s="2">
        <f>IFERROR(__xludf.DUMMYFUNCTION("IF(B1081="""","""",COUNTA(SPLIT(B1081,"" "")))"),32.0)</f>
        <v>32</v>
      </c>
    </row>
    <row r="1082">
      <c r="A1082" s="1" t="s">
        <v>2170</v>
      </c>
      <c r="B1082" s="1" t="s">
        <v>2171</v>
      </c>
      <c r="C1082" s="1">
        <v>4252.0</v>
      </c>
      <c r="D1082" s="1">
        <v>1.0</v>
      </c>
      <c r="F1082" s="1" t="s">
        <v>1520</v>
      </c>
      <c r="G1082" s="2">
        <f>IFERROR(__xludf.DUMMYFUNCTION("IF(B1082="""","""",COUNTA(SPLIT(B1082,"" "")))"),22.0)</f>
        <v>22</v>
      </c>
    </row>
    <row r="1083">
      <c r="A1083" s="1" t="s">
        <v>2172</v>
      </c>
      <c r="B1083" s="1" t="s">
        <v>2173</v>
      </c>
      <c r="C1083" s="1">
        <v>4254.0</v>
      </c>
      <c r="D1083" s="1">
        <v>2.0</v>
      </c>
      <c r="F1083" s="1" t="s">
        <v>1520</v>
      </c>
      <c r="G1083" s="2">
        <f>IFERROR(__xludf.DUMMYFUNCTION("IF(B1083="""","""",COUNTA(SPLIT(B1083,"" "")))"),12.0)</f>
        <v>12</v>
      </c>
    </row>
    <row r="1084">
      <c r="A1084" s="1" t="s">
        <v>2174</v>
      </c>
      <c r="B1084" s="1" t="s">
        <v>2175</v>
      </c>
      <c r="C1084" s="1">
        <v>4255.0</v>
      </c>
      <c r="D1084" s="1">
        <v>1.0</v>
      </c>
      <c r="F1084" s="1" t="s">
        <v>1520</v>
      </c>
      <c r="G1084" s="2">
        <f>IFERROR(__xludf.DUMMYFUNCTION("IF(B1084="""","""",COUNTA(SPLIT(B1084,"" "")))"),29.0)</f>
        <v>29</v>
      </c>
    </row>
    <row r="1085">
      <c r="A1085" s="1" t="s">
        <v>2176</v>
      </c>
      <c r="B1085" s="1" t="s">
        <v>2177</v>
      </c>
      <c r="C1085" s="1">
        <v>4256.0</v>
      </c>
      <c r="D1085" s="1">
        <v>1.0</v>
      </c>
      <c r="F1085" s="1" t="s">
        <v>1520</v>
      </c>
      <c r="G1085" s="2">
        <f>IFERROR(__xludf.DUMMYFUNCTION("IF(B1085="""","""",COUNTA(SPLIT(B1085,"" "")))"),34.0)</f>
        <v>34</v>
      </c>
    </row>
    <row r="1086">
      <c r="A1086" s="1" t="s">
        <v>2178</v>
      </c>
      <c r="B1086" s="1" t="s">
        <v>2179</v>
      </c>
      <c r="C1086" s="1">
        <v>5580.0</v>
      </c>
      <c r="D1086" s="1">
        <v>1.0</v>
      </c>
      <c r="F1086" s="1" t="s">
        <v>1520</v>
      </c>
      <c r="G1086" s="2">
        <f>IFERROR(__xludf.DUMMYFUNCTION("IF(B1086="""","""",COUNTA(SPLIT(B1086,"" "")))"),3.0)</f>
        <v>3</v>
      </c>
    </row>
    <row r="1087">
      <c r="A1087" s="1" t="s">
        <v>2180</v>
      </c>
      <c r="B1087" s="1" t="s">
        <v>2181</v>
      </c>
      <c r="C1087" s="1">
        <v>5581.0</v>
      </c>
      <c r="D1087" s="1">
        <v>1.0</v>
      </c>
      <c r="F1087" s="1" t="s">
        <v>1520</v>
      </c>
      <c r="G1087" s="2">
        <f>IFERROR(__xludf.DUMMYFUNCTION("IF(B1087="""","""",COUNTA(SPLIT(B1087,"" "")))"),30.0)</f>
        <v>30</v>
      </c>
    </row>
    <row r="1088">
      <c r="A1088" s="1" t="s">
        <v>2182</v>
      </c>
      <c r="B1088" s="1" t="s">
        <v>2183</v>
      </c>
      <c r="C1088" s="1">
        <v>4221.0</v>
      </c>
      <c r="D1088" s="1">
        <v>1.0</v>
      </c>
      <c r="F1088" s="1" t="s">
        <v>1520</v>
      </c>
      <c r="G1088" s="2">
        <f>IFERROR(__xludf.DUMMYFUNCTION("IF(B1088="""","""",COUNTA(SPLIT(B1088,"" "")))"),22.0)</f>
        <v>22</v>
      </c>
    </row>
    <row r="1089">
      <c r="A1089" s="1" t="s">
        <v>2184</v>
      </c>
      <c r="B1089" s="1" t="s">
        <v>2185</v>
      </c>
      <c r="C1089" s="1">
        <v>4222.0</v>
      </c>
      <c r="D1089" s="1">
        <v>7.0</v>
      </c>
      <c r="F1089" s="1" t="s">
        <v>1520</v>
      </c>
      <c r="G1089" s="2">
        <f>IFERROR(__xludf.DUMMYFUNCTION("IF(B1089="""","""",COUNTA(SPLIT(B1089,"" "")))"),6.0)</f>
        <v>6</v>
      </c>
    </row>
    <row r="1090">
      <c r="A1090" s="1" t="s">
        <v>2186</v>
      </c>
      <c r="B1090" s="1" t="s">
        <v>2187</v>
      </c>
      <c r="C1090" s="1">
        <v>4223.0</v>
      </c>
      <c r="D1090" s="1">
        <v>1.0</v>
      </c>
      <c r="F1090" s="1" t="s">
        <v>1520</v>
      </c>
      <c r="G1090" s="2">
        <f>IFERROR(__xludf.DUMMYFUNCTION("IF(B1090="""","""",COUNTA(SPLIT(B1090,"" "")))"),39.0)</f>
        <v>39</v>
      </c>
    </row>
    <row r="1091">
      <c r="A1091" s="1" t="s">
        <v>2188</v>
      </c>
      <c r="B1091" s="1" t="s">
        <v>2189</v>
      </c>
      <c r="C1091" s="1">
        <v>4225.0</v>
      </c>
      <c r="D1091" s="1">
        <v>1.0</v>
      </c>
      <c r="F1091" s="1" t="s">
        <v>1520</v>
      </c>
      <c r="G1091" s="2">
        <f>IFERROR(__xludf.DUMMYFUNCTION("IF(B1091="""","""",COUNTA(SPLIT(B1091,"" "")))"),28.0)</f>
        <v>28</v>
      </c>
    </row>
    <row r="1092">
      <c r="A1092" s="1" t="s">
        <v>2190</v>
      </c>
      <c r="B1092" s="1" t="s">
        <v>2191</v>
      </c>
      <c r="C1092" s="1">
        <v>4226.0</v>
      </c>
      <c r="D1092" s="1">
        <v>2.0</v>
      </c>
      <c r="F1092" s="1" t="s">
        <v>1520</v>
      </c>
      <c r="G1092" s="2">
        <f>IFERROR(__xludf.DUMMYFUNCTION("IF(B1092="""","""",COUNTA(SPLIT(B1092,"" "")))"),16.0)</f>
        <v>16</v>
      </c>
    </row>
    <row r="1093">
      <c r="A1093" s="1" t="s">
        <v>2192</v>
      </c>
      <c r="B1093" s="1" t="s">
        <v>2193</v>
      </c>
      <c r="C1093" s="1">
        <v>4311.0</v>
      </c>
      <c r="D1093" s="1">
        <v>1.0</v>
      </c>
      <c r="F1093" s="1" t="s">
        <v>1520</v>
      </c>
      <c r="G1093" s="2">
        <f>IFERROR(__xludf.DUMMYFUNCTION("IF(B1093="""","""",COUNTA(SPLIT(B1093,"" "")))"),43.0)</f>
        <v>43</v>
      </c>
    </row>
    <row r="1094">
      <c r="A1094" s="1" t="s">
        <v>2194</v>
      </c>
      <c r="B1094" s="1" t="s">
        <v>2195</v>
      </c>
      <c r="C1094" s="1">
        <v>4312.0</v>
      </c>
      <c r="D1094" s="1">
        <v>7.0</v>
      </c>
      <c r="F1094" s="1" t="s">
        <v>1520</v>
      </c>
      <c r="G1094" s="2">
        <f>IFERROR(__xludf.DUMMYFUNCTION("IF(B1094="""","""",COUNTA(SPLIT(B1094,"" "")))"),44.0)</f>
        <v>44</v>
      </c>
    </row>
    <row r="1095">
      <c r="A1095" s="1" t="s">
        <v>2196</v>
      </c>
      <c r="B1095" s="1" t="s">
        <v>2197</v>
      </c>
      <c r="C1095" s="1">
        <v>4227.0</v>
      </c>
      <c r="D1095" s="1">
        <v>2.0</v>
      </c>
      <c r="F1095" s="1" t="s">
        <v>1520</v>
      </c>
      <c r="G1095" s="2">
        <f>IFERROR(__xludf.DUMMYFUNCTION("IF(B1095="""","""",COUNTA(SPLIT(B1095,"" "")))"),13.0)</f>
        <v>13</v>
      </c>
    </row>
    <row r="1096">
      <c r="A1096" s="1" t="s">
        <v>2198</v>
      </c>
      <c r="B1096" s="1" t="s">
        <v>2199</v>
      </c>
      <c r="C1096" s="1">
        <v>4310.0</v>
      </c>
      <c r="D1096" s="1">
        <v>1.0</v>
      </c>
      <c r="F1096" s="1" t="s">
        <v>1520</v>
      </c>
      <c r="G1096" s="2">
        <f>IFERROR(__xludf.DUMMYFUNCTION("IF(B1096="""","""",COUNTA(SPLIT(B1096,"" "")))"),22.0)</f>
        <v>22</v>
      </c>
    </row>
    <row r="1097">
      <c r="A1097" s="1" t="s">
        <v>2200</v>
      </c>
      <c r="B1097" s="1" t="s">
        <v>2201</v>
      </c>
      <c r="C1097" s="1">
        <v>4216.0</v>
      </c>
      <c r="D1097" s="1">
        <v>1.0</v>
      </c>
      <c r="F1097" s="1" t="s">
        <v>1520</v>
      </c>
      <c r="G1097" s="2">
        <f>IFERROR(__xludf.DUMMYFUNCTION("IF(B1097="""","""",COUNTA(SPLIT(B1097,"" "")))"),36.0)</f>
        <v>36</v>
      </c>
    </row>
    <row r="1098">
      <c r="A1098" s="1" t="s">
        <v>2202</v>
      </c>
      <c r="B1098" s="1" t="s">
        <v>2203</v>
      </c>
      <c r="C1098" s="1">
        <v>4277.0</v>
      </c>
      <c r="D1098" s="1">
        <v>1.0</v>
      </c>
      <c r="F1098" s="1" t="s">
        <v>1520</v>
      </c>
      <c r="G1098" s="2">
        <f>IFERROR(__xludf.DUMMYFUNCTION("IF(B1098="""","""",COUNTA(SPLIT(B1098,"" "")))"),23.0)</f>
        <v>23</v>
      </c>
    </row>
    <row r="1099">
      <c r="A1099" s="1" t="s">
        <v>2204</v>
      </c>
      <c r="B1099" s="1" t="s">
        <v>2205</v>
      </c>
      <c r="C1099" s="1">
        <v>4199.0</v>
      </c>
      <c r="D1099" s="1">
        <v>1.0</v>
      </c>
      <c r="F1099" s="1" t="s">
        <v>1520</v>
      </c>
      <c r="G1099" s="2">
        <f>IFERROR(__xludf.DUMMYFUNCTION("IF(B1099="""","""",COUNTA(SPLIT(B1099,"" "")))"),36.0)</f>
        <v>36</v>
      </c>
    </row>
    <row r="1100">
      <c r="A1100" s="1" t="s">
        <v>2206</v>
      </c>
      <c r="B1100" s="1" t="s">
        <v>2207</v>
      </c>
      <c r="C1100" s="1">
        <v>4198.0</v>
      </c>
      <c r="D1100" s="1">
        <v>1.0</v>
      </c>
      <c r="F1100" s="1" t="s">
        <v>1520</v>
      </c>
      <c r="G1100" s="2">
        <f>IFERROR(__xludf.DUMMYFUNCTION("IF(B1100="""","""",COUNTA(SPLIT(B1100,"" "")))"),20.0)</f>
        <v>20</v>
      </c>
    </row>
    <row r="1101">
      <c r="A1101" s="1" t="s">
        <v>2208</v>
      </c>
      <c r="B1101" s="1" t="s">
        <v>2209</v>
      </c>
      <c r="C1101" s="1">
        <v>4257.0</v>
      </c>
      <c r="D1101" s="1">
        <v>1.0</v>
      </c>
      <c r="F1101" s="1" t="s">
        <v>1520</v>
      </c>
      <c r="G1101" s="2">
        <f>IFERROR(__xludf.DUMMYFUNCTION("IF(B1101="""","""",COUNTA(SPLIT(B1101,"" "")))"),22.0)</f>
        <v>22</v>
      </c>
    </row>
    <row r="1102">
      <c r="A1102" s="1" t="s">
        <v>2210</v>
      </c>
      <c r="B1102" s="1" t="s">
        <v>2211</v>
      </c>
      <c r="C1102" s="1">
        <v>4258.0</v>
      </c>
      <c r="D1102" s="1">
        <v>1.0</v>
      </c>
      <c r="F1102" s="1" t="s">
        <v>1520</v>
      </c>
      <c r="G1102" s="2">
        <f>IFERROR(__xludf.DUMMYFUNCTION("IF(B1102="""","""",COUNTA(SPLIT(B1102,"" "")))"),65.0)</f>
        <v>65</v>
      </c>
    </row>
    <row r="1103">
      <c r="A1103" s="1" t="s">
        <v>2212</v>
      </c>
      <c r="B1103" s="1" t="s">
        <v>2213</v>
      </c>
      <c r="C1103" s="1">
        <v>4197.0</v>
      </c>
      <c r="D1103" s="1">
        <v>1.0</v>
      </c>
      <c r="F1103" s="1" t="s">
        <v>1520</v>
      </c>
      <c r="G1103" s="2">
        <f>IFERROR(__xludf.DUMMYFUNCTION("IF(B1103="""","""",COUNTA(SPLIT(B1103,"" "")))"),36.0)</f>
        <v>36</v>
      </c>
    </row>
    <row r="1104">
      <c r="A1104" s="1" t="s">
        <v>2214</v>
      </c>
      <c r="B1104" s="1" t="s">
        <v>2215</v>
      </c>
      <c r="C1104" s="1">
        <v>4218.0</v>
      </c>
      <c r="D1104" s="1">
        <v>2.0</v>
      </c>
      <c r="F1104" s="1" t="s">
        <v>1520</v>
      </c>
      <c r="G1104" s="2">
        <f>IFERROR(__xludf.DUMMYFUNCTION("IF(B1104="""","""",COUNTA(SPLIT(B1104,"" "")))"),18.0)</f>
        <v>18</v>
      </c>
    </row>
    <row r="1105">
      <c r="A1105" s="1" t="s">
        <v>2216</v>
      </c>
      <c r="B1105" s="1" t="s">
        <v>2217</v>
      </c>
      <c r="C1105" s="1">
        <v>4301.0</v>
      </c>
      <c r="D1105" s="1">
        <v>1.0</v>
      </c>
      <c r="F1105" s="1" t="s">
        <v>1520</v>
      </c>
      <c r="G1105" s="2">
        <f>IFERROR(__xludf.DUMMYFUNCTION("IF(B1105="""","""",COUNTA(SPLIT(B1105,"" "")))"),40.0)</f>
        <v>40</v>
      </c>
    </row>
    <row r="1106">
      <c r="A1106" s="1" t="s">
        <v>2218</v>
      </c>
      <c r="B1106" s="1" t="s">
        <v>2219</v>
      </c>
      <c r="C1106" s="1">
        <v>10153.0</v>
      </c>
      <c r="D1106" s="1">
        <v>1.0</v>
      </c>
      <c r="F1106" s="1" t="s">
        <v>1520</v>
      </c>
      <c r="G1106" s="2">
        <f>IFERROR(__xludf.DUMMYFUNCTION("IF(B1106="""","""",COUNTA(SPLIT(B1106,"" "")))"),9.0)</f>
        <v>9</v>
      </c>
    </row>
    <row r="1107">
      <c r="A1107" s="1" t="s">
        <v>2220</v>
      </c>
      <c r="B1107" s="1" t="s">
        <v>2221</v>
      </c>
      <c r="C1107" s="1">
        <v>10154.0</v>
      </c>
      <c r="D1107" s="1">
        <v>1.0</v>
      </c>
      <c r="F1107" s="1" t="s">
        <v>1520</v>
      </c>
      <c r="G1107" s="2">
        <f>IFERROR(__xludf.DUMMYFUNCTION("IF(B1107="""","""",COUNTA(SPLIT(B1107,"" "")))"),9.0)</f>
        <v>9</v>
      </c>
    </row>
    <row r="1108">
      <c r="A1108" s="1" t="s">
        <v>2222</v>
      </c>
      <c r="B1108" s="1" t="s">
        <v>2223</v>
      </c>
      <c r="C1108" s="1">
        <v>10155.0</v>
      </c>
      <c r="D1108" s="1">
        <v>1.0</v>
      </c>
      <c r="F1108" s="1" t="s">
        <v>1520</v>
      </c>
      <c r="G1108" s="2">
        <f>IFERROR(__xludf.DUMMYFUNCTION("IF(B1108="""","""",COUNTA(SPLIT(B1108,"" "")))"),8.0)</f>
        <v>8</v>
      </c>
    </row>
    <row r="1109">
      <c r="A1109" s="1" t="s">
        <v>2224</v>
      </c>
      <c r="B1109" s="1" t="s">
        <v>2225</v>
      </c>
      <c r="C1109" s="1">
        <v>6389.0</v>
      </c>
      <c r="D1109" s="1">
        <v>1.0</v>
      </c>
      <c r="F1109" s="1" t="s">
        <v>1520</v>
      </c>
      <c r="G1109" s="2">
        <f>IFERROR(__xludf.DUMMYFUNCTION("IF(B1109="""","""",COUNTA(SPLIT(B1109,"" "")))"),17.0)</f>
        <v>17</v>
      </c>
    </row>
    <row r="1110">
      <c r="A1110" s="1" t="s">
        <v>2226</v>
      </c>
      <c r="B1110" s="1" t="s">
        <v>2227</v>
      </c>
      <c r="C1110" s="1">
        <v>6388.0</v>
      </c>
      <c r="D1110" s="1">
        <v>1.0</v>
      </c>
      <c r="F1110" s="1" t="s">
        <v>1520</v>
      </c>
      <c r="G1110" s="2">
        <f>IFERROR(__xludf.DUMMYFUNCTION("IF(B1110="""","""",COUNTA(SPLIT(B1110,"" "")))"),43.0)</f>
        <v>43</v>
      </c>
    </row>
    <row r="1111">
      <c r="A1111" s="1" t="s">
        <v>2228</v>
      </c>
      <c r="B1111" s="1" t="s">
        <v>2229</v>
      </c>
      <c r="C1111" s="1">
        <v>6386.0</v>
      </c>
      <c r="D1111" s="1">
        <v>1.0</v>
      </c>
      <c r="F1111" s="1" t="s">
        <v>1520</v>
      </c>
      <c r="G1111" s="2">
        <f>IFERROR(__xludf.DUMMYFUNCTION("IF(B1111="""","""",COUNTA(SPLIT(B1111,"" "")))"),38.0)</f>
        <v>38</v>
      </c>
    </row>
    <row r="1112">
      <c r="A1112" s="1" t="s">
        <v>2230</v>
      </c>
      <c r="B1112" s="1" t="s">
        <v>2231</v>
      </c>
      <c r="C1112" s="1">
        <v>6420.0</v>
      </c>
      <c r="D1112" s="1">
        <v>1.0</v>
      </c>
      <c r="F1112" s="1" t="s">
        <v>1520</v>
      </c>
      <c r="G1112" s="2">
        <f>IFERROR(__xludf.DUMMYFUNCTION("IF(B1112="""","""",COUNTA(SPLIT(B1112,"" "")))"),36.0)</f>
        <v>36</v>
      </c>
    </row>
    <row r="1113">
      <c r="A1113" s="1" t="s">
        <v>2232</v>
      </c>
      <c r="B1113" s="1" t="s">
        <v>2233</v>
      </c>
      <c r="C1113" s="1">
        <v>6421.0</v>
      </c>
      <c r="D1113" s="1">
        <v>2.0</v>
      </c>
      <c r="F1113" s="1" t="s">
        <v>1520</v>
      </c>
      <c r="G1113" s="2">
        <f>IFERROR(__xludf.DUMMYFUNCTION("IF(B1113="""","""",COUNTA(SPLIT(B1113,"" "")))"),16.0)</f>
        <v>16</v>
      </c>
    </row>
    <row r="1114">
      <c r="A1114" s="1" t="s">
        <v>2234</v>
      </c>
      <c r="B1114" s="1" t="s">
        <v>2235</v>
      </c>
      <c r="C1114" s="1">
        <v>6380.0</v>
      </c>
      <c r="D1114" s="1">
        <v>1.0</v>
      </c>
      <c r="F1114" s="1" t="s">
        <v>1520</v>
      </c>
      <c r="G1114" s="2">
        <f>IFERROR(__xludf.DUMMYFUNCTION("IF(B1114="""","""",COUNTA(SPLIT(B1114,"" "")))"),30.0)</f>
        <v>30</v>
      </c>
    </row>
    <row r="1115">
      <c r="A1115" s="1" t="s">
        <v>2236</v>
      </c>
      <c r="B1115" s="1" t="s">
        <v>2237</v>
      </c>
      <c r="C1115" s="1">
        <v>6381.0</v>
      </c>
      <c r="D1115" s="1">
        <v>1.0</v>
      </c>
      <c r="F1115" s="1" t="s">
        <v>1520</v>
      </c>
      <c r="G1115" s="2">
        <f>IFERROR(__xludf.DUMMYFUNCTION("IF(B1115="""","""",COUNTA(SPLIT(B1115,"" "")))"),28.0)</f>
        <v>28</v>
      </c>
    </row>
    <row r="1116">
      <c r="A1116" s="1" t="s">
        <v>2238</v>
      </c>
      <c r="B1116" s="1" t="s">
        <v>2239</v>
      </c>
      <c r="C1116" s="1">
        <v>6382.0</v>
      </c>
      <c r="D1116" s="1">
        <v>1.0</v>
      </c>
      <c r="F1116" s="1" t="s">
        <v>1520</v>
      </c>
      <c r="G1116" s="2">
        <f>IFERROR(__xludf.DUMMYFUNCTION("IF(B1116="""","""",COUNTA(SPLIT(B1116,"" "")))"),9.0)</f>
        <v>9</v>
      </c>
    </row>
    <row r="1117">
      <c r="A1117" s="1" t="s">
        <v>2240</v>
      </c>
      <c r="B1117" s="1" t="s">
        <v>2241</v>
      </c>
      <c r="C1117" s="1">
        <v>6409.0</v>
      </c>
      <c r="D1117" s="1">
        <v>1.0</v>
      </c>
      <c r="F1117" s="1" t="s">
        <v>1520</v>
      </c>
      <c r="G1117" s="2">
        <f>IFERROR(__xludf.DUMMYFUNCTION("IF(B1117="""","""",COUNTA(SPLIT(B1117,"" "")))"),7.0)</f>
        <v>7</v>
      </c>
    </row>
    <row r="1118">
      <c r="A1118" s="1" t="s">
        <v>2242</v>
      </c>
      <c r="B1118" s="1" t="s">
        <v>2243</v>
      </c>
      <c r="C1118" s="1">
        <v>6410.0</v>
      </c>
      <c r="D1118" s="1">
        <v>1.0</v>
      </c>
      <c r="F1118" s="1" t="s">
        <v>1520</v>
      </c>
      <c r="G1118" s="2">
        <f>IFERROR(__xludf.DUMMYFUNCTION("IF(B1118="""","""",COUNTA(SPLIT(B1118,"" "")))"),6.0)</f>
        <v>6</v>
      </c>
    </row>
    <row r="1119">
      <c r="A1119" s="1" t="s">
        <v>2244</v>
      </c>
      <c r="B1119" s="1" t="s">
        <v>2245</v>
      </c>
      <c r="C1119" s="1">
        <v>6379.0</v>
      </c>
      <c r="D1119" s="1">
        <v>1.0</v>
      </c>
      <c r="F1119" s="1" t="s">
        <v>1520</v>
      </c>
      <c r="G1119" s="2">
        <f>IFERROR(__xludf.DUMMYFUNCTION("IF(B1119="""","""",COUNTA(SPLIT(B1119,"" "")))"),33.0)</f>
        <v>33</v>
      </c>
    </row>
    <row r="1120">
      <c r="A1120" s="1" t="s">
        <v>2246</v>
      </c>
      <c r="B1120" s="1" t="s">
        <v>2247</v>
      </c>
      <c r="C1120" s="1">
        <v>6387.0</v>
      </c>
      <c r="D1120" s="1">
        <v>1.0</v>
      </c>
      <c r="F1120" s="1" t="s">
        <v>1520</v>
      </c>
      <c r="G1120" s="2">
        <f>IFERROR(__xludf.DUMMYFUNCTION("IF(B1120="""","""",COUNTA(SPLIT(B1120,"" "")))"),20.0)</f>
        <v>20</v>
      </c>
    </row>
    <row r="1121">
      <c r="A1121" s="1" t="s">
        <v>2248</v>
      </c>
      <c r="B1121" s="1" t="s">
        <v>2249</v>
      </c>
      <c r="C1121" s="1">
        <v>6378.0</v>
      </c>
      <c r="D1121" s="1">
        <v>1.0</v>
      </c>
      <c r="F1121" s="1" t="s">
        <v>1520</v>
      </c>
      <c r="G1121" s="2">
        <f>IFERROR(__xludf.DUMMYFUNCTION("IF(B1121="""","""",COUNTA(SPLIT(B1121,"" "")))"),45.0)</f>
        <v>45</v>
      </c>
    </row>
    <row r="1122">
      <c r="A1122" s="1" t="s">
        <v>2250</v>
      </c>
      <c r="B1122" s="1" t="s">
        <v>2251</v>
      </c>
      <c r="C1122" s="1">
        <v>6408.0</v>
      </c>
      <c r="D1122" s="1">
        <v>2.0</v>
      </c>
      <c r="F1122" s="1" t="s">
        <v>1520</v>
      </c>
      <c r="G1122" s="2">
        <f>IFERROR(__xludf.DUMMYFUNCTION("IF(B1122="""","""",COUNTA(SPLIT(B1122,"" "")))"),17.0)</f>
        <v>17</v>
      </c>
    </row>
    <row r="1123">
      <c r="A1123" s="1" t="s">
        <v>2252</v>
      </c>
      <c r="B1123" s="1" t="s">
        <v>2253</v>
      </c>
      <c r="C1123" s="1">
        <v>3953.0</v>
      </c>
      <c r="D1123" s="1">
        <v>1.0</v>
      </c>
      <c r="F1123" s="1" t="s">
        <v>1520</v>
      </c>
      <c r="G1123" s="2">
        <f>IFERROR(__xludf.DUMMYFUNCTION("IF(B1123="""","""",COUNTA(SPLIT(B1123,"" "")))"),17.0)</f>
        <v>17</v>
      </c>
    </row>
    <row r="1124">
      <c r="A1124" s="1" t="s">
        <v>2254</v>
      </c>
      <c r="B1124" s="1" t="s">
        <v>2255</v>
      </c>
      <c r="C1124" s="1">
        <v>6393.0</v>
      </c>
      <c r="D1124" s="1">
        <v>2.0</v>
      </c>
      <c r="F1124" s="1" t="s">
        <v>1520</v>
      </c>
      <c r="G1124" s="2">
        <f>IFERROR(__xludf.DUMMYFUNCTION("IF(B1124="""","""",COUNTA(SPLIT(B1124,"" "")))"),7.0)</f>
        <v>7</v>
      </c>
    </row>
    <row r="1125">
      <c r="A1125" s="1" t="s">
        <v>2256</v>
      </c>
      <c r="B1125" s="1" t="s">
        <v>2257</v>
      </c>
      <c r="C1125" s="1">
        <v>6394.0</v>
      </c>
      <c r="D1125" s="1">
        <v>1.0</v>
      </c>
      <c r="F1125" s="1" t="s">
        <v>1520</v>
      </c>
      <c r="G1125" s="2">
        <f>IFERROR(__xludf.DUMMYFUNCTION("IF(B1125="""","""",COUNTA(SPLIT(B1125,"" "")))"),24.0)</f>
        <v>24</v>
      </c>
    </row>
    <row r="1126">
      <c r="A1126" s="1" t="s">
        <v>2258</v>
      </c>
      <c r="B1126" s="1" t="s">
        <v>2259</v>
      </c>
      <c r="C1126" s="1">
        <v>6395.0</v>
      </c>
      <c r="D1126" s="1">
        <v>2.0</v>
      </c>
      <c r="F1126" s="1" t="s">
        <v>1520</v>
      </c>
      <c r="G1126" s="2">
        <f>IFERROR(__xludf.DUMMYFUNCTION("IF(B1126="""","""",COUNTA(SPLIT(B1126,"" "")))"),7.0)</f>
        <v>7</v>
      </c>
    </row>
    <row r="1127">
      <c r="A1127" s="1" t="s">
        <v>2260</v>
      </c>
      <c r="B1127" s="1" t="s">
        <v>2261</v>
      </c>
      <c r="C1127" s="1">
        <v>6396.0</v>
      </c>
      <c r="D1127" s="1">
        <v>1.0</v>
      </c>
      <c r="F1127" s="1" t="s">
        <v>1520</v>
      </c>
      <c r="G1127" s="2">
        <f>IFERROR(__xludf.DUMMYFUNCTION("IF(B1127="""","""",COUNTA(SPLIT(B1127,"" "")))"),40.0)</f>
        <v>40</v>
      </c>
    </row>
    <row r="1128">
      <c r="A1128" s="1" t="s">
        <v>2262</v>
      </c>
      <c r="B1128" s="1" t="s">
        <v>2263</v>
      </c>
      <c r="C1128" s="1">
        <v>6397.0</v>
      </c>
      <c r="D1128" s="1">
        <v>1.0</v>
      </c>
      <c r="F1128" s="1" t="s">
        <v>1520</v>
      </c>
      <c r="G1128" s="2">
        <f>IFERROR(__xludf.DUMMYFUNCTION("IF(B1128="""","""",COUNTA(SPLIT(B1128,"" "")))"),14.0)</f>
        <v>14</v>
      </c>
    </row>
    <row r="1129">
      <c r="A1129" s="1" t="s">
        <v>2264</v>
      </c>
      <c r="B1129" s="1" t="s">
        <v>2265</v>
      </c>
      <c r="C1129" s="1">
        <v>6398.0</v>
      </c>
      <c r="D1129" s="1">
        <v>1.0</v>
      </c>
      <c r="F1129" s="1" t="s">
        <v>1520</v>
      </c>
      <c r="G1129" s="2">
        <f>IFERROR(__xludf.DUMMYFUNCTION("IF(B1129="""","""",COUNTA(SPLIT(B1129,"" "")))"),25.0)</f>
        <v>25</v>
      </c>
    </row>
    <row r="1130">
      <c r="A1130" s="1" t="s">
        <v>2266</v>
      </c>
      <c r="B1130" s="1" t="s">
        <v>2267</v>
      </c>
      <c r="C1130" s="1">
        <v>6405.0</v>
      </c>
      <c r="D1130" s="1">
        <v>2.0</v>
      </c>
      <c r="F1130" s="1" t="s">
        <v>1520</v>
      </c>
      <c r="G1130" s="2">
        <f>IFERROR(__xludf.DUMMYFUNCTION("IF(B1130="""","""",COUNTA(SPLIT(B1130,"" "")))"),29.0)</f>
        <v>29</v>
      </c>
    </row>
    <row r="1131">
      <c r="A1131" s="1" t="s">
        <v>2268</v>
      </c>
      <c r="B1131" s="1" t="s">
        <v>2269</v>
      </c>
      <c r="C1131" s="1">
        <v>6406.0</v>
      </c>
      <c r="D1131" s="1">
        <v>9.0</v>
      </c>
      <c r="F1131" s="1" t="s">
        <v>1520</v>
      </c>
      <c r="G1131" s="2">
        <f>IFERROR(__xludf.DUMMYFUNCTION("IF(B1131="""","""",COUNTA(SPLIT(B1131,"" "")))"),12.0)</f>
        <v>12</v>
      </c>
    </row>
    <row r="1132">
      <c r="A1132" s="1" t="s">
        <v>2270</v>
      </c>
      <c r="B1132" s="1" t="s">
        <v>2271</v>
      </c>
      <c r="C1132" s="1">
        <v>6407.0</v>
      </c>
      <c r="D1132" s="1">
        <v>2.0</v>
      </c>
      <c r="F1132" s="1" t="s">
        <v>1520</v>
      </c>
      <c r="G1132" s="2">
        <f>IFERROR(__xludf.DUMMYFUNCTION("IF(B1132="""","""",COUNTA(SPLIT(B1132,"" "")))"),17.0)</f>
        <v>17</v>
      </c>
    </row>
    <row r="1133">
      <c r="A1133" s="1" t="s">
        <v>2272</v>
      </c>
      <c r="B1133" s="1" t="s">
        <v>2273</v>
      </c>
      <c r="C1133" s="1">
        <v>5597.0</v>
      </c>
      <c r="D1133" s="1">
        <v>1.0</v>
      </c>
      <c r="F1133" s="1" t="s">
        <v>1520</v>
      </c>
      <c r="G1133" s="2">
        <f>IFERROR(__xludf.DUMMYFUNCTION("IF(B1133="""","""",COUNTA(SPLIT(B1133,"" "")))"),5.0)</f>
        <v>5</v>
      </c>
    </row>
    <row r="1134">
      <c r="A1134" s="1" t="s">
        <v>2274</v>
      </c>
      <c r="B1134" s="1" t="s">
        <v>2275</v>
      </c>
      <c r="C1134" s="1">
        <v>5615.0</v>
      </c>
      <c r="D1134" s="1">
        <v>1.0</v>
      </c>
      <c r="F1134" s="1" t="s">
        <v>1520</v>
      </c>
      <c r="G1134" s="2">
        <f>IFERROR(__xludf.DUMMYFUNCTION("IF(B1134="""","""",COUNTA(SPLIT(B1134,"" "")))"),24.0)</f>
        <v>24</v>
      </c>
    </row>
    <row r="1135">
      <c r="A1135" s="1" t="s">
        <v>2276</v>
      </c>
      <c r="B1135" s="1" t="s">
        <v>2277</v>
      </c>
      <c r="C1135" s="1">
        <v>3963.0</v>
      </c>
      <c r="D1135" s="1">
        <v>1.0</v>
      </c>
      <c r="F1135" s="1" t="s">
        <v>1520</v>
      </c>
      <c r="G1135" s="2">
        <f>IFERROR(__xludf.DUMMYFUNCTION("IF(B1135="""","""",COUNTA(SPLIT(B1135,"" "")))"),16.0)</f>
        <v>16</v>
      </c>
    </row>
    <row r="1136">
      <c r="A1136" s="1" t="s">
        <v>2278</v>
      </c>
      <c r="B1136" s="1" t="s">
        <v>2279</v>
      </c>
      <c r="C1136" s="1">
        <v>6383.0</v>
      </c>
      <c r="D1136" s="1">
        <v>1.0</v>
      </c>
      <c r="F1136" s="1" t="s">
        <v>1520</v>
      </c>
      <c r="G1136" s="2">
        <f>IFERROR(__xludf.DUMMYFUNCTION("IF(B1136="""","""",COUNTA(SPLIT(B1136,"" "")))"),31.0)</f>
        <v>31</v>
      </c>
    </row>
    <row r="1137">
      <c r="A1137" s="1" t="s">
        <v>2280</v>
      </c>
      <c r="B1137" s="1" t="s">
        <v>2281</v>
      </c>
      <c r="C1137" s="1">
        <v>6411.0</v>
      </c>
      <c r="D1137" s="1">
        <v>1.0</v>
      </c>
      <c r="F1137" s="1" t="s">
        <v>1520</v>
      </c>
      <c r="G1137" s="2">
        <f>IFERROR(__xludf.DUMMYFUNCTION("IF(B1137="""","""",COUNTA(SPLIT(B1137,"" "")))"),27.0)</f>
        <v>27</v>
      </c>
    </row>
    <row r="1138">
      <c r="A1138" s="1" t="s">
        <v>2282</v>
      </c>
      <c r="B1138" s="1" t="s">
        <v>2283</v>
      </c>
      <c r="C1138" s="1">
        <v>6390.0</v>
      </c>
      <c r="D1138" s="1">
        <v>1.0</v>
      </c>
      <c r="F1138" s="1" t="s">
        <v>1520</v>
      </c>
      <c r="G1138" s="2">
        <f>IFERROR(__xludf.DUMMYFUNCTION("IF(B1138="""","""",COUNTA(SPLIT(B1138,"" "")))"),28.0)</f>
        <v>28</v>
      </c>
    </row>
    <row r="1139">
      <c r="A1139" s="1" t="s">
        <v>2284</v>
      </c>
      <c r="B1139" s="1" t="s">
        <v>2285</v>
      </c>
      <c r="C1139" s="1">
        <v>6415.0</v>
      </c>
      <c r="D1139" s="1">
        <v>2.0</v>
      </c>
      <c r="F1139" s="1" t="s">
        <v>1520</v>
      </c>
      <c r="G1139" s="2">
        <f>IFERROR(__xludf.DUMMYFUNCTION("IF(B1139="""","""",COUNTA(SPLIT(B1139,"" "")))"),24.0)</f>
        <v>24</v>
      </c>
    </row>
    <row r="1140">
      <c r="A1140" s="1" t="s">
        <v>2286</v>
      </c>
      <c r="B1140" s="1" t="s">
        <v>2287</v>
      </c>
      <c r="C1140" s="1">
        <v>6416.0</v>
      </c>
      <c r="D1140" s="1">
        <v>9.0</v>
      </c>
      <c r="F1140" s="1" t="s">
        <v>1520</v>
      </c>
      <c r="G1140" s="2">
        <f>IFERROR(__xludf.DUMMYFUNCTION("IF(B1140="""","""",COUNTA(SPLIT(B1140,"" "")))"),23.0)</f>
        <v>23</v>
      </c>
    </row>
    <row r="1141">
      <c r="A1141" s="1" t="s">
        <v>2288</v>
      </c>
      <c r="B1141" s="1" t="s">
        <v>2289</v>
      </c>
      <c r="C1141" s="1">
        <v>6417.0</v>
      </c>
      <c r="D1141" s="1">
        <v>2.0</v>
      </c>
      <c r="F1141" s="1" t="s">
        <v>1520</v>
      </c>
      <c r="G1141" s="2">
        <f>IFERROR(__xludf.DUMMYFUNCTION("IF(B1141="""","""",COUNTA(SPLIT(B1141,"" "")))"),30.0)</f>
        <v>30</v>
      </c>
    </row>
    <row r="1142">
      <c r="A1142" s="1" t="s">
        <v>2290</v>
      </c>
      <c r="B1142" s="1" t="s">
        <v>2291</v>
      </c>
      <c r="C1142" s="1">
        <v>6418.0</v>
      </c>
      <c r="D1142" s="1">
        <v>1.0</v>
      </c>
      <c r="F1142" s="1" t="s">
        <v>1520</v>
      </c>
      <c r="G1142" s="2">
        <f>IFERROR(__xludf.DUMMYFUNCTION("IF(B1142="""","""",COUNTA(SPLIT(B1142,"" "")))"),32.0)</f>
        <v>32</v>
      </c>
    </row>
    <row r="1143">
      <c r="A1143" s="1" t="s">
        <v>2292</v>
      </c>
      <c r="B1143" s="1" t="s">
        <v>2293</v>
      </c>
      <c r="C1143" s="1">
        <v>6419.0</v>
      </c>
      <c r="D1143" s="1">
        <v>1.0</v>
      </c>
      <c r="F1143" s="1" t="s">
        <v>1520</v>
      </c>
      <c r="G1143" s="2">
        <f>IFERROR(__xludf.DUMMYFUNCTION("IF(B1143="""","""",COUNTA(SPLIT(B1143,"" "")))"),9.0)</f>
        <v>9</v>
      </c>
    </row>
    <row r="1144">
      <c r="A1144" s="1" t="s">
        <v>2294</v>
      </c>
      <c r="B1144" s="1" t="s">
        <v>2295</v>
      </c>
      <c r="C1144" s="1">
        <v>6391.0</v>
      </c>
      <c r="D1144" s="1">
        <v>1.0</v>
      </c>
      <c r="F1144" s="1" t="s">
        <v>1520</v>
      </c>
      <c r="G1144" s="2">
        <f>IFERROR(__xludf.DUMMYFUNCTION("IF(B1144="""","""",COUNTA(SPLIT(B1144,"" "")))"),29.0)</f>
        <v>29</v>
      </c>
    </row>
    <row r="1145">
      <c r="A1145" s="1" t="s">
        <v>2296</v>
      </c>
      <c r="B1145" s="1" t="s">
        <v>2297</v>
      </c>
      <c r="C1145" s="1">
        <v>6384.0</v>
      </c>
      <c r="D1145" s="1">
        <v>1.0</v>
      </c>
      <c r="F1145" s="1" t="s">
        <v>1520</v>
      </c>
      <c r="G1145" s="2">
        <f>IFERROR(__xludf.DUMMYFUNCTION("IF(B1145="""","""",COUNTA(SPLIT(B1145,"" "")))"),23.0)</f>
        <v>23</v>
      </c>
    </row>
    <row r="1146">
      <c r="A1146" s="1" t="s">
        <v>2298</v>
      </c>
      <c r="B1146" s="1" t="s">
        <v>2299</v>
      </c>
      <c r="C1146" s="1">
        <v>6507.0</v>
      </c>
      <c r="D1146" s="1">
        <v>1.0</v>
      </c>
      <c r="F1146" s="1" t="s">
        <v>1520</v>
      </c>
      <c r="G1146" s="2">
        <f>IFERROR(__xludf.DUMMYFUNCTION("IF(B1146="""","""",COUNTA(SPLIT(B1146,"" "")))"),29.0)</f>
        <v>29</v>
      </c>
    </row>
    <row r="1147">
      <c r="A1147" s="1" t="s">
        <v>2300</v>
      </c>
      <c r="B1147" s="1" t="s">
        <v>2301</v>
      </c>
      <c r="C1147" s="1">
        <v>6385.0</v>
      </c>
      <c r="D1147" s="1">
        <v>1.0</v>
      </c>
      <c r="F1147" s="1" t="s">
        <v>1520</v>
      </c>
      <c r="G1147" s="2">
        <f>IFERROR(__xludf.DUMMYFUNCTION("IF(B1147="""","""",COUNTA(SPLIT(B1147,"" "")))"),25.0)</f>
        <v>25</v>
      </c>
    </row>
    <row r="1148">
      <c r="A1148" s="1" t="s">
        <v>2302</v>
      </c>
      <c r="B1148" s="1" t="s">
        <v>2303</v>
      </c>
      <c r="C1148" s="1">
        <v>6413.0</v>
      </c>
      <c r="D1148" s="1">
        <v>1.0</v>
      </c>
      <c r="F1148" s="1" t="s">
        <v>1520</v>
      </c>
      <c r="G1148" s="2">
        <f>IFERROR(__xludf.DUMMYFUNCTION("IF(B1148="""","""",COUNTA(SPLIT(B1148,"" "")))"),16.0)</f>
        <v>16</v>
      </c>
    </row>
    <row r="1149">
      <c r="A1149" s="1" t="s">
        <v>2304</v>
      </c>
      <c r="B1149" s="1" t="s">
        <v>2305</v>
      </c>
      <c r="C1149" s="1">
        <v>6414.0</v>
      </c>
      <c r="D1149" s="1">
        <v>1.0</v>
      </c>
      <c r="F1149" s="1" t="s">
        <v>1520</v>
      </c>
      <c r="G1149" s="2">
        <f>IFERROR(__xludf.DUMMYFUNCTION("IF(B1149="""","""",COUNTA(SPLIT(B1149,"" "")))"),23.0)</f>
        <v>23</v>
      </c>
    </row>
    <row r="1150">
      <c r="A1150" s="1" t="s">
        <v>2306</v>
      </c>
      <c r="B1150" s="1" t="s">
        <v>2307</v>
      </c>
      <c r="C1150" s="1">
        <v>3973.0</v>
      </c>
      <c r="D1150" s="1">
        <v>1.0</v>
      </c>
      <c r="F1150" s="1" t="s">
        <v>1520</v>
      </c>
      <c r="G1150" s="2">
        <f>IFERROR(__xludf.DUMMYFUNCTION("IF(B1150="""","""",COUNTA(SPLIT(B1150,"" "")))"),52.0)</f>
        <v>52</v>
      </c>
    </row>
    <row r="1151">
      <c r="A1151" s="1" t="s">
        <v>2308</v>
      </c>
      <c r="B1151" s="1" t="s">
        <v>2309</v>
      </c>
      <c r="C1151" s="1">
        <v>3972.0</v>
      </c>
      <c r="D1151" s="1">
        <v>1.0</v>
      </c>
      <c r="F1151" s="1" t="s">
        <v>1520</v>
      </c>
      <c r="G1151" s="2">
        <f>IFERROR(__xludf.DUMMYFUNCTION("IF(B1151="""","""",COUNTA(SPLIT(B1151,"" "")))"),38.0)</f>
        <v>38</v>
      </c>
    </row>
    <row r="1152">
      <c r="A1152" s="1" t="s">
        <v>2310</v>
      </c>
      <c r="B1152" s="1" t="s">
        <v>2311</v>
      </c>
      <c r="C1152" s="1">
        <v>6217.0</v>
      </c>
      <c r="D1152" s="1">
        <v>2.0</v>
      </c>
      <c r="F1152" s="1" t="s">
        <v>1520</v>
      </c>
      <c r="G1152" s="2">
        <f>IFERROR(__xludf.DUMMYFUNCTION("IF(B1152="""","""",COUNTA(SPLIT(B1152,"" "")))"),18.0)</f>
        <v>18</v>
      </c>
    </row>
    <row r="1153">
      <c r="A1153" s="1" t="s">
        <v>2312</v>
      </c>
      <c r="B1153" s="1" t="s">
        <v>2313</v>
      </c>
      <c r="C1153" s="1">
        <v>3966.0</v>
      </c>
      <c r="D1153" s="1">
        <v>3.0</v>
      </c>
      <c r="F1153" s="1" t="s">
        <v>1520</v>
      </c>
      <c r="G1153" s="2">
        <f>IFERROR(__xludf.DUMMYFUNCTION("IF(B1153="""","""",COUNTA(SPLIT(B1153,"" "")))"),29.0)</f>
        <v>29</v>
      </c>
    </row>
    <row r="1154">
      <c r="A1154" s="1" t="s">
        <v>2314</v>
      </c>
      <c r="B1154" s="1" t="s">
        <v>2315</v>
      </c>
      <c r="C1154" s="1">
        <v>6192.0</v>
      </c>
      <c r="D1154" s="1">
        <v>2.0</v>
      </c>
      <c r="F1154" s="1" t="s">
        <v>1520</v>
      </c>
      <c r="G1154" s="2">
        <f>IFERROR(__xludf.DUMMYFUNCTION("IF(B1154="""","""",COUNTA(SPLIT(B1154,"" "")))"),15.0)</f>
        <v>15</v>
      </c>
    </row>
    <row r="1155">
      <c r="A1155" s="1" t="s">
        <v>2316</v>
      </c>
      <c r="B1155" s="1" t="s">
        <v>2317</v>
      </c>
      <c r="C1155" s="1">
        <v>6193.0</v>
      </c>
      <c r="D1155" s="1">
        <v>3.0</v>
      </c>
      <c r="F1155" s="1" t="s">
        <v>1520</v>
      </c>
      <c r="G1155" s="2">
        <f>IFERROR(__xludf.DUMMYFUNCTION("IF(B1155="""","""",COUNTA(SPLIT(B1155,"" "")))"),19.0)</f>
        <v>19</v>
      </c>
    </row>
    <row r="1156">
      <c r="A1156" s="1" t="s">
        <v>2318</v>
      </c>
      <c r="B1156" s="1" t="s">
        <v>2319</v>
      </c>
      <c r="C1156" s="1">
        <v>6194.0</v>
      </c>
      <c r="D1156" s="1">
        <v>1.0</v>
      </c>
      <c r="F1156" s="1" t="s">
        <v>1520</v>
      </c>
      <c r="G1156" s="2">
        <f>IFERROR(__xludf.DUMMYFUNCTION("IF(B1156="""","""",COUNTA(SPLIT(B1156,"" "")))"),32.0)</f>
        <v>32</v>
      </c>
    </row>
    <row r="1157">
      <c r="A1157" s="1" t="s">
        <v>2320</v>
      </c>
      <c r="B1157" s="1" t="s">
        <v>2321</v>
      </c>
      <c r="C1157" s="1">
        <v>6195.0</v>
      </c>
      <c r="D1157" s="1">
        <v>2.0</v>
      </c>
      <c r="F1157" s="1" t="s">
        <v>1520</v>
      </c>
      <c r="G1157" s="2">
        <f>IFERROR(__xludf.DUMMYFUNCTION("IF(B1157="""","""",COUNTA(SPLIT(B1157,"" "")))"),6.0)</f>
        <v>6</v>
      </c>
    </row>
    <row r="1158">
      <c r="A1158" s="1" t="s">
        <v>2322</v>
      </c>
      <c r="B1158" s="1" t="s">
        <v>2323</v>
      </c>
      <c r="C1158" s="1">
        <v>6197.0</v>
      </c>
      <c r="D1158" s="1">
        <v>1.0</v>
      </c>
      <c r="F1158" s="1" t="s">
        <v>1520</v>
      </c>
      <c r="G1158" s="2">
        <f>IFERROR(__xludf.DUMMYFUNCTION("IF(B1158="""","""",COUNTA(SPLIT(B1158,"" "")))"),22.0)</f>
        <v>22</v>
      </c>
    </row>
    <row r="1159">
      <c r="A1159" s="1" t="s">
        <v>2324</v>
      </c>
      <c r="B1159" s="1" t="s">
        <v>2325</v>
      </c>
      <c r="C1159" s="1">
        <v>6198.0</v>
      </c>
      <c r="D1159" s="1">
        <v>2.0</v>
      </c>
      <c r="F1159" s="1" t="s">
        <v>1520</v>
      </c>
      <c r="G1159" s="2">
        <f>IFERROR(__xludf.DUMMYFUNCTION("IF(B1159="""","""",COUNTA(SPLIT(B1159,"" "")))"),14.0)</f>
        <v>14</v>
      </c>
    </row>
    <row r="1160">
      <c r="A1160" s="1" t="s">
        <v>2326</v>
      </c>
      <c r="B1160" s="1" t="s">
        <v>2327</v>
      </c>
      <c r="C1160" s="1">
        <v>6215.0</v>
      </c>
      <c r="D1160" s="1">
        <v>1.0</v>
      </c>
      <c r="F1160" s="1" t="s">
        <v>1520</v>
      </c>
      <c r="G1160" s="2">
        <f>IFERROR(__xludf.DUMMYFUNCTION("IF(B1160="""","""",COUNTA(SPLIT(B1160,"" "")))"),22.0)</f>
        <v>22</v>
      </c>
    </row>
    <row r="1161">
      <c r="A1161" s="1" t="s">
        <v>2328</v>
      </c>
      <c r="B1161" s="1" t="s">
        <v>2329</v>
      </c>
      <c r="C1161" s="1">
        <v>6216.0</v>
      </c>
      <c r="D1161" s="1">
        <v>1.0</v>
      </c>
      <c r="F1161" s="1" t="s">
        <v>1520</v>
      </c>
      <c r="G1161" s="2">
        <f>IFERROR(__xludf.DUMMYFUNCTION("IF(B1161="""","""",COUNTA(SPLIT(B1161,"" "")))"),19.0)</f>
        <v>19</v>
      </c>
    </row>
    <row r="1162">
      <c r="A1162" s="1" t="s">
        <v>2330</v>
      </c>
      <c r="B1162" s="1" t="s">
        <v>2331</v>
      </c>
      <c r="C1162" s="1">
        <v>7519.0</v>
      </c>
      <c r="D1162" s="1">
        <v>1.0</v>
      </c>
      <c r="F1162" s="1" t="s">
        <v>1520</v>
      </c>
      <c r="G1162" s="2">
        <f>IFERROR(__xludf.DUMMYFUNCTION("IF(B1162="""","""",COUNTA(SPLIT(B1162,"" "")))"),27.0)</f>
        <v>27</v>
      </c>
    </row>
    <row r="1163">
      <c r="A1163" s="1" t="s">
        <v>2332</v>
      </c>
      <c r="B1163" s="1" t="s">
        <v>2333</v>
      </c>
      <c r="C1163" s="1">
        <v>7518.0</v>
      </c>
      <c r="D1163" s="1">
        <v>1.0</v>
      </c>
      <c r="F1163" s="1" t="s">
        <v>1520</v>
      </c>
      <c r="G1163" s="2">
        <f>IFERROR(__xludf.DUMMYFUNCTION("IF(B1163="""","""",COUNTA(SPLIT(B1163,"" "")))"),38.0)</f>
        <v>38</v>
      </c>
    </row>
    <row r="1164">
      <c r="A1164" s="1" t="s">
        <v>2334</v>
      </c>
      <c r="B1164" s="1" t="s">
        <v>2335</v>
      </c>
      <c r="C1164" s="1">
        <v>7525.0</v>
      </c>
      <c r="D1164" s="1">
        <v>1.0</v>
      </c>
      <c r="F1164" s="1" t="s">
        <v>1520</v>
      </c>
      <c r="G1164" s="2">
        <f>IFERROR(__xludf.DUMMYFUNCTION("IF(B1164="""","""",COUNTA(SPLIT(B1164,"" "")))"),44.0)</f>
        <v>44</v>
      </c>
    </row>
    <row r="1165">
      <c r="A1165" s="1" t="s">
        <v>2336</v>
      </c>
      <c r="B1165" s="1" t="s">
        <v>2337</v>
      </c>
      <c r="C1165" s="1">
        <v>7517.0</v>
      </c>
      <c r="D1165" s="1">
        <v>1.0</v>
      </c>
      <c r="F1165" s="1" t="s">
        <v>1520</v>
      </c>
      <c r="G1165" s="2">
        <f>IFERROR(__xludf.DUMMYFUNCTION("IF(B1165="""","""",COUNTA(SPLIT(B1165,"" "")))"),19.0)</f>
        <v>19</v>
      </c>
    </row>
    <row r="1166">
      <c r="A1166" s="1" t="s">
        <v>2338</v>
      </c>
      <c r="B1166" s="1" t="s">
        <v>2339</v>
      </c>
      <c r="C1166" s="1">
        <v>7523.0</v>
      </c>
      <c r="D1166" s="1">
        <v>1.0</v>
      </c>
      <c r="F1166" s="1" t="s">
        <v>1520</v>
      </c>
      <c r="G1166" s="2">
        <f>IFERROR(__xludf.DUMMYFUNCTION("IF(B1166="""","""",COUNTA(SPLIT(B1166,"" "")))"),22.0)</f>
        <v>22</v>
      </c>
    </row>
    <row r="1167">
      <c r="A1167" s="1" t="s">
        <v>2340</v>
      </c>
      <c r="B1167" s="1" t="s">
        <v>2341</v>
      </c>
      <c r="C1167" s="1">
        <v>7524.0</v>
      </c>
      <c r="D1167" s="1">
        <v>1.0</v>
      </c>
      <c r="F1167" s="1" t="s">
        <v>1520</v>
      </c>
      <c r="G1167" s="2">
        <f>IFERROR(__xludf.DUMMYFUNCTION("IF(B1167="""","""",COUNTA(SPLIT(B1167,"" "")))"),51.0)</f>
        <v>51</v>
      </c>
    </row>
    <row r="1168">
      <c r="A1168" s="1" t="s">
        <v>2342</v>
      </c>
      <c r="B1168" s="1" t="s">
        <v>2343</v>
      </c>
      <c r="C1168" s="1">
        <v>7516.0</v>
      </c>
      <c r="D1168" s="1">
        <v>1.0</v>
      </c>
      <c r="F1168" s="1" t="s">
        <v>1520</v>
      </c>
      <c r="G1168" s="2">
        <f>IFERROR(__xludf.DUMMYFUNCTION("IF(B1168="""","""",COUNTA(SPLIT(B1168,"" "")))"),25.0)</f>
        <v>25</v>
      </c>
    </row>
    <row r="1169">
      <c r="A1169" s="1" t="s">
        <v>2344</v>
      </c>
      <c r="B1169" s="1" t="s">
        <v>2345</v>
      </c>
      <c r="C1169" s="1">
        <v>7520.0</v>
      </c>
      <c r="D1169" s="1">
        <v>2.0</v>
      </c>
      <c r="F1169" s="1" t="s">
        <v>1520</v>
      </c>
      <c r="G1169" s="2">
        <f>IFERROR(__xludf.DUMMYFUNCTION("IF(B1169="""","""",COUNTA(SPLIT(B1169,"" "")))"),12.0)</f>
        <v>12</v>
      </c>
    </row>
    <row r="1170">
      <c r="A1170" s="1" t="s">
        <v>2346</v>
      </c>
      <c r="B1170" s="1" t="s">
        <v>2347</v>
      </c>
      <c r="C1170" s="1">
        <v>7521.0</v>
      </c>
      <c r="D1170" s="1">
        <v>1.0</v>
      </c>
      <c r="F1170" s="1" t="s">
        <v>1520</v>
      </c>
      <c r="G1170" s="2">
        <f>IFERROR(__xludf.DUMMYFUNCTION("IF(B1170="""","""",COUNTA(SPLIT(B1170,"" "")))"),33.0)</f>
        <v>33</v>
      </c>
    </row>
    <row r="1171">
      <c r="A1171" s="1" t="s">
        <v>2348</v>
      </c>
      <c r="B1171" s="1" t="s">
        <v>2349</v>
      </c>
      <c r="C1171" s="1">
        <v>7522.0</v>
      </c>
      <c r="D1171" s="1">
        <v>2.0</v>
      </c>
      <c r="F1171" s="1" t="s">
        <v>1520</v>
      </c>
      <c r="G1171" s="2">
        <f>IFERROR(__xludf.DUMMYFUNCTION("IF(B1171="""","""",COUNTA(SPLIT(B1171,"" "")))"),16.0)</f>
        <v>16</v>
      </c>
    </row>
    <row r="1172">
      <c r="A1172" s="1" t="s">
        <v>2350</v>
      </c>
      <c r="B1172" s="1" t="s">
        <v>2351</v>
      </c>
      <c r="C1172" s="1">
        <v>5594.0</v>
      </c>
      <c r="D1172" s="1">
        <v>1.0</v>
      </c>
      <c r="F1172" s="1" t="s">
        <v>1520</v>
      </c>
      <c r="G1172" s="2">
        <f>IFERROR(__xludf.DUMMYFUNCTION("IF(B1172="""","""",COUNTA(SPLIT(B1172,"" "")))"),4.0)</f>
        <v>4</v>
      </c>
    </row>
    <row r="1173">
      <c r="A1173" s="1" t="s">
        <v>2352</v>
      </c>
      <c r="B1173" s="1" t="s">
        <v>2353</v>
      </c>
      <c r="C1173" s="1">
        <v>5612.0</v>
      </c>
      <c r="D1173" s="1">
        <v>1.0</v>
      </c>
      <c r="F1173" s="1" t="s">
        <v>1520</v>
      </c>
      <c r="G1173" s="2">
        <f>IFERROR(__xludf.DUMMYFUNCTION("IF(B1173="""","""",COUNTA(SPLIT(B1173,"" "")))"),23.0)</f>
        <v>23</v>
      </c>
    </row>
    <row r="1174">
      <c r="A1174" s="1" t="s">
        <v>2354</v>
      </c>
      <c r="B1174" s="1" t="s">
        <v>2355</v>
      </c>
      <c r="C1174" s="1">
        <v>3991.0</v>
      </c>
      <c r="D1174" s="1">
        <v>2.0</v>
      </c>
      <c r="F1174" s="1" t="s">
        <v>1520</v>
      </c>
      <c r="G1174" s="2">
        <f>IFERROR(__xludf.DUMMYFUNCTION("IF(B1174="""","""",COUNTA(SPLIT(B1174,"" "")))"),11.0)</f>
        <v>11</v>
      </c>
    </row>
    <row r="1175">
      <c r="A1175" s="1" t="s">
        <v>2356</v>
      </c>
      <c r="B1175" s="1" t="s">
        <v>2357</v>
      </c>
      <c r="C1175" s="1">
        <v>6227.0</v>
      </c>
      <c r="D1175" s="1">
        <v>3.0</v>
      </c>
      <c r="F1175" s="1" t="s">
        <v>1520</v>
      </c>
      <c r="G1175" s="2">
        <f>IFERROR(__xludf.DUMMYFUNCTION("IF(B1175="""","""",COUNTA(SPLIT(B1175,"" "")))"),11.0)</f>
        <v>11</v>
      </c>
    </row>
    <row r="1176">
      <c r="A1176" s="1" t="s">
        <v>2358</v>
      </c>
      <c r="B1176" s="1" t="s">
        <v>2359</v>
      </c>
      <c r="C1176" s="1">
        <v>5004.0</v>
      </c>
      <c r="D1176" s="1">
        <v>1.0</v>
      </c>
      <c r="F1176" s="1" t="s">
        <v>1520</v>
      </c>
      <c r="G1176" s="2">
        <f>IFERROR(__xludf.DUMMYFUNCTION("IF(B1176="""","""",COUNTA(SPLIT(B1176,"" "")))"),14.0)</f>
        <v>14</v>
      </c>
    </row>
    <row r="1177">
      <c r="A1177" s="1" t="s">
        <v>2360</v>
      </c>
      <c r="B1177" s="1" t="s">
        <v>2361</v>
      </c>
      <c r="C1177" s="1">
        <v>3992.0</v>
      </c>
      <c r="D1177" s="1">
        <v>1.0</v>
      </c>
      <c r="F1177" s="1" t="s">
        <v>1520</v>
      </c>
      <c r="G1177" s="2">
        <f>IFERROR(__xludf.DUMMYFUNCTION("IF(B1177="""","""",COUNTA(SPLIT(B1177,"" "")))"),19.0)</f>
        <v>19</v>
      </c>
    </row>
    <row r="1178">
      <c r="A1178" s="1" t="s">
        <v>2362</v>
      </c>
      <c r="B1178" s="1" t="s">
        <v>2363</v>
      </c>
      <c r="C1178" s="1">
        <v>6755.0</v>
      </c>
      <c r="D1178" s="1">
        <v>1.0</v>
      </c>
      <c r="F1178" s="1" t="s">
        <v>1520</v>
      </c>
      <c r="G1178" s="2">
        <f>IFERROR(__xludf.DUMMYFUNCTION("IF(B1178="""","""",COUNTA(SPLIT(B1178,"" "")))"),15.0)</f>
        <v>15</v>
      </c>
    </row>
    <row r="1179">
      <c r="A1179" s="1" t="s">
        <v>2364</v>
      </c>
      <c r="B1179" s="1" t="s">
        <v>2365</v>
      </c>
      <c r="C1179" s="1">
        <v>6756.0</v>
      </c>
      <c r="D1179" s="1">
        <v>1.0</v>
      </c>
      <c r="F1179" s="1" t="s">
        <v>1520</v>
      </c>
      <c r="G1179" s="2">
        <f>IFERROR(__xludf.DUMMYFUNCTION("IF(B1179="""","""",COUNTA(SPLIT(B1179,"" "")))"),15.0)</f>
        <v>15</v>
      </c>
    </row>
    <row r="1180">
      <c r="A1180" s="1" t="s">
        <v>2366</v>
      </c>
      <c r="B1180" s="1" t="s">
        <v>2367</v>
      </c>
      <c r="C1180" s="1">
        <v>6757.0</v>
      </c>
      <c r="D1180" s="1">
        <v>1.0</v>
      </c>
      <c r="F1180" s="1" t="s">
        <v>1520</v>
      </c>
      <c r="G1180" s="2">
        <f>IFERROR(__xludf.DUMMYFUNCTION("IF(B1180="""","""",COUNTA(SPLIT(B1180,"" "")))"),18.0)</f>
        <v>18</v>
      </c>
    </row>
    <row r="1181">
      <c r="A1181" s="1" t="s">
        <v>2368</v>
      </c>
      <c r="B1181" s="1" t="s">
        <v>2369</v>
      </c>
      <c r="C1181" s="1">
        <v>6758.0</v>
      </c>
      <c r="D1181" s="1">
        <v>1.0</v>
      </c>
      <c r="F1181" s="1" t="s">
        <v>1520</v>
      </c>
      <c r="G1181" s="2">
        <f>IFERROR(__xludf.DUMMYFUNCTION("IF(B1181="""","""",COUNTA(SPLIT(B1181,"" "")))"),25.0)</f>
        <v>25</v>
      </c>
    </row>
    <row r="1182">
      <c r="A1182" s="1" t="s">
        <v>2370</v>
      </c>
      <c r="B1182" s="1" t="s">
        <v>2371</v>
      </c>
      <c r="C1182" s="1">
        <v>6759.0</v>
      </c>
      <c r="D1182" s="1">
        <v>1.0</v>
      </c>
      <c r="F1182" s="1" t="s">
        <v>1520</v>
      </c>
      <c r="G1182" s="2">
        <f>IFERROR(__xludf.DUMMYFUNCTION("IF(B1182="""","""",COUNTA(SPLIT(B1182,"" "")))"),16.0)</f>
        <v>16</v>
      </c>
    </row>
    <row r="1183">
      <c r="A1183" s="1" t="s">
        <v>2372</v>
      </c>
      <c r="B1183" s="1" t="s">
        <v>2373</v>
      </c>
      <c r="C1183" s="1">
        <v>6760.0</v>
      </c>
      <c r="D1183" s="1">
        <v>1.0</v>
      </c>
      <c r="F1183" s="1" t="s">
        <v>1520</v>
      </c>
      <c r="G1183" s="2">
        <f>IFERROR(__xludf.DUMMYFUNCTION("IF(B1183="""","""",COUNTA(SPLIT(B1183,"" "")))"),19.0)</f>
        <v>19</v>
      </c>
    </row>
    <row r="1184">
      <c r="A1184" s="1" t="s">
        <v>2374</v>
      </c>
      <c r="B1184" s="1" t="s">
        <v>2375</v>
      </c>
      <c r="C1184" s="1">
        <v>6761.0</v>
      </c>
      <c r="D1184" s="1">
        <v>1.0</v>
      </c>
      <c r="F1184" s="1" t="s">
        <v>1520</v>
      </c>
      <c r="G1184" s="2">
        <f>IFERROR(__xludf.DUMMYFUNCTION("IF(B1184="""","""",COUNTA(SPLIT(B1184,"" "")))"),15.0)</f>
        <v>15</v>
      </c>
    </row>
    <row r="1185">
      <c r="A1185" s="1" t="s">
        <v>2376</v>
      </c>
      <c r="B1185" s="1" t="s">
        <v>2377</v>
      </c>
      <c r="C1185" s="1">
        <v>6762.0</v>
      </c>
      <c r="D1185" s="1">
        <v>1.0</v>
      </c>
      <c r="F1185" s="1" t="s">
        <v>1520</v>
      </c>
      <c r="G1185" s="2">
        <f>IFERROR(__xludf.DUMMYFUNCTION("IF(B1185="""","""",COUNTA(SPLIT(B1185,"" "")))"),21.0)</f>
        <v>21</v>
      </c>
    </row>
    <row r="1186">
      <c r="A1186" s="1" t="s">
        <v>2378</v>
      </c>
      <c r="B1186" s="1" t="s">
        <v>2379</v>
      </c>
      <c r="C1186" s="1">
        <v>6763.0</v>
      </c>
      <c r="D1186" s="1">
        <v>1.0</v>
      </c>
      <c r="F1186" s="1" t="s">
        <v>1520</v>
      </c>
      <c r="G1186" s="2">
        <f>IFERROR(__xludf.DUMMYFUNCTION("IF(B1186="""","""",COUNTA(SPLIT(B1186,"" "")))"),11.0)</f>
        <v>11</v>
      </c>
    </row>
    <row r="1187">
      <c r="A1187" s="1" t="s">
        <v>2380</v>
      </c>
      <c r="B1187" s="1" t="s">
        <v>2381</v>
      </c>
      <c r="C1187" s="1">
        <v>6764.0</v>
      </c>
      <c r="D1187" s="1">
        <v>1.0</v>
      </c>
      <c r="F1187" s="1" t="s">
        <v>1520</v>
      </c>
      <c r="G1187" s="2">
        <f>IFERROR(__xludf.DUMMYFUNCTION("IF(B1187="""","""",COUNTA(SPLIT(B1187,"" "")))"),11.0)</f>
        <v>11</v>
      </c>
    </row>
    <row r="1188">
      <c r="A1188" s="1" t="s">
        <v>2382</v>
      </c>
      <c r="B1188" s="1" t="s">
        <v>2383</v>
      </c>
      <c r="C1188" s="1">
        <v>6765.0</v>
      </c>
      <c r="D1188" s="1">
        <v>1.0</v>
      </c>
      <c r="F1188" s="1" t="s">
        <v>1520</v>
      </c>
      <c r="G1188" s="2">
        <f>IFERROR(__xludf.DUMMYFUNCTION("IF(B1188="""","""",COUNTA(SPLIT(B1188,"" "")))"),17.0)</f>
        <v>17</v>
      </c>
    </row>
    <row r="1189">
      <c r="A1189" s="1" t="s">
        <v>2384</v>
      </c>
      <c r="B1189" s="1" t="s">
        <v>2385</v>
      </c>
      <c r="C1189" s="1">
        <v>6766.0</v>
      </c>
      <c r="D1189" s="1">
        <v>1.0</v>
      </c>
      <c r="F1189" s="1" t="s">
        <v>1520</v>
      </c>
      <c r="G1189" s="2">
        <f>IFERROR(__xludf.DUMMYFUNCTION("IF(B1189="""","""",COUNTA(SPLIT(B1189,"" "")))"),9.0)</f>
        <v>9</v>
      </c>
    </row>
    <row r="1190">
      <c r="A1190" s="1" t="s">
        <v>2386</v>
      </c>
      <c r="B1190" s="1" t="s">
        <v>2387</v>
      </c>
      <c r="C1190" s="1">
        <v>6767.0</v>
      </c>
      <c r="D1190" s="1">
        <v>1.0</v>
      </c>
      <c r="F1190" s="1" t="s">
        <v>1520</v>
      </c>
      <c r="G1190" s="2">
        <f>IFERROR(__xludf.DUMMYFUNCTION("IF(B1190="""","""",COUNTA(SPLIT(B1190,"" "")))"),18.0)</f>
        <v>18</v>
      </c>
    </row>
    <row r="1191">
      <c r="A1191" s="1" t="s">
        <v>2388</v>
      </c>
      <c r="B1191" s="1" t="s">
        <v>2389</v>
      </c>
      <c r="C1191" s="1">
        <v>6768.0</v>
      </c>
      <c r="D1191" s="1">
        <v>1.0</v>
      </c>
      <c r="F1191" s="1" t="s">
        <v>1520</v>
      </c>
      <c r="G1191" s="2">
        <f>IFERROR(__xludf.DUMMYFUNCTION("IF(B1191="""","""",COUNTA(SPLIT(B1191,"" "")))"),17.0)</f>
        <v>17</v>
      </c>
    </row>
    <row r="1192">
      <c r="A1192" s="1" t="s">
        <v>2390</v>
      </c>
      <c r="B1192" s="1" t="s">
        <v>2391</v>
      </c>
      <c r="C1192" s="1">
        <v>6769.0</v>
      </c>
      <c r="D1192" s="1">
        <v>1.0</v>
      </c>
      <c r="F1192" s="1" t="s">
        <v>1520</v>
      </c>
      <c r="G1192" s="2">
        <f>IFERROR(__xludf.DUMMYFUNCTION("IF(B1192="""","""",COUNTA(SPLIT(B1192,"" "")))"),22.0)</f>
        <v>22</v>
      </c>
    </row>
    <row r="1193">
      <c r="A1193" s="1" t="s">
        <v>2392</v>
      </c>
      <c r="B1193" s="1" t="s">
        <v>2393</v>
      </c>
      <c r="C1193" s="1">
        <v>6770.0</v>
      </c>
      <c r="D1193" s="1">
        <v>1.0</v>
      </c>
      <c r="F1193" s="1" t="s">
        <v>1520</v>
      </c>
      <c r="G1193" s="2">
        <f>IFERROR(__xludf.DUMMYFUNCTION("IF(B1193="""","""",COUNTA(SPLIT(B1193,"" "")))"),16.0)</f>
        <v>16</v>
      </c>
    </row>
    <row r="1194">
      <c r="A1194" s="1" t="s">
        <v>2394</v>
      </c>
      <c r="B1194" s="1" t="s">
        <v>2395</v>
      </c>
      <c r="C1194" s="1">
        <v>6771.0</v>
      </c>
      <c r="D1194" s="1">
        <v>1.0</v>
      </c>
      <c r="F1194" s="1" t="s">
        <v>1520</v>
      </c>
      <c r="G1194" s="2">
        <f>IFERROR(__xludf.DUMMYFUNCTION("IF(B1194="""","""",COUNTA(SPLIT(B1194,"" "")))"),17.0)</f>
        <v>17</v>
      </c>
    </row>
    <row r="1195">
      <c r="A1195" s="1" t="s">
        <v>2396</v>
      </c>
      <c r="B1195" s="1" t="s">
        <v>2397</v>
      </c>
      <c r="C1195" s="1">
        <v>6772.0</v>
      </c>
      <c r="D1195" s="1">
        <v>1.0</v>
      </c>
      <c r="F1195" s="1" t="s">
        <v>1520</v>
      </c>
      <c r="G1195" s="2">
        <f>IFERROR(__xludf.DUMMYFUNCTION("IF(B1195="""","""",COUNTA(SPLIT(B1195,"" "")))"),14.0)</f>
        <v>14</v>
      </c>
    </row>
    <row r="1196">
      <c r="A1196" s="1" t="s">
        <v>2398</v>
      </c>
      <c r="B1196" s="1" t="s">
        <v>2399</v>
      </c>
      <c r="C1196" s="1">
        <v>6773.0</v>
      </c>
      <c r="D1196" s="1">
        <v>1.0</v>
      </c>
      <c r="F1196" s="1" t="s">
        <v>1520</v>
      </c>
      <c r="G1196" s="2">
        <f>IFERROR(__xludf.DUMMYFUNCTION("IF(B1196="""","""",COUNTA(SPLIT(B1196,"" "")))"),15.0)</f>
        <v>15</v>
      </c>
    </row>
    <row r="1197">
      <c r="A1197" s="1" t="s">
        <v>2400</v>
      </c>
      <c r="B1197" s="1" t="s">
        <v>2401</v>
      </c>
      <c r="C1197" s="1">
        <v>8146.0</v>
      </c>
      <c r="D1197" s="1">
        <v>1.0</v>
      </c>
      <c r="F1197" s="1" t="s">
        <v>1520</v>
      </c>
      <c r="G1197" s="2">
        <f>IFERROR(__xludf.DUMMYFUNCTION("IF(B1197="""","""",COUNTA(SPLIT(B1197,"" "")))"),5.0)</f>
        <v>5</v>
      </c>
    </row>
    <row r="1198">
      <c r="A1198" s="1" t="s">
        <v>2402</v>
      </c>
      <c r="B1198" s="1" t="s">
        <v>2403</v>
      </c>
      <c r="C1198" s="1">
        <v>8147.0</v>
      </c>
      <c r="D1198" s="1">
        <v>1.0</v>
      </c>
      <c r="F1198" s="1" t="s">
        <v>1520</v>
      </c>
      <c r="G1198" s="2">
        <f>IFERROR(__xludf.DUMMYFUNCTION("IF(B1198="""","""",COUNTA(SPLIT(B1198,"" "")))"),17.0)</f>
        <v>17</v>
      </c>
    </row>
    <row r="1199">
      <c r="A1199" s="1" t="s">
        <v>2404</v>
      </c>
      <c r="B1199" s="1" t="s">
        <v>2405</v>
      </c>
      <c r="C1199" s="1">
        <v>3987.0</v>
      </c>
      <c r="D1199" s="1">
        <v>1.0</v>
      </c>
      <c r="F1199" s="1" t="s">
        <v>1520</v>
      </c>
      <c r="G1199" s="2">
        <f>IFERROR(__xludf.DUMMYFUNCTION("IF(B1199="""","""",COUNTA(SPLIT(B1199,"" "")))"),13.0)</f>
        <v>13</v>
      </c>
    </row>
    <row r="1200">
      <c r="A1200" s="1" t="s">
        <v>2406</v>
      </c>
      <c r="B1200" s="1" t="s">
        <v>2407</v>
      </c>
      <c r="C1200" s="1">
        <v>6233.0</v>
      </c>
      <c r="D1200" s="1">
        <v>3.0</v>
      </c>
      <c r="F1200" s="1" t="s">
        <v>1520</v>
      </c>
      <c r="G1200" s="2">
        <f>IFERROR(__xludf.DUMMYFUNCTION("IF(B1200="""","""",COUNTA(SPLIT(B1200,"" "")))"),33.0)</f>
        <v>33</v>
      </c>
    </row>
    <row r="1201">
      <c r="A1201" s="1" t="s">
        <v>2408</v>
      </c>
      <c r="B1201" s="1" t="s">
        <v>2409</v>
      </c>
      <c r="C1201" s="1">
        <v>7940.0</v>
      </c>
      <c r="D1201" s="1">
        <v>1.0</v>
      </c>
      <c r="F1201" s="1" t="s">
        <v>1520</v>
      </c>
      <c r="G1201" s="2">
        <f>IFERROR(__xludf.DUMMYFUNCTION("IF(B1201="""","""",COUNTA(SPLIT(B1201,"" "")))"),25.0)</f>
        <v>25</v>
      </c>
    </row>
    <row r="1202">
      <c r="A1202" s="1" t="s">
        <v>2410</v>
      </c>
      <c r="B1202" s="1" t="s">
        <v>2411</v>
      </c>
      <c r="C1202" s="1">
        <v>7941.0</v>
      </c>
      <c r="D1202" s="1">
        <v>2.0</v>
      </c>
      <c r="F1202" s="1" t="s">
        <v>1520</v>
      </c>
      <c r="G1202" s="2">
        <f>IFERROR(__xludf.DUMMYFUNCTION("IF(B1202="""","""",COUNTA(SPLIT(B1202,"" "")))"),12.0)</f>
        <v>12</v>
      </c>
    </row>
    <row r="1203">
      <c r="A1203" s="1" t="s">
        <v>2412</v>
      </c>
      <c r="B1203" s="1" t="s">
        <v>2413</v>
      </c>
      <c r="C1203" s="1">
        <v>3974.0</v>
      </c>
      <c r="D1203" s="1">
        <v>1.0</v>
      </c>
      <c r="F1203" s="1" t="s">
        <v>1520</v>
      </c>
      <c r="G1203" s="2">
        <f>IFERROR(__xludf.DUMMYFUNCTION("IF(B1203="""","""",COUNTA(SPLIT(B1203,"" "")))"),24.0)</f>
        <v>24</v>
      </c>
    </row>
    <row r="1204">
      <c r="A1204" s="1" t="s">
        <v>2414</v>
      </c>
      <c r="B1204" s="1" t="s">
        <v>2415</v>
      </c>
      <c r="C1204" s="1">
        <v>6218.0</v>
      </c>
      <c r="D1204" s="1">
        <v>2.0</v>
      </c>
      <c r="F1204" s="1" t="s">
        <v>1520</v>
      </c>
      <c r="G1204" s="2">
        <f>IFERROR(__xludf.DUMMYFUNCTION("IF(B1204="""","""",COUNTA(SPLIT(B1204,"" "")))"),14.0)</f>
        <v>14</v>
      </c>
    </row>
    <row r="1205">
      <c r="A1205" s="1" t="s">
        <v>2416</v>
      </c>
      <c r="B1205" s="1" t="s">
        <v>2417</v>
      </c>
      <c r="C1205" s="1">
        <v>3975.0</v>
      </c>
      <c r="D1205" s="1">
        <v>1.0</v>
      </c>
      <c r="F1205" s="1" t="s">
        <v>1520</v>
      </c>
      <c r="G1205" s="2">
        <f>IFERROR(__xludf.DUMMYFUNCTION("IF(B1205="""","""",COUNTA(SPLIT(B1205,"" "")))"),18.0)</f>
        <v>18</v>
      </c>
    </row>
    <row r="1206">
      <c r="A1206" s="1" t="s">
        <v>2418</v>
      </c>
      <c r="B1206" s="1" t="s">
        <v>2419</v>
      </c>
      <c r="C1206" s="1">
        <v>3980.0</v>
      </c>
      <c r="D1206" s="1">
        <v>1.0</v>
      </c>
      <c r="F1206" s="1" t="s">
        <v>1520</v>
      </c>
      <c r="G1206" s="2">
        <f>IFERROR(__xludf.DUMMYFUNCTION("IF(B1206="""","""",COUNTA(SPLIT(B1206,"" "")))"),17.0)</f>
        <v>17</v>
      </c>
    </row>
    <row r="1207">
      <c r="A1207" s="1" t="s">
        <v>2420</v>
      </c>
      <c r="B1207" s="1" t="s">
        <v>2421</v>
      </c>
      <c r="C1207" s="1">
        <v>3981.0</v>
      </c>
      <c r="D1207" s="1">
        <v>1.0</v>
      </c>
      <c r="F1207" s="1" t="s">
        <v>1520</v>
      </c>
      <c r="G1207" s="2">
        <f>IFERROR(__xludf.DUMMYFUNCTION("IF(B1207="""","""",COUNTA(SPLIT(B1207,"" "")))"),21.0)</f>
        <v>21</v>
      </c>
    </row>
    <row r="1208">
      <c r="A1208" s="1" t="s">
        <v>2422</v>
      </c>
      <c r="B1208" s="1" t="s">
        <v>2423</v>
      </c>
      <c r="C1208" s="1">
        <v>3969.0</v>
      </c>
      <c r="D1208" s="1">
        <v>1.0</v>
      </c>
      <c r="F1208" s="1" t="s">
        <v>1520</v>
      </c>
      <c r="G1208" s="2">
        <f>IFERROR(__xludf.DUMMYFUNCTION("IF(B1208="""","""",COUNTA(SPLIT(B1208,"" "")))"),30.0)</f>
        <v>30</v>
      </c>
    </row>
    <row r="1209">
      <c r="A1209" s="1" t="s">
        <v>2424</v>
      </c>
      <c r="B1209" s="1" t="s">
        <v>2425</v>
      </c>
      <c r="C1209" s="1">
        <v>6205.0</v>
      </c>
      <c r="D1209" s="1">
        <v>3.0</v>
      </c>
      <c r="F1209" s="1" t="s">
        <v>1520</v>
      </c>
      <c r="G1209" s="2">
        <f>IFERROR(__xludf.DUMMYFUNCTION("IF(B1209="""","""",COUNTA(SPLIT(B1209,"" "")))"),13.0)</f>
        <v>13</v>
      </c>
    </row>
    <row r="1210">
      <c r="A1210" s="1" t="s">
        <v>2426</v>
      </c>
      <c r="B1210" s="1" t="s">
        <v>2427</v>
      </c>
      <c r="C1210" s="1">
        <v>3968.0</v>
      </c>
      <c r="D1210" s="1">
        <v>1.0</v>
      </c>
      <c r="F1210" s="1" t="s">
        <v>1520</v>
      </c>
      <c r="G1210" s="2">
        <f>IFERROR(__xludf.DUMMYFUNCTION("IF(B1210="""","""",COUNTA(SPLIT(B1210,"" "")))"),22.0)</f>
        <v>22</v>
      </c>
    </row>
    <row r="1211">
      <c r="A1211" s="1" t="s">
        <v>2428</v>
      </c>
      <c r="B1211" s="1" t="s">
        <v>2429</v>
      </c>
      <c r="C1211" s="1">
        <v>6204.0</v>
      </c>
      <c r="D1211" s="1">
        <v>1.0</v>
      </c>
      <c r="F1211" s="1" t="s">
        <v>1520</v>
      </c>
      <c r="G1211" s="2">
        <f>IFERROR(__xludf.DUMMYFUNCTION("IF(B1211="""","""",COUNTA(SPLIT(B1211,"" "")))"),28.0)</f>
        <v>28</v>
      </c>
    </row>
    <row r="1212">
      <c r="A1212" s="1" t="s">
        <v>2430</v>
      </c>
      <c r="B1212" s="1" t="s">
        <v>2431</v>
      </c>
      <c r="C1212" s="1">
        <v>6203.0</v>
      </c>
      <c r="D1212" s="1">
        <v>1.0</v>
      </c>
      <c r="F1212" s="1" t="s">
        <v>1520</v>
      </c>
      <c r="G1212" s="2">
        <f>IFERROR(__xludf.DUMMYFUNCTION("IF(B1212="""","""",COUNTA(SPLIT(B1212,"" "")))"),29.0)</f>
        <v>29</v>
      </c>
    </row>
    <row r="1213">
      <c r="A1213" s="1" t="s">
        <v>2432</v>
      </c>
      <c r="B1213" s="1" t="s">
        <v>2433</v>
      </c>
      <c r="C1213" s="1">
        <v>3990.0</v>
      </c>
      <c r="D1213" s="1">
        <v>1.0</v>
      </c>
      <c r="F1213" s="1" t="s">
        <v>1520</v>
      </c>
      <c r="G1213" s="2">
        <f>IFERROR(__xludf.DUMMYFUNCTION("IF(B1213="""","""",COUNTA(SPLIT(B1213,"" "")))"),49.0)</f>
        <v>49</v>
      </c>
    </row>
    <row r="1214">
      <c r="A1214" s="1" t="s">
        <v>2434</v>
      </c>
      <c r="B1214" s="1" t="s">
        <v>2435</v>
      </c>
      <c r="C1214" s="1">
        <v>3989.0</v>
      </c>
      <c r="D1214" s="1">
        <v>1.0</v>
      </c>
      <c r="F1214" s="1" t="s">
        <v>1520</v>
      </c>
      <c r="G1214" s="2">
        <f>IFERROR(__xludf.DUMMYFUNCTION("IF(B1214="""","""",COUNTA(SPLIT(B1214,"" "")))"),7.0)</f>
        <v>7</v>
      </c>
    </row>
    <row r="1215">
      <c r="A1215" s="1" t="s">
        <v>2436</v>
      </c>
      <c r="B1215" s="1" t="s">
        <v>2437</v>
      </c>
      <c r="C1215" s="1">
        <v>6239.0</v>
      </c>
      <c r="D1215" s="1">
        <v>1.0</v>
      </c>
      <c r="F1215" s="1" t="s">
        <v>1520</v>
      </c>
      <c r="G1215" s="2">
        <f>IFERROR(__xludf.DUMMYFUNCTION("IF(B1215="""","""",COUNTA(SPLIT(B1215,"" "")))"),26.0)</f>
        <v>26</v>
      </c>
    </row>
    <row r="1216">
      <c r="A1216" s="1" t="s">
        <v>2438</v>
      </c>
      <c r="B1216" s="1" t="s">
        <v>2439</v>
      </c>
      <c r="C1216" s="1">
        <v>6240.0</v>
      </c>
      <c r="D1216" s="1">
        <v>1.0</v>
      </c>
      <c r="F1216" s="1" t="s">
        <v>1520</v>
      </c>
      <c r="G1216" s="2">
        <f>IFERROR(__xludf.DUMMYFUNCTION("IF(B1216="""","""",COUNTA(SPLIT(B1216,"" "")))"),25.0)</f>
        <v>25</v>
      </c>
    </row>
    <row r="1217">
      <c r="A1217" s="1" t="s">
        <v>2440</v>
      </c>
      <c r="B1217" s="1" t="s">
        <v>2441</v>
      </c>
      <c r="C1217" s="1">
        <v>6241.0</v>
      </c>
      <c r="D1217" s="1">
        <v>1.0</v>
      </c>
      <c r="F1217" s="1" t="s">
        <v>1520</v>
      </c>
      <c r="G1217" s="2">
        <f>IFERROR(__xludf.DUMMYFUNCTION("IF(B1217="""","""",COUNTA(SPLIT(B1217,"" "")))"),17.0)</f>
        <v>17</v>
      </c>
    </row>
    <row r="1218">
      <c r="A1218" s="1" t="s">
        <v>2442</v>
      </c>
      <c r="B1218" s="1" t="s">
        <v>2443</v>
      </c>
      <c r="C1218" s="1">
        <v>6242.0</v>
      </c>
      <c r="D1218" s="1">
        <v>1.0</v>
      </c>
      <c r="F1218" s="1" t="s">
        <v>1520</v>
      </c>
      <c r="G1218" s="2">
        <f>IFERROR(__xludf.DUMMYFUNCTION("IF(B1218="""","""",COUNTA(SPLIT(B1218,"" "")))"),12.0)</f>
        <v>12</v>
      </c>
    </row>
    <row r="1219">
      <c r="A1219" s="1" t="s">
        <v>2444</v>
      </c>
      <c r="B1219" s="1" t="s">
        <v>2445</v>
      </c>
      <c r="C1219" s="1">
        <v>3988.0</v>
      </c>
      <c r="D1219" s="1">
        <v>1.0</v>
      </c>
      <c r="F1219" s="1" t="s">
        <v>1520</v>
      </c>
      <c r="G1219" s="2">
        <f>IFERROR(__xludf.DUMMYFUNCTION("IF(B1219="""","""",COUNTA(SPLIT(B1219,"" "")))"),24.0)</f>
        <v>24</v>
      </c>
    </row>
    <row r="1220">
      <c r="A1220" s="1" t="s">
        <v>2446</v>
      </c>
      <c r="B1220" s="1" t="s">
        <v>2447</v>
      </c>
      <c r="C1220" s="1">
        <v>6238.0</v>
      </c>
      <c r="D1220" s="1">
        <v>2.0</v>
      </c>
      <c r="F1220" s="1" t="s">
        <v>1520</v>
      </c>
      <c r="G1220" s="2">
        <f>IFERROR(__xludf.DUMMYFUNCTION("IF(B1220="""","""",COUNTA(SPLIT(B1220,"" "")))"),19.0)</f>
        <v>19</v>
      </c>
    </row>
    <row r="1221">
      <c r="A1221" s="1" t="s">
        <v>2448</v>
      </c>
      <c r="B1221" s="1" t="s">
        <v>2449</v>
      </c>
      <c r="C1221" s="1">
        <v>3984.0</v>
      </c>
      <c r="D1221" s="1">
        <v>1.0</v>
      </c>
      <c r="F1221" s="1" t="s">
        <v>1520</v>
      </c>
      <c r="G1221" s="2">
        <f>IFERROR(__xludf.DUMMYFUNCTION("IF(B1221="""","""",COUNTA(SPLIT(B1221,"" "")))"),22.0)</f>
        <v>22</v>
      </c>
    </row>
    <row r="1222">
      <c r="A1222" s="1" t="s">
        <v>2450</v>
      </c>
      <c r="B1222" s="1" t="s">
        <v>2451</v>
      </c>
      <c r="C1222" s="1">
        <v>6224.0</v>
      </c>
      <c r="D1222" s="1">
        <v>3.0</v>
      </c>
      <c r="F1222" s="1" t="s">
        <v>1520</v>
      </c>
      <c r="G1222" s="2">
        <f>IFERROR(__xludf.DUMMYFUNCTION("IF(B1222="""","""",COUNTA(SPLIT(B1222,"" "")))"),18.0)</f>
        <v>18</v>
      </c>
    </row>
    <row r="1223">
      <c r="A1223" s="1" t="s">
        <v>2452</v>
      </c>
      <c r="B1223" s="1" t="s">
        <v>2453</v>
      </c>
      <c r="C1223" s="1">
        <v>6223.0</v>
      </c>
      <c r="D1223" s="1">
        <v>1.0</v>
      </c>
      <c r="F1223" s="1" t="s">
        <v>1520</v>
      </c>
      <c r="G1223" s="2">
        <f>IFERROR(__xludf.DUMMYFUNCTION("IF(B1223="""","""",COUNTA(SPLIT(B1223,"" "")))"),26.0)</f>
        <v>26</v>
      </c>
    </row>
    <row r="1224">
      <c r="A1224" s="1" t="s">
        <v>2454</v>
      </c>
      <c r="B1224" s="1" t="s">
        <v>2455</v>
      </c>
      <c r="C1224" s="1">
        <v>6225.0</v>
      </c>
      <c r="D1224" s="1">
        <v>3.0</v>
      </c>
      <c r="F1224" s="1" t="s">
        <v>1520</v>
      </c>
      <c r="G1224" s="2">
        <f>IFERROR(__xludf.DUMMYFUNCTION("IF(B1224="""","""",COUNTA(SPLIT(B1224,"" "")))"),10.0)</f>
        <v>10</v>
      </c>
    </row>
    <row r="1225">
      <c r="A1225" s="1" t="s">
        <v>2456</v>
      </c>
      <c r="B1225" s="1" t="s">
        <v>2457</v>
      </c>
      <c r="C1225" s="1">
        <v>3979.0</v>
      </c>
      <c r="D1225" s="1">
        <v>3.0</v>
      </c>
      <c r="F1225" s="1" t="s">
        <v>1520</v>
      </c>
      <c r="G1225" s="2">
        <f>IFERROR(__xludf.DUMMYFUNCTION("IF(B1225="""","""",COUNTA(SPLIT(B1225,"" "")))"),15.0)</f>
        <v>15</v>
      </c>
    </row>
    <row r="1226">
      <c r="A1226" s="1" t="s">
        <v>2458</v>
      </c>
      <c r="B1226" s="1" t="s">
        <v>2459</v>
      </c>
      <c r="C1226" s="1">
        <v>6219.0</v>
      </c>
      <c r="D1226" s="1">
        <v>1.0</v>
      </c>
      <c r="F1226" s="1" t="s">
        <v>1520</v>
      </c>
      <c r="G1226" s="2">
        <f>IFERROR(__xludf.DUMMYFUNCTION("IF(B1226="""","""",COUNTA(SPLIT(B1226,"" "")))"),25.0)</f>
        <v>25</v>
      </c>
    </row>
    <row r="1227">
      <c r="A1227" s="1" t="s">
        <v>2460</v>
      </c>
      <c r="B1227" s="1" t="s">
        <v>2461</v>
      </c>
      <c r="C1227" s="1">
        <v>6220.0</v>
      </c>
      <c r="D1227" s="1">
        <v>2.0</v>
      </c>
      <c r="F1227" s="1" t="s">
        <v>1520</v>
      </c>
      <c r="G1227" s="2">
        <f>IFERROR(__xludf.DUMMYFUNCTION("IF(B1227="""","""",COUNTA(SPLIT(B1227,"" "")))"),14.0)</f>
        <v>14</v>
      </c>
    </row>
    <row r="1228">
      <c r="A1228" s="1" t="s">
        <v>2462</v>
      </c>
      <c r="B1228" s="1" t="s">
        <v>2463</v>
      </c>
      <c r="C1228" s="1">
        <v>3983.0</v>
      </c>
      <c r="D1228" s="1">
        <v>3.0</v>
      </c>
      <c r="F1228" s="1" t="s">
        <v>1520</v>
      </c>
      <c r="G1228" s="2">
        <f>IFERROR(__xludf.DUMMYFUNCTION("IF(B1228="""","""",COUNTA(SPLIT(B1228,"" "")))"),16.0)</f>
        <v>16</v>
      </c>
    </row>
    <row r="1229">
      <c r="A1229" s="1" t="s">
        <v>2464</v>
      </c>
      <c r="B1229" s="1" t="s">
        <v>2465</v>
      </c>
      <c r="C1229" s="1">
        <v>6221.0</v>
      </c>
      <c r="D1229" s="1">
        <v>1.0</v>
      </c>
      <c r="F1229" s="1" t="s">
        <v>1520</v>
      </c>
      <c r="G1229" s="2">
        <f>IFERROR(__xludf.DUMMYFUNCTION("IF(B1229="""","""",COUNTA(SPLIT(B1229,"" "")))"),18.0)</f>
        <v>18</v>
      </c>
    </row>
    <row r="1230">
      <c r="A1230" s="1" t="s">
        <v>2466</v>
      </c>
      <c r="B1230" s="1" t="s">
        <v>2467</v>
      </c>
      <c r="C1230" s="1">
        <v>6222.0</v>
      </c>
      <c r="D1230" s="1">
        <v>2.0</v>
      </c>
      <c r="F1230" s="1" t="s">
        <v>1520</v>
      </c>
      <c r="G1230" s="2">
        <f>IFERROR(__xludf.DUMMYFUNCTION("IF(B1230="""","""",COUNTA(SPLIT(B1230,"" "")))"),17.0)</f>
        <v>17</v>
      </c>
    </row>
    <row r="1231">
      <c r="A1231" s="1" t="s">
        <v>2468</v>
      </c>
      <c r="B1231" s="1" t="s">
        <v>2469</v>
      </c>
      <c r="C1231" s="1">
        <v>3986.0</v>
      </c>
      <c r="D1231" s="1">
        <v>3.0</v>
      </c>
      <c r="F1231" s="1" t="s">
        <v>1520</v>
      </c>
      <c r="G1231" s="2">
        <f>IFERROR(__xludf.DUMMYFUNCTION("IF(B1231="""","""",COUNTA(SPLIT(B1231,"" "")))"),9.0)</f>
        <v>9</v>
      </c>
    </row>
    <row r="1232">
      <c r="A1232" s="1" t="s">
        <v>2470</v>
      </c>
      <c r="B1232" s="1" t="s">
        <v>2471</v>
      </c>
      <c r="C1232" s="1">
        <v>6226.0</v>
      </c>
      <c r="D1232" s="1">
        <v>1.0</v>
      </c>
      <c r="F1232" s="1" t="s">
        <v>1520</v>
      </c>
      <c r="G1232" s="2">
        <f>IFERROR(__xludf.DUMMYFUNCTION("IF(B1232="""","""",COUNTA(SPLIT(B1232,"" "")))"),17.0)</f>
        <v>17</v>
      </c>
    </row>
    <row r="1233">
      <c r="A1233" s="1" t="s">
        <v>2472</v>
      </c>
      <c r="B1233" s="1" t="s">
        <v>2473</v>
      </c>
      <c r="C1233" s="1">
        <v>3970.0</v>
      </c>
      <c r="D1233" s="1">
        <v>3.0</v>
      </c>
      <c r="F1233" s="1" t="s">
        <v>1520</v>
      </c>
      <c r="G1233" s="2">
        <f>IFERROR(__xludf.DUMMYFUNCTION("IF(B1233="""","""",COUNTA(SPLIT(B1233,"" "")))"),14.0)</f>
        <v>14</v>
      </c>
    </row>
    <row r="1234">
      <c r="A1234" s="1" t="s">
        <v>2474</v>
      </c>
      <c r="B1234" s="1" t="s">
        <v>2475</v>
      </c>
      <c r="C1234" s="1">
        <v>6206.0</v>
      </c>
      <c r="D1234" s="1">
        <v>3.0</v>
      </c>
      <c r="F1234" s="1" t="s">
        <v>1520</v>
      </c>
      <c r="G1234" s="2">
        <f>IFERROR(__xludf.DUMMYFUNCTION("IF(B1234="""","""",COUNTA(SPLIT(B1234,"" "")))"),11.0)</f>
        <v>11</v>
      </c>
    </row>
    <row r="1235">
      <c r="A1235" s="1" t="s">
        <v>2476</v>
      </c>
      <c r="B1235" s="1" t="s">
        <v>2477</v>
      </c>
      <c r="C1235" s="1">
        <v>6207.0</v>
      </c>
      <c r="D1235" s="1">
        <v>3.0</v>
      </c>
      <c r="F1235" s="1" t="s">
        <v>1520</v>
      </c>
      <c r="G1235" s="2">
        <f>IFERROR(__xludf.DUMMYFUNCTION("IF(B1235="""","""",COUNTA(SPLIT(B1235,"" "")))"),7.0)</f>
        <v>7</v>
      </c>
    </row>
    <row r="1236">
      <c r="A1236" s="1" t="s">
        <v>2478</v>
      </c>
      <c r="B1236" s="1" t="s">
        <v>2479</v>
      </c>
      <c r="C1236" s="1">
        <v>6208.0</v>
      </c>
      <c r="D1236" s="1">
        <v>3.0</v>
      </c>
      <c r="F1236" s="1" t="s">
        <v>1520</v>
      </c>
      <c r="G1236" s="2">
        <f>IFERROR(__xludf.DUMMYFUNCTION("IF(B1236="""","""",COUNTA(SPLIT(B1236,"" "")))"),9.0)</f>
        <v>9</v>
      </c>
    </row>
    <row r="1237">
      <c r="A1237" s="1" t="s">
        <v>2480</v>
      </c>
      <c r="B1237" s="1" t="s">
        <v>2481</v>
      </c>
      <c r="C1237" s="1">
        <v>6209.0</v>
      </c>
      <c r="D1237" s="1">
        <v>3.0</v>
      </c>
      <c r="F1237" s="1" t="s">
        <v>1520</v>
      </c>
      <c r="G1237" s="2">
        <f>IFERROR(__xludf.DUMMYFUNCTION("IF(B1237="""","""",COUNTA(SPLIT(B1237,"" "")))"),11.0)</f>
        <v>11</v>
      </c>
    </row>
    <row r="1238">
      <c r="A1238" s="1" t="s">
        <v>2482</v>
      </c>
      <c r="B1238" s="1" t="s">
        <v>2483</v>
      </c>
      <c r="C1238" s="1">
        <v>3971.0</v>
      </c>
      <c r="D1238" s="1">
        <v>3.0</v>
      </c>
      <c r="F1238" s="1" t="s">
        <v>1520</v>
      </c>
      <c r="G1238" s="2">
        <f>IFERROR(__xludf.DUMMYFUNCTION("IF(B1238="""","""",COUNTA(SPLIT(B1238,"" "")))"),6.0)</f>
        <v>6</v>
      </c>
    </row>
    <row r="1239">
      <c r="A1239" s="1" t="s">
        <v>2484</v>
      </c>
      <c r="B1239" s="1" t="s">
        <v>2485</v>
      </c>
      <c r="C1239" s="1">
        <v>6211.0</v>
      </c>
      <c r="D1239" s="1">
        <v>3.0</v>
      </c>
      <c r="F1239" s="1" t="s">
        <v>1520</v>
      </c>
      <c r="G1239" s="2">
        <f>IFERROR(__xludf.DUMMYFUNCTION("IF(B1239="""","""",COUNTA(SPLIT(B1239,"" "")))"),7.0)</f>
        <v>7</v>
      </c>
    </row>
    <row r="1240">
      <c r="A1240" s="1" t="s">
        <v>2486</v>
      </c>
      <c r="B1240" s="1" t="s">
        <v>2487</v>
      </c>
      <c r="C1240" s="1">
        <v>6212.0</v>
      </c>
      <c r="D1240" s="1">
        <v>3.0</v>
      </c>
      <c r="F1240" s="1" t="s">
        <v>1520</v>
      </c>
      <c r="G1240" s="2">
        <f>IFERROR(__xludf.DUMMYFUNCTION("IF(B1240="""","""",COUNTA(SPLIT(B1240,"" "")))"),10.0)</f>
        <v>10</v>
      </c>
    </row>
    <row r="1241">
      <c r="A1241" s="1" t="s">
        <v>2488</v>
      </c>
      <c r="B1241" s="1" t="s">
        <v>2489</v>
      </c>
      <c r="C1241" s="1">
        <v>6213.0</v>
      </c>
      <c r="D1241" s="1">
        <v>3.0</v>
      </c>
      <c r="F1241" s="1" t="s">
        <v>1520</v>
      </c>
      <c r="G1241" s="2">
        <f>IFERROR(__xludf.DUMMYFUNCTION("IF(B1241="""","""",COUNTA(SPLIT(B1241,"" "")))"),4.0)</f>
        <v>4</v>
      </c>
    </row>
    <row r="1242">
      <c r="A1242" s="1" t="s">
        <v>2490</v>
      </c>
      <c r="B1242" s="1" t="s">
        <v>2491</v>
      </c>
      <c r="C1242" s="1">
        <v>6214.0</v>
      </c>
      <c r="D1242" s="1">
        <v>3.0</v>
      </c>
      <c r="F1242" s="1" t="s">
        <v>1520</v>
      </c>
      <c r="G1242" s="2">
        <f>IFERROR(__xludf.DUMMYFUNCTION("IF(B1242="""","""",COUNTA(SPLIT(B1242,"" "")))"),6.0)</f>
        <v>6</v>
      </c>
    </row>
    <row r="1243">
      <c r="A1243" s="1" t="s">
        <v>2492</v>
      </c>
      <c r="B1243" s="1" t="s">
        <v>2493</v>
      </c>
      <c r="C1243" s="1">
        <v>5304.0</v>
      </c>
      <c r="D1243" s="1">
        <v>2.0</v>
      </c>
      <c r="F1243" s="1" t="s">
        <v>1520</v>
      </c>
      <c r="G1243" s="2">
        <f>IFERROR(__xludf.DUMMYFUNCTION("IF(B1243="""","""",COUNTA(SPLIT(B1243,"" "")))"),15.0)</f>
        <v>15</v>
      </c>
    </row>
    <row r="1244">
      <c r="A1244" s="1" t="s">
        <v>2494</v>
      </c>
      <c r="B1244" s="1" t="s">
        <v>2495</v>
      </c>
      <c r="C1244" s="1">
        <v>5333.0</v>
      </c>
      <c r="D1244" s="1">
        <v>9.0</v>
      </c>
      <c r="F1244" s="1" t="s">
        <v>1520</v>
      </c>
      <c r="G1244" s="2">
        <f>IFERROR(__xludf.DUMMYFUNCTION("IF(B1244="""","""",COUNTA(SPLIT(B1244,"" "")))"),9.0)</f>
        <v>9</v>
      </c>
    </row>
    <row r="1245">
      <c r="A1245" s="1" t="s">
        <v>2496</v>
      </c>
      <c r="B1245" s="1" t="s">
        <v>2497</v>
      </c>
      <c r="C1245" s="1">
        <v>5334.0</v>
      </c>
      <c r="D1245" s="1">
        <v>2.0</v>
      </c>
      <c r="F1245" s="1" t="s">
        <v>1520</v>
      </c>
      <c r="G1245" s="2">
        <f>IFERROR(__xludf.DUMMYFUNCTION("IF(B1245="""","""",COUNTA(SPLIT(B1245,"" "")))"),22.0)</f>
        <v>22</v>
      </c>
    </row>
    <row r="1246">
      <c r="A1246" s="1" t="s">
        <v>2498</v>
      </c>
      <c r="B1246" s="1" t="s">
        <v>2499</v>
      </c>
      <c r="C1246" s="1">
        <v>5335.0</v>
      </c>
      <c r="D1246" s="1">
        <v>9.0</v>
      </c>
      <c r="F1246" s="1" t="s">
        <v>1520</v>
      </c>
      <c r="G1246" s="2">
        <f>IFERROR(__xludf.DUMMYFUNCTION("IF(B1246="""","""",COUNTA(SPLIT(B1246,"" "")))"),25.0)</f>
        <v>25</v>
      </c>
    </row>
    <row r="1247">
      <c r="A1247" s="1" t="s">
        <v>2500</v>
      </c>
      <c r="B1247" s="1" t="s">
        <v>2501</v>
      </c>
      <c r="C1247" s="1">
        <v>5336.0</v>
      </c>
      <c r="D1247" s="1">
        <v>2.0</v>
      </c>
      <c r="F1247" s="1" t="s">
        <v>1520</v>
      </c>
      <c r="G1247" s="2">
        <f>IFERROR(__xludf.DUMMYFUNCTION("IF(B1247="""","""",COUNTA(SPLIT(B1247,"" "")))"),14.0)</f>
        <v>14</v>
      </c>
    </row>
    <row r="1248">
      <c r="A1248" s="1" t="s">
        <v>2502</v>
      </c>
      <c r="B1248" s="1" t="s">
        <v>2503</v>
      </c>
      <c r="C1248" s="1">
        <v>5155.0</v>
      </c>
      <c r="D1248" s="1">
        <v>1.0</v>
      </c>
      <c r="F1248" s="1" t="s">
        <v>1520</v>
      </c>
      <c r="G1248" s="2">
        <f>IFERROR(__xludf.DUMMYFUNCTION("IF(B1248="""","""",COUNTA(SPLIT(B1248,"" "")))"),20.0)</f>
        <v>20</v>
      </c>
    </row>
    <row r="1249">
      <c r="A1249" s="1" t="s">
        <v>2504</v>
      </c>
      <c r="B1249" s="1" t="s">
        <v>2505</v>
      </c>
      <c r="C1249" s="1">
        <v>4067.0</v>
      </c>
      <c r="D1249" s="1">
        <v>1.0</v>
      </c>
      <c r="F1249" s="1" t="s">
        <v>1520</v>
      </c>
      <c r="G1249" s="2">
        <f>IFERROR(__xludf.DUMMYFUNCTION("IF(B1249="""","""",COUNTA(SPLIT(B1249,"" "")))"),45.0)</f>
        <v>45</v>
      </c>
    </row>
    <row r="1250">
      <c r="A1250" s="1" t="s">
        <v>2506</v>
      </c>
      <c r="B1250" s="1" t="s">
        <v>2507</v>
      </c>
      <c r="C1250" s="1">
        <v>5345.0</v>
      </c>
      <c r="D1250" s="1">
        <v>2.0</v>
      </c>
      <c r="F1250" s="1" t="s">
        <v>1520</v>
      </c>
      <c r="G1250" s="2">
        <f>IFERROR(__xludf.DUMMYFUNCTION("IF(B1250="""","""",COUNTA(SPLIT(B1250,"" "")))"),17.0)</f>
        <v>17</v>
      </c>
    </row>
    <row r="1251">
      <c r="A1251" s="1" t="s">
        <v>2508</v>
      </c>
      <c r="B1251" s="1" t="s">
        <v>2509</v>
      </c>
      <c r="C1251" s="1">
        <v>5346.0</v>
      </c>
      <c r="D1251" s="1">
        <v>9.0</v>
      </c>
      <c r="F1251" s="1" t="s">
        <v>1520</v>
      </c>
      <c r="G1251" s="2">
        <f>IFERROR(__xludf.DUMMYFUNCTION("IF(B1251="""","""",COUNTA(SPLIT(B1251,"" "")))"),4.0)</f>
        <v>4</v>
      </c>
    </row>
    <row r="1252">
      <c r="A1252" s="1" t="s">
        <v>2510</v>
      </c>
      <c r="B1252" s="1" t="s">
        <v>2511</v>
      </c>
      <c r="C1252" s="1">
        <v>5347.0</v>
      </c>
      <c r="D1252" s="1">
        <v>2.0</v>
      </c>
      <c r="F1252" s="1" t="s">
        <v>1520</v>
      </c>
      <c r="G1252" s="2">
        <f>IFERROR(__xludf.DUMMYFUNCTION("IF(B1252="""","""",COUNTA(SPLIT(B1252,"" "")))"),6.0)</f>
        <v>6</v>
      </c>
    </row>
    <row r="1253">
      <c r="A1253" s="1" t="s">
        <v>2512</v>
      </c>
      <c r="B1253" s="1" t="s">
        <v>2513</v>
      </c>
      <c r="C1253" s="1">
        <v>4071.0</v>
      </c>
      <c r="D1253" s="1">
        <v>1.0</v>
      </c>
      <c r="F1253" s="1" t="s">
        <v>1520</v>
      </c>
      <c r="G1253" s="2">
        <f>IFERROR(__xludf.DUMMYFUNCTION("IF(B1253="""","""",COUNTA(SPLIT(B1253,"" "")))"),20.0)</f>
        <v>20</v>
      </c>
    </row>
    <row r="1254">
      <c r="A1254" s="1" t="s">
        <v>2514</v>
      </c>
      <c r="B1254" s="1" t="s">
        <v>2515</v>
      </c>
      <c r="C1254" s="1">
        <v>5356.0</v>
      </c>
      <c r="D1254" s="1">
        <v>2.0</v>
      </c>
      <c r="F1254" s="1" t="s">
        <v>1520</v>
      </c>
      <c r="G1254" s="2">
        <f>IFERROR(__xludf.DUMMYFUNCTION("IF(B1254="""","""",COUNTA(SPLIT(B1254,"" "")))"),9.0)</f>
        <v>9</v>
      </c>
    </row>
    <row r="1255">
      <c r="A1255" s="1" t="s">
        <v>2516</v>
      </c>
      <c r="B1255" s="1" t="s">
        <v>2517</v>
      </c>
      <c r="C1255" s="1">
        <v>5363.0</v>
      </c>
      <c r="D1255" s="1">
        <v>1.0</v>
      </c>
      <c r="F1255" s="1" t="s">
        <v>1520</v>
      </c>
      <c r="G1255" s="2">
        <f>IFERROR(__xludf.DUMMYFUNCTION("IF(B1255="""","""",COUNTA(SPLIT(B1255,"" "")))"),19.0)</f>
        <v>19</v>
      </c>
    </row>
    <row r="1256">
      <c r="A1256" s="1" t="s">
        <v>2518</v>
      </c>
      <c r="B1256" s="1" t="s">
        <v>2519</v>
      </c>
      <c r="C1256" s="1">
        <v>4070.0</v>
      </c>
      <c r="D1256" s="1">
        <v>2.0</v>
      </c>
      <c r="F1256" s="1" t="s">
        <v>1520</v>
      </c>
      <c r="G1256" s="2">
        <f>IFERROR(__xludf.DUMMYFUNCTION("IF(B1256="""","""",COUNTA(SPLIT(B1256,"" "")))"),27.0)</f>
        <v>27</v>
      </c>
    </row>
    <row r="1257">
      <c r="A1257" s="1" t="s">
        <v>2520</v>
      </c>
      <c r="B1257" s="1" t="s">
        <v>2521</v>
      </c>
      <c r="C1257" s="1">
        <v>5424.0</v>
      </c>
      <c r="D1257" s="1">
        <v>1.0</v>
      </c>
      <c r="F1257" s="1" t="s">
        <v>1520</v>
      </c>
      <c r="G1257" s="2">
        <f>IFERROR(__xludf.DUMMYFUNCTION("IF(B1257="""","""",COUNTA(SPLIT(B1257,"" "")))"),24.0)</f>
        <v>24</v>
      </c>
    </row>
    <row r="1258">
      <c r="A1258" s="1" t="s">
        <v>2522</v>
      </c>
      <c r="B1258" s="1" t="s">
        <v>2523</v>
      </c>
      <c r="C1258" s="1">
        <v>4069.0</v>
      </c>
      <c r="D1258" s="1">
        <v>2.0</v>
      </c>
      <c r="F1258" s="1" t="s">
        <v>1520</v>
      </c>
      <c r="G1258" s="2">
        <f>IFERROR(__xludf.DUMMYFUNCTION("IF(B1258="""","""",COUNTA(SPLIT(B1258,"" "")))"),19.0)</f>
        <v>19</v>
      </c>
    </row>
    <row r="1259">
      <c r="A1259" s="1" t="s">
        <v>2524</v>
      </c>
      <c r="B1259" s="1" t="s">
        <v>2525</v>
      </c>
      <c r="C1259" s="1">
        <v>5351.0</v>
      </c>
      <c r="D1259" s="1">
        <v>1.0</v>
      </c>
      <c r="F1259" s="1" t="s">
        <v>1520</v>
      </c>
      <c r="G1259" s="2">
        <f>IFERROR(__xludf.DUMMYFUNCTION("IF(B1259="""","""",COUNTA(SPLIT(B1259,"" "")))"),25.0)</f>
        <v>25</v>
      </c>
    </row>
    <row r="1260">
      <c r="A1260" s="1" t="s">
        <v>2526</v>
      </c>
      <c r="B1260" s="1" t="s">
        <v>2527</v>
      </c>
      <c r="C1260" s="1">
        <v>5352.0</v>
      </c>
      <c r="D1260" s="1">
        <v>2.0</v>
      </c>
      <c r="F1260" s="1" t="s">
        <v>1520</v>
      </c>
      <c r="G1260" s="2">
        <f>IFERROR(__xludf.DUMMYFUNCTION("IF(B1260="""","""",COUNTA(SPLIT(B1260,"" "")))"),16.0)</f>
        <v>16</v>
      </c>
    </row>
    <row r="1261">
      <c r="A1261" s="1" t="s">
        <v>2528</v>
      </c>
      <c r="B1261" s="1" t="s">
        <v>2529</v>
      </c>
      <c r="C1261" s="1">
        <v>5353.0</v>
      </c>
      <c r="D1261" s="1">
        <v>1.0</v>
      </c>
      <c r="F1261" s="1" t="s">
        <v>1520</v>
      </c>
      <c r="G1261" s="2">
        <f>IFERROR(__xludf.DUMMYFUNCTION("IF(B1261="""","""",COUNTA(SPLIT(B1261,"" "")))"),28.0)</f>
        <v>28</v>
      </c>
    </row>
    <row r="1262">
      <c r="A1262" s="1" t="s">
        <v>2530</v>
      </c>
      <c r="B1262" s="1" t="s">
        <v>2531</v>
      </c>
      <c r="C1262" s="1">
        <v>5354.0</v>
      </c>
      <c r="D1262" s="1">
        <v>2.0</v>
      </c>
      <c r="F1262" s="1" t="s">
        <v>1520</v>
      </c>
      <c r="G1262" s="2">
        <f>IFERROR(__xludf.DUMMYFUNCTION("IF(B1262="""","""",COUNTA(SPLIT(B1262,"" "")))"),3.0)</f>
        <v>3</v>
      </c>
    </row>
    <row r="1263">
      <c r="A1263" s="1" t="s">
        <v>2532</v>
      </c>
      <c r="B1263" s="1" t="s">
        <v>2533</v>
      </c>
      <c r="C1263" s="1">
        <v>5355.0</v>
      </c>
      <c r="D1263" s="1">
        <v>1.0</v>
      </c>
      <c r="F1263" s="1" t="s">
        <v>1520</v>
      </c>
      <c r="G1263" s="2">
        <f>IFERROR(__xludf.DUMMYFUNCTION("IF(B1263="""","""",COUNTA(SPLIT(B1263,"" "")))"),4.0)</f>
        <v>4</v>
      </c>
    </row>
    <row r="1264">
      <c r="A1264" s="1" t="s">
        <v>2534</v>
      </c>
      <c r="B1264" s="1" t="s">
        <v>2535</v>
      </c>
      <c r="C1264" s="1">
        <v>5800.0</v>
      </c>
      <c r="D1264" s="1">
        <v>1.0</v>
      </c>
      <c r="F1264" s="1" t="s">
        <v>1520</v>
      </c>
      <c r="G1264" s="2">
        <f>IFERROR(__xludf.DUMMYFUNCTION("IF(B1264="""","""",COUNTA(SPLIT(B1264,"" "")))"),22.0)</f>
        <v>22</v>
      </c>
    </row>
    <row r="1265">
      <c r="A1265" s="1" t="s">
        <v>2536</v>
      </c>
      <c r="B1265" s="1" t="s">
        <v>2537</v>
      </c>
      <c r="C1265" s="1">
        <v>5801.0</v>
      </c>
      <c r="D1265" s="1">
        <v>1.0</v>
      </c>
      <c r="F1265" s="1" t="s">
        <v>1520</v>
      </c>
      <c r="G1265" s="2">
        <f>IFERROR(__xludf.DUMMYFUNCTION("IF(B1265="""","""",COUNTA(SPLIT(B1265,"" "")))"),34.0)</f>
        <v>34</v>
      </c>
    </row>
    <row r="1266">
      <c r="A1266" s="1" t="s">
        <v>2538</v>
      </c>
      <c r="B1266" s="1" t="s">
        <v>2539</v>
      </c>
      <c r="C1266" s="1">
        <v>5802.0</v>
      </c>
      <c r="D1266" s="1">
        <v>1.0</v>
      </c>
      <c r="F1266" s="1" t="s">
        <v>1520</v>
      </c>
      <c r="G1266" s="2">
        <f>IFERROR(__xludf.DUMMYFUNCTION("IF(B1266="""","""",COUNTA(SPLIT(B1266,"" "")))"),24.0)</f>
        <v>24</v>
      </c>
    </row>
    <row r="1267">
      <c r="A1267" s="1" t="s">
        <v>2540</v>
      </c>
      <c r="B1267" s="1" t="s">
        <v>2541</v>
      </c>
      <c r="C1267" s="1">
        <v>4059.0</v>
      </c>
      <c r="D1267" s="1">
        <v>1.0</v>
      </c>
      <c r="F1267" s="1" t="s">
        <v>1520</v>
      </c>
      <c r="G1267" s="2">
        <f>IFERROR(__xludf.DUMMYFUNCTION("IF(B1267="""","""",COUNTA(SPLIT(B1267,"" "")))"),36.0)</f>
        <v>36</v>
      </c>
    </row>
    <row r="1268">
      <c r="A1268" s="1" t="s">
        <v>2542</v>
      </c>
      <c r="B1268" s="1" t="s">
        <v>2543</v>
      </c>
      <c r="C1268" s="1">
        <v>5312.0</v>
      </c>
      <c r="D1268" s="1">
        <v>1.0</v>
      </c>
      <c r="F1268" s="1" t="s">
        <v>1520</v>
      </c>
      <c r="G1268" s="2">
        <f>IFERROR(__xludf.DUMMYFUNCTION("IF(B1268="""","""",COUNTA(SPLIT(B1268,"" "")))"),40.0)</f>
        <v>40</v>
      </c>
    </row>
    <row r="1269">
      <c r="A1269" s="1" t="s">
        <v>2544</v>
      </c>
      <c r="B1269" s="1" t="s">
        <v>2545</v>
      </c>
      <c r="C1269" s="1">
        <v>5313.0</v>
      </c>
      <c r="D1269" s="1">
        <v>1.0</v>
      </c>
      <c r="F1269" s="1" t="s">
        <v>1520</v>
      </c>
      <c r="G1269" s="2">
        <f>IFERROR(__xludf.DUMMYFUNCTION("IF(B1269="""","""",COUNTA(SPLIT(B1269,"" "")))"),39.0)</f>
        <v>39</v>
      </c>
    </row>
    <row r="1270">
      <c r="A1270" s="1" t="s">
        <v>2546</v>
      </c>
      <c r="B1270" s="1" t="s">
        <v>2547</v>
      </c>
      <c r="C1270" s="1">
        <v>5314.0</v>
      </c>
      <c r="D1270" s="1">
        <v>1.0</v>
      </c>
      <c r="F1270" s="1" t="s">
        <v>1520</v>
      </c>
      <c r="G1270" s="2">
        <f>IFERROR(__xludf.DUMMYFUNCTION("IF(B1270="""","""",COUNTA(SPLIT(B1270,"" "")))"),30.0)</f>
        <v>30</v>
      </c>
    </row>
    <row r="1271">
      <c r="A1271" s="1" t="s">
        <v>2548</v>
      </c>
      <c r="B1271" s="1" t="s">
        <v>2549</v>
      </c>
      <c r="C1271" s="1">
        <v>5317.0</v>
      </c>
      <c r="D1271" s="1">
        <v>2.0</v>
      </c>
      <c r="F1271" s="1" t="s">
        <v>1520</v>
      </c>
      <c r="G1271" s="2">
        <f>IFERROR(__xludf.DUMMYFUNCTION("IF(B1271="""","""",COUNTA(SPLIT(B1271,"" "")))"),19.0)</f>
        <v>19</v>
      </c>
    </row>
    <row r="1272">
      <c r="A1272" s="1" t="s">
        <v>2550</v>
      </c>
      <c r="B1272" s="1" t="s">
        <v>2551</v>
      </c>
      <c r="C1272" s="1">
        <v>5318.0</v>
      </c>
      <c r="D1272" s="1">
        <v>9.0</v>
      </c>
      <c r="F1272" s="1" t="s">
        <v>1520</v>
      </c>
      <c r="G1272" s="2">
        <f>IFERROR(__xludf.DUMMYFUNCTION("IF(B1272="""","""",COUNTA(SPLIT(B1272,"" "")))"),5.0)</f>
        <v>5</v>
      </c>
    </row>
    <row r="1273">
      <c r="A1273" s="1" t="s">
        <v>2552</v>
      </c>
      <c r="B1273" s="1" t="s">
        <v>2553</v>
      </c>
      <c r="C1273" s="1">
        <v>5319.0</v>
      </c>
      <c r="D1273" s="1">
        <v>2.0</v>
      </c>
      <c r="F1273" s="1" t="s">
        <v>1520</v>
      </c>
      <c r="G1273" s="2">
        <f>IFERROR(__xludf.DUMMYFUNCTION("IF(B1273="""","""",COUNTA(SPLIT(B1273,"" "")))"),13.0)</f>
        <v>13</v>
      </c>
    </row>
    <row r="1274">
      <c r="A1274" s="1" t="s">
        <v>2554</v>
      </c>
      <c r="B1274" s="1" t="s">
        <v>2555</v>
      </c>
      <c r="C1274" s="1">
        <v>5320.0</v>
      </c>
      <c r="D1274" s="1">
        <v>1.0</v>
      </c>
      <c r="F1274" s="1" t="s">
        <v>1520</v>
      </c>
      <c r="G1274" s="2">
        <f>IFERROR(__xludf.DUMMYFUNCTION("IF(B1274="""","""",COUNTA(SPLIT(B1274,"" "")))"),17.0)</f>
        <v>17</v>
      </c>
    </row>
    <row r="1275">
      <c r="A1275" s="1" t="s">
        <v>2556</v>
      </c>
      <c r="B1275" s="1" t="s">
        <v>2557</v>
      </c>
      <c r="C1275" s="1">
        <v>5321.0</v>
      </c>
      <c r="D1275" s="1">
        <v>2.0</v>
      </c>
      <c r="F1275" s="1" t="s">
        <v>1520</v>
      </c>
      <c r="G1275" s="2">
        <f>IFERROR(__xludf.DUMMYFUNCTION("IF(B1275="""","""",COUNTA(SPLIT(B1275,"" "")))"),10.0)</f>
        <v>10</v>
      </c>
    </row>
    <row r="1276">
      <c r="A1276" s="1" t="s">
        <v>2558</v>
      </c>
      <c r="B1276" s="1" t="s">
        <v>2559</v>
      </c>
      <c r="C1276" s="1">
        <v>5322.0</v>
      </c>
      <c r="D1276" s="1">
        <v>1.0</v>
      </c>
      <c r="F1276" s="1" t="s">
        <v>1520</v>
      </c>
      <c r="G1276" s="2">
        <f>IFERROR(__xludf.DUMMYFUNCTION("IF(B1276="""","""",COUNTA(SPLIT(B1276,"" "")))"),61.0)</f>
        <v>61</v>
      </c>
    </row>
    <row r="1277">
      <c r="A1277" s="1" t="s">
        <v>2560</v>
      </c>
      <c r="B1277" s="1" t="s">
        <v>2561</v>
      </c>
      <c r="C1277" s="1">
        <v>5323.0</v>
      </c>
      <c r="D1277" s="1">
        <v>2.0</v>
      </c>
      <c r="F1277" s="1" t="s">
        <v>1520</v>
      </c>
      <c r="G1277" s="2">
        <f>IFERROR(__xludf.DUMMYFUNCTION("IF(B1277="""","""",COUNTA(SPLIT(B1277,"" "")))"),10.0)</f>
        <v>10</v>
      </c>
    </row>
    <row r="1278">
      <c r="A1278" s="1" t="s">
        <v>2562</v>
      </c>
      <c r="B1278" s="1" t="s">
        <v>2563</v>
      </c>
      <c r="C1278" s="1">
        <v>5324.0</v>
      </c>
      <c r="D1278" s="1">
        <v>1.0</v>
      </c>
      <c r="F1278" s="1" t="s">
        <v>1520</v>
      </c>
      <c r="G1278" s="2">
        <f>IFERROR(__xludf.DUMMYFUNCTION("IF(B1278="""","""",COUNTA(SPLIT(B1278,"" "")))"),33.0)</f>
        <v>33</v>
      </c>
    </row>
    <row r="1279">
      <c r="A1279" s="1" t="s">
        <v>2564</v>
      </c>
      <c r="B1279" s="1" t="s">
        <v>2565</v>
      </c>
      <c r="C1279" s="1">
        <v>4066.0</v>
      </c>
      <c r="D1279" s="1">
        <v>1.0</v>
      </c>
      <c r="F1279" s="1" t="s">
        <v>1520</v>
      </c>
      <c r="G1279" s="2">
        <f>IFERROR(__xludf.DUMMYFUNCTION("IF(B1279="""","""",COUNTA(SPLIT(B1279,"" "")))"),6.0)</f>
        <v>6</v>
      </c>
    </row>
    <row r="1280">
      <c r="A1280" s="1" t="s">
        <v>2566</v>
      </c>
      <c r="B1280" s="1" t="s">
        <v>2567</v>
      </c>
      <c r="C1280" s="1">
        <v>5358.0</v>
      </c>
      <c r="D1280" s="1">
        <v>1.0</v>
      </c>
      <c r="F1280" s="1" t="s">
        <v>1520</v>
      </c>
      <c r="G1280" s="2">
        <f>IFERROR(__xludf.DUMMYFUNCTION("IF(B1280="""","""",COUNTA(SPLIT(B1280,"" "")))"),4.0)</f>
        <v>4</v>
      </c>
    </row>
    <row r="1281">
      <c r="A1281" s="1" t="s">
        <v>2568</v>
      </c>
      <c r="B1281" s="1" t="s">
        <v>2569</v>
      </c>
      <c r="C1281" s="1">
        <v>5359.0</v>
      </c>
      <c r="D1281" s="1">
        <v>1.0</v>
      </c>
      <c r="F1281" s="1" t="s">
        <v>1520</v>
      </c>
      <c r="G1281" s="2">
        <f>IFERROR(__xludf.DUMMYFUNCTION("IF(B1281="""","""",COUNTA(SPLIT(B1281,"" "")))"),5.0)</f>
        <v>5</v>
      </c>
    </row>
    <row r="1282">
      <c r="A1282" s="1" t="s">
        <v>2570</v>
      </c>
      <c r="B1282" s="1" t="s">
        <v>2571</v>
      </c>
      <c r="C1282" s="1">
        <v>5360.0</v>
      </c>
      <c r="D1282" s="1">
        <v>1.0</v>
      </c>
      <c r="F1282" s="1" t="s">
        <v>1520</v>
      </c>
      <c r="G1282" s="2">
        <f>IFERROR(__xludf.DUMMYFUNCTION("IF(B1282="""","""",COUNTA(SPLIT(B1282,"" "")))"),5.0)</f>
        <v>5</v>
      </c>
    </row>
    <row r="1283">
      <c r="A1283" s="1" t="s">
        <v>2572</v>
      </c>
      <c r="B1283" s="1" t="s">
        <v>2573</v>
      </c>
      <c r="C1283" s="1">
        <v>5361.0</v>
      </c>
      <c r="D1283" s="1">
        <v>1.0</v>
      </c>
      <c r="F1283" s="1" t="s">
        <v>1520</v>
      </c>
      <c r="G1283" s="2">
        <f>IFERROR(__xludf.DUMMYFUNCTION("IF(B1283="""","""",COUNTA(SPLIT(B1283,"" "")))"),2.0)</f>
        <v>2</v>
      </c>
    </row>
    <row r="1284">
      <c r="A1284" s="1" t="s">
        <v>2574</v>
      </c>
      <c r="B1284" s="1" t="s">
        <v>2575</v>
      </c>
      <c r="C1284" s="1">
        <v>5362.0</v>
      </c>
      <c r="D1284" s="1">
        <v>1.0</v>
      </c>
      <c r="F1284" s="1" t="s">
        <v>1520</v>
      </c>
      <c r="G1284" s="2">
        <f>IFERROR(__xludf.DUMMYFUNCTION("IF(B1284="""","""",COUNTA(SPLIT(B1284,"" "")))"),5.0)</f>
        <v>5</v>
      </c>
    </row>
    <row r="1285">
      <c r="A1285" s="1" t="s">
        <v>2576</v>
      </c>
      <c r="B1285" s="1" t="s">
        <v>2577</v>
      </c>
      <c r="C1285" s="1">
        <v>5348.0</v>
      </c>
      <c r="D1285" s="1">
        <v>1.0</v>
      </c>
      <c r="F1285" s="1" t="s">
        <v>1520</v>
      </c>
      <c r="G1285" s="2">
        <f>IFERROR(__xludf.DUMMYFUNCTION("IF(B1285="""","""",COUNTA(SPLIT(B1285,"" "")))"),4.0)</f>
        <v>4</v>
      </c>
    </row>
    <row r="1286">
      <c r="A1286" s="1" t="s">
        <v>2578</v>
      </c>
      <c r="B1286" s="1" t="s">
        <v>2579</v>
      </c>
      <c r="C1286" s="1">
        <v>5326.0</v>
      </c>
      <c r="D1286" s="1">
        <v>1.0</v>
      </c>
      <c r="F1286" s="1" t="s">
        <v>1520</v>
      </c>
      <c r="G1286" s="2">
        <f>IFERROR(__xludf.DUMMYFUNCTION("IF(B1286="""","""",COUNTA(SPLIT(B1286,"" "")))"),5.0)</f>
        <v>5</v>
      </c>
    </row>
    <row r="1287">
      <c r="A1287" s="1" t="s">
        <v>2580</v>
      </c>
      <c r="B1287" s="1" t="s">
        <v>2581</v>
      </c>
      <c r="C1287" s="1">
        <v>5327.0</v>
      </c>
      <c r="D1287" s="1">
        <v>1.0</v>
      </c>
      <c r="F1287" s="1" t="s">
        <v>1520</v>
      </c>
      <c r="G1287" s="2">
        <f>IFERROR(__xludf.DUMMYFUNCTION("IF(B1287="""","""",COUNTA(SPLIT(B1287,"" "")))"),10.0)</f>
        <v>10</v>
      </c>
    </row>
    <row r="1288">
      <c r="A1288" s="1" t="s">
        <v>2582</v>
      </c>
      <c r="B1288" s="1" t="s">
        <v>2583</v>
      </c>
      <c r="C1288" s="1">
        <v>5328.0</v>
      </c>
      <c r="D1288" s="1">
        <v>1.0</v>
      </c>
      <c r="F1288" s="1" t="s">
        <v>1520</v>
      </c>
      <c r="G1288" s="2">
        <f>IFERROR(__xludf.DUMMYFUNCTION("IF(B1288="""","""",COUNTA(SPLIT(B1288,"" "")))"),14.0)</f>
        <v>14</v>
      </c>
    </row>
    <row r="1289">
      <c r="A1289" s="1" t="s">
        <v>2584</v>
      </c>
      <c r="B1289" s="1" t="s">
        <v>2585</v>
      </c>
      <c r="C1289" s="1">
        <v>5329.0</v>
      </c>
      <c r="D1289" s="1">
        <v>1.0</v>
      </c>
      <c r="F1289" s="1" t="s">
        <v>1520</v>
      </c>
      <c r="G1289" s="2">
        <f>IFERROR(__xludf.DUMMYFUNCTION("IF(B1289="""","""",COUNTA(SPLIT(B1289,"" "")))"),2.0)</f>
        <v>2</v>
      </c>
    </row>
    <row r="1290">
      <c r="A1290" s="1" t="s">
        <v>2586</v>
      </c>
      <c r="B1290" s="1" t="s">
        <v>2587</v>
      </c>
      <c r="C1290" s="1">
        <v>5330.0</v>
      </c>
      <c r="D1290" s="1">
        <v>1.0</v>
      </c>
      <c r="F1290" s="1" t="s">
        <v>1520</v>
      </c>
      <c r="G1290" s="2">
        <f>IFERROR(__xludf.DUMMYFUNCTION("IF(B1290="""","""",COUNTA(SPLIT(B1290,"" "")))"),5.0)</f>
        <v>5</v>
      </c>
    </row>
    <row r="1291">
      <c r="A1291" s="1" t="s">
        <v>2588</v>
      </c>
      <c r="B1291" s="1" t="s">
        <v>2589</v>
      </c>
      <c r="C1291" s="1">
        <v>5331.0</v>
      </c>
      <c r="D1291" s="1">
        <v>1.0</v>
      </c>
      <c r="F1291" s="1" t="s">
        <v>1520</v>
      </c>
      <c r="G1291" s="2">
        <f>IFERROR(__xludf.DUMMYFUNCTION("IF(B1291="""","""",COUNTA(SPLIT(B1291,"" "")))"),5.0)</f>
        <v>5</v>
      </c>
    </row>
    <row r="1292">
      <c r="A1292" s="1" t="s">
        <v>2590</v>
      </c>
      <c r="B1292" s="1" t="s">
        <v>2591</v>
      </c>
      <c r="C1292" s="1">
        <v>5332.0</v>
      </c>
      <c r="D1292" s="1">
        <v>1.0</v>
      </c>
      <c r="F1292" s="1" t="s">
        <v>1520</v>
      </c>
      <c r="G1292" s="2">
        <f>IFERROR(__xludf.DUMMYFUNCTION("IF(B1292="""","""",COUNTA(SPLIT(B1292,"" "")))"),7.0)</f>
        <v>7</v>
      </c>
    </row>
    <row r="1293">
      <c r="A1293" s="1" t="s">
        <v>2592</v>
      </c>
      <c r="B1293" s="1" t="s">
        <v>2593</v>
      </c>
      <c r="C1293" s="1">
        <v>5426.0</v>
      </c>
      <c r="D1293" s="1">
        <v>1.0</v>
      </c>
      <c r="F1293" s="1" t="s">
        <v>1520</v>
      </c>
      <c r="G1293" s="2">
        <f>IFERROR(__xludf.DUMMYFUNCTION("IF(B1293="""","""",COUNTA(SPLIT(B1293,"" "")))"),34.0)</f>
        <v>34</v>
      </c>
    </row>
    <row r="1294">
      <c r="A1294" s="1" t="s">
        <v>2594</v>
      </c>
      <c r="B1294" s="1" t="s">
        <v>2595</v>
      </c>
      <c r="C1294" s="1">
        <v>5427.0</v>
      </c>
      <c r="D1294" s="1">
        <v>2.0</v>
      </c>
      <c r="F1294" s="1" t="s">
        <v>1520</v>
      </c>
      <c r="G1294" s="2">
        <f>IFERROR(__xludf.DUMMYFUNCTION("IF(B1294="""","""",COUNTA(SPLIT(B1294,"" "")))"),20.0)</f>
        <v>20</v>
      </c>
    </row>
    <row r="1295">
      <c r="A1295" s="1" t="s">
        <v>2596</v>
      </c>
      <c r="B1295" s="1" t="s">
        <v>2597</v>
      </c>
      <c r="C1295" s="1">
        <v>4077.0</v>
      </c>
      <c r="D1295" s="1">
        <v>1.0</v>
      </c>
      <c r="F1295" s="1" t="s">
        <v>1520</v>
      </c>
      <c r="G1295" s="2">
        <f>IFERROR(__xludf.DUMMYFUNCTION("IF(B1295="""","""",COUNTA(SPLIT(B1295,"" "")))"),57.0)</f>
        <v>57</v>
      </c>
    </row>
    <row r="1296">
      <c r="A1296" s="1" t="s">
        <v>2598</v>
      </c>
      <c r="B1296" s="1" t="s">
        <v>2599</v>
      </c>
      <c r="C1296" s="1">
        <v>4114.0</v>
      </c>
      <c r="D1296" s="1">
        <v>1.0</v>
      </c>
      <c r="F1296" s="1" t="s">
        <v>1520</v>
      </c>
      <c r="G1296" s="2">
        <f>IFERROR(__xludf.DUMMYFUNCTION("IF(B1296="""","""",COUNTA(SPLIT(B1296,"" "")))"),26.0)</f>
        <v>26</v>
      </c>
    </row>
    <row r="1297">
      <c r="A1297" s="1" t="s">
        <v>2600</v>
      </c>
      <c r="B1297" s="1" t="s">
        <v>2601</v>
      </c>
      <c r="C1297" s="1">
        <v>5389.0</v>
      </c>
      <c r="D1297" s="1">
        <v>1.0</v>
      </c>
      <c r="F1297" s="1" t="s">
        <v>1520</v>
      </c>
      <c r="G1297" s="2">
        <f>IFERROR(__xludf.DUMMYFUNCTION("IF(B1297="""","""",COUNTA(SPLIT(B1297,"" "")))"),29.0)</f>
        <v>29</v>
      </c>
    </row>
    <row r="1298">
      <c r="A1298" s="1" t="s">
        <v>2602</v>
      </c>
      <c r="B1298" s="1" t="s">
        <v>2603</v>
      </c>
      <c r="C1298" s="1">
        <v>5390.0</v>
      </c>
      <c r="D1298" s="1">
        <v>1.0</v>
      </c>
      <c r="F1298" s="1" t="s">
        <v>1520</v>
      </c>
      <c r="G1298" s="2">
        <f>IFERROR(__xludf.DUMMYFUNCTION("IF(B1298="""","""",COUNTA(SPLIT(B1298,"" "")))"),21.0)</f>
        <v>21</v>
      </c>
    </row>
    <row r="1299">
      <c r="A1299" s="1" t="s">
        <v>2604</v>
      </c>
      <c r="B1299" s="1" t="s">
        <v>2605</v>
      </c>
      <c r="C1299" s="1">
        <v>4076.0</v>
      </c>
      <c r="D1299" s="1">
        <v>1.0</v>
      </c>
      <c r="F1299" s="1" t="s">
        <v>1520</v>
      </c>
      <c r="G1299" s="2">
        <f>IFERROR(__xludf.DUMMYFUNCTION("IF(B1299="""","""",COUNTA(SPLIT(B1299,"" "")))"),17.0)</f>
        <v>17</v>
      </c>
    </row>
    <row r="1300">
      <c r="A1300" s="1" t="s">
        <v>2606</v>
      </c>
      <c r="B1300" s="1" t="s">
        <v>2607</v>
      </c>
      <c r="C1300" s="1">
        <v>5365.0</v>
      </c>
      <c r="D1300" s="1">
        <v>2.0</v>
      </c>
      <c r="F1300" s="1" t="s">
        <v>1520</v>
      </c>
      <c r="G1300" s="2">
        <f>IFERROR(__xludf.DUMMYFUNCTION("IF(B1300="""","""",COUNTA(SPLIT(B1300,"" "")))"),5.0)</f>
        <v>5</v>
      </c>
    </row>
    <row r="1301">
      <c r="A1301" s="1" t="s">
        <v>2608</v>
      </c>
      <c r="B1301" s="1" t="s">
        <v>2609</v>
      </c>
      <c r="C1301" s="1">
        <v>5366.0</v>
      </c>
      <c r="D1301" s="1">
        <v>9.0</v>
      </c>
      <c r="F1301" s="1" t="s">
        <v>1520</v>
      </c>
      <c r="G1301" s="2">
        <f>IFERROR(__xludf.DUMMYFUNCTION("IF(B1301="""","""",COUNTA(SPLIT(B1301,"" "")))"),5.0)</f>
        <v>5</v>
      </c>
    </row>
    <row r="1302">
      <c r="A1302" s="1" t="s">
        <v>2610</v>
      </c>
      <c r="B1302" s="1" t="s">
        <v>2611</v>
      </c>
      <c r="C1302" s="1">
        <v>5367.0</v>
      </c>
      <c r="D1302" s="1">
        <v>2.0</v>
      </c>
      <c r="F1302" s="1" t="s">
        <v>1520</v>
      </c>
      <c r="G1302" s="2">
        <f>IFERROR(__xludf.DUMMYFUNCTION("IF(B1302="""","""",COUNTA(SPLIT(B1302,"" "")))"),19.0)</f>
        <v>19</v>
      </c>
    </row>
    <row r="1303">
      <c r="A1303" s="1" t="s">
        <v>2612</v>
      </c>
      <c r="B1303" s="1" t="s">
        <v>2613</v>
      </c>
      <c r="C1303" s="1">
        <v>5368.0</v>
      </c>
      <c r="D1303" s="1">
        <v>9.0</v>
      </c>
      <c r="F1303" s="1" t="s">
        <v>1520</v>
      </c>
      <c r="G1303" s="2">
        <f>IFERROR(__xludf.DUMMYFUNCTION("IF(B1303="""","""",COUNTA(SPLIT(B1303,"" "")))"),11.0)</f>
        <v>11</v>
      </c>
    </row>
    <row r="1304">
      <c r="A1304" s="1" t="s">
        <v>2614</v>
      </c>
      <c r="B1304" s="1" t="s">
        <v>2615</v>
      </c>
      <c r="C1304" s="1">
        <v>5369.0</v>
      </c>
      <c r="D1304" s="1">
        <v>2.0</v>
      </c>
      <c r="F1304" s="1" t="s">
        <v>1520</v>
      </c>
      <c r="G1304" s="2">
        <f>IFERROR(__xludf.DUMMYFUNCTION("IF(B1304="""","""",COUNTA(SPLIT(B1304,"" "")))"),15.0)</f>
        <v>15</v>
      </c>
    </row>
    <row r="1305">
      <c r="A1305" s="1" t="s">
        <v>2616</v>
      </c>
      <c r="B1305" s="1" t="s">
        <v>2617</v>
      </c>
      <c r="C1305" s="1">
        <v>4075.0</v>
      </c>
      <c r="D1305" s="1">
        <v>1.0</v>
      </c>
      <c r="F1305" s="1" t="s">
        <v>1520</v>
      </c>
      <c r="G1305" s="2">
        <f>IFERROR(__xludf.DUMMYFUNCTION("IF(B1305="""","""",COUNTA(SPLIT(B1305,"" "")))"),36.0)</f>
        <v>36</v>
      </c>
    </row>
    <row r="1306">
      <c r="A1306" s="1" t="s">
        <v>2618</v>
      </c>
      <c r="B1306" s="1" t="s">
        <v>2619</v>
      </c>
      <c r="C1306" s="1">
        <v>5370.0</v>
      </c>
      <c r="D1306" s="1">
        <v>1.0</v>
      </c>
      <c r="F1306" s="1" t="s">
        <v>1520</v>
      </c>
      <c r="G1306" s="2">
        <f>IFERROR(__xludf.DUMMYFUNCTION("IF(B1306="""","""",COUNTA(SPLIT(B1306,"" "")))"),27.0)</f>
        <v>27</v>
      </c>
    </row>
    <row r="1307">
      <c r="A1307" s="1" t="s">
        <v>2620</v>
      </c>
      <c r="B1307" s="1" t="s">
        <v>2621</v>
      </c>
      <c r="C1307" s="1">
        <v>5371.0</v>
      </c>
      <c r="D1307" s="1">
        <v>1.0</v>
      </c>
      <c r="F1307" s="1" t="s">
        <v>1520</v>
      </c>
      <c r="G1307" s="2">
        <f>IFERROR(__xludf.DUMMYFUNCTION("IF(B1307="""","""",COUNTA(SPLIT(B1307,"" "")))"),29.0)</f>
        <v>29</v>
      </c>
    </row>
    <row r="1308">
      <c r="A1308" s="1" t="s">
        <v>2622</v>
      </c>
      <c r="B1308" s="1" t="s">
        <v>2623</v>
      </c>
      <c r="C1308" s="1">
        <v>4083.0</v>
      </c>
      <c r="D1308" s="1">
        <v>1.0</v>
      </c>
      <c r="F1308" s="1" t="s">
        <v>1520</v>
      </c>
      <c r="G1308" s="2">
        <f>IFERROR(__xludf.DUMMYFUNCTION("IF(B1308="""","""",COUNTA(SPLIT(B1308,"" "")))"),46.0)</f>
        <v>46</v>
      </c>
    </row>
    <row r="1309">
      <c r="A1309" s="1" t="s">
        <v>2624</v>
      </c>
      <c r="B1309" s="1" t="s">
        <v>2625</v>
      </c>
      <c r="C1309" s="1">
        <v>5374.0</v>
      </c>
      <c r="D1309" s="1">
        <v>2.0</v>
      </c>
      <c r="F1309" s="1" t="s">
        <v>1520</v>
      </c>
      <c r="G1309" s="2">
        <f>IFERROR(__xludf.DUMMYFUNCTION("IF(B1309="""","""",COUNTA(SPLIT(B1309,"" "")))"),20.0)</f>
        <v>20</v>
      </c>
    </row>
    <row r="1310">
      <c r="A1310" s="1" t="s">
        <v>2626</v>
      </c>
      <c r="B1310" s="1" t="s">
        <v>2627</v>
      </c>
      <c r="C1310" s="1">
        <v>5375.0</v>
      </c>
      <c r="D1310" s="1">
        <v>9.0</v>
      </c>
      <c r="F1310" s="1" t="s">
        <v>1520</v>
      </c>
      <c r="G1310" s="2">
        <f>IFERROR(__xludf.DUMMYFUNCTION("IF(B1310="""","""",COUNTA(SPLIT(B1310,"" "")))"),32.0)</f>
        <v>32</v>
      </c>
    </row>
    <row r="1311">
      <c r="A1311" s="1" t="s">
        <v>2628</v>
      </c>
      <c r="B1311" s="1" t="s">
        <v>2629</v>
      </c>
      <c r="C1311" s="1">
        <v>5376.0</v>
      </c>
      <c r="D1311" s="1">
        <v>2.0</v>
      </c>
      <c r="F1311" s="1" t="s">
        <v>1520</v>
      </c>
      <c r="G1311" s="2">
        <f>IFERROR(__xludf.DUMMYFUNCTION("IF(B1311="""","""",COUNTA(SPLIT(B1311,"" "")))"),10.0)</f>
        <v>10</v>
      </c>
    </row>
    <row r="1312">
      <c r="A1312" s="1" t="s">
        <v>2630</v>
      </c>
      <c r="B1312" s="1" t="s">
        <v>2631</v>
      </c>
      <c r="C1312" s="1">
        <v>4082.0</v>
      </c>
      <c r="D1312" s="1">
        <v>1.0</v>
      </c>
      <c r="F1312" s="1" t="s">
        <v>1520</v>
      </c>
      <c r="G1312" s="2">
        <f>IFERROR(__xludf.DUMMYFUNCTION("IF(B1312="""","""",COUNTA(SPLIT(B1312,"" "")))"),37.0)</f>
        <v>37</v>
      </c>
    </row>
    <row r="1313">
      <c r="A1313" s="1" t="s">
        <v>2632</v>
      </c>
      <c r="B1313" s="1" t="s">
        <v>2633</v>
      </c>
      <c r="C1313" s="1">
        <v>5372.0</v>
      </c>
      <c r="D1313" s="1">
        <v>1.0</v>
      </c>
      <c r="F1313" s="1" t="s">
        <v>1520</v>
      </c>
      <c r="G1313" s="2">
        <f>IFERROR(__xludf.DUMMYFUNCTION("IF(B1313="""","""",COUNTA(SPLIT(B1313,"" "")))"),25.0)</f>
        <v>25</v>
      </c>
    </row>
    <row r="1314">
      <c r="A1314" s="1" t="s">
        <v>2634</v>
      </c>
      <c r="B1314" s="1" t="s">
        <v>2635</v>
      </c>
      <c r="C1314" s="1">
        <v>5373.0</v>
      </c>
      <c r="D1314" s="1">
        <v>1.0</v>
      </c>
      <c r="F1314" s="1" t="s">
        <v>1520</v>
      </c>
      <c r="G1314" s="2">
        <f>IFERROR(__xludf.DUMMYFUNCTION("IF(B1314="""","""",COUNTA(SPLIT(B1314,"" "")))"),45.0)</f>
        <v>45</v>
      </c>
    </row>
    <row r="1315">
      <c r="A1315" s="1" t="s">
        <v>2636</v>
      </c>
      <c r="B1315" s="1" t="s">
        <v>2637</v>
      </c>
      <c r="C1315" s="1">
        <v>4080.0</v>
      </c>
      <c r="D1315" s="1">
        <v>1.0</v>
      </c>
      <c r="F1315" s="1" t="s">
        <v>1520</v>
      </c>
      <c r="G1315" s="2">
        <f>IFERROR(__xludf.DUMMYFUNCTION("IF(B1315="""","""",COUNTA(SPLIT(B1315,"" "")))"),7.0)</f>
        <v>7</v>
      </c>
    </row>
    <row r="1316">
      <c r="A1316" s="1" t="s">
        <v>2638</v>
      </c>
      <c r="B1316" s="1" t="s">
        <v>2639</v>
      </c>
      <c r="C1316" s="1">
        <v>5391.0</v>
      </c>
      <c r="D1316" s="1">
        <v>2.0</v>
      </c>
      <c r="F1316" s="1" t="s">
        <v>1520</v>
      </c>
      <c r="G1316" s="2">
        <f>IFERROR(__xludf.DUMMYFUNCTION("IF(B1316="""","""",COUNTA(SPLIT(B1316,"" "")))"),3.0)</f>
        <v>3</v>
      </c>
    </row>
    <row r="1317">
      <c r="A1317" s="1" t="s">
        <v>2640</v>
      </c>
      <c r="B1317" s="1" t="s">
        <v>2641</v>
      </c>
      <c r="C1317" s="1">
        <v>5392.0</v>
      </c>
      <c r="D1317" s="1">
        <v>1.0</v>
      </c>
      <c r="F1317" s="1" t="s">
        <v>1520</v>
      </c>
      <c r="G1317" s="2">
        <f>IFERROR(__xludf.DUMMYFUNCTION("IF(B1317="""","""",COUNTA(SPLIT(B1317,"" "")))"),21.0)</f>
        <v>21</v>
      </c>
    </row>
    <row r="1318">
      <c r="A1318" s="1" t="s">
        <v>2642</v>
      </c>
      <c r="B1318" s="1" t="s">
        <v>2643</v>
      </c>
      <c r="C1318" s="1">
        <v>5393.0</v>
      </c>
      <c r="D1318" s="1">
        <v>2.0</v>
      </c>
      <c r="F1318" s="1" t="s">
        <v>1520</v>
      </c>
      <c r="G1318" s="2">
        <f>IFERROR(__xludf.DUMMYFUNCTION("IF(B1318="""","""",COUNTA(SPLIT(B1318,"" "")))"),1.0)</f>
        <v>1</v>
      </c>
    </row>
    <row r="1319">
      <c r="A1319" s="1" t="s">
        <v>2644</v>
      </c>
      <c r="B1319" s="1" t="s">
        <v>2645</v>
      </c>
      <c r="C1319" s="1">
        <v>5394.0</v>
      </c>
      <c r="D1319" s="1">
        <v>1.0</v>
      </c>
      <c r="F1319" s="1" t="s">
        <v>1520</v>
      </c>
      <c r="G1319" s="2">
        <f>IFERROR(__xludf.DUMMYFUNCTION("IF(B1319="""","""",COUNTA(SPLIT(B1319,"" "")))"),12.0)</f>
        <v>12</v>
      </c>
    </row>
    <row r="1320">
      <c r="A1320" s="1" t="s">
        <v>2646</v>
      </c>
      <c r="B1320" s="1" t="s">
        <v>2647</v>
      </c>
      <c r="C1320" s="1">
        <v>4074.0</v>
      </c>
      <c r="D1320" s="1">
        <v>1.0</v>
      </c>
      <c r="F1320" s="1" t="s">
        <v>1520</v>
      </c>
      <c r="G1320" s="2">
        <f>IFERROR(__xludf.DUMMYFUNCTION("IF(B1320="""","""",COUNTA(SPLIT(B1320,"" "")))"),19.0)</f>
        <v>19</v>
      </c>
    </row>
    <row r="1321">
      <c r="A1321" s="1" t="s">
        <v>2648</v>
      </c>
      <c r="B1321" s="1" t="s">
        <v>2649</v>
      </c>
      <c r="C1321" s="1">
        <v>5387.0</v>
      </c>
      <c r="D1321" s="1">
        <v>1.0</v>
      </c>
      <c r="F1321" s="1" t="s">
        <v>1520</v>
      </c>
      <c r="G1321" s="2">
        <f>IFERROR(__xludf.DUMMYFUNCTION("IF(B1321="""","""",COUNTA(SPLIT(B1321,"" "")))"),15.0)</f>
        <v>15</v>
      </c>
    </row>
    <row r="1322">
      <c r="A1322" s="1" t="s">
        <v>2650</v>
      </c>
      <c r="B1322" s="1" t="s">
        <v>2651</v>
      </c>
      <c r="C1322" s="1">
        <v>4073.0</v>
      </c>
      <c r="D1322" s="1">
        <v>1.0</v>
      </c>
      <c r="F1322" s="1" t="s">
        <v>1520</v>
      </c>
      <c r="G1322" s="2">
        <f>IFERROR(__xludf.DUMMYFUNCTION("IF(B1322="""","""",COUNTA(SPLIT(B1322,"" "")))"),29.0)</f>
        <v>29</v>
      </c>
    </row>
    <row r="1323">
      <c r="A1323" s="1" t="s">
        <v>2652</v>
      </c>
      <c r="B1323" s="1" t="s">
        <v>2653</v>
      </c>
      <c r="C1323" s="1">
        <v>5381.0</v>
      </c>
      <c r="D1323" s="1">
        <v>1.0</v>
      </c>
      <c r="F1323" s="1" t="s">
        <v>1520</v>
      </c>
      <c r="G1323" s="2">
        <f>IFERROR(__xludf.DUMMYFUNCTION("IF(B1323="""","""",COUNTA(SPLIT(B1323,"" "")))"),40.0)</f>
        <v>40</v>
      </c>
    </row>
    <row r="1324">
      <c r="A1324" s="1" t="s">
        <v>2654</v>
      </c>
      <c r="B1324" s="1" t="s">
        <v>2655</v>
      </c>
      <c r="C1324" s="1">
        <v>4072.0</v>
      </c>
      <c r="D1324" s="1">
        <v>2.0</v>
      </c>
      <c r="F1324" s="1" t="s">
        <v>1520</v>
      </c>
      <c r="G1324" s="2">
        <f>IFERROR(__xludf.DUMMYFUNCTION("IF(B1324="""","""",COUNTA(SPLIT(B1324,"" "")))"),25.0)</f>
        <v>25</v>
      </c>
    </row>
    <row r="1325">
      <c r="A1325" s="1" t="s">
        <v>2656</v>
      </c>
      <c r="B1325" s="1" t="s">
        <v>2657</v>
      </c>
      <c r="C1325" s="1">
        <v>5377.0</v>
      </c>
      <c r="D1325" s="1">
        <v>9.0</v>
      </c>
      <c r="F1325" s="1" t="s">
        <v>1520</v>
      </c>
      <c r="G1325" s="2">
        <f>IFERROR(__xludf.DUMMYFUNCTION("IF(B1325="""","""",COUNTA(SPLIT(B1325,"" "")))"),25.0)</f>
        <v>25</v>
      </c>
    </row>
    <row r="1326">
      <c r="A1326" s="1" t="s">
        <v>2658</v>
      </c>
      <c r="B1326" s="1" t="s">
        <v>2659</v>
      </c>
      <c r="C1326" s="1">
        <v>5378.0</v>
      </c>
      <c r="D1326" s="1">
        <v>2.0</v>
      </c>
      <c r="F1326" s="1" t="s">
        <v>1520</v>
      </c>
      <c r="G1326" s="2">
        <f>IFERROR(__xludf.DUMMYFUNCTION("IF(B1326="""","""",COUNTA(SPLIT(B1326,"" "")))"),27.0)</f>
        <v>27</v>
      </c>
    </row>
    <row r="1327">
      <c r="A1327" s="1" t="s">
        <v>2660</v>
      </c>
      <c r="B1327" s="1" t="s">
        <v>2661</v>
      </c>
      <c r="C1327" s="1">
        <v>5383.0</v>
      </c>
      <c r="D1327" s="1">
        <v>1.0</v>
      </c>
      <c r="F1327" s="1" t="s">
        <v>1520</v>
      </c>
      <c r="G1327" s="2">
        <f>IFERROR(__xludf.DUMMYFUNCTION("IF(B1327="""","""",COUNTA(SPLIT(B1327,"" "")))"),22.0)</f>
        <v>22</v>
      </c>
    </row>
    <row r="1328">
      <c r="A1328" s="1" t="s">
        <v>2662</v>
      </c>
      <c r="B1328" s="1" t="s">
        <v>2663</v>
      </c>
      <c r="C1328" s="1">
        <v>5384.0</v>
      </c>
      <c r="D1328" s="1">
        <v>2.0</v>
      </c>
      <c r="F1328" s="1" t="s">
        <v>1520</v>
      </c>
      <c r="G1328" s="2">
        <f>IFERROR(__xludf.DUMMYFUNCTION("IF(B1328="""","""",COUNTA(SPLIT(B1328,"" "")))"),9.0)</f>
        <v>9</v>
      </c>
    </row>
    <row r="1329">
      <c r="A1329" s="1" t="s">
        <v>2664</v>
      </c>
      <c r="B1329" s="1" t="s">
        <v>2665</v>
      </c>
      <c r="C1329" s="1">
        <v>5385.0</v>
      </c>
      <c r="D1329" s="1">
        <v>1.0</v>
      </c>
      <c r="F1329" s="1" t="s">
        <v>1520</v>
      </c>
      <c r="G1329" s="2">
        <f>IFERROR(__xludf.DUMMYFUNCTION("IF(B1329="""","""",COUNTA(SPLIT(B1329,"" "")))"),33.0)</f>
        <v>33</v>
      </c>
    </row>
    <row r="1330">
      <c r="A1330" s="1" t="s">
        <v>2666</v>
      </c>
      <c r="B1330" s="1" t="s">
        <v>2667</v>
      </c>
      <c r="C1330" s="1">
        <v>4113.0</v>
      </c>
      <c r="D1330" s="1">
        <v>1.0</v>
      </c>
      <c r="F1330" s="1" t="s">
        <v>1520</v>
      </c>
      <c r="G1330" s="2">
        <f>IFERROR(__xludf.DUMMYFUNCTION("IF(B1330="""","""",COUNTA(SPLIT(B1330,"" "")))"),23.0)</f>
        <v>23</v>
      </c>
    </row>
    <row r="1331">
      <c r="A1331" s="1" t="s">
        <v>2668</v>
      </c>
      <c r="B1331" s="1" t="s">
        <v>2669</v>
      </c>
      <c r="C1331" s="1">
        <v>5379.0</v>
      </c>
      <c r="D1331" s="1">
        <v>1.0</v>
      </c>
      <c r="F1331" s="1" t="s">
        <v>1520</v>
      </c>
      <c r="G1331" s="2">
        <f>IFERROR(__xludf.DUMMYFUNCTION("IF(B1331="""","""",COUNTA(SPLIT(B1331,"" "")))"),24.0)</f>
        <v>24</v>
      </c>
    </row>
    <row r="1332">
      <c r="A1332" s="1" t="s">
        <v>2670</v>
      </c>
      <c r="B1332" s="1" t="s">
        <v>2671</v>
      </c>
      <c r="C1332" s="1">
        <v>5380.0</v>
      </c>
      <c r="D1332" s="1">
        <v>1.0</v>
      </c>
      <c r="F1332" s="1" t="s">
        <v>1520</v>
      </c>
      <c r="G1332" s="2">
        <f>IFERROR(__xludf.DUMMYFUNCTION("IF(B1332="""","""",COUNTA(SPLIT(B1332,"" "")))"),21.0)</f>
        <v>21</v>
      </c>
    </row>
    <row r="1333">
      <c r="A1333" s="1" t="s">
        <v>2672</v>
      </c>
      <c r="B1333" s="1" t="s">
        <v>2673</v>
      </c>
      <c r="C1333" s="1">
        <v>5259.0</v>
      </c>
      <c r="D1333" s="1">
        <v>1.0</v>
      </c>
      <c r="F1333" s="1" t="s">
        <v>1520</v>
      </c>
      <c r="G1333" s="2">
        <f>IFERROR(__xludf.DUMMYFUNCTION("IF(B1333="""","""",COUNTA(SPLIT(B1333,"" "")))"),17.0)</f>
        <v>17</v>
      </c>
    </row>
    <row r="1334">
      <c r="A1334" s="1" t="s">
        <v>2674</v>
      </c>
      <c r="B1334" s="1" t="s">
        <v>2675</v>
      </c>
      <c r="C1334" s="1">
        <v>5364.0</v>
      </c>
      <c r="D1334" s="1">
        <v>2.0</v>
      </c>
      <c r="F1334" s="1" t="s">
        <v>1520</v>
      </c>
      <c r="G1334" s="2">
        <f>IFERROR(__xludf.DUMMYFUNCTION("IF(B1334="""","""",COUNTA(SPLIT(B1334,"" "")))"),15.0)</f>
        <v>15</v>
      </c>
    </row>
    <row r="1335">
      <c r="A1335" s="1" t="s">
        <v>2676</v>
      </c>
      <c r="B1335" s="1" t="s">
        <v>2677</v>
      </c>
      <c r="C1335" s="1">
        <v>5260.0</v>
      </c>
      <c r="D1335" s="1">
        <v>1.0</v>
      </c>
      <c r="F1335" s="1" t="s">
        <v>1520</v>
      </c>
      <c r="G1335" s="2">
        <f>IFERROR(__xludf.DUMMYFUNCTION("IF(B1335="""","""",COUNTA(SPLIT(B1335,"" "")))"),35.0)</f>
        <v>35</v>
      </c>
    </row>
    <row r="1336">
      <c r="A1336" s="1" t="s">
        <v>2678</v>
      </c>
      <c r="B1336" s="1" t="s">
        <v>2679</v>
      </c>
      <c r="C1336" s="1">
        <v>5586.0</v>
      </c>
      <c r="D1336" s="1">
        <v>1.0</v>
      </c>
      <c r="F1336" s="1" t="s">
        <v>1520</v>
      </c>
      <c r="G1336" s="2">
        <f>IFERROR(__xludf.DUMMYFUNCTION("IF(B1336="""","""",COUNTA(SPLIT(B1336,"" "")))"),2.0)</f>
        <v>2</v>
      </c>
    </row>
    <row r="1337">
      <c r="A1337" s="1" t="s">
        <v>2680</v>
      </c>
      <c r="B1337" s="1" t="s">
        <v>2681</v>
      </c>
      <c r="C1337" s="1">
        <v>5604.0</v>
      </c>
      <c r="D1337" s="1">
        <v>1.0</v>
      </c>
      <c r="F1337" s="1" t="s">
        <v>1520</v>
      </c>
      <c r="G1337" s="2">
        <f>IFERROR(__xludf.DUMMYFUNCTION("IF(B1337="""","""",COUNTA(SPLIT(B1337,"" "")))"),21.0)</f>
        <v>21</v>
      </c>
    </row>
    <row r="1338">
      <c r="A1338" s="1" t="s">
        <v>2682</v>
      </c>
      <c r="B1338" s="1" t="s">
        <v>2683</v>
      </c>
      <c r="C1338" s="1">
        <v>4064.0</v>
      </c>
      <c r="D1338" s="1">
        <v>1.0</v>
      </c>
      <c r="F1338" s="1" t="s">
        <v>1520</v>
      </c>
      <c r="G1338" s="2">
        <f>IFERROR(__xludf.DUMMYFUNCTION("IF(B1338="""","""",COUNTA(SPLIT(B1338,"" "")))"),4.0)</f>
        <v>4</v>
      </c>
    </row>
    <row r="1339">
      <c r="A1339" s="1" t="s">
        <v>2684</v>
      </c>
      <c r="B1339" s="1" t="s">
        <v>2685</v>
      </c>
      <c r="C1339" s="1">
        <v>5337.0</v>
      </c>
      <c r="D1339" s="1">
        <v>1.0</v>
      </c>
      <c r="F1339" s="1" t="s">
        <v>1520</v>
      </c>
      <c r="G1339" s="2">
        <f>IFERROR(__xludf.DUMMYFUNCTION("IF(B1339="""","""",COUNTA(SPLIT(B1339,"" "")))"),3.0)</f>
        <v>3</v>
      </c>
    </row>
    <row r="1340">
      <c r="A1340" s="1" t="s">
        <v>2686</v>
      </c>
      <c r="B1340" s="1" t="s">
        <v>2687</v>
      </c>
      <c r="C1340" s="1">
        <v>5338.0</v>
      </c>
      <c r="D1340" s="1">
        <v>1.0</v>
      </c>
      <c r="F1340" s="1" t="s">
        <v>1520</v>
      </c>
      <c r="G1340" s="2">
        <f>IFERROR(__xludf.DUMMYFUNCTION("IF(B1340="""","""",COUNTA(SPLIT(B1340,"" "")))"),3.0)</f>
        <v>3</v>
      </c>
    </row>
    <row r="1341">
      <c r="A1341" s="1" t="s">
        <v>2688</v>
      </c>
      <c r="B1341" s="1" t="s">
        <v>2689</v>
      </c>
      <c r="C1341" s="1">
        <v>5340.0</v>
      </c>
      <c r="D1341" s="1">
        <v>1.0</v>
      </c>
      <c r="F1341" s="1" t="s">
        <v>1520</v>
      </c>
      <c r="G1341" s="2">
        <f>IFERROR(__xludf.DUMMYFUNCTION("IF(B1341="""","""",COUNTA(SPLIT(B1341,"" "")))"),4.0)</f>
        <v>4</v>
      </c>
    </row>
    <row r="1342">
      <c r="A1342" s="1" t="s">
        <v>2690</v>
      </c>
      <c r="B1342" s="1" t="s">
        <v>2691</v>
      </c>
      <c r="C1342" s="1">
        <v>5339.0</v>
      </c>
      <c r="D1342" s="1">
        <v>1.0</v>
      </c>
      <c r="F1342" s="1" t="s">
        <v>1520</v>
      </c>
      <c r="G1342" s="2">
        <f>IFERROR(__xludf.DUMMYFUNCTION("IF(B1342="""","""",COUNTA(SPLIT(B1342,"" "")))"),3.0)</f>
        <v>3</v>
      </c>
    </row>
    <row r="1343">
      <c r="A1343" s="1" t="s">
        <v>2692</v>
      </c>
      <c r="B1343" s="1" t="s">
        <v>2693</v>
      </c>
      <c r="C1343" s="1">
        <v>4063.0</v>
      </c>
      <c r="D1343" s="1">
        <v>1.0</v>
      </c>
      <c r="F1343" s="1" t="s">
        <v>1520</v>
      </c>
      <c r="G1343" s="2">
        <f>IFERROR(__xludf.DUMMYFUNCTION("IF(B1343="""","""",COUNTA(SPLIT(B1343,"" "")))"),3.0)</f>
        <v>3</v>
      </c>
    </row>
    <row r="1344">
      <c r="A1344" s="1" t="s">
        <v>2694</v>
      </c>
      <c r="B1344" s="1" t="s">
        <v>2695</v>
      </c>
      <c r="C1344" s="1">
        <v>5341.0</v>
      </c>
      <c r="D1344" s="1">
        <v>1.0</v>
      </c>
      <c r="F1344" s="1" t="s">
        <v>1520</v>
      </c>
      <c r="G1344" s="2">
        <f>IFERROR(__xludf.DUMMYFUNCTION("IF(B1344="""","""",COUNTA(SPLIT(B1344,"" "")))"),3.0)</f>
        <v>3</v>
      </c>
    </row>
    <row r="1345">
      <c r="A1345" s="1" t="s">
        <v>2696</v>
      </c>
      <c r="B1345" s="1" t="s">
        <v>2697</v>
      </c>
      <c r="C1345" s="1">
        <v>5342.0</v>
      </c>
      <c r="D1345" s="1">
        <v>1.0</v>
      </c>
      <c r="F1345" s="1" t="s">
        <v>1520</v>
      </c>
      <c r="G1345" s="2">
        <f>IFERROR(__xludf.DUMMYFUNCTION("IF(B1345="""","""",COUNTA(SPLIT(B1345,"" "")))"),7.0)</f>
        <v>7</v>
      </c>
    </row>
    <row r="1346">
      <c r="A1346" s="1" t="s">
        <v>2698</v>
      </c>
      <c r="B1346" s="1" t="s">
        <v>2699</v>
      </c>
      <c r="C1346" s="1">
        <v>5343.0</v>
      </c>
      <c r="D1346" s="1">
        <v>1.0</v>
      </c>
      <c r="F1346" s="1" t="s">
        <v>1520</v>
      </c>
      <c r="G1346" s="2">
        <f>IFERROR(__xludf.DUMMYFUNCTION("IF(B1346="""","""",COUNTA(SPLIT(B1346,"" "")))"),9.0)</f>
        <v>9</v>
      </c>
    </row>
    <row r="1347">
      <c r="A1347" s="1" t="s">
        <v>2700</v>
      </c>
      <c r="B1347" s="1" t="s">
        <v>2701</v>
      </c>
      <c r="C1347" s="1">
        <v>4085.0</v>
      </c>
      <c r="D1347" s="1">
        <v>1.0</v>
      </c>
      <c r="F1347" s="1" t="s">
        <v>1520</v>
      </c>
      <c r="G1347" s="2">
        <f>IFERROR(__xludf.DUMMYFUNCTION("IF(B1347="""","""",COUNTA(SPLIT(B1347,"" "")))"),35.0)</f>
        <v>35</v>
      </c>
    </row>
    <row r="1348">
      <c r="A1348" s="1" t="s">
        <v>2702</v>
      </c>
      <c r="B1348" s="1" t="s">
        <v>2703</v>
      </c>
      <c r="C1348" s="1">
        <v>4084.0</v>
      </c>
      <c r="D1348" s="1">
        <v>1.0</v>
      </c>
      <c r="F1348" s="1" t="s">
        <v>1520</v>
      </c>
      <c r="G1348" s="2">
        <f>IFERROR(__xludf.DUMMYFUNCTION("IF(B1348="""","""",COUNTA(SPLIT(B1348,"" "")))"),38.0)</f>
        <v>38</v>
      </c>
    </row>
    <row r="1349">
      <c r="A1349" s="1" t="s">
        <v>2704</v>
      </c>
      <c r="B1349" s="1" t="s">
        <v>2705</v>
      </c>
      <c r="C1349" s="1">
        <v>5395.0</v>
      </c>
      <c r="D1349" s="1">
        <v>9.0</v>
      </c>
      <c r="F1349" s="1" t="s">
        <v>1520</v>
      </c>
      <c r="G1349" s="2">
        <f>IFERROR(__xludf.DUMMYFUNCTION("IF(B1349="""","""",COUNTA(SPLIT(B1349,"" "")))"),13.0)</f>
        <v>13</v>
      </c>
    </row>
    <row r="1350">
      <c r="A1350" s="1" t="s">
        <v>2706</v>
      </c>
      <c r="B1350" s="1" t="s">
        <v>2707</v>
      </c>
      <c r="C1350" s="1">
        <v>5397.0</v>
      </c>
      <c r="D1350" s="1">
        <v>1.0</v>
      </c>
      <c r="F1350" s="1" t="s">
        <v>1520</v>
      </c>
      <c r="G1350" s="2">
        <f>IFERROR(__xludf.DUMMYFUNCTION("IF(B1350="""","""",COUNTA(SPLIT(B1350,"" "")))"),5.0)</f>
        <v>5</v>
      </c>
    </row>
    <row r="1351">
      <c r="A1351" s="1" t="s">
        <v>2708</v>
      </c>
      <c r="B1351" s="1" t="s">
        <v>2709</v>
      </c>
      <c r="C1351" s="1">
        <v>5396.0</v>
      </c>
      <c r="D1351" s="1">
        <v>9.0</v>
      </c>
      <c r="F1351" s="1" t="s">
        <v>1520</v>
      </c>
      <c r="G1351" s="2">
        <f>IFERROR(__xludf.DUMMYFUNCTION("IF(B1351="""","""",COUNTA(SPLIT(B1351,"" "")))"),8.0)</f>
        <v>8</v>
      </c>
    </row>
    <row r="1352">
      <c r="A1352" s="1" t="s">
        <v>2710</v>
      </c>
      <c r="B1352" s="1" t="s">
        <v>2711</v>
      </c>
      <c r="C1352" s="1">
        <v>5398.0</v>
      </c>
      <c r="D1352" s="1">
        <v>2.0</v>
      </c>
      <c r="F1352" s="1" t="s">
        <v>1520</v>
      </c>
      <c r="G1352" s="2">
        <f>IFERROR(__xludf.DUMMYFUNCTION("IF(B1352="""","""",COUNTA(SPLIT(B1352,"" "")))"),15.0)</f>
        <v>15</v>
      </c>
    </row>
    <row r="1353">
      <c r="A1353" s="1" t="s">
        <v>2712</v>
      </c>
      <c r="B1353" s="1" t="s">
        <v>2713</v>
      </c>
      <c r="C1353" s="1">
        <v>5399.0</v>
      </c>
      <c r="D1353" s="1">
        <v>9.0</v>
      </c>
      <c r="F1353" s="1" t="s">
        <v>1520</v>
      </c>
      <c r="G1353" s="2">
        <f>IFERROR(__xludf.DUMMYFUNCTION("IF(B1353="""","""",COUNTA(SPLIT(B1353,"" "")))"),15.0)</f>
        <v>15</v>
      </c>
    </row>
    <row r="1354">
      <c r="A1354" s="1" t="s">
        <v>2714</v>
      </c>
      <c r="B1354" s="1" t="s">
        <v>2715</v>
      </c>
      <c r="C1354" s="1">
        <v>5400.0</v>
      </c>
      <c r="D1354" s="1">
        <v>1.0</v>
      </c>
      <c r="F1354" s="1" t="s">
        <v>1520</v>
      </c>
      <c r="G1354" s="2">
        <f>IFERROR(__xludf.DUMMYFUNCTION("IF(B1354="""","""",COUNTA(SPLIT(B1354,"" "")))"),15.0)</f>
        <v>15</v>
      </c>
    </row>
    <row r="1355">
      <c r="A1355" s="1" t="s">
        <v>2716</v>
      </c>
      <c r="B1355" s="1" t="s">
        <v>2717</v>
      </c>
      <c r="C1355" s="1">
        <v>5401.0</v>
      </c>
      <c r="D1355" s="1">
        <v>9.0</v>
      </c>
      <c r="F1355" s="1" t="s">
        <v>1520</v>
      </c>
      <c r="G1355" s="2">
        <f>IFERROR(__xludf.DUMMYFUNCTION("IF(B1355="""","""",COUNTA(SPLIT(B1355,"" "")))"),8.0)</f>
        <v>8</v>
      </c>
    </row>
    <row r="1356">
      <c r="A1356" s="1" t="s">
        <v>2718</v>
      </c>
      <c r="B1356" s="1" t="s">
        <v>2719</v>
      </c>
      <c r="C1356" s="1">
        <v>5402.0</v>
      </c>
      <c r="D1356" s="1">
        <v>1.0</v>
      </c>
      <c r="F1356" s="1" t="s">
        <v>1520</v>
      </c>
      <c r="G1356" s="2">
        <f>IFERROR(__xludf.DUMMYFUNCTION("IF(B1356="""","""",COUNTA(SPLIT(B1356,"" "")))"),3.0)</f>
        <v>3</v>
      </c>
    </row>
    <row r="1357">
      <c r="A1357" s="1" t="s">
        <v>2720</v>
      </c>
      <c r="B1357" s="1" t="s">
        <v>2721</v>
      </c>
      <c r="C1357" s="1">
        <v>5403.0</v>
      </c>
      <c r="D1357" s="1">
        <v>1.0</v>
      </c>
      <c r="F1357" s="1" t="s">
        <v>1520</v>
      </c>
      <c r="G1357" s="2">
        <f>IFERROR(__xludf.DUMMYFUNCTION("IF(B1357="""","""",COUNTA(SPLIT(B1357,"" "")))"),21.0)</f>
        <v>21</v>
      </c>
    </row>
    <row r="1358">
      <c r="A1358" s="1" t="s">
        <v>2722</v>
      </c>
      <c r="B1358" s="1" t="s">
        <v>2723</v>
      </c>
      <c r="C1358" s="1">
        <v>9464.0</v>
      </c>
      <c r="D1358" s="1">
        <v>1.0</v>
      </c>
      <c r="F1358" s="1" t="s">
        <v>1520</v>
      </c>
      <c r="G1358" s="2">
        <f>IFERROR(__xludf.DUMMYFUNCTION("IF(B1358="""","""",COUNTA(SPLIT(B1358,"" "")))"),7.0)</f>
        <v>7</v>
      </c>
    </row>
    <row r="1359">
      <c r="A1359" s="1" t="s">
        <v>2724</v>
      </c>
      <c r="B1359" s="1" t="s">
        <v>2725</v>
      </c>
      <c r="C1359" s="1">
        <v>9567.0</v>
      </c>
      <c r="D1359" s="1">
        <v>1.0</v>
      </c>
      <c r="F1359" s="1" t="s">
        <v>1520</v>
      </c>
      <c r="G1359" s="2">
        <f>IFERROR(__xludf.DUMMYFUNCTION("IF(B1359="""","""",COUNTA(SPLIT(B1359,"" "")))"),15.0)</f>
        <v>15</v>
      </c>
    </row>
    <row r="1360">
      <c r="A1360" s="1" t="s">
        <v>2726</v>
      </c>
      <c r="B1360" s="1" t="s">
        <v>2727</v>
      </c>
      <c r="C1360" s="1">
        <v>9568.0</v>
      </c>
      <c r="D1360" s="1">
        <v>1.0</v>
      </c>
      <c r="F1360" s="1" t="s">
        <v>1520</v>
      </c>
      <c r="G1360" s="2">
        <f>IFERROR(__xludf.DUMMYFUNCTION("IF(B1360="""","""",COUNTA(SPLIT(B1360,"" "")))"),5.0)</f>
        <v>5</v>
      </c>
    </row>
    <row r="1361">
      <c r="A1361" s="1" t="s">
        <v>2728</v>
      </c>
      <c r="B1361" s="1" t="s">
        <v>2729</v>
      </c>
      <c r="C1361" s="1">
        <v>9467.0</v>
      </c>
      <c r="D1361" s="1">
        <v>1.0</v>
      </c>
      <c r="F1361" s="1" t="s">
        <v>1520</v>
      </c>
      <c r="G1361" s="2">
        <f>IFERROR(__xludf.DUMMYFUNCTION("IF(B1361="""","""",COUNTA(SPLIT(B1361,"" "")))"),16.0)</f>
        <v>16</v>
      </c>
    </row>
    <row r="1362">
      <c r="A1362" s="1" t="s">
        <v>2730</v>
      </c>
      <c r="B1362" s="1" t="s">
        <v>2731</v>
      </c>
      <c r="C1362" s="1">
        <v>9571.0</v>
      </c>
      <c r="D1362" s="1">
        <v>2.0</v>
      </c>
      <c r="F1362" s="1" t="s">
        <v>1520</v>
      </c>
      <c r="G1362" s="2">
        <f>IFERROR(__xludf.DUMMYFUNCTION("IF(B1362="""","""",COUNTA(SPLIT(B1362,"" "")))"),23.0)</f>
        <v>23</v>
      </c>
    </row>
    <row r="1363">
      <c r="A1363" s="1" t="s">
        <v>2732</v>
      </c>
      <c r="B1363" s="1" t="s">
        <v>2733</v>
      </c>
      <c r="C1363" s="1">
        <v>9572.0</v>
      </c>
      <c r="D1363" s="1">
        <v>1.0</v>
      </c>
      <c r="F1363" s="1" t="s">
        <v>1520</v>
      </c>
      <c r="G1363" s="2">
        <f>IFERROR(__xludf.DUMMYFUNCTION("IF(B1363="""","""",COUNTA(SPLIT(B1363,"" "")))"),9.0)</f>
        <v>9</v>
      </c>
    </row>
    <row r="1364">
      <c r="A1364" s="1" t="s">
        <v>2734</v>
      </c>
      <c r="B1364" s="1" t="s">
        <v>2735</v>
      </c>
      <c r="C1364" s="1">
        <v>9463.0</v>
      </c>
      <c r="D1364" s="1">
        <v>1.0</v>
      </c>
      <c r="F1364" s="1" t="s">
        <v>1520</v>
      </c>
      <c r="G1364" s="2">
        <f>IFERROR(__xludf.DUMMYFUNCTION("IF(B1364="""","""",COUNTA(SPLIT(B1364,"" "")))"),7.0)</f>
        <v>7</v>
      </c>
    </row>
    <row r="1365">
      <c r="A1365" s="1" t="s">
        <v>2736</v>
      </c>
      <c r="B1365" s="1" t="s">
        <v>2737</v>
      </c>
      <c r="C1365" s="1">
        <v>9462.0</v>
      </c>
      <c r="D1365" s="1">
        <v>2.0</v>
      </c>
      <c r="F1365" s="1" t="s">
        <v>1520</v>
      </c>
      <c r="G1365" s="2">
        <f>IFERROR(__xludf.DUMMYFUNCTION("IF(B1365="""","""",COUNTA(SPLIT(B1365,"" "")))"),15.0)</f>
        <v>15</v>
      </c>
    </row>
    <row r="1366">
      <c r="A1366" s="1" t="s">
        <v>2738</v>
      </c>
      <c r="B1366" s="1" t="s">
        <v>2739</v>
      </c>
      <c r="C1366" s="1">
        <v>9565.0</v>
      </c>
      <c r="D1366" s="1">
        <v>1.0</v>
      </c>
      <c r="F1366" s="1" t="s">
        <v>1520</v>
      </c>
      <c r="G1366" s="2">
        <f>IFERROR(__xludf.DUMMYFUNCTION("IF(B1366="""","""",COUNTA(SPLIT(B1366,"" "")))"),10.0)</f>
        <v>10</v>
      </c>
    </row>
    <row r="1367">
      <c r="A1367" s="1" t="s">
        <v>2740</v>
      </c>
      <c r="B1367" s="1" t="s">
        <v>2741</v>
      </c>
      <c r="C1367" s="1">
        <v>9566.0</v>
      </c>
      <c r="D1367" s="1">
        <v>1.0</v>
      </c>
      <c r="F1367" s="1" t="s">
        <v>1520</v>
      </c>
      <c r="G1367" s="2">
        <f>IFERROR(__xludf.DUMMYFUNCTION("IF(B1367="""","""",COUNTA(SPLIT(B1367,"" "")))"),13.0)</f>
        <v>13</v>
      </c>
    </row>
    <row r="1368">
      <c r="A1368" s="1" t="s">
        <v>2742</v>
      </c>
      <c r="B1368" s="1" t="s">
        <v>2743</v>
      </c>
      <c r="C1368" s="1">
        <v>9465.0</v>
      </c>
      <c r="D1368" s="1">
        <v>1.0</v>
      </c>
      <c r="F1368" s="1" t="s">
        <v>1520</v>
      </c>
      <c r="G1368" s="2">
        <f>IFERROR(__xludf.DUMMYFUNCTION("IF(B1368="""","""",COUNTA(SPLIT(B1368,"" "")))"),8.0)</f>
        <v>8</v>
      </c>
    </row>
    <row r="1369">
      <c r="A1369" s="1" t="s">
        <v>2744</v>
      </c>
      <c r="B1369" s="1" t="s">
        <v>2745</v>
      </c>
      <c r="C1369" s="1">
        <v>9569.0</v>
      </c>
      <c r="D1369" s="1">
        <v>1.0</v>
      </c>
      <c r="F1369" s="1" t="s">
        <v>1520</v>
      </c>
      <c r="G1369" s="2">
        <f>IFERROR(__xludf.DUMMYFUNCTION("IF(B1369="""","""",COUNTA(SPLIT(B1369,"" "")))"),9.0)</f>
        <v>9</v>
      </c>
    </row>
    <row r="1370">
      <c r="A1370" s="1" t="s">
        <v>2746</v>
      </c>
      <c r="B1370" s="1" t="s">
        <v>2747</v>
      </c>
      <c r="C1370" s="1">
        <v>9570.0</v>
      </c>
      <c r="D1370" s="1">
        <v>1.0</v>
      </c>
      <c r="F1370" s="1" t="s">
        <v>1520</v>
      </c>
      <c r="G1370" s="2">
        <f>IFERROR(__xludf.DUMMYFUNCTION("IF(B1370="""","""",COUNTA(SPLIT(B1370,"" "")))"),8.0)</f>
        <v>8</v>
      </c>
    </row>
    <row r="1371">
      <c r="A1371" s="1" t="s">
        <v>2748</v>
      </c>
      <c r="B1371" s="1" t="s">
        <v>2749</v>
      </c>
      <c r="C1371" s="1">
        <v>9469.0</v>
      </c>
      <c r="D1371" s="1">
        <v>1.0</v>
      </c>
      <c r="F1371" s="1" t="s">
        <v>1520</v>
      </c>
      <c r="G1371" s="2">
        <f>IFERROR(__xludf.DUMMYFUNCTION("IF(B1371="""","""",COUNTA(SPLIT(B1371,"" "")))"),27.0)</f>
        <v>27</v>
      </c>
    </row>
    <row r="1372">
      <c r="A1372" s="1" t="s">
        <v>2750</v>
      </c>
      <c r="B1372" s="1" t="s">
        <v>2751</v>
      </c>
      <c r="C1372" s="1">
        <v>9468.0</v>
      </c>
      <c r="D1372" s="1">
        <v>16.0</v>
      </c>
      <c r="F1372" s="1" t="s">
        <v>1520</v>
      </c>
      <c r="G1372" s="2">
        <f>IFERROR(__xludf.DUMMYFUNCTION("IF(B1372="""","""",COUNTA(SPLIT(B1372,"" "")))"),18.0)</f>
        <v>18</v>
      </c>
    </row>
    <row r="1373">
      <c r="A1373" s="1" t="s">
        <v>2752</v>
      </c>
      <c r="B1373" s="1" t="s">
        <v>2753</v>
      </c>
      <c r="C1373" s="1">
        <v>9573.0</v>
      </c>
      <c r="D1373" s="1">
        <v>1.0</v>
      </c>
      <c r="F1373" s="1" t="s">
        <v>1520</v>
      </c>
      <c r="G1373" s="2">
        <f>IFERROR(__xludf.DUMMYFUNCTION("IF(B1373="""","""",COUNTA(SPLIT(B1373,"" "")))"),29.0)</f>
        <v>29</v>
      </c>
    </row>
    <row r="1374">
      <c r="A1374" s="1" t="s">
        <v>2754</v>
      </c>
      <c r="B1374" s="1" t="s">
        <v>2755</v>
      </c>
      <c r="C1374" s="1">
        <v>9574.0</v>
      </c>
      <c r="D1374" s="1">
        <v>2.0</v>
      </c>
      <c r="F1374" s="1" t="s">
        <v>1520</v>
      </c>
      <c r="G1374" s="2">
        <f>IFERROR(__xludf.DUMMYFUNCTION("IF(B1374="""","""",COUNTA(SPLIT(B1374,"" "")))"),28.0)</f>
        <v>28</v>
      </c>
    </row>
    <row r="1375">
      <c r="A1375" s="1" t="s">
        <v>2756</v>
      </c>
      <c r="B1375" s="1" t="s">
        <v>2757</v>
      </c>
      <c r="C1375" s="1">
        <v>9470.0</v>
      </c>
      <c r="D1375" s="1">
        <v>16.0</v>
      </c>
      <c r="F1375" s="1" t="s">
        <v>1520</v>
      </c>
      <c r="G1375" s="2">
        <f>IFERROR(__xludf.DUMMYFUNCTION("IF(B1375="""","""",COUNTA(SPLIT(B1375,"" "")))"),17.0)</f>
        <v>17</v>
      </c>
    </row>
    <row r="1376">
      <c r="A1376" s="1" t="s">
        <v>2758</v>
      </c>
      <c r="B1376" s="1" t="s">
        <v>2759</v>
      </c>
      <c r="C1376" s="1">
        <v>9575.0</v>
      </c>
      <c r="D1376" s="1">
        <v>1.0</v>
      </c>
      <c r="F1376" s="1" t="s">
        <v>1520</v>
      </c>
      <c r="G1376" s="2">
        <f>IFERROR(__xludf.DUMMYFUNCTION("IF(B1376="""","""",COUNTA(SPLIT(B1376,"" "")))"),20.0)</f>
        <v>20</v>
      </c>
    </row>
    <row r="1377">
      <c r="A1377" s="1" t="s">
        <v>2760</v>
      </c>
      <c r="B1377" s="1" t="s">
        <v>2761</v>
      </c>
      <c r="C1377" s="1">
        <v>9457.0</v>
      </c>
      <c r="D1377" s="1">
        <v>16.0</v>
      </c>
      <c r="F1377" s="1" t="s">
        <v>1520</v>
      </c>
      <c r="G1377" s="2">
        <f>IFERROR(__xludf.DUMMYFUNCTION("IF(B1377="""","""",COUNTA(SPLIT(B1377,"" "")))"),9.0)</f>
        <v>9</v>
      </c>
    </row>
    <row r="1378">
      <c r="A1378" s="1" t="s">
        <v>2762</v>
      </c>
      <c r="B1378" s="1" t="s">
        <v>2763</v>
      </c>
      <c r="C1378" s="1">
        <v>9555.0</v>
      </c>
      <c r="D1378" s="1">
        <v>1.0</v>
      </c>
      <c r="F1378" s="1" t="s">
        <v>1520</v>
      </c>
      <c r="G1378" s="2">
        <f>IFERROR(__xludf.DUMMYFUNCTION("IF(B1378="""","""",COUNTA(SPLIT(B1378,"" "")))"),25.0)</f>
        <v>25</v>
      </c>
    </row>
    <row r="1379">
      <c r="A1379" s="1" t="s">
        <v>2764</v>
      </c>
      <c r="B1379" s="1" t="s">
        <v>2765</v>
      </c>
      <c r="C1379" s="1">
        <v>9556.0</v>
      </c>
      <c r="D1379" s="1">
        <v>1.0</v>
      </c>
      <c r="F1379" s="1" t="s">
        <v>1520</v>
      </c>
      <c r="G1379" s="2">
        <f>IFERROR(__xludf.DUMMYFUNCTION("IF(B1379="""","""",COUNTA(SPLIT(B1379,"" "")))"),14.0)</f>
        <v>14</v>
      </c>
    </row>
    <row r="1380">
      <c r="A1380" s="1" t="s">
        <v>2766</v>
      </c>
      <c r="B1380" s="1" t="s">
        <v>2767</v>
      </c>
      <c r="C1380" s="1">
        <v>9458.0</v>
      </c>
      <c r="D1380" s="1">
        <v>16.0</v>
      </c>
      <c r="F1380" s="1" t="s">
        <v>1520</v>
      </c>
      <c r="G1380" s="2">
        <f>IFERROR(__xludf.DUMMYFUNCTION("IF(B1380="""","""",COUNTA(SPLIT(B1380,"" "")))"),19.0)</f>
        <v>19</v>
      </c>
    </row>
    <row r="1381">
      <c r="A1381" s="1" t="s">
        <v>2768</v>
      </c>
      <c r="B1381" s="1" t="s">
        <v>2769</v>
      </c>
      <c r="C1381" s="1">
        <v>9557.0</v>
      </c>
      <c r="D1381" s="1">
        <v>1.0</v>
      </c>
      <c r="F1381" s="1" t="s">
        <v>1520</v>
      </c>
      <c r="G1381" s="2">
        <f>IFERROR(__xludf.DUMMYFUNCTION("IF(B1381="""","""",COUNTA(SPLIT(B1381,"" "")))"),13.0)</f>
        <v>13</v>
      </c>
    </row>
    <row r="1382">
      <c r="A1382" s="1" t="s">
        <v>2770</v>
      </c>
      <c r="B1382" s="1" t="s">
        <v>2771</v>
      </c>
      <c r="C1382" s="1">
        <v>9558.0</v>
      </c>
      <c r="D1382" s="1">
        <v>1.0</v>
      </c>
      <c r="F1382" s="1" t="s">
        <v>1520</v>
      </c>
      <c r="G1382" s="2">
        <f>IFERROR(__xludf.DUMMYFUNCTION("IF(B1382="""","""",COUNTA(SPLIT(B1382,"" "")))"),15.0)</f>
        <v>15</v>
      </c>
    </row>
    <row r="1383">
      <c r="A1383" s="1" t="s">
        <v>2772</v>
      </c>
      <c r="B1383" s="1" t="s">
        <v>2773</v>
      </c>
      <c r="C1383" s="1">
        <v>9459.0</v>
      </c>
      <c r="D1383" s="1">
        <v>1.0</v>
      </c>
      <c r="F1383" s="1" t="s">
        <v>1520</v>
      </c>
      <c r="G1383" s="2">
        <f>IFERROR(__xludf.DUMMYFUNCTION("IF(B1383="""","""",COUNTA(SPLIT(B1383,"" "")))"),16.0)</f>
        <v>16</v>
      </c>
    </row>
    <row r="1384">
      <c r="A1384" s="1" t="s">
        <v>2774</v>
      </c>
      <c r="B1384" s="1" t="s">
        <v>2775</v>
      </c>
      <c r="C1384" s="1">
        <v>9559.0</v>
      </c>
      <c r="D1384" s="1">
        <v>2.0</v>
      </c>
      <c r="F1384" s="1" t="s">
        <v>1520</v>
      </c>
      <c r="G1384" s="2">
        <f>IFERROR(__xludf.DUMMYFUNCTION("IF(B1384="""","""",COUNTA(SPLIT(B1384,"" "")))"),27.0)</f>
        <v>27</v>
      </c>
    </row>
    <row r="1385">
      <c r="A1385" s="1" t="s">
        <v>2776</v>
      </c>
      <c r="B1385" s="1" t="s">
        <v>2777</v>
      </c>
      <c r="C1385" s="1">
        <v>9560.0</v>
      </c>
      <c r="D1385" s="1">
        <v>16.0</v>
      </c>
      <c r="F1385" s="1" t="s">
        <v>1520</v>
      </c>
      <c r="G1385" s="2">
        <f>IFERROR(__xludf.DUMMYFUNCTION("IF(B1385="""","""",COUNTA(SPLIT(B1385,"" "")))"),11.0)</f>
        <v>11</v>
      </c>
    </row>
    <row r="1386">
      <c r="A1386" s="1" t="s">
        <v>2778</v>
      </c>
      <c r="B1386" s="1" t="s">
        <v>2779</v>
      </c>
      <c r="C1386" s="1">
        <v>9456.0</v>
      </c>
      <c r="D1386" s="1">
        <v>1.0</v>
      </c>
      <c r="F1386" s="1" t="s">
        <v>1520</v>
      </c>
      <c r="G1386" s="2">
        <f>IFERROR(__xludf.DUMMYFUNCTION("IF(B1386="""","""",COUNTA(SPLIT(B1386,"" "")))"),19.0)</f>
        <v>19</v>
      </c>
    </row>
    <row r="1387">
      <c r="A1387" s="1" t="s">
        <v>2780</v>
      </c>
      <c r="B1387" s="1" t="s">
        <v>2781</v>
      </c>
      <c r="C1387" s="1">
        <v>9546.0</v>
      </c>
      <c r="D1387" s="1">
        <v>2.0</v>
      </c>
      <c r="F1387" s="1" t="s">
        <v>1520</v>
      </c>
      <c r="G1387" s="2">
        <f>IFERROR(__xludf.DUMMYFUNCTION("IF(B1387="""","""",COUNTA(SPLIT(B1387,"" "")))"),48.0)</f>
        <v>48</v>
      </c>
    </row>
    <row r="1388">
      <c r="A1388" s="1" t="s">
        <v>2782</v>
      </c>
      <c r="B1388" s="1" t="s">
        <v>2783</v>
      </c>
      <c r="C1388" s="1">
        <v>9547.0</v>
      </c>
      <c r="D1388" s="1">
        <v>2.0</v>
      </c>
      <c r="F1388" s="1" t="s">
        <v>1520</v>
      </c>
      <c r="G1388" s="2">
        <f>IFERROR(__xludf.DUMMYFUNCTION("IF(B1388="""","""",COUNTA(SPLIT(B1388,"" "")))"),29.0)</f>
        <v>29</v>
      </c>
    </row>
    <row r="1389">
      <c r="A1389" s="1" t="s">
        <v>2784</v>
      </c>
      <c r="B1389" s="1" t="s">
        <v>2785</v>
      </c>
      <c r="C1389" s="1">
        <v>9548.0</v>
      </c>
      <c r="D1389" s="1">
        <v>2.0</v>
      </c>
      <c r="F1389" s="1" t="s">
        <v>1520</v>
      </c>
      <c r="G1389" s="2">
        <f>IFERROR(__xludf.DUMMYFUNCTION("IF(B1389="""","""",COUNTA(SPLIT(B1389,"" "")))"),24.0)</f>
        <v>24</v>
      </c>
    </row>
    <row r="1390">
      <c r="A1390" s="1" t="s">
        <v>2786</v>
      </c>
      <c r="B1390" s="1" t="s">
        <v>2787</v>
      </c>
      <c r="C1390" s="1">
        <v>9549.0</v>
      </c>
      <c r="D1390" s="1">
        <v>1.0</v>
      </c>
      <c r="F1390" s="1" t="s">
        <v>1520</v>
      </c>
      <c r="G1390" s="2">
        <f>IFERROR(__xludf.DUMMYFUNCTION("IF(B1390="""","""",COUNTA(SPLIT(B1390,"" "")))"),34.0)</f>
        <v>34</v>
      </c>
    </row>
    <row r="1391">
      <c r="A1391" s="1" t="s">
        <v>2788</v>
      </c>
      <c r="B1391" s="1" t="s">
        <v>2789</v>
      </c>
      <c r="C1391" s="1">
        <v>9660.0</v>
      </c>
      <c r="D1391" s="1">
        <v>1.0</v>
      </c>
      <c r="F1391" s="1" t="s">
        <v>1520</v>
      </c>
      <c r="G1391" s="2">
        <f>IFERROR(__xludf.DUMMYFUNCTION("IF(B1391="""","""",COUNTA(SPLIT(B1391,"" "")))"),2.0)</f>
        <v>2</v>
      </c>
    </row>
    <row r="1392">
      <c r="A1392" s="1" t="s">
        <v>2790</v>
      </c>
      <c r="B1392" s="1" t="s">
        <v>2791</v>
      </c>
      <c r="C1392" s="1">
        <v>9661.0</v>
      </c>
      <c r="D1392" s="1">
        <v>1.0</v>
      </c>
      <c r="F1392" s="1" t="s">
        <v>1520</v>
      </c>
      <c r="G1392" s="2">
        <f>IFERROR(__xludf.DUMMYFUNCTION("IF(B1392="""","""",COUNTA(SPLIT(B1392,"" "")))"),22.0)</f>
        <v>22</v>
      </c>
    </row>
    <row r="1393">
      <c r="A1393" s="1" t="s">
        <v>2792</v>
      </c>
      <c r="B1393" s="1" t="s">
        <v>2793</v>
      </c>
      <c r="C1393" s="1">
        <v>9471.0</v>
      </c>
      <c r="D1393" s="1">
        <v>1.0</v>
      </c>
      <c r="F1393" s="1" t="s">
        <v>1520</v>
      </c>
      <c r="G1393" s="2">
        <f>IFERROR(__xludf.DUMMYFUNCTION("IF(B1393="""","""",COUNTA(SPLIT(B1393,"" "")))"),13.0)</f>
        <v>13</v>
      </c>
    </row>
    <row r="1394">
      <c r="A1394" s="1" t="s">
        <v>2794</v>
      </c>
      <c r="B1394" s="1" t="s">
        <v>2795</v>
      </c>
      <c r="C1394" s="1">
        <v>9576.0</v>
      </c>
      <c r="D1394" s="1">
        <v>16.0</v>
      </c>
      <c r="F1394" s="1" t="s">
        <v>1520</v>
      </c>
      <c r="G1394" s="2">
        <f>IFERROR(__xludf.DUMMYFUNCTION("IF(B1394="""","""",COUNTA(SPLIT(B1394,"" "")))"),10.0)</f>
        <v>10</v>
      </c>
    </row>
    <row r="1395">
      <c r="A1395" s="1" t="s">
        <v>2796</v>
      </c>
      <c r="B1395" s="1" t="s">
        <v>2797</v>
      </c>
      <c r="C1395" s="1">
        <v>9577.0</v>
      </c>
      <c r="D1395" s="1">
        <v>2.0</v>
      </c>
      <c r="F1395" s="1" t="s">
        <v>1520</v>
      </c>
      <c r="G1395" s="2">
        <f>IFERROR(__xludf.DUMMYFUNCTION("IF(B1395="""","""",COUNTA(SPLIT(B1395,"" "")))"),19.0)</f>
        <v>19</v>
      </c>
    </row>
    <row r="1396">
      <c r="A1396" s="1" t="s">
        <v>2798</v>
      </c>
      <c r="B1396" s="1" t="s">
        <v>2799</v>
      </c>
      <c r="C1396" s="1">
        <v>9578.0</v>
      </c>
      <c r="D1396" s="1">
        <v>2.0</v>
      </c>
      <c r="F1396" s="1" t="s">
        <v>1520</v>
      </c>
      <c r="G1396" s="2">
        <f>IFERROR(__xludf.DUMMYFUNCTION("IF(B1396="""","""",COUNTA(SPLIT(B1396,"" "")))"),14.0)</f>
        <v>14</v>
      </c>
    </row>
    <row r="1397">
      <c r="A1397" s="1" t="s">
        <v>2800</v>
      </c>
      <c r="B1397" s="1" t="s">
        <v>2801</v>
      </c>
      <c r="C1397" s="1">
        <v>9472.0</v>
      </c>
      <c r="D1397" s="1">
        <v>1.0</v>
      </c>
      <c r="F1397" s="1" t="s">
        <v>1520</v>
      </c>
      <c r="G1397" s="2">
        <f>IFERROR(__xludf.DUMMYFUNCTION("IF(B1397="""","""",COUNTA(SPLIT(B1397,"" "")))"),32.0)</f>
        <v>32</v>
      </c>
    </row>
    <row r="1398">
      <c r="A1398" s="1" t="s">
        <v>2802</v>
      </c>
      <c r="B1398" s="1" t="s">
        <v>2803</v>
      </c>
      <c r="C1398" s="1">
        <v>9473.0</v>
      </c>
      <c r="D1398" s="1">
        <v>16.0</v>
      </c>
      <c r="F1398" s="1" t="s">
        <v>1520</v>
      </c>
      <c r="G1398" s="2">
        <f>IFERROR(__xludf.DUMMYFUNCTION("IF(B1398="""","""",COUNTA(SPLIT(B1398,"" "")))"),15.0)</f>
        <v>15</v>
      </c>
    </row>
    <row r="1399">
      <c r="A1399" s="1" t="s">
        <v>2804</v>
      </c>
      <c r="B1399" s="1" t="s">
        <v>2805</v>
      </c>
      <c r="C1399" s="1">
        <v>9544.0</v>
      </c>
      <c r="D1399" s="1">
        <v>1.0</v>
      </c>
      <c r="F1399" s="1" t="s">
        <v>1520</v>
      </c>
      <c r="G1399" s="2">
        <f>IFERROR(__xludf.DUMMYFUNCTION("IF(B1399="""","""",COUNTA(SPLIT(B1399,"" "")))"),38.0)</f>
        <v>38</v>
      </c>
    </row>
    <row r="1400">
      <c r="A1400" s="1" t="s">
        <v>2806</v>
      </c>
      <c r="B1400" s="1" t="s">
        <v>2807</v>
      </c>
      <c r="C1400" s="1">
        <v>9461.0</v>
      </c>
      <c r="D1400" s="1">
        <v>2.0</v>
      </c>
      <c r="F1400" s="1" t="s">
        <v>1520</v>
      </c>
      <c r="G1400" s="2">
        <f>IFERROR(__xludf.DUMMYFUNCTION("IF(B1400="""","""",COUNTA(SPLIT(B1400,"" "")))"),21.0)</f>
        <v>21</v>
      </c>
    </row>
    <row r="1401">
      <c r="A1401" s="1" t="s">
        <v>2808</v>
      </c>
      <c r="B1401" s="1" t="s">
        <v>2809</v>
      </c>
      <c r="C1401" s="1">
        <v>9563.0</v>
      </c>
      <c r="D1401" s="1">
        <v>1.0</v>
      </c>
      <c r="F1401" s="1" t="s">
        <v>1520</v>
      </c>
      <c r="G1401" s="2">
        <f>IFERROR(__xludf.DUMMYFUNCTION("IF(B1401="""","""",COUNTA(SPLIT(B1401,"" "")))"),18.0)</f>
        <v>18</v>
      </c>
    </row>
    <row r="1402">
      <c r="A1402" s="1" t="s">
        <v>2810</v>
      </c>
      <c r="B1402" s="1" t="s">
        <v>2811</v>
      </c>
      <c r="C1402" s="1">
        <v>9564.0</v>
      </c>
      <c r="D1402" s="1">
        <v>1.0</v>
      </c>
      <c r="F1402" s="1" t="s">
        <v>1520</v>
      </c>
      <c r="G1402" s="2">
        <f>IFERROR(__xludf.DUMMYFUNCTION("IF(B1402="""","""",COUNTA(SPLIT(B1402,"" "")))"),15.0)</f>
        <v>15</v>
      </c>
    </row>
    <row r="1403">
      <c r="A1403" s="1" t="s">
        <v>2812</v>
      </c>
      <c r="B1403" s="1" t="s">
        <v>2813</v>
      </c>
      <c r="C1403" s="1">
        <v>9460.0</v>
      </c>
      <c r="D1403" s="1">
        <v>1.0</v>
      </c>
      <c r="F1403" s="1" t="s">
        <v>1520</v>
      </c>
      <c r="G1403" s="2">
        <f>IFERROR(__xludf.DUMMYFUNCTION("IF(B1403="""","""",COUNTA(SPLIT(B1403,"" "")))"),15.0)</f>
        <v>15</v>
      </c>
    </row>
    <row r="1404">
      <c r="A1404" s="1" t="s">
        <v>2814</v>
      </c>
      <c r="B1404" s="1" t="s">
        <v>2815</v>
      </c>
      <c r="C1404" s="1">
        <v>9561.0</v>
      </c>
      <c r="D1404" s="1">
        <v>2.0</v>
      </c>
      <c r="F1404" s="1" t="s">
        <v>1520</v>
      </c>
      <c r="G1404" s="2">
        <f>IFERROR(__xludf.DUMMYFUNCTION("IF(B1404="""","""",COUNTA(SPLIT(B1404,"" "")))"),19.0)</f>
        <v>19</v>
      </c>
    </row>
    <row r="1405">
      <c r="A1405" s="1" t="s">
        <v>2816</v>
      </c>
      <c r="B1405" s="1" t="s">
        <v>2817</v>
      </c>
      <c r="C1405" s="1">
        <v>9562.0</v>
      </c>
      <c r="D1405" s="1">
        <v>1.0</v>
      </c>
      <c r="F1405" s="1" t="s">
        <v>1520</v>
      </c>
      <c r="G1405" s="2">
        <f>IFERROR(__xludf.DUMMYFUNCTION("IF(B1405="""","""",COUNTA(SPLIT(B1405,"" "")))"),13.0)</f>
        <v>13</v>
      </c>
    </row>
    <row r="1406">
      <c r="A1406" s="1" t="s">
        <v>2818</v>
      </c>
      <c r="B1406" s="1" t="s">
        <v>2819</v>
      </c>
      <c r="C1406" s="1">
        <v>9466.0</v>
      </c>
      <c r="D1406" s="1">
        <v>1.0</v>
      </c>
      <c r="F1406" s="1" t="s">
        <v>1520</v>
      </c>
      <c r="G1406" s="2">
        <f>IFERROR(__xludf.DUMMYFUNCTION("IF(B1406="""","""",COUNTA(SPLIT(B1406,"" "")))"),20.0)</f>
        <v>20</v>
      </c>
    </row>
    <row r="1407">
      <c r="A1407" s="1" t="s">
        <v>2820</v>
      </c>
      <c r="B1407" s="1" t="s">
        <v>2821</v>
      </c>
      <c r="C1407" s="1">
        <v>3790.0</v>
      </c>
      <c r="D1407" s="1">
        <v>8.0</v>
      </c>
      <c r="F1407" s="1" t="s">
        <v>1520</v>
      </c>
      <c r="G1407" s="2">
        <f>IFERROR(__xludf.DUMMYFUNCTION("IF(B1407="""","""",COUNTA(SPLIT(B1407,"" "")))"),8.0)</f>
        <v>8</v>
      </c>
    </row>
    <row r="1408">
      <c r="A1408" s="1" t="s">
        <v>2822</v>
      </c>
      <c r="B1408" s="1" t="s">
        <v>2823</v>
      </c>
      <c r="C1408" s="1">
        <v>5524.0</v>
      </c>
      <c r="D1408" s="1">
        <v>1.0</v>
      </c>
      <c r="F1408" s="1" t="s">
        <v>1520</v>
      </c>
      <c r="G1408" s="2">
        <f>IFERROR(__xludf.DUMMYFUNCTION("IF(B1408="""","""",COUNTA(SPLIT(B1408,"" "")))"),34.0)</f>
        <v>34</v>
      </c>
    </row>
    <row r="1409">
      <c r="A1409" s="1" t="s">
        <v>2824</v>
      </c>
      <c r="B1409" s="1" t="s">
        <v>2825</v>
      </c>
      <c r="C1409" s="1">
        <v>3789.0</v>
      </c>
      <c r="D1409" s="1">
        <v>8.0</v>
      </c>
      <c r="F1409" s="1" t="s">
        <v>1520</v>
      </c>
      <c r="G1409" s="2">
        <f>IFERROR(__xludf.DUMMYFUNCTION("IF(B1409="""","""",COUNTA(SPLIT(B1409,"" "")))"),4.0)</f>
        <v>4</v>
      </c>
    </row>
    <row r="1410">
      <c r="A1410" s="1" t="s">
        <v>2826</v>
      </c>
      <c r="B1410" s="1" t="s">
        <v>2827</v>
      </c>
      <c r="C1410" s="1">
        <v>5523.0</v>
      </c>
      <c r="D1410" s="1">
        <v>1.0</v>
      </c>
      <c r="F1410" s="1" t="s">
        <v>1520</v>
      </c>
      <c r="G1410" s="2">
        <f>IFERROR(__xludf.DUMMYFUNCTION("IF(B1410="""","""",COUNTA(SPLIT(B1410,"" "")))"),37.0)</f>
        <v>37</v>
      </c>
    </row>
    <row r="1411">
      <c r="A1411" s="1" t="s">
        <v>2828</v>
      </c>
      <c r="B1411" s="1" t="s">
        <v>2829</v>
      </c>
      <c r="C1411" s="1">
        <v>5454.0</v>
      </c>
      <c r="D1411" s="1">
        <v>8.0</v>
      </c>
      <c r="F1411" s="1" t="s">
        <v>1520</v>
      </c>
      <c r="G1411" s="2">
        <f>IFERROR(__xludf.DUMMYFUNCTION("IF(B1411="""","""",COUNTA(SPLIT(B1411,"" "")))"),18.0)</f>
        <v>18</v>
      </c>
    </row>
    <row r="1412">
      <c r="A1412" s="1" t="s">
        <v>2830</v>
      </c>
      <c r="B1412" s="1" t="s">
        <v>2831</v>
      </c>
      <c r="C1412" s="1">
        <v>5455.0</v>
      </c>
      <c r="D1412" s="1">
        <v>2.0</v>
      </c>
      <c r="F1412" s="1" t="s">
        <v>1520</v>
      </c>
      <c r="G1412" s="2">
        <f>IFERROR(__xludf.DUMMYFUNCTION("IF(B1412="""","""",COUNTA(SPLIT(B1412,"" "")))"),19.0)</f>
        <v>19</v>
      </c>
    </row>
    <row r="1413">
      <c r="A1413" s="1" t="s">
        <v>2832</v>
      </c>
      <c r="B1413" s="1" t="s">
        <v>2833</v>
      </c>
      <c r="C1413" s="1">
        <v>5456.0</v>
      </c>
      <c r="D1413" s="1">
        <v>8.0</v>
      </c>
      <c r="F1413" s="1" t="s">
        <v>1520</v>
      </c>
      <c r="G1413" s="2">
        <f>IFERROR(__xludf.DUMMYFUNCTION("IF(B1413="""","""",COUNTA(SPLIT(B1413,"" "")))"),4.0)</f>
        <v>4</v>
      </c>
    </row>
    <row r="1414">
      <c r="A1414" s="1" t="s">
        <v>2834</v>
      </c>
      <c r="B1414" s="1" t="s">
        <v>2835</v>
      </c>
      <c r="C1414" s="1">
        <v>5457.0</v>
      </c>
      <c r="D1414" s="1">
        <v>2.0</v>
      </c>
      <c r="F1414" s="1" t="s">
        <v>1520</v>
      </c>
      <c r="G1414" s="2">
        <f>IFERROR(__xludf.DUMMYFUNCTION("IF(B1414="""","""",COUNTA(SPLIT(B1414,"" "")))"),23.0)</f>
        <v>23</v>
      </c>
    </row>
    <row r="1415">
      <c r="A1415" s="1" t="s">
        <v>2836</v>
      </c>
      <c r="B1415" s="1" t="s">
        <v>2837</v>
      </c>
      <c r="C1415" s="1">
        <v>5459.0</v>
      </c>
      <c r="D1415" s="1">
        <v>8.0</v>
      </c>
      <c r="F1415" s="1" t="s">
        <v>1520</v>
      </c>
      <c r="G1415" s="2">
        <f>IFERROR(__xludf.DUMMYFUNCTION("IF(B1415="""","""",COUNTA(SPLIT(B1415,"" "")))"),7.0)</f>
        <v>7</v>
      </c>
    </row>
    <row r="1416">
      <c r="A1416" s="1" t="s">
        <v>2838</v>
      </c>
      <c r="B1416" s="1" t="s">
        <v>2839</v>
      </c>
      <c r="C1416" s="1">
        <v>5458.0</v>
      </c>
      <c r="D1416" s="1">
        <v>2.0</v>
      </c>
      <c r="F1416" s="1" t="s">
        <v>1520</v>
      </c>
      <c r="G1416" s="2">
        <f>IFERROR(__xludf.DUMMYFUNCTION("IF(B1416="""","""",COUNTA(SPLIT(B1416,"" "")))"),20.0)</f>
        <v>20</v>
      </c>
    </row>
    <row r="1417">
      <c r="A1417" s="1" t="s">
        <v>2840</v>
      </c>
      <c r="B1417" s="1" t="s">
        <v>2841</v>
      </c>
      <c r="C1417" s="1">
        <v>5461.0</v>
      </c>
      <c r="D1417" s="1">
        <v>2.0</v>
      </c>
      <c r="F1417" s="1" t="s">
        <v>1520</v>
      </c>
      <c r="G1417" s="2">
        <f>IFERROR(__xludf.DUMMYFUNCTION("IF(B1417="""","""",COUNTA(SPLIT(B1417,"" "")))"),13.0)</f>
        <v>13</v>
      </c>
    </row>
    <row r="1418">
      <c r="A1418" s="1" t="s">
        <v>2842</v>
      </c>
      <c r="B1418" s="1" t="s">
        <v>2843</v>
      </c>
      <c r="C1418" s="1">
        <v>5460.0</v>
      </c>
      <c r="D1418" s="1">
        <v>8.0</v>
      </c>
      <c r="F1418" s="1" t="s">
        <v>1520</v>
      </c>
      <c r="G1418" s="2">
        <f>IFERROR(__xludf.DUMMYFUNCTION("IF(B1418="""","""",COUNTA(SPLIT(B1418,"" "")))"),14.0)</f>
        <v>14</v>
      </c>
    </row>
    <row r="1419">
      <c r="A1419" s="1" t="s">
        <v>2844</v>
      </c>
      <c r="B1419" s="1" t="s">
        <v>2845</v>
      </c>
      <c r="C1419" s="1">
        <v>5463.0</v>
      </c>
      <c r="D1419" s="1">
        <v>2.0</v>
      </c>
      <c r="F1419" s="1" t="s">
        <v>1520</v>
      </c>
      <c r="G1419" s="2">
        <f>IFERROR(__xludf.DUMMYFUNCTION("IF(B1419="""","""",COUNTA(SPLIT(B1419,"" "")))"),5.0)</f>
        <v>5</v>
      </c>
    </row>
    <row r="1420">
      <c r="A1420" s="1" t="s">
        <v>2846</v>
      </c>
      <c r="B1420" s="1" t="s">
        <v>2847</v>
      </c>
      <c r="C1420" s="1">
        <v>5462.0</v>
      </c>
      <c r="D1420" s="1">
        <v>8.0</v>
      </c>
      <c r="F1420" s="1" t="s">
        <v>1520</v>
      </c>
      <c r="G1420" s="2">
        <f>IFERROR(__xludf.DUMMYFUNCTION("IF(B1420="""","""",COUNTA(SPLIT(B1420,"" "")))"),8.0)</f>
        <v>8</v>
      </c>
    </row>
    <row r="1421">
      <c r="A1421" s="1" t="s">
        <v>2848</v>
      </c>
      <c r="B1421" s="1" t="s">
        <v>2849</v>
      </c>
      <c r="C1421" s="1">
        <v>3784.0</v>
      </c>
      <c r="D1421" s="1">
        <v>1.0</v>
      </c>
      <c r="F1421" s="1" t="s">
        <v>1520</v>
      </c>
      <c r="G1421" s="2">
        <f>IFERROR(__xludf.DUMMYFUNCTION("IF(B1421="""","""",COUNTA(SPLIT(B1421,"" "")))"),33.0)</f>
        <v>33</v>
      </c>
    </row>
    <row r="1422">
      <c r="A1422" s="1" t="s">
        <v>2850</v>
      </c>
      <c r="B1422" s="1" t="s">
        <v>2851</v>
      </c>
      <c r="C1422" s="1">
        <v>3793.0</v>
      </c>
      <c r="D1422" s="1">
        <v>1.0</v>
      </c>
      <c r="F1422" s="1" t="s">
        <v>1520</v>
      </c>
      <c r="G1422" s="2">
        <f>IFERROR(__xludf.DUMMYFUNCTION("IF(B1422="""","""",COUNTA(SPLIT(B1422,"" "")))"),34.0)</f>
        <v>34</v>
      </c>
    </row>
    <row r="1423">
      <c r="A1423" s="1" t="s">
        <v>2852</v>
      </c>
      <c r="B1423" s="1" t="s">
        <v>2853</v>
      </c>
      <c r="C1423" s="1">
        <v>5525.0</v>
      </c>
      <c r="D1423" s="1">
        <v>8.0</v>
      </c>
      <c r="F1423" s="1" t="s">
        <v>1520</v>
      </c>
      <c r="G1423" s="2">
        <f>IFERROR(__xludf.DUMMYFUNCTION("IF(B1423="""","""",COUNTA(SPLIT(B1423,"" "")))"),19.0)</f>
        <v>19</v>
      </c>
    </row>
    <row r="1424">
      <c r="A1424" s="1" t="s">
        <v>2854</v>
      </c>
      <c r="B1424" s="1" t="s">
        <v>2855</v>
      </c>
      <c r="C1424" s="1">
        <v>5526.0</v>
      </c>
      <c r="D1424" s="1">
        <v>2.0</v>
      </c>
      <c r="F1424" s="1" t="s">
        <v>1520</v>
      </c>
      <c r="G1424" s="2">
        <f>IFERROR(__xludf.DUMMYFUNCTION("IF(B1424="""","""",COUNTA(SPLIT(B1424,"" "")))"),4.0)</f>
        <v>4</v>
      </c>
    </row>
    <row r="1425">
      <c r="A1425" s="1" t="s">
        <v>2856</v>
      </c>
      <c r="B1425" s="1" t="s">
        <v>2857</v>
      </c>
      <c r="C1425" s="1">
        <v>3794.0</v>
      </c>
      <c r="D1425" s="1">
        <v>1.0</v>
      </c>
      <c r="F1425" s="1" t="s">
        <v>1520</v>
      </c>
      <c r="G1425" s="2">
        <f>IFERROR(__xludf.DUMMYFUNCTION("IF(B1425="""","""",COUNTA(SPLIT(B1425,"" "")))"),28.0)</f>
        <v>28</v>
      </c>
    </row>
    <row r="1426">
      <c r="A1426" s="1" t="s">
        <v>2858</v>
      </c>
      <c r="B1426" s="1" t="s">
        <v>2859</v>
      </c>
      <c r="C1426" s="1">
        <v>5527.0</v>
      </c>
      <c r="D1426" s="1">
        <v>8.0</v>
      </c>
      <c r="F1426" s="1" t="s">
        <v>1520</v>
      </c>
      <c r="G1426" s="2">
        <f>IFERROR(__xludf.DUMMYFUNCTION("IF(B1426="""","""",COUNTA(SPLIT(B1426,"" "")))"),13.0)</f>
        <v>13</v>
      </c>
    </row>
    <row r="1427">
      <c r="A1427" s="1" t="s">
        <v>2860</v>
      </c>
      <c r="B1427" s="1" t="s">
        <v>2861</v>
      </c>
      <c r="C1427" s="1">
        <v>3771.0</v>
      </c>
      <c r="D1427" s="1">
        <v>1.0</v>
      </c>
      <c r="F1427" s="1" t="s">
        <v>1520</v>
      </c>
      <c r="G1427" s="2">
        <f>IFERROR(__xludf.DUMMYFUNCTION("IF(B1427="""","""",COUNTA(SPLIT(B1427,"" "")))"),13.0)</f>
        <v>13</v>
      </c>
    </row>
    <row r="1428">
      <c r="A1428" s="1" t="s">
        <v>2862</v>
      </c>
      <c r="B1428" s="1" t="s">
        <v>2863</v>
      </c>
      <c r="C1428" s="1">
        <v>5531.0</v>
      </c>
      <c r="D1428" s="1">
        <v>2.0</v>
      </c>
      <c r="F1428" s="1" t="s">
        <v>1520</v>
      </c>
      <c r="G1428" s="2">
        <f>IFERROR(__xludf.DUMMYFUNCTION("IF(B1428="""","""",COUNTA(SPLIT(B1428,"" "")))"),14.0)</f>
        <v>14</v>
      </c>
    </row>
    <row r="1429">
      <c r="A1429" s="1" t="s">
        <v>2864</v>
      </c>
      <c r="B1429" s="1" t="s">
        <v>2865</v>
      </c>
      <c r="C1429" s="1">
        <v>5532.0</v>
      </c>
      <c r="D1429" s="1">
        <v>2.0</v>
      </c>
      <c r="F1429" s="1" t="s">
        <v>1520</v>
      </c>
      <c r="G1429" s="2">
        <f>IFERROR(__xludf.DUMMYFUNCTION("IF(B1429="""","""",COUNTA(SPLIT(B1429,"" "")))"),8.0)</f>
        <v>8</v>
      </c>
    </row>
    <row r="1430">
      <c r="A1430" s="1" t="s">
        <v>2866</v>
      </c>
      <c r="B1430" s="1" t="s">
        <v>2867</v>
      </c>
      <c r="C1430" s="1">
        <v>3772.0</v>
      </c>
      <c r="D1430" s="1">
        <v>1.0</v>
      </c>
      <c r="F1430" s="1" t="s">
        <v>1520</v>
      </c>
      <c r="G1430" s="2">
        <f>IFERROR(__xludf.DUMMYFUNCTION("IF(B1430="""","""",COUNTA(SPLIT(B1430,"" "")))"),27.0)</f>
        <v>27</v>
      </c>
    </row>
    <row r="1431">
      <c r="A1431" s="1" t="s">
        <v>2868</v>
      </c>
      <c r="B1431" s="1" t="s">
        <v>2869</v>
      </c>
      <c r="C1431" s="1">
        <v>3770.0</v>
      </c>
      <c r="D1431" s="1">
        <v>1.0</v>
      </c>
      <c r="F1431" s="1" t="s">
        <v>1520</v>
      </c>
      <c r="G1431" s="2">
        <f>IFERROR(__xludf.DUMMYFUNCTION("IF(B1431="""","""",COUNTA(SPLIT(B1431,"" "")))"),15.0)</f>
        <v>15</v>
      </c>
    </row>
    <row r="1432">
      <c r="A1432" s="1" t="s">
        <v>2870</v>
      </c>
      <c r="B1432" s="1" t="s">
        <v>2871</v>
      </c>
      <c r="C1432" s="1">
        <v>5528.0</v>
      </c>
      <c r="D1432" s="1">
        <v>1.0</v>
      </c>
      <c r="F1432" s="1" t="s">
        <v>1520</v>
      </c>
      <c r="G1432" s="2">
        <f>IFERROR(__xludf.DUMMYFUNCTION("IF(B1432="""","""",COUNTA(SPLIT(B1432,"" "")))"),23.0)</f>
        <v>23</v>
      </c>
    </row>
    <row r="1433">
      <c r="A1433" s="1" t="s">
        <v>2872</v>
      </c>
      <c r="B1433" s="1" t="s">
        <v>2873</v>
      </c>
      <c r="C1433" s="1">
        <v>5529.0</v>
      </c>
      <c r="D1433" s="1">
        <v>1.0</v>
      </c>
      <c r="F1433" s="1" t="s">
        <v>1520</v>
      </c>
      <c r="G1433" s="2">
        <f>IFERROR(__xludf.DUMMYFUNCTION("IF(B1433="""","""",COUNTA(SPLIT(B1433,"" "")))"),15.0)</f>
        <v>15</v>
      </c>
    </row>
    <row r="1434">
      <c r="A1434" s="1" t="s">
        <v>2874</v>
      </c>
      <c r="B1434" s="1" t="s">
        <v>2875</v>
      </c>
      <c r="C1434" s="1">
        <v>5530.0</v>
      </c>
      <c r="D1434" s="1">
        <v>1.0</v>
      </c>
      <c r="F1434" s="1" t="s">
        <v>1520</v>
      </c>
      <c r="G1434" s="2">
        <f>IFERROR(__xludf.DUMMYFUNCTION("IF(B1434="""","""",COUNTA(SPLIT(B1434,"" "")))"),11.0)</f>
        <v>11</v>
      </c>
    </row>
    <row r="1435">
      <c r="A1435" s="1" t="s">
        <v>2876</v>
      </c>
      <c r="B1435" s="1" t="s">
        <v>2877</v>
      </c>
      <c r="C1435" s="1">
        <v>3787.0</v>
      </c>
      <c r="D1435" s="1">
        <v>8.0</v>
      </c>
      <c r="F1435" s="1" t="s">
        <v>1520</v>
      </c>
      <c r="G1435" s="2">
        <f>IFERROR(__xludf.DUMMYFUNCTION("IF(B1435="""","""",COUNTA(SPLIT(B1435,"" "")))"),19.0)</f>
        <v>19</v>
      </c>
    </row>
    <row r="1436">
      <c r="A1436" s="1" t="s">
        <v>2878</v>
      </c>
      <c r="B1436" s="1" t="s">
        <v>2879</v>
      </c>
      <c r="C1436" s="1">
        <v>5520.0</v>
      </c>
      <c r="D1436" s="1">
        <v>2.0</v>
      </c>
      <c r="F1436" s="1" t="s">
        <v>1520</v>
      </c>
      <c r="G1436" s="2">
        <f>IFERROR(__xludf.DUMMYFUNCTION("IF(B1436="""","""",COUNTA(SPLIT(B1436,"" "")))"),12.0)</f>
        <v>12</v>
      </c>
    </row>
    <row r="1437">
      <c r="A1437" s="1" t="s">
        <v>2880</v>
      </c>
      <c r="B1437" s="1" t="s">
        <v>2881</v>
      </c>
      <c r="C1437" s="1">
        <v>5521.0</v>
      </c>
      <c r="D1437" s="1">
        <v>1.0</v>
      </c>
      <c r="F1437" s="1" t="s">
        <v>1520</v>
      </c>
      <c r="G1437" s="2">
        <f>IFERROR(__xludf.DUMMYFUNCTION("IF(B1437="""","""",COUNTA(SPLIT(B1437,"" "")))"),45.0)</f>
        <v>45</v>
      </c>
    </row>
    <row r="1438">
      <c r="A1438" s="1" t="s">
        <v>2882</v>
      </c>
      <c r="B1438" s="1" t="s">
        <v>2883</v>
      </c>
      <c r="C1438" s="1">
        <v>5436.0</v>
      </c>
      <c r="D1438" s="1">
        <v>1.0</v>
      </c>
      <c r="F1438" s="1" t="s">
        <v>1520</v>
      </c>
      <c r="G1438" s="2">
        <f>IFERROR(__xludf.DUMMYFUNCTION("IF(B1438="""","""",COUNTA(SPLIT(B1438,"" "")))"),20.0)</f>
        <v>20</v>
      </c>
    </row>
    <row r="1439">
      <c r="A1439" s="1" t="s">
        <v>2884</v>
      </c>
      <c r="B1439" s="1" t="s">
        <v>2885</v>
      </c>
      <c r="C1439" s="1">
        <v>3766.0</v>
      </c>
      <c r="D1439" s="1">
        <v>2.0</v>
      </c>
      <c r="F1439" s="1" t="s">
        <v>1520</v>
      </c>
      <c r="G1439" s="2">
        <f>IFERROR(__xludf.DUMMYFUNCTION("IF(B1439="""","""",COUNTA(SPLIT(B1439,"" "")))"),23.0)</f>
        <v>23</v>
      </c>
    </row>
    <row r="1440">
      <c r="A1440" s="1" t="s">
        <v>2886</v>
      </c>
      <c r="B1440" s="1" t="s">
        <v>2887</v>
      </c>
      <c r="C1440" s="1">
        <v>5440.0</v>
      </c>
      <c r="D1440" s="1">
        <v>9.0</v>
      </c>
      <c r="F1440" s="1" t="s">
        <v>1520</v>
      </c>
      <c r="G1440" s="2">
        <f>IFERROR(__xludf.DUMMYFUNCTION("IF(B1440="""","""",COUNTA(SPLIT(B1440,"" "")))"),12.0)</f>
        <v>12</v>
      </c>
    </row>
    <row r="1441">
      <c r="A1441" s="1" t="s">
        <v>2888</v>
      </c>
      <c r="B1441" s="1" t="s">
        <v>2889</v>
      </c>
      <c r="C1441" s="1">
        <v>5441.0</v>
      </c>
      <c r="D1441" s="1">
        <v>8.0</v>
      </c>
      <c r="F1441" s="1" t="s">
        <v>1520</v>
      </c>
      <c r="G1441" s="2">
        <f>IFERROR(__xludf.DUMMYFUNCTION("IF(B1441="""","""",COUNTA(SPLIT(B1441,"" "")))"),57.0)</f>
        <v>57</v>
      </c>
    </row>
    <row r="1442">
      <c r="A1442" s="1" t="s">
        <v>2890</v>
      </c>
      <c r="B1442" s="1" t="s">
        <v>2891</v>
      </c>
      <c r="C1442" s="1">
        <v>5442.0</v>
      </c>
      <c r="D1442" s="1">
        <v>9.0</v>
      </c>
      <c r="F1442" s="1" t="s">
        <v>1520</v>
      </c>
      <c r="G1442" s="2">
        <f>IFERROR(__xludf.DUMMYFUNCTION("IF(B1442="""","""",COUNTA(SPLIT(B1442,"" "")))"),11.0)</f>
        <v>11</v>
      </c>
    </row>
    <row r="1443">
      <c r="A1443" s="1" t="s">
        <v>2892</v>
      </c>
      <c r="B1443" s="1" t="s">
        <v>2893</v>
      </c>
      <c r="C1443" s="1">
        <v>5444.0</v>
      </c>
      <c r="D1443" s="1">
        <v>2.0</v>
      </c>
      <c r="F1443" s="1" t="s">
        <v>1520</v>
      </c>
      <c r="G1443" s="2">
        <f>IFERROR(__xludf.DUMMYFUNCTION("IF(B1443="""","""",COUNTA(SPLIT(B1443,"" "")))"),5.0)</f>
        <v>5</v>
      </c>
    </row>
    <row r="1444">
      <c r="A1444" s="1" t="s">
        <v>2894</v>
      </c>
      <c r="B1444" s="1" t="s">
        <v>2895</v>
      </c>
      <c r="C1444" s="1">
        <v>5443.0</v>
      </c>
      <c r="D1444" s="1">
        <v>1.0</v>
      </c>
      <c r="F1444" s="1" t="s">
        <v>1520</v>
      </c>
      <c r="G1444" s="2">
        <f>IFERROR(__xludf.DUMMYFUNCTION("IF(B1444="""","""",COUNTA(SPLIT(B1444,"" "")))"),28.0)</f>
        <v>28</v>
      </c>
    </row>
    <row r="1445">
      <c r="A1445" s="1" t="s">
        <v>2896</v>
      </c>
      <c r="B1445" s="1" t="s">
        <v>2897</v>
      </c>
      <c r="C1445" s="1">
        <v>5445.0</v>
      </c>
      <c r="D1445" s="1">
        <v>8.0</v>
      </c>
      <c r="F1445" s="1" t="s">
        <v>1520</v>
      </c>
      <c r="G1445" s="2">
        <f>IFERROR(__xludf.DUMMYFUNCTION("IF(B1445="""","""",COUNTA(SPLIT(B1445,"" "")))"),18.0)</f>
        <v>18</v>
      </c>
    </row>
    <row r="1446">
      <c r="A1446" s="1" t="s">
        <v>2898</v>
      </c>
      <c r="B1446" s="1" t="s">
        <v>2899</v>
      </c>
      <c r="C1446" s="1">
        <v>5446.0</v>
      </c>
      <c r="D1446" s="1">
        <v>1.0</v>
      </c>
      <c r="F1446" s="1" t="s">
        <v>1520</v>
      </c>
      <c r="G1446" s="2">
        <f>IFERROR(__xludf.DUMMYFUNCTION("IF(B1446="""","""",COUNTA(SPLIT(B1446,"" "")))"),17.0)</f>
        <v>17</v>
      </c>
    </row>
    <row r="1447">
      <c r="A1447" s="1" t="s">
        <v>2900</v>
      </c>
      <c r="B1447" s="1" t="s">
        <v>2901</v>
      </c>
      <c r="C1447" s="1">
        <v>5447.0</v>
      </c>
      <c r="D1447" s="1">
        <v>2.0</v>
      </c>
      <c r="F1447" s="1" t="s">
        <v>1520</v>
      </c>
      <c r="G1447" s="2">
        <f>IFERROR(__xludf.DUMMYFUNCTION("IF(B1447="""","""",COUNTA(SPLIT(B1447,"" "")))"),24.0)</f>
        <v>24</v>
      </c>
    </row>
    <row r="1448">
      <c r="A1448" s="1" t="s">
        <v>2902</v>
      </c>
      <c r="B1448" s="1" t="s">
        <v>2903</v>
      </c>
      <c r="C1448" s="1">
        <v>5448.0</v>
      </c>
      <c r="D1448" s="1">
        <v>1.0</v>
      </c>
      <c r="F1448" s="1" t="s">
        <v>1520</v>
      </c>
      <c r="G1448" s="2">
        <f>IFERROR(__xludf.DUMMYFUNCTION("IF(B1448="""","""",COUNTA(SPLIT(B1448,"" "")))"),51.0)</f>
        <v>51</v>
      </c>
    </row>
    <row r="1449">
      <c r="A1449" s="1" t="s">
        <v>2904</v>
      </c>
      <c r="B1449" s="1" t="s">
        <v>2905</v>
      </c>
      <c r="C1449" s="1">
        <v>5449.0</v>
      </c>
      <c r="D1449" s="1">
        <v>8.0</v>
      </c>
      <c r="F1449" s="1" t="s">
        <v>1520</v>
      </c>
      <c r="G1449" s="2">
        <f>IFERROR(__xludf.DUMMYFUNCTION("IF(B1449="""","""",COUNTA(SPLIT(B1449,"" "")))"),23.0)</f>
        <v>23</v>
      </c>
    </row>
    <row r="1450">
      <c r="A1450" s="1" t="s">
        <v>2906</v>
      </c>
      <c r="B1450" s="1" t="s">
        <v>2907</v>
      </c>
      <c r="C1450" s="1">
        <v>5450.0</v>
      </c>
      <c r="D1450" s="1">
        <v>11.0</v>
      </c>
      <c r="F1450" s="1" t="s">
        <v>1520</v>
      </c>
      <c r="G1450" s="2">
        <f>IFERROR(__xludf.DUMMYFUNCTION("IF(B1450="""","""",COUNTA(SPLIT(B1450,"" "")))"),3.0)</f>
        <v>3</v>
      </c>
    </row>
    <row r="1451">
      <c r="A1451" s="1" t="s">
        <v>2908</v>
      </c>
      <c r="B1451" s="1" t="s">
        <v>2909</v>
      </c>
      <c r="C1451" s="1">
        <v>5451.0</v>
      </c>
      <c r="D1451" s="1">
        <v>8.0</v>
      </c>
      <c r="F1451" s="1" t="s">
        <v>1520</v>
      </c>
      <c r="G1451" s="2">
        <f>IFERROR(__xludf.DUMMYFUNCTION("IF(B1451="""","""",COUNTA(SPLIT(B1451,"" "")))"),15.0)</f>
        <v>15</v>
      </c>
    </row>
    <row r="1452">
      <c r="A1452" s="1" t="s">
        <v>2910</v>
      </c>
      <c r="B1452" s="1" t="s">
        <v>2911</v>
      </c>
      <c r="C1452" s="1">
        <v>5452.0</v>
      </c>
      <c r="D1452" s="1">
        <v>2.0</v>
      </c>
      <c r="F1452" s="1" t="s">
        <v>1520</v>
      </c>
      <c r="G1452" s="2">
        <f>IFERROR(__xludf.DUMMYFUNCTION("IF(B1452="""","""",COUNTA(SPLIT(B1452,"" "")))"),24.0)</f>
        <v>24</v>
      </c>
    </row>
    <row r="1453">
      <c r="A1453" s="1" t="s">
        <v>2912</v>
      </c>
      <c r="B1453" s="1" t="s">
        <v>2913</v>
      </c>
      <c r="C1453" s="1">
        <v>5453.0</v>
      </c>
      <c r="D1453" s="1">
        <v>1.0</v>
      </c>
      <c r="F1453" s="1" t="s">
        <v>1520</v>
      </c>
      <c r="G1453" s="2">
        <f>IFERROR(__xludf.DUMMYFUNCTION("IF(B1453="""","""",COUNTA(SPLIT(B1453,"" "")))"),29.0)</f>
        <v>29</v>
      </c>
    </row>
    <row r="1454">
      <c r="A1454" s="1" t="s">
        <v>2914</v>
      </c>
      <c r="B1454" s="1" t="s">
        <v>2915</v>
      </c>
      <c r="C1454" s="1">
        <v>5588.0</v>
      </c>
      <c r="D1454" s="1">
        <v>1.0</v>
      </c>
      <c r="F1454" s="1" t="s">
        <v>1520</v>
      </c>
      <c r="G1454" s="2">
        <f>IFERROR(__xludf.DUMMYFUNCTION("IF(B1454="""","""",COUNTA(SPLIT(B1454,"" "")))"),4.0)</f>
        <v>4</v>
      </c>
    </row>
    <row r="1455">
      <c r="A1455" s="1" t="s">
        <v>2916</v>
      </c>
      <c r="B1455" s="1" t="s">
        <v>2917</v>
      </c>
      <c r="C1455" s="1">
        <v>5606.0</v>
      </c>
      <c r="D1455" s="1">
        <v>1.0</v>
      </c>
      <c r="F1455" s="1" t="s">
        <v>1520</v>
      </c>
      <c r="G1455" s="2">
        <f>IFERROR(__xludf.DUMMYFUNCTION("IF(B1455="""","""",COUNTA(SPLIT(B1455,"" "")))"),29.0)</f>
        <v>29</v>
      </c>
    </row>
    <row r="1456">
      <c r="A1456" s="1" t="s">
        <v>2918</v>
      </c>
      <c r="B1456" s="1" t="s">
        <v>2919</v>
      </c>
      <c r="C1456" s="1">
        <v>3792.0</v>
      </c>
      <c r="D1456" s="1">
        <v>1.0</v>
      </c>
      <c r="F1456" s="1" t="s">
        <v>1520</v>
      </c>
      <c r="G1456" s="2">
        <f>IFERROR(__xludf.DUMMYFUNCTION("IF(B1456="""","""",COUNTA(SPLIT(B1456,"" "")))"),25.0)</f>
        <v>25</v>
      </c>
    </row>
    <row r="1457">
      <c r="A1457" s="1" t="s">
        <v>2920</v>
      </c>
      <c r="B1457" s="1" t="s">
        <v>2921</v>
      </c>
      <c r="C1457" s="1">
        <v>3767.0</v>
      </c>
      <c r="D1457" s="1">
        <v>1.0</v>
      </c>
      <c r="F1457" s="1" t="s">
        <v>1520</v>
      </c>
      <c r="G1457" s="2">
        <f>IFERROR(__xludf.DUMMYFUNCTION("IF(B1457="""","""",COUNTA(SPLIT(B1457,"" "")))"),30.0)</f>
        <v>30</v>
      </c>
    </row>
    <row r="1458">
      <c r="A1458" s="1" t="s">
        <v>2922</v>
      </c>
      <c r="B1458" s="1" t="s">
        <v>2923</v>
      </c>
      <c r="C1458" s="1">
        <v>5533.0</v>
      </c>
      <c r="D1458" s="1">
        <v>1.0</v>
      </c>
      <c r="F1458" s="1" t="s">
        <v>1520</v>
      </c>
      <c r="G1458" s="2">
        <f>IFERROR(__xludf.DUMMYFUNCTION("IF(B1458="""","""",COUNTA(SPLIT(B1458,"" "")))"),15.0)</f>
        <v>15</v>
      </c>
    </row>
    <row r="1459">
      <c r="A1459" s="1" t="s">
        <v>2924</v>
      </c>
      <c r="B1459" s="1" t="s">
        <v>2925</v>
      </c>
      <c r="C1459" s="1">
        <v>5534.0</v>
      </c>
      <c r="D1459" s="1">
        <v>8.0</v>
      </c>
      <c r="F1459" s="1" t="s">
        <v>1520</v>
      </c>
      <c r="G1459" s="2">
        <f>IFERROR(__xludf.DUMMYFUNCTION("IF(B1459="""","""",COUNTA(SPLIT(B1459,"" "")))"),19.0)</f>
        <v>19</v>
      </c>
    </row>
    <row r="1460">
      <c r="A1460" s="1" t="s">
        <v>2926</v>
      </c>
      <c r="B1460" s="1" t="s">
        <v>2927</v>
      </c>
      <c r="C1460" s="1">
        <v>5537.0</v>
      </c>
      <c r="D1460" s="1">
        <v>2.0</v>
      </c>
      <c r="F1460" s="1" t="s">
        <v>1520</v>
      </c>
      <c r="G1460" s="2">
        <f>IFERROR(__xludf.DUMMYFUNCTION("IF(B1460="""","""",COUNTA(SPLIT(B1460,"" "")))"),17.0)</f>
        <v>17</v>
      </c>
    </row>
    <row r="1461">
      <c r="A1461" s="1" t="s">
        <v>2928</v>
      </c>
      <c r="B1461" s="1" t="s">
        <v>2929</v>
      </c>
      <c r="C1461" s="1">
        <v>5538.0</v>
      </c>
      <c r="D1461" s="1">
        <v>3.0</v>
      </c>
      <c r="E1461" s="1" t="s">
        <v>2930</v>
      </c>
      <c r="F1461" s="1" t="s">
        <v>1520</v>
      </c>
      <c r="G1461" s="2">
        <f>IFERROR(__xludf.DUMMYFUNCTION("IF(B1461="""","""",COUNTA(SPLIT(B1461,"" "")))"),22.0)</f>
        <v>22</v>
      </c>
    </row>
    <row r="1462">
      <c r="A1462" s="1" t="s">
        <v>2931</v>
      </c>
      <c r="B1462" s="1" t="s">
        <v>2932</v>
      </c>
      <c r="C1462" s="1">
        <v>5539.0</v>
      </c>
      <c r="D1462" s="1">
        <v>1.0</v>
      </c>
      <c r="F1462" s="1" t="s">
        <v>1520</v>
      </c>
      <c r="G1462" s="2">
        <f>IFERROR(__xludf.DUMMYFUNCTION("IF(B1462="""","""",COUNTA(SPLIT(B1462,"" "")))"),24.0)</f>
        <v>24</v>
      </c>
    </row>
    <row r="1463">
      <c r="A1463" s="1" t="s">
        <v>2933</v>
      </c>
      <c r="B1463" s="1" t="s">
        <v>2934</v>
      </c>
      <c r="C1463" s="1">
        <v>5543.0</v>
      </c>
      <c r="D1463" s="1">
        <v>2.0</v>
      </c>
      <c r="F1463" s="1" t="s">
        <v>1520</v>
      </c>
      <c r="G1463" s="2">
        <f>IFERROR(__xludf.DUMMYFUNCTION("IF(B1463="""","""",COUNTA(SPLIT(B1463,"" "")))"),26.0)</f>
        <v>26</v>
      </c>
    </row>
    <row r="1464">
      <c r="A1464" s="1" t="s">
        <v>2935</v>
      </c>
      <c r="B1464" s="1" t="s">
        <v>2936</v>
      </c>
      <c r="C1464" s="1">
        <v>3769.0</v>
      </c>
      <c r="D1464" s="1">
        <v>1.0</v>
      </c>
      <c r="F1464" s="1" t="s">
        <v>1520</v>
      </c>
      <c r="G1464" s="2">
        <f>IFERROR(__xludf.DUMMYFUNCTION("IF(B1464="""","""",COUNTA(SPLIT(B1464,"" "")))"),37.0)</f>
        <v>37</v>
      </c>
    </row>
    <row r="1465">
      <c r="A1465" s="1" t="s">
        <v>2937</v>
      </c>
      <c r="B1465" s="1" t="s">
        <v>2938</v>
      </c>
      <c r="C1465" s="1">
        <v>3768.0</v>
      </c>
      <c r="D1465" s="1">
        <v>1.0</v>
      </c>
      <c r="F1465" s="1" t="s">
        <v>1520</v>
      </c>
      <c r="G1465" s="2">
        <f>IFERROR(__xludf.DUMMYFUNCTION("IF(B1465="""","""",COUNTA(SPLIT(B1465,"" "")))"),28.0)</f>
        <v>28</v>
      </c>
    </row>
    <row r="1466">
      <c r="A1466" s="1" t="s">
        <v>2939</v>
      </c>
      <c r="B1466" s="1" t="s">
        <v>2940</v>
      </c>
      <c r="C1466" s="1">
        <v>3774.0</v>
      </c>
      <c r="D1466" s="1">
        <v>1.0</v>
      </c>
      <c r="F1466" s="1" t="s">
        <v>1520</v>
      </c>
      <c r="G1466" s="2">
        <f>IFERROR(__xludf.DUMMYFUNCTION("IF(B1466="""","""",COUNTA(SPLIT(B1466,"" "")))"),22.0)</f>
        <v>22</v>
      </c>
    </row>
    <row r="1467">
      <c r="A1467" s="1" t="s">
        <v>2941</v>
      </c>
      <c r="B1467" s="1" t="s">
        <v>2942</v>
      </c>
      <c r="C1467" s="1">
        <v>4349.0</v>
      </c>
      <c r="D1467" s="1">
        <v>1.0</v>
      </c>
      <c r="F1467" s="1" t="s">
        <v>1520</v>
      </c>
      <c r="G1467" s="2">
        <f>IFERROR(__xludf.DUMMYFUNCTION("IF(B1467="""","""",COUNTA(SPLIT(B1467,"" "")))"),82.0)</f>
        <v>82</v>
      </c>
    </row>
    <row r="1468">
      <c r="A1468" s="1" t="s">
        <v>2943</v>
      </c>
      <c r="B1468" s="1" t="s">
        <v>2944</v>
      </c>
      <c r="C1468" s="1">
        <v>3773.0</v>
      </c>
      <c r="D1468" s="1">
        <v>1.0</v>
      </c>
      <c r="F1468" s="1" t="s">
        <v>1520</v>
      </c>
      <c r="G1468" s="2">
        <f>IFERROR(__xludf.DUMMYFUNCTION("IF(B1468="""","""",COUNTA(SPLIT(B1468,"" "")))"),14.0)</f>
        <v>14</v>
      </c>
    </row>
    <row r="1469">
      <c r="A1469" s="1" t="s">
        <v>2945</v>
      </c>
      <c r="B1469" s="1" t="s">
        <v>2946</v>
      </c>
      <c r="C1469" s="1">
        <v>5751.0</v>
      </c>
      <c r="D1469" s="1">
        <v>2.0</v>
      </c>
      <c r="F1469" s="1" t="s">
        <v>1520</v>
      </c>
      <c r="G1469" s="2">
        <f>IFERROR(__xludf.DUMMYFUNCTION("IF(B1469="""","""",COUNTA(SPLIT(B1469,"" "")))"),10.0)</f>
        <v>10</v>
      </c>
    </row>
    <row r="1470">
      <c r="A1470" s="1" t="s">
        <v>2947</v>
      </c>
      <c r="B1470" s="1" t="s">
        <v>2948</v>
      </c>
      <c r="C1470" s="1">
        <v>5752.0</v>
      </c>
      <c r="D1470" s="1">
        <v>2.0</v>
      </c>
      <c r="F1470" s="1" t="s">
        <v>1520</v>
      </c>
      <c r="G1470" s="2">
        <f>IFERROR(__xludf.DUMMYFUNCTION("IF(B1470="""","""",COUNTA(SPLIT(B1470,"" "")))"),12.0)</f>
        <v>12</v>
      </c>
    </row>
    <row r="1471">
      <c r="A1471" s="1" t="s">
        <v>2949</v>
      </c>
      <c r="B1471" s="1" t="s">
        <v>2950</v>
      </c>
      <c r="C1471" s="1">
        <v>5753.0</v>
      </c>
      <c r="D1471" s="1">
        <v>2.0</v>
      </c>
      <c r="F1471" s="1" t="s">
        <v>1520</v>
      </c>
      <c r="G1471" s="2">
        <f>IFERROR(__xludf.DUMMYFUNCTION("IF(B1471="""","""",COUNTA(SPLIT(B1471,"" "")))"),10.0)</f>
        <v>10</v>
      </c>
    </row>
    <row r="1472">
      <c r="A1472" s="1" t="s">
        <v>2951</v>
      </c>
      <c r="B1472" s="1" t="s">
        <v>2952</v>
      </c>
      <c r="C1472" s="1">
        <v>3788.0</v>
      </c>
      <c r="D1472" s="1">
        <v>1.0</v>
      </c>
      <c r="F1472" s="1" t="s">
        <v>1520</v>
      </c>
      <c r="G1472" s="2">
        <f>IFERROR(__xludf.DUMMYFUNCTION("IF(B1472="""","""",COUNTA(SPLIT(B1472,"" "")))"),14.0)</f>
        <v>14</v>
      </c>
    </row>
    <row r="1473">
      <c r="A1473" s="1" t="s">
        <v>2953</v>
      </c>
      <c r="B1473" s="1" t="s">
        <v>2954</v>
      </c>
      <c r="C1473" s="1">
        <v>5522.0</v>
      </c>
      <c r="D1473" s="1">
        <v>8.0</v>
      </c>
      <c r="F1473" s="1" t="s">
        <v>1520</v>
      </c>
      <c r="G1473" s="2">
        <f>IFERROR(__xludf.DUMMYFUNCTION("IF(B1473="""","""",COUNTA(SPLIT(B1473,"" "")))"),3.0)</f>
        <v>3</v>
      </c>
    </row>
    <row r="1474">
      <c r="A1474" s="1" t="s">
        <v>2955</v>
      </c>
      <c r="B1474" s="1" t="s">
        <v>2956</v>
      </c>
      <c r="C1474" s="1">
        <v>3777.0</v>
      </c>
      <c r="D1474" s="1">
        <v>1.0</v>
      </c>
      <c r="F1474" s="1" t="s">
        <v>1520</v>
      </c>
      <c r="G1474" s="2">
        <f>IFERROR(__xludf.DUMMYFUNCTION("IF(B1474="""","""",COUNTA(SPLIT(B1474,"" "")))"),30.0)</f>
        <v>30</v>
      </c>
    </row>
    <row r="1475">
      <c r="A1475" s="1" t="s">
        <v>2957</v>
      </c>
      <c r="B1475" s="1" t="s">
        <v>2958</v>
      </c>
      <c r="C1475" s="1">
        <v>3776.0</v>
      </c>
      <c r="D1475" s="1">
        <v>1.0</v>
      </c>
      <c r="F1475" s="1" t="s">
        <v>1520</v>
      </c>
      <c r="G1475" s="2">
        <f>IFERROR(__xludf.DUMMYFUNCTION("IF(B1475="""","""",COUNTA(SPLIT(B1475,"" "")))"),20.0)</f>
        <v>20</v>
      </c>
    </row>
    <row r="1476">
      <c r="A1476" s="1" t="s">
        <v>2959</v>
      </c>
      <c r="B1476" s="1" t="s">
        <v>2960</v>
      </c>
      <c r="C1476" s="1">
        <v>5464.0</v>
      </c>
      <c r="D1476" s="1">
        <v>1.0</v>
      </c>
      <c r="F1476" s="1" t="s">
        <v>1520</v>
      </c>
      <c r="G1476" s="2">
        <f>IFERROR(__xludf.DUMMYFUNCTION("IF(B1476="""","""",COUNTA(SPLIT(B1476,"" "")))"),43.0)</f>
        <v>43</v>
      </c>
    </row>
    <row r="1477">
      <c r="A1477" s="1" t="s">
        <v>2961</v>
      </c>
      <c r="B1477" s="1" t="s">
        <v>2962</v>
      </c>
      <c r="C1477" s="1">
        <v>5465.0</v>
      </c>
      <c r="D1477" s="1">
        <v>1.0</v>
      </c>
      <c r="F1477" s="1" t="s">
        <v>1520</v>
      </c>
      <c r="G1477" s="2">
        <f>IFERROR(__xludf.DUMMYFUNCTION("IF(B1477="""","""",COUNTA(SPLIT(B1477,"" "")))"),41.0)</f>
        <v>41</v>
      </c>
    </row>
    <row r="1478">
      <c r="A1478" s="1" t="s">
        <v>2963</v>
      </c>
      <c r="B1478" s="1" t="s">
        <v>2964</v>
      </c>
      <c r="C1478" s="1">
        <v>3775.0</v>
      </c>
      <c r="D1478" s="1">
        <v>1.0</v>
      </c>
      <c r="F1478" s="1" t="s">
        <v>1520</v>
      </c>
      <c r="G1478" s="2">
        <f>IFERROR(__xludf.DUMMYFUNCTION("IF(B1478="""","""",COUNTA(SPLIT(B1478,"" "")))"),33.0)</f>
        <v>33</v>
      </c>
    </row>
    <row r="1479">
      <c r="A1479" s="1" t="s">
        <v>2965</v>
      </c>
      <c r="B1479" s="1" t="s">
        <v>2966</v>
      </c>
      <c r="C1479" s="1">
        <v>3783.0</v>
      </c>
      <c r="D1479" s="1">
        <v>1.0</v>
      </c>
      <c r="F1479" s="1" t="s">
        <v>1520</v>
      </c>
      <c r="G1479" s="2">
        <f>IFERROR(__xludf.DUMMYFUNCTION("IF(B1479="""","""",COUNTA(SPLIT(B1479,"" "")))"),23.0)</f>
        <v>23</v>
      </c>
    </row>
    <row r="1480">
      <c r="A1480" s="1" t="s">
        <v>2967</v>
      </c>
      <c r="B1480" s="1" t="s">
        <v>2968</v>
      </c>
      <c r="C1480" s="1">
        <v>5468.0</v>
      </c>
      <c r="D1480" s="1">
        <v>2.0</v>
      </c>
      <c r="F1480" s="1" t="s">
        <v>1520</v>
      </c>
      <c r="G1480" s="2">
        <f>IFERROR(__xludf.DUMMYFUNCTION("IF(B1480="""","""",COUNTA(SPLIT(B1480,"" "")))"),14.0)</f>
        <v>14</v>
      </c>
    </row>
    <row r="1481">
      <c r="A1481" s="1" t="s">
        <v>2969</v>
      </c>
      <c r="B1481" s="1" t="s">
        <v>2970</v>
      </c>
      <c r="C1481" s="1">
        <v>5469.0</v>
      </c>
      <c r="D1481" s="1">
        <v>8.0</v>
      </c>
      <c r="F1481" s="1" t="s">
        <v>1520</v>
      </c>
      <c r="G1481" s="2">
        <f>IFERROR(__xludf.DUMMYFUNCTION("IF(B1481="""","""",COUNTA(SPLIT(B1481,"" "")))"),11.0)</f>
        <v>11</v>
      </c>
    </row>
    <row r="1482">
      <c r="A1482" s="1" t="s">
        <v>2971</v>
      </c>
      <c r="B1482" s="1" t="s">
        <v>2972</v>
      </c>
      <c r="C1482" s="1">
        <v>3781.0</v>
      </c>
      <c r="D1482" s="1">
        <v>1.0</v>
      </c>
      <c r="F1482" s="1" t="s">
        <v>1520</v>
      </c>
      <c r="G1482" s="2">
        <f>IFERROR(__xludf.DUMMYFUNCTION("IF(B1482="""","""",COUNTA(SPLIT(B1482,"" "")))"),32.0)</f>
        <v>32</v>
      </c>
    </row>
    <row r="1483">
      <c r="A1483" s="1" t="s">
        <v>2973</v>
      </c>
      <c r="B1483" s="1" t="s">
        <v>2974</v>
      </c>
      <c r="C1483" s="1">
        <v>3782.0</v>
      </c>
      <c r="D1483" s="1">
        <v>1.0</v>
      </c>
      <c r="F1483" s="1" t="s">
        <v>1520</v>
      </c>
      <c r="G1483" s="2">
        <f>IFERROR(__xludf.DUMMYFUNCTION("IF(B1483="""","""",COUNTA(SPLIT(B1483,"" "")))"),35.0)</f>
        <v>35</v>
      </c>
    </row>
    <row r="1484">
      <c r="A1484" s="1" t="s">
        <v>2975</v>
      </c>
      <c r="B1484" s="1" t="s">
        <v>2976</v>
      </c>
      <c r="C1484" s="1">
        <v>3780.0</v>
      </c>
      <c r="D1484" s="1">
        <v>1.0</v>
      </c>
      <c r="F1484" s="1" t="s">
        <v>1520</v>
      </c>
      <c r="G1484" s="2">
        <f>IFERROR(__xludf.DUMMYFUNCTION("IF(B1484="""","""",COUNTA(SPLIT(B1484,"" "")))"),22.0)</f>
        <v>22</v>
      </c>
    </row>
    <row r="1485">
      <c r="A1485" s="1" t="s">
        <v>2977</v>
      </c>
      <c r="B1485" s="1" t="s">
        <v>2978</v>
      </c>
      <c r="C1485" s="1">
        <v>5466.0</v>
      </c>
      <c r="D1485" s="1">
        <v>1.0</v>
      </c>
      <c r="F1485" s="1" t="s">
        <v>1520</v>
      </c>
      <c r="G1485" s="2">
        <f>IFERROR(__xludf.DUMMYFUNCTION("IF(B1485="""","""",COUNTA(SPLIT(B1485,"" "")))"),35.0)</f>
        <v>35</v>
      </c>
    </row>
    <row r="1486">
      <c r="A1486" s="1" t="s">
        <v>2979</v>
      </c>
      <c r="B1486" s="1" t="s">
        <v>2980</v>
      </c>
      <c r="C1486" s="1">
        <v>5467.0</v>
      </c>
      <c r="D1486" s="1">
        <v>1.0</v>
      </c>
      <c r="F1486" s="1" t="s">
        <v>1520</v>
      </c>
      <c r="G1486" s="2">
        <f>IFERROR(__xludf.DUMMYFUNCTION("IF(B1486="""","""",COUNTA(SPLIT(B1486,"" "")))"),77.0)</f>
        <v>77</v>
      </c>
    </row>
    <row r="1487">
      <c r="A1487" s="1" t="s">
        <v>2981</v>
      </c>
      <c r="B1487" s="1" t="s">
        <v>2982</v>
      </c>
      <c r="C1487" s="1">
        <v>3779.0</v>
      </c>
      <c r="D1487" s="1">
        <v>1.0</v>
      </c>
      <c r="F1487" s="1" t="s">
        <v>1520</v>
      </c>
      <c r="G1487" s="2">
        <f>IFERROR(__xludf.DUMMYFUNCTION("IF(B1487="""","""",COUNTA(SPLIT(B1487,"" "")))"),37.0)</f>
        <v>37</v>
      </c>
    </row>
    <row r="1488">
      <c r="A1488" s="1" t="s">
        <v>2983</v>
      </c>
      <c r="B1488" s="1" t="s">
        <v>2984</v>
      </c>
      <c r="C1488" s="1">
        <v>3785.0</v>
      </c>
      <c r="D1488" s="1">
        <v>1.0</v>
      </c>
      <c r="F1488" s="1" t="s">
        <v>1520</v>
      </c>
      <c r="G1488" s="2">
        <f>IFERROR(__xludf.DUMMYFUNCTION("IF(B1488="""","""",COUNTA(SPLIT(B1488,"" "")))"),31.0)</f>
        <v>31</v>
      </c>
    </row>
    <row r="1489">
      <c r="A1489" s="1" t="s">
        <v>2985</v>
      </c>
      <c r="B1489" s="1" t="s">
        <v>2986</v>
      </c>
      <c r="C1489" s="1">
        <v>5519.0</v>
      </c>
      <c r="D1489" s="1">
        <v>8.0</v>
      </c>
      <c r="F1489" s="1" t="s">
        <v>1520</v>
      </c>
      <c r="G1489" s="2">
        <f>IFERROR(__xludf.DUMMYFUNCTION("IF(B1489="""","""",COUNTA(SPLIT(B1489,"" "")))"),8.0)</f>
        <v>8</v>
      </c>
    </row>
    <row r="1490">
      <c r="A1490" s="1" t="s">
        <v>2987</v>
      </c>
      <c r="B1490" s="1" t="s">
        <v>2988</v>
      </c>
      <c r="C1490" s="1">
        <v>4131.0</v>
      </c>
      <c r="D1490" s="1">
        <v>1.0</v>
      </c>
      <c r="F1490" s="1" t="s">
        <v>1520</v>
      </c>
      <c r="G1490" s="2">
        <f>IFERROR(__xludf.DUMMYFUNCTION("IF(B1490="""","""",COUNTA(SPLIT(B1490,"" "")))"),25.0)</f>
        <v>25</v>
      </c>
    </row>
    <row r="1491">
      <c r="A1491" s="1" t="s">
        <v>2989</v>
      </c>
      <c r="B1491" s="1" t="s">
        <v>2990</v>
      </c>
      <c r="C1491" s="1">
        <v>3890.0</v>
      </c>
      <c r="D1491" s="1">
        <v>1.0</v>
      </c>
      <c r="F1491" s="1" t="s">
        <v>1520</v>
      </c>
      <c r="G1491" s="2">
        <f>IFERROR(__xludf.DUMMYFUNCTION("IF(B1491="""","""",COUNTA(SPLIT(B1491,"" "")))"),28.0)</f>
        <v>28</v>
      </c>
    </row>
    <row r="1492">
      <c r="A1492" s="1" t="s">
        <v>2991</v>
      </c>
      <c r="B1492" s="1" t="s">
        <v>2992</v>
      </c>
      <c r="C1492" s="1">
        <v>4332.0</v>
      </c>
      <c r="D1492" s="1">
        <v>2.0</v>
      </c>
      <c r="F1492" s="1" t="s">
        <v>1520</v>
      </c>
      <c r="G1492" s="2">
        <f>IFERROR(__xludf.DUMMYFUNCTION("IF(B1492="""","""",COUNTA(SPLIT(B1492,"" "")))"),18.0)</f>
        <v>18</v>
      </c>
    </row>
    <row r="1493">
      <c r="A1493" s="1" t="s">
        <v>2993</v>
      </c>
      <c r="B1493" s="1" t="s">
        <v>2994</v>
      </c>
      <c r="C1493" s="1">
        <v>4333.0</v>
      </c>
      <c r="D1493" s="1">
        <v>9.0</v>
      </c>
      <c r="F1493" s="1" t="s">
        <v>1520</v>
      </c>
      <c r="G1493" s="2">
        <f>IFERROR(__xludf.DUMMYFUNCTION("IF(B1493="""","""",COUNTA(SPLIT(B1493,"" "")))"),23.0)</f>
        <v>23</v>
      </c>
    </row>
    <row r="1494">
      <c r="A1494" s="1" t="s">
        <v>2995</v>
      </c>
      <c r="B1494" s="1" t="s">
        <v>2996</v>
      </c>
      <c r="C1494" s="1">
        <v>4334.0</v>
      </c>
      <c r="D1494" s="1">
        <v>2.0</v>
      </c>
      <c r="F1494" s="1" t="s">
        <v>1520</v>
      </c>
      <c r="G1494" s="2">
        <f>IFERROR(__xludf.DUMMYFUNCTION("IF(B1494="""","""",COUNTA(SPLIT(B1494,"" "")))"),25.0)</f>
        <v>25</v>
      </c>
    </row>
    <row r="1495">
      <c r="A1495" s="1" t="s">
        <v>2997</v>
      </c>
      <c r="B1495" s="1" t="s">
        <v>2998</v>
      </c>
      <c r="C1495" s="1">
        <v>4335.0</v>
      </c>
      <c r="D1495" s="1">
        <v>1.0</v>
      </c>
      <c r="F1495" s="1" t="s">
        <v>1520</v>
      </c>
      <c r="G1495" s="2">
        <f>IFERROR(__xludf.DUMMYFUNCTION("IF(B1495="""","""",COUNTA(SPLIT(B1495,"" "")))"),7.0)</f>
        <v>7</v>
      </c>
    </row>
    <row r="1496">
      <c r="A1496" s="1" t="s">
        <v>2999</v>
      </c>
      <c r="B1496" s="1" t="s">
        <v>3000</v>
      </c>
      <c r="C1496" s="1">
        <v>4189.0</v>
      </c>
      <c r="D1496" s="1">
        <v>12.0</v>
      </c>
      <c r="F1496" s="1" t="s">
        <v>1520</v>
      </c>
      <c r="G1496" s="2">
        <f>IFERROR(__xludf.DUMMYFUNCTION("IF(B1496="""","""",COUNTA(SPLIT(B1496,"" "")))"),12.0)</f>
        <v>12</v>
      </c>
    </row>
    <row r="1497">
      <c r="A1497" s="1" t="s">
        <v>3001</v>
      </c>
      <c r="B1497" s="1" t="s">
        <v>3002</v>
      </c>
      <c r="C1497" s="1">
        <v>4352.0</v>
      </c>
      <c r="D1497" s="1">
        <v>1.0</v>
      </c>
      <c r="F1497" s="1" t="s">
        <v>1520</v>
      </c>
      <c r="G1497" s="2">
        <f>IFERROR(__xludf.DUMMYFUNCTION("IF(B1497="""","""",COUNTA(SPLIT(B1497,"" "")))"),27.0)</f>
        <v>27</v>
      </c>
    </row>
    <row r="1498">
      <c r="A1498" s="1" t="s">
        <v>3003</v>
      </c>
      <c r="B1498" s="1" t="s">
        <v>3004</v>
      </c>
      <c r="C1498" s="1">
        <v>4353.0</v>
      </c>
      <c r="D1498" s="1">
        <v>2.0</v>
      </c>
      <c r="F1498" s="1" t="s">
        <v>1520</v>
      </c>
      <c r="G1498" s="2">
        <f>IFERROR(__xludf.DUMMYFUNCTION("IF(B1498="""","""",COUNTA(SPLIT(B1498,"" "")))"),9.0)</f>
        <v>9</v>
      </c>
    </row>
    <row r="1499">
      <c r="A1499" s="1" t="s">
        <v>3005</v>
      </c>
      <c r="B1499" s="1" t="s">
        <v>3006</v>
      </c>
      <c r="C1499" s="1">
        <v>4354.0</v>
      </c>
      <c r="D1499" s="1">
        <v>1.0</v>
      </c>
      <c r="F1499" s="1" t="s">
        <v>1520</v>
      </c>
      <c r="G1499" s="2">
        <f>IFERROR(__xludf.DUMMYFUNCTION("IF(B1499="""","""",COUNTA(SPLIT(B1499,"" "")))"),24.0)</f>
        <v>24</v>
      </c>
    </row>
    <row r="1500">
      <c r="A1500" s="1" t="s">
        <v>3007</v>
      </c>
      <c r="B1500" s="1" t="s">
        <v>3008</v>
      </c>
      <c r="C1500" s="1">
        <v>3883.0</v>
      </c>
      <c r="D1500" s="1">
        <v>11.0</v>
      </c>
      <c r="F1500" s="1" t="s">
        <v>1520</v>
      </c>
      <c r="G1500" s="2">
        <f>IFERROR(__xludf.DUMMYFUNCTION("IF(B1500="""","""",COUNTA(SPLIT(B1500,"" "")))"),20.0)</f>
        <v>20</v>
      </c>
    </row>
    <row r="1501">
      <c r="A1501" s="1" t="s">
        <v>3009</v>
      </c>
      <c r="B1501" s="1" t="s">
        <v>3010</v>
      </c>
      <c r="C1501" s="1">
        <v>4336.0</v>
      </c>
      <c r="D1501" s="1">
        <v>1.0</v>
      </c>
      <c r="F1501" s="1" t="s">
        <v>1520</v>
      </c>
      <c r="G1501" s="2">
        <f>IFERROR(__xludf.DUMMYFUNCTION("IF(B1501="""","""",COUNTA(SPLIT(B1501,"" "")))"),26.0)</f>
        <v>26</v>
      </c>
    </row>
    <row r="1502">
      <c r="A1502" s="1" t="s">
        <v>3011</v>
      </c>
      <c r="B1502" s="1" t="s">
        <v>3012</v>
      </c>
      <c r="C1502" s="1">
        <v>4339.0</v>
      </c>
      <c r="D1502" s="1">
        <v>2.0</v>
      </c>
      <c r="F1502" s="1" t="s">
        <v>1520</v>
      </c>
      <c r="G1502" s="2">
        <f>IFERROR(__xludf.DUMMYFUNCTION("IF(B1502="""","""",COUNTA(SPLIT(B1502,"" "")))"),16.0)</f>
        <v>16</v>
      </c>
    </row>
    <row r="1503">
      <c r="A1503" s="1" t="s">
        <v>3013</v>
      </c>
      <c r="B1503" s="1" t="s">
        <v>3014</v>
      </c>
      <c r="C1503" s="1">
        <v>4340.0</v>
      </c>
      <c r="D1503" s="1">
        <v>9.0</v>
      </c>
      <c r="F1503" s="1" t="s">
        <v>1520</v>
      </c>
      <c r="G1503" s="2">
        <f>IFERROR(__xludf.DUMMYFUNCTION("IF(B1503="""","""",COUNTA(SPLIT(B1503,"" "")))"),23.0)</f>
        <v>23</v>
      </c>
    </row>
    <row r="1504">
      <c r="A1504" s="1" t="s">
        <v>3015</v>
      </c>
      <c r="B1504" s="1" t="s">
        <v>3016</v>
      </c>
      <c r="C1504" s="1">
        <v>4341.0</v>
      </c>
      <c r="D1504" s="1">
        <v>2.0</v>
      </c>
      <c r="F1504" s="1" t="s">
        <v>1520</v>
      </c>
      <c r="G1504" s="2">
        <f>IFERROR(__xludf.DUMMYFUNCTION("IF(B1504="""","""",COUNTA(SPLIT(B1504,"" "")))"),6.0)</f>
        <v>6</v>
      </c>
    </row>
    <row r="1505">
      <c r="A1505" s="1" t="s">
        <v>3017</v>
      </c>
      <c r="B1505" s="1" t="s">
        <v>3018</v>
      </c>
      <c r="C1505" s="1">
        <v>4342.0</v>
      </c>
      <c r="D1505" s="1">
        <v>1.0</v>
      </c>
      <c r="F1505" s="1" t="s">
        <v>1520</v>
      </c>
      <c r="G1505" s="2">
        <f>IFERROR(__xludf.DUMMYFUNCTION("IF(B1505="""","""",COUNTA(SPLIT(B1505,"" "")))"),19.0)</f>
        <v>19</v>
      </c>
    </row>
    <row r="1506">
      <c r="A1506" s="1" t="s">
        <v>3019</v>
      </c>
      <c r="B1506" s="1" t="s">
        <v>3020</v>
      </c>
      <c r="C1506" s="1">
        <v>4343.0</v>
      </c>
      <c r="D1506" s="1">
        <v>1.0</v>
      </c>
      <c r="F1506" s="1" t="s">
        <v>1520</v>
      </c>
      <c r="G1506" s="2">
        <f>IFERROR(__xludf.DUMMYFUNCTION("IF(B1506="""","""",COUNTA(SPLIT(B1506,"" "")))"),35.0)</f>
        <v>35</v>
      </c>
    </row>
    <row r="1507">
      <c r="A1507" s="1" t="s">
        <v>3021</v>
      </c>
      <c r="B1507" s="1" t="s">
        <v>3022</v>
      </c>
      <c r="C1507" s="1">
        <v>4344.0</v>
      </c>
      <c r="D1507" s="1">
        <v>1.0</v>
      </c>
      <c r="F1507" s="1" t="s">
        <v>1520</v>
      </c>
      <c r="G1507" s="2">
        <f>IFERROR(__xludf.DUMMYFUNCTION("IF(B1507="""","""",COUNTA(SPLIT(B1507,"" "")))"),16.0)</f>
        <v>16</v>
      </c>
    </row>
    <row r="1508">
      <c r="A1508" s="1" t="s">
        <v>3023</v>
      </c>
      <c r="B1508" s="1" t="s">
        <v>3024</v>
      </c>
      <c r="C1508" s="1">
        <v>3903.0</v>
      </c>
      <c r="D1508" s="1">
        <v>1.0</v>
      </c>
      <c r="F1508" s="1" t="s">
        <v>1520</v>
      </c>
      <c r="G1508" s="2">
        <f>IFERROR(__xludf.DUMMYFUNCTION("IF(B1508="""","""",COUNTA(SPLIT(B1508,"" "")))"),52.0)</f>
        <v>52</v>
      </c>
    </row>
    <row r="1509">
      <c r="A1509" s="1" t="s">
        <v>3025</v>
      </c>
      <c r="B1509" s="1" t="s">
        <v>3026</v>
      </c>
      <c r="C1509" s="1">
        <v>4323.0</v>
      </c>
      <c r="D1509" s="1">
        <v>1.0</v>
      </c>
      <c r="F1509" s="1" t="s">
        <v>1520</v>
      </c>
      <c r="G1509" s="2">
        <f>IFERROR(__xludf.DUMMYFUNCTION("IF(B1509="""","""",COUNTA(SPLIT(B1509,"" "")))"),43.0)</f>
        <v>43</v>
      </c>
    </row>
    <row r="1510">
      <c r="A1510" s="1" t="s">
        <v>3027</v>
      </c>
      <c r="B1510" s="1" t="s">
        <v>3028</v>
      </c>
      <c r="C1510" s="1">
        <v>4324.0</v>
      </c>
      <c r="D1510" s="1">
        <v>2.0</v>
      </c>
      <c r="F1510" s="1" t="s">
        <v>1520</v>
      </c>
      <c r="G1510" s="2">
        <f>IFERROR(__xludf.DUMMYFUNCTION("IF(B1510="""","""",COUNTA(SPLIT(B1510,"" "")))"),20.0)</f>
        <v>20</v>
      </c>
    </row>
    <row r="1511">
      <c r="A1511" s="1" t="s">
        <v>3029</v>
      </c>
      <c r="B1511" s="1" t="s">
        <v>3030</v>
      </c>
      <c r="C1511" s="1">
        <v>4325.0</v>
      </c>
      <c r="D1511" s="1">
        <v>9.0</v>
      </c>
      <c r="F1511" s="1" t="s">
        <v>1520</v>
      </c>
      <c r="G1511" s="2">
        <f>IFERROR(__xludf.DUMMYFUNCTION("IF(B1511="""","""",COUNTA(SPLIT(B1511,"" "")))"),13.0)</f>
        <v>13</v>
      </c>
    </row>
    <row r="1512">
      <c r="A1512" s="1" t="s">
        <v>3031</v>
      </c>
      <c r="B1512" s="1" t="s">
        <v>3032</v>
      </c>
      <c r="C1512" s="1">
        <v>4326.0</v>
      </c>
      <c r="D1512" s="1">
        <v>2.0</v>
      </c>
      <c r="F1512" s="1" t="s">
        <v>1520</v>
      </c>
      <c r="G1512" s="2">
        <f>IFERROR(__xludf.DUMMYFUNCTION("IF(B1512="""","""",COUNTA(SPLIT(B1512,"" "")))"),5.0)</f>
        <v>5</v>
      </c>
    </row>
    <row r="1513">
      <c r="A1513" s="1" t="s">
        <v>3033</v>
      </c>
      <c r="B1513" s="1" t="s">
        <v>3034</v>
      </c>
      <c r="C1513" s="1">
        <v>4327.0</v>
      </c>
      <c r="D1513" s="1">
        <v>1.0</v>
      </c>
      <c r="F1513" s="1" t="s">
        <v>1520</v>
      </c>
      <c r="G1513" s="2">
        <f>IFERROR(__xludf.DUMMYFUNCTION("IF(B1513="""","""",COUNTA(SPLIT(B1513,"" "")))"),22.0)</f>
        <v>22</v>
      </c>
    </row>
    <row r="1514">
      <c r="A1514" s="1" t="s">
        <v>3035</v>
      </c>
      <c r="B1514" s="1" t="s">
        <v>3036</v>
      </c>
      <c r="C1514" s="1">
        <v>4328.0</v>
      </c>
      <c r="D1514" s="1">
        <v>2.0</v>
      </c>
      <c r="F1514" s="1" t="s">
        <v>1520</v>
      </c>
      <c r="G1514" s="2">
        <f>IFERROR(__xludf.DUMMYFUNCTION("IF(B1514="""","""",COUNTA(SPLIT(B1514,"" "")))"),26.0)</f>
        <v>26</v>
      </c>
    </row>
    <row r="1515">
      <c r="A1515" s="1" t="s">
        <v>3037</v>
      </c>
      <c r="B1515" s="1" t="s">
        <v>3038</v>
      </c>
      <c r="C1515" s="1">
        <v>4329.0</v>
      </c>
      <c r="D1515" s="1">
        <v>1.0</v>
      </c>
      <c r="F1515" s="1" t="s">
        <v>1520</v>
      </c>
      <c r="G1515" s="2">
        <f>IFERROR(__xludf.DUMMYFUNCTION("IF(B1515="""","""",COUNTA(SPLIT(B1515,"" "")))"),17.0)</f>
        <v>17</v>
      </c>
    </row>
    <row r="1516">
      <c r="A1516" s="1" t="s">
        <v>3039</v>
      </c>
      <c r="B1516" s="1" t="s">
        <v>3040</v>
      </c>
      <c r="C1516" s="1">
        <v>4330.0</v>
      </c>
      <c r="D1516" s="1">
        <v>1.0</v>
      </c>
      <c r="F1516" s="1" t="s">
        <v>1520</v>
      </c>
      <c r="G1516" s="2">
        <f>IFERROR(__xludf.DUMMYFUNCTION("IF(B1516="""","""",COUNTA(SPLIT(B1516,"" "")))"),26.0)</f>
        <v>26</v>
      </c>
    </row>
    <row r="1517">
      <c r="A1517" s="1" t="s">
        <v>3041</v>
      </c>
      <c r="B1517" s="1" t="s">
        <v>93</v>
      </c>
      <c r="C1517" s="1">
        <v>5582.0</v>
      </c>
      <c r="D1517" s="1">
        <v>1.0</v>
      </c>
      <c r="F1517" s="1" t="s">
        <v>1520</v>
      </c>
      <c r="G1517" s="2">
        <f>IFERROR(__xludf.DUMMYFUNCTION("IF(B1517="""","""",COUNTA(SPLIT(B1517,"" "")))"),3.0)</f>
        <v>3</v>
      </c>
    </row>
    <row r="1518">
      <c r="A1518" s="1" t="s">
        <v>3042</v>
      </c>
      <c r="B1518" s="1" t="s">
        <v>3043</v>
      </c>
      <c r="C1518" s="1">
        <v>5600.0</v>
      </c>
      <c r="D1518" s="1">
        <v>1.0</v>
      </c>
      <c r="F1518" s="1" t="s">
        <v>1520</v>
      </c>
      <c r="G1518" s="2">
        <f>IFERROR(__xludf.DUMMYFUNCTION("IF(B1518="""","""",COUNTA(SPLIT(B1518,"" "")))"),39.0)</f>
        <v>39</v>
      </c>
    </row>
    <row r="1519">
      <c r="A1519" s="1" t="s">
        <v>3044</v>
      </c>
      <c r="B1519" s="1" t="s">
        <v>3045</v>
      </c>
      <c r="C1519" s="1">
        <v>4136.0</v>
      </c>
      <c r="D1519" s="1">
        <v>1.0</v>
      </c>
      <c r="F1519" s="1" t="s">
        <v>1520</v>
      </c>
      <c r="G1519" s="2">
        <f>IFERROR(__xludf.DUMMYFUNCTION("IF(B1519="""","""",COUNTA(SPLIT(B1519,"" "")))"),26.0)</f>
        <v>26</v>
      </c>
    </row>
    <row r="1520">
      <c r="A1520" s="1" t="s">
        <v>3046</v>
      </c>
      <c r="B1520" s="1" t="s">
        <v>3047</v>
      </c>
      <c r="C1520" s="1">
        <v>4351.0</v>
      </c>
      <c r="D1520" s="1">
        <v>1.0</v>
      </c>
      <c r="F1520" s="1" t="s">
        <v>1520</v>
      </c>
      <c r="G1520" s="2">
        <f>IFERROR(__xludf.DUMMYFUNCTION("IF(B1520="""","""",COUNTA(SPLIT(B1520,"" "")))"),28.0)</f>
        <v>28</v>
      </c>
    </row>
    <row r="1521">
      <c r="A1521" s="1" t="s">
        <v>3048</v>
      </c>
      <c r="B1521" s="1" t="s">
        <v>3049</v>
      </c>
      <c r="C1521" s="1">
        <v>3901.0</v>
      </c>
      <c r="D1521" s="1">
        <v>1.0</v>
      </c>
      <c r="F1521" s="1" t="s">
        <v>1520</v>
      </c>
      <c r="G1521" s="2">
        <f>IFERROR(__xludf.DUMMYFUNCTION("IF(B1521="""","""",COUNTA(SPLIT(B1521,"" "")))"),26.0)</f>
        <v>26</v>
      </c>
    </row>
    <row r="1522">
      <c r="A1522" s="1" t="s">
        <v>3050</v>
      </c>
      <c r="B1522" s="1" t="s">
        <v>3051</v>
      </c>
      <c r="C1522" s="1">
        <v>4432.0</v>
      </c>
      <c r="D1522" s="1">
        <v>1.0</v>
      </c>
      <c r="F1522" s="1" t="s">
        <v>1520</v>
      </c>
      <c r="G1522" s="2">
        <f>IFERROR(__xludf.DUMMYFUNCTION("IF(B1522="""","""",COUNTA(SPLIT(B1522,"" "")))"),28.0)</f>
        <v>28</v>
      </c>
    </row>
    <row r="1523">
      <c r="A1523" s="1" t="s">
        <v>3052</v>
      </c>
      <c r="B1523" s="1" t="s">
        <v>3053</v>
      </c>
      <c r="C1523" s="1">
        <v>4433.0</v>
      </c>
      <c r="D1523" s="1">
        <v>1.0</v>
      </c>
      <c r="F1523" s="1" t="s">
        <v>1520</v>
      </c>
      <c r="G1523" s="2">
        <f>IFERROR(__xludf.DUMMYFUNCTION("IF(B1523="""","""",COUNTA(SPLIT(B1523,"" "")))"),34.0)</f>
        <v>34</v>
      </c>
    </row>
    <row r="1524">
      <c r="A1524" s="1" t="s">
        <v>3054</v>
      </c>
      <c r="B1524" s="1" t="s">
        <v>3055</v>
      </c>
      <c r="C1524" s="1">
        <v>4435.0</v>
      </c>
      <c r="D1524" s="1">
        <v>1.0</v>
      </c>
      <c r="F1524" s="1" t="s">
        <v>1520</v>
      </c>
      <c r="G1524" s="2">
        <f>IFERROR(__xludf.DUMMYFUNCTION("IF(B1524="""","""",COUNTA(SPLIT(B1524,"" "")))"),31.0)</f>
        <v>31</v>
      </c>
    </row>
    <row r="1525">
      <c r="A1525" s="1" t="s">
        <v>3056</v>
      </c>
      <c r="B1525" s="1" t="s">
        <v>3057</v>
      </c>
      <c r="C1525" s="1">
        <v>4448.0</v>
      </c>
      <c r="D1525" s="1">
        <v>1.0</v>
      </c>
      <c r="F1525" s="1" t="s">
        <v>1520</v>
      </c>
      <c r="G1525" s="2">
        <f>IFERROR(__xludf.DUMMYFUNCTION("IF(B1525="""","""",COUNTA(SPLIT(B1525,"" "")))"),23.0)</f>
        <v>23</v>
      </c>
    </row>
    <row r="1526">
      <c r="A1526" s="1" t="s">
        <v>3058</v>
      </c>
      <c r="B1526" s="1" t="s">
        <v>3059</v>
      </c>
      <c r="C1526" s="1">
        <v>3902.0</v>
      </c>
      <c r="D1526" s="1">
        <v>1.0</v>
      </c>
      <c r="F1526" s="1" t="s">
        <v>1520</v>
      </c>
      <c r="G1526" s="2">
        <f>IFERROR(__xludf.DUMMYFUNCTION("IF(B1526="""","""",COUNTA(SPLIT(B1526,"" "")))"),46.0)</f>
        <v>46</v>
      </c>
    </row>
    <row r="1527">
      <c r="A1527" s="1" t="s">
        <v>3060</v>
      </c>
      <c r="B1527" s="1" t="s">
        <v>3061</v>
      </c>
      <c r="C1527" s="1">
        <v>4359.0</v>
      </c>
      <c r="D1527" s="1">
        <v>1.0</v>
      </c>
      <c r="F1527" s="1" t="s">
        <v>1520</v>
      </c>
      <c r="G1527" s="2">
        <f>IFERROR(__xludf.DUMMYFUNCTION("IF(B1527="""","""",COUNTA(SPLIT(B1527,"" "")))"),10.0)</f>
        <v>10</v>
      </c>
    </row>
    <row r="1528">
      <c r="A1528" s="1" t="s">
        <v>3062</v>
      </c>
      <c r="B1528" s="1" t="s">
        <v>3063</v>
      </c>
      <c r="C1528" s="1">
        <v>4436.0</v>
      </c>
      <c r="D1528" s="1">
        <v>13.0</v>
      </c>
      <c r="F1528" s="1" t="s">
        <v>1520</v>
      </c>
      <c r="G1528" s="2">
        <f>IFERROR(__xludf.DUMMYFUNCTION("IF(B1528="""","""",COUNTA(SPLIT(B1528,"" "")))"),7.0)</f>
        <v>7</v>
      </c>
    </row>
    <row r="1529">
      <c r="A1529" s="1" t="s">
        <v>3064</v>
      </c>
      <c r="B1529" s="1" t="s">
        <v>3065</v>
      </c>
      <c r="C1529" s="1">
        <v>4437.0</v>
      </c>
      <c r="D1529" s="1">
        <v>13.0</v>
      </c>
      <c r="F1529" s="1" t="s">
        <v>1520</v>
      </c>
      <c r="G1529" s="2">
        <f>IFERROR(__xludf.DUMMYFUNCTION("IF(B1529="""","""",COUNTA(SPLIT(B1529,"" "")))"),14.0)</f>
        <v>14</v>
      </c>
    </row>
    <row r="1530">
      <c r="A1530" s="1" t="s">
        <v>3066</v>
      </c>
      <c r="B1530" s="1" t="s">
        <v>3067</v>
      </c>
      <c r="C1530" s="1">
        <v>4438.0</v>
      </c>
      <c r="D1530" s="1">
        <v>1.0</v>
      </c>
      <c r="F1530" s="1" t="s">
        <v>1520</v>
      </c>
      <c r="G1530" s="2">
        <f>IFERROR(__xludf.DUMMYFUNCTION("IF(B1530="""","""",COUNTA(SPLIT(B1530,"" "")))"),29.0)</f>
        <v>29</v>
      </c>
    </row>
    <row r="1531">
      <c r="A1531" s="1" t="s">
        <v>3068</v>
      </c>
      <c r="B1531" s="1" t="s">
        <v>3069</v>
      </c>
      <c r="C1531" s="1">
        <v>4916.0</v>
      </c>
      <c r="D1531" s="1">
        <v>1.0</v>
      </c>
      <c r="F1531" s="1" t="s">
        <v>1520</v>
      </c>
      <c r="G1531" s="2">
        <f>IFERROR(__xludf.DUMMYFUNCTION("IF(B1531="""","""",COUNTA(SPLIT(B1531,"" "")))"),8.0)</f>
        <v>8</v>
      </c>
    </row>
    <row r="1532">
      <c r="A1532" s="1" t="s">
        <v>3070</v>
      </c>
      <c r="B1532" s="1" t="s">
        <v>3071</v>
      </c>
      <c r="C1532" s="1">
        <v>4917.0</v>
      </c>
      <c r="D1532" s="1">
        <v>2.0</v>
      </c>
      <c r="F1532" s="1" t="s">
        <v>1520</v>
      </c>
      <c r="G1532" s="2">
        <f>IFERROR(__xludf.DUMMYFUNCTION("IF(B1532="""","""",COUNTA(SPLIT(B1532,"" "")))"),23.0)</f>
        <v>23</v>
      </c>
    </row>
    <row r="1533">
      <c r="A1533" s="1" t="s">
        <v>3072</v>
      </c>
      <c r="B1533" s="1" t="s">
        <v>3073</v>
      </c>
      <c r="C1533" s="1">
        <v>4443.0</v>
      </c>
      <c r="D1533" s="1">
        <v>13.0</v>
      </c>
      <c r="F1533" s="1" t="s">
        <v>1520</v>
      </c>
      <c r="G1533" s="2">
        <f>IFERROR(__xludf.DUMMYFUNCTION("IF(B1533="""","""",COUNTA(SPLIT(B1533,"" "")))"),4.0)</f>
        <v>4</v>
      </c>
    </row>
    <row r="1534">
      <c r="A1534" s="1" t="s">
        <v>3074</v>
      </c>
      <c r="B1534" s="1" t="s">
        <v>3075</v>
      </c>
      <c r="C1534" s="1">
        <v>4444.0</v>
      </c>
      <c r="D1534" s="1">
        <v>13.0</v>
      </c>
      <c r="F1534" s="1" t="s">
        <v>1520</v>
      </c>
      <c r="G1534" s="2">
        <f>IFERROR(__xludf.DUMMYFUNCTION("IF(B1534="""","""",COUNTA(SPLIT(B1534,"" "")))"),4.0)</f>
        <v>4</v>
      </c>
    </row>
    <row r="1535">
      <c r="A1535" s="1" t="s">
        <v>3076</v>
      </c>
      <c r="B1535" s="1" t="s">
        <v>3077</v>
      </c>
      <c r="C1535" s="1">
        <v>4445.0</v>
      </c>
      <c r="D1535" s="1">
        <v>13.0</v>
      </c>
      <c r="F1535" s="1" t="s">
        <v>1520</v>
      </c>
      <c r="G1535" s="2">
        <f>IFERROR(__xludf.DUMMYFUNCTION("IF(B1535="""","""",COUNTA(SPLIT(B1535,"" "")))"),4.0)</f>
        <v>4</v>
      </c>
    </row>
    <row r="1536">
      <c r="A1536" s="1" t="s">
        <v>3078</v>
      </c>
      <c r="B1536" s="1" t="s">
        <v>3079</v>
      </c>
      <c r="C1536" s="1">
        <v>4446.0</v>
      </c>
      <c r="D1536" s="1">
        <v>13.0</v>
      </c>
      <c r="F1536" s="1" t="s">
        <v>1520</v>
      </c>
      <c r="G1536" s="2">
        <f>IFERROR(__xludf.DUMMYFUNCTION("IF(B1536="""","""",COUNTA(SPLIT(B1536,"" "")))"),6.0)</f>
        <v>6</v>
      </c>
    </row>
    <row r="1537">
      <c r="A1537" s="1" t="s">
        <v>3080</v>
      </c>
      <c r="B1537" s="1" t="s">
        <v>3081</v>
      </c>
      <c r="C1537" s="1">
        <v>4447.0</v>
      </c>
      <c r="D1537" s="1">
        <v>13.0</v>
      </c>
      <c r="F1537" s="1" t="s">
        <v>1520</v>
      </c>
      <c r="G1537" s="2">
        <f>IFERROR(__xludf.DUMMYFUNCTION("IF(B1537="""","""",COUNTA(SPLIT(B1537,"" "")))"),7.0)</f>
        <v>7</v>
      </c>
    </row>
    <row r="1538">
      <c r="A1538" s="1" t="s">
        <v>3082</v>
      </c>
      <c r="B1538" s="1" t="s">
        <v>3083</v>
      </c>
      <c r="C1538" s="1">
        <v>3894.0</v>
      </c>
      <c r="D1538" s="1">
        <v>2.0</v>
      </c>
      <c r="F1538" s="1" t="s">
        <v>1520</v>
      </c>
      <c r="G1538" s="2">
        <f>IFERROR(__xludf.DUMMYFUNCTION("IF(B1538="""","""",COUNTA(SPLIT(B1538,"" "")))"),6.0)</f>
        <v>6</v>
      </c>
    </row>
    <row r="1539">
      <c r="A1539" s="1" t="s">
        <v>3084</v>
      </c>
      <c r="B1539" s="1" t="s">
        <v>3085</v>
      </c>
      <c r="C1539" s="1">
        <v>4390.0</v>
      </c>
      <c r="D1539" s="1">
        <v>9.0</v>
      </c>
      <c r="F1539" s="1" t="s">
        <v>1520</v>
      </c>
      <c r="G1539" s="2">
        <f>IFERROR(__xludf.DUMMYFUNCTION("IF(B1539="""","""",COUNTA(SPLIT(B1539,"" "")))"),9.0)</f>
        <v>9</v>
      </c>
    </row>
    <row r="1540">
      <c r="A1540" s="1" t="s">
        <v>3086</v>
      </c>
      <c r="B1540" s="1" t="s">
        <v>3087</v>
      </c>
      <c r="C1540" s="1">
        <v>4391.0</v>
      </c>
      <c r="D1540" s="1">
        <v>2.0</v>
      </c>
      <c r="F1540" s="1" t="s">
        <v>1520</v>
      </c>
      <c r="G1540" s="2">
        <f>IFERROR(__xludf.DUMMYFUNCTION("IF(B1540="""","""",COUNTA(SPLIT(B1540,"" "")))"),15.0)</f>
        <v>15</v>
      </c>
    </row>
    <row r="1541">
      <c r="A1541" s="1" t="s">
        <v>3088</v>
      </c>
      <c r="B1541" s="1" t="s">
        <v>3089</v>
      </c>
      <c r="C1541" s="1">
        <v>4392.0</v>
      </c>
      <c r="D1541" s="1">
        <v>1.0</v>
      </c>
      <c r="F1541" s="1" t="s">
        <v>1520</v>
      </c>
      <c r="G1541" s="2">
        <f>IFERROR(__xludf.DUMMYFUNCTION("IF(B1541="""","""",COUNTA(SPLIT(B1541,"" "")))"),12.0)</f>
        <v>12</v>
      </c>
    </row>
    <row r="1542">
      <c r="A1542" s="1" t="s">
        <v>3090</v>
      </c>
      <c r="B1542" s="1" t="s">
        <v>3091</v>
      </c>
      <c r="C1542" s="1">
        <v>4393.0</v>
      </c>
      <c r="D1542" s="1">
        <v>1.0</v>
      </c>
      <c r="F1542" s="1" t="s">
        <v>1520</v>
      </c>
      <c r="G1542" s="2">
        <f>IFERROR(__xludf.DUMMYFUNCTION("IF(B1542="""","""",COUNTA(SPLIT(B1542,"" "")))"),25.0)</f>
        <v>25</v>
      </c>
    </row>
    <row r="1543">
      <c r="A1543" s="1" t="s">
        <v>3092</v>
      </c>
      <c r="B1543" s="1" t="s">
        <v>3093</v>
      </c>
      <c r="C1543" s="1">
        <v>3893.0</v>
      </c>
      <c r="D1543" s="1">
        <v>1.0</v>
      </c>
      <c r="F1543" s="1" t="s">
        <v>1520</v>
      </c>
      <c r="G1543" s="2">
        <f>IFERROR(__xludf.DUMMYFUNCTION("IF(B1543="""","""",COUNTA(SPLIT(B1543,"" "")))"),35.0)</f>
        <v>35</v>
      </c>
    </row>
    <row r="1544">
      <c r="A1544" s="1" t="s">
        <v>3094</v>
      </c>
      <c r="B1544" s="1" t="s">
        <v>3095</v>
      </c>
      <c r="C1544" s="1">
        <v>4369.0</v>
      </c>
      <c r="D1544" s="1">
        <v>3.0</v>
      </c>
      <c r="E1544" s="1" t="s">
        <v>2930</v>
      </c>
      <c r="F1544" s="1" t="s">
        <v>1520</v>
      </c>
      <c r="G1544" s="2">
        <f>IFERROR(__xludf.DUMMYFUNCTION("IF(B1544="""","""",COUNTA(SPLIT(B1544,"" "")))"),12.0)</f>
        <v>12</v>
      </c>
    </row>
    <row r="1545">
      <c r="A1545" s="1" t="s">
        <v>3096</v>
      </c>
      <c r="B1545" s="1" t="s">
        <v>3097</v>
      </c>
      <c r="C1545" s="1">
        <v>4370.0</v>
      </c>
      <c r="D1545" s="1">
        <v>9.0</v>
      </c>
      <c r="F1545" s="1" t="s">
        <v>1520</v>
      </c>
      <c r="G1545" s="2">
        <f>IFERROR(__xludf.DUMMYFUNCTION("IF(B1545="""","""",COUNTA(SPLIT(B1545,"" "")))"),20.0)</f>
        <v>20</v>
      </c>
    </row>
    <row r="1546">
      <c r="A1546" s="1" t="s">
        <v>3098</v>
      </c>
      <c r="B1546" s="1" t="s">
        <v>3099</v>
      </c>
      <c r="C1546" s="1">
        <v>4371.0</v>
      </c>
      <c r="D1546" s="1">
        <v>2.0</v>
      </c>
      <c r="F1546" s="1" t="s">
        <v>1520</v>
      </c>
      <c r="G1546" s="2">
        <f>IFERROR(__xludf.DUMMYFUNCTION("IF(B1546="""","""",COUNTA(SPLIT(B1546,"" "")))"),29.0)</f>
        <v>29</v>
      </c>
    </row>
    <row r="1547">
      <c r="A1547" s="1" t="s">
        <v>3100</v>
      </c>
      <c r="B1547" s="1" t="s">
        <v>3101</v>
      </c>
      <c r="C1547" s="1">
        <v>4372.0</v>
      </c>
      <c r="D1547" s="1">
        <v>3.0</v>
      </c>
      <c r="E1547" s="1" t="s">
        <v>2930</v>
      </c>
      <c r="F1547" s="1" t="s">
        <v>1520</v>
      </c>
      <c r="G1547" s="2">
        <f>IFERROR(__xludf.DUMMYFUNCTION("IF(B1547="""","""",COUNTA(SPLIT(B1547,"" "")))"),23.0)</f>
        <v>23</v>
      </c>
    </row>
    <row r="1548">
      <c r="A1548" s="1" t="s">
        <v>3102</v>
      </c>
      <c r="B1548" s="1" t="s">
        <v>3103</v>
      </c>
      <c r="C1548" s="1">
        <v>4387.0</v>
      </c>
      <c r="D1548" s="1">
        <v>1.0</v>
      </c>
      <c r="F1548" s="1" t="s">
        <v>1520</v>
      </c>
      <c r="G1548" s="2">
        <f>IFERROR(__xludf.DUMMYFUNCTION("IF(B1548="""","""",COUNTA(SPLIT(B1548,"" "")))"),23.0)</f>
        <v>23</v>
      </c>
    </row>
    <row r="1549">
      <c r="A1549" s="1" t="s">
        <v>3104</v>
      </c>
      <c r="B1549" s="1" t="s">
        <v>3105</v>
      </c>
      <c r="C1549" s="1">
        <v>4388.0</v>
      </c>
      <c r="D1549" s="1">
        <v>1.0</v>
      </c>
      <c r="F1549" s="1" t="s">
        <v>1520</v>
      </c>
      <c r="G1549" s="2">
        <f>IFERROR(__xludf.DUMMYFUNCTION("IF(B1549="""","""",COUNTA(SPLIT(B1549,"" "")))"),10.0)</f>
        <v>10</v>
      </c>
    </row>
    <row r="1550">
      <c r="A1550" s="1" t="s">
        <v>3106</v>
      </c>
      <c r="B1550" s="1" t="s">
        <v>3107</v>
      </c>
      <c r="C1550" s="1">
        <v>4389.0</v>
      </c>
      <c r="D1550" s="1">
        <v>2.0</v>
      </c>
      <c r="F1550" s="1" t="s">
        <v>1520</v>
      </c>
      <c r="G1550" s="2">
        <f>IFERROR(__xludf.DUMMYFUNCTION("IF(B1550="""","""",COUNTA(SPLIT(B1550,"" "")))"),12.0)</f>
        <v>12</v>
      </c>
    </row>
    <row r="1551">
      <c r="A1551" s="1" t="s">
        <v>3108</v>
      </c>
      <c r="B1551" s="1" t="s">
        <v>3109</v>
      </c>
      <c r="C1551" s="1">
        <v>3892.0</v>
      </c>
      <c r="D1551" s="1">
        <v>2.0</v>
      </c>
      <c r="F1551" s="1" t="s">
        <v>1520</v>
      </c>
      <c r="G1551" s="2">
        <f>IFERROR(__xludf.DUMMYFUNCTION("IF(B1551="""","""",COUNTA(SPLIT(B1551,"" "")))"),20.0)</f>
        <v>20</v>
      </c>
    </row>
    <row r="1552">
      <c r="A1552" s="1" t="s">
        <v>3110</v>
      </c>
      <c r="B1552" s="1" t="s">
        <v>3111</v>
      </c>
      <c r="C1552" s="1">
        <v>4358.0</v>
      </c>
      <c r="D1552" s="1">
        <v>3.0</v>
      </c>
      <c r="E1552" s="1" t="s">
        <v>2930</v>
      </c>
      <c r="F1552" s="1" t="s">
        <v>1520</v>
      </c>
      <c r="G1552" s="2">
        <f>IFERROR(__xludf.DUMMYFUNCTION("IF(B1552="""","""",COUNTA(SPLIT(B1552,"" "")))"),45.0)</f>
        <v>45</v>
      </c>
    </row>
    <row r="1553">
      <c r="A1553" s="1" t="s">
        <v>3112</v>
      </c>
      <c r="B1553" s="1" t="s">
        <v>3113</v>
      </c>
      <c r="C1553" s="1">
        <v>4424.0</v>
      </c>
      <c r="D1553" s="1">
        <v>9.0</v>
      </c>
      <c r="F1553" s="1" t="s">
        <v>1520</v>
      </c>
      <c r="G1553" s="2">
        <f>IFERROR(__xludf.DUMMYFUNCTION("IF(B1553="""","""",COUNTA(SPLIT(B1553,"" "")))"),2.0)</f>
        <v>2</v>
      </c>
    </row>
    <row r="1554">
      <c r="A1554" s="1" t="s">
        <v>3114</v>
      </c>
      <c r="B1554" s="1" t="s">
        <v>3115</v>
      </c>
      <c r="C1554" s="1">
        <v>4425.0</v>
      </c>
      <c r="D1554" s="1">
        <v>2.0</v>
      </c>
      <c r="F1554" s="1" t="s">
        <v>1520</v>
      </c>
      <c r="G1554" s="2">
        <f>IFERROR(__xludf.DUMMYFUNCTION("IF(B1554="""","""",COUNTA(SPLIT(B1554,"" "")))"),14.0)</f>
        <v>14</v>
      </c>
    </row>
    <row r="1555">
      <c r="A1555" s="1" t="s">
        <v>3116</v>
      </c>
      <c r="B1555" s="1" t="s">
        <v>3117</v>
      </c>
      <c r="C1555" s="1">
        <v>4426.0</v>
      </c>
      <c r="D1555" s="1">
        <v>1.0</v>
      </c>
      <c r="F1555" s="1" t="s">
        <v>1520</v>
      </c>
      <c r="G1555" s="2">
        <f>IFERROR(__xludf.DUMMYFUNCTION("IF(B1555="""","""",COUNTA(SPLIT(B1555,"" "")))"),13.0)</f>
        <v>13</v>
      </c>
    </row>
    <row r="1556">
      <c r="A1556" s="1" t="s">
        <v>3118</v>
      </c>
      <c r="B1556" s="1" t="s">
        <v>3119</v>
      </c>
      <c r="C1556" s="1">
        <v>4427.0</v>
      </c>
      <c r="D1556" s="1">
        <v>1.0</v>
      </c>
      <c r="F1556" s="1" t="s">
        <v>1520</v>
      </c>
      <c r="G1556" s="2">
        <f>IFERROR(__xludf.DUMMYFUNCTION("IF(B1556="""","""",COUNTA(SPLIT(B1556,"" "")))"),41.0)</f>
        <v>41</v>
      </c>
    </row>
    <row r="1557">
      <c r="A1557" s="1" t="s">
        <v>3120</v>
      </c>
      <c r="B1557" s="1" t="s">
        <v>3121</v>
      </c>
      <c r="C1557" s="1">
        <v>6153.0</v>
      </c>
      <c r="D1557" s="1">
        <v>1.0</v>
      </c>
      <c r="F1557" s="1" t="s">
        <v>1520</v>
      </c>
      <c r="G1557" s="2">
        <f>IFERROR(__xludf.DUMMYFUNCTION("IF(B1557="""","""",COUNTA(SPLIT(B1557,"" "")))"),12.0)</f>
        <v>12</v>
      </c>
    </row>
    <row r="1558">
      <c r="A1558" s="1" t="s">
        <v>3122</v>
      </c>
      <c r="B1558" s="1" t="s">
        <v>3123</v>
      </c>
      <c r="C1558" s="1">
        <v>6154.0</v>
      </c>
      <c r="D1558" s="1">
        <v>1.0</v>
      </c>
      <c r="F1558" s="1" t="s">
        <v>1520</v>
      </c>
      <c r="G1558" s="2">
        <f>IFERROR(__xludf.DUMMYFUNCTION("IF(B1558="""","""",COUNTA(SPLIT(B1558,"" "")))"),16.0)</f>
        <v>16</v>
      </c>
    </row>
    <row r="1559">
      <c r="A1559" s="1" t="s">
        <v>3124</v>
      </c>
      <c r="B1559" s="1" t="s">
        <v>3125</v>
      </c>
      <c r="C1559" s="1">
        <v>6155.0</v>
      </c>
      <c r="D1559" s="1">
        <v>1.0</v>
      </c>
      <c r="F1559" s="1" t="s">
        <v>1520</v>
      </c>
      <c r="G1559" s="2">
        <f>IFERROR(__xludf.DUMMYFUNCTION("IF(B1559="""","""",COUNTA(SPLIT(B1559,"" "")))"),21.0)</f>
        <v>21</v>
      </c>
    </row>
    <row r="1560">
      <c r="A1560" s="1" t="s">
        <v>3126</v>
      </c>
      <c r="B1560" s="1" t="s">
        <v>3127</v>
      </c>
      <c r="C1560" s="1">
        <v>3897.0</v>
      </c>
      <c r="D1560" s="1">
        <v>2.0</v>
      </c>
      <c r="F1560" s="1" t="s">
        <v>1520</v>
      </c>
      <c r="G1560" s="2">
        <f>IFERROR(__xludf.DUMMYFUNCTION("IF(B1560="""","""",COUNTA(SPLIT(B1560,"" "")))"),5.0)</f>
        <v>5</v>
      </c>
    </row>
    <row r="1561">
      <c r="A1561" s="1" t="s">
        <v>3128</v>
      </c>
      <c r="B1561" s="1" t="s">
        <v>3129</v>
      </c>
      <c r="C1561" s="1">
        <v>4403.0</v>
      </c>
      <c r="D1561" s="1">
        <v>1.0</v>
      </c>
      <c r="F1561" s="1" t="s">
        <v>1520</v>
      </c>
      <c r="G1561" s="2">
        <f>IFERROR(__xludf.DUMMYFUNCTION("IF(B1561="""","""",COUNTA(SPLIT(B1561,"" "")))"),17.0)</f>
        <v>17</v>
      </c>
    </row>
    <row r="1562">
      <c r="A1562" s="1" t="s">
        <v>3130</v>
      </c>
      <c r="B1562" s="1" t="s">
        <v>3131</v>
      </c>
      <c r="C1562" s="1">
        <v>4404.0</v>
      </c>
      <c r="D1562" s="1">
        <v>9.0</v>
      </c>
      <c r="F1562" s="1" t="s">
        <v>1520</v>
      </c>
      <c r="G1562" s="2">
        <f>IFERROR(__xludf.DUMMYFUNCTION("IF(B1562="""","""",COUNTA(SPLIT(B1562,"" "")))"),6.0)</f>
        <v>6</v>
      </c>
    </row>
    <row r="1563">
      <c r="A1563" s="1" t="s">
        <v>3132</v>
      </c>
      <c r="B1563" s="1" t="s">
        <v>3133</v>
      </c>
      <c r="C1563" s="1">
        <v>4405.0</v>
      </c>
      <c r="D1563" s="1">
        <v>1.0</v>
      </c>
      <c r="F1563" s="1" t="s">
        <v>1520</v>
      </c>
      <c r="G1563" s="2">
        <f>IFERROR(__xludf.DUMMYFUNCTION("IF(B1563="""","""",COUNTA(SPLIT(B1563,"" "")))"),11.0)</f>
        <v>11</v>
      </c>
    </row>
    <row r="1564">
      <c r="A1564" s="1" t="s">
        <v>3134</v>
      </c>
      <c r="B1564" s="1" t="s">
        <v>3135</v>
      </c>
      <c r="C1564" s="1">
        <v>4406.0</v>
      </c>
      <c r="D1564" s="1">
        <v>1.0</v>
      </c>
      <c r="F1564" s="1" t="s">
        <v>1520</v>
      </c>
      <c r="G1564" s="2">
        <f>IFERROR(__xludf.DUMMYFUNCTION("IF(B1564="""","""",COUNTA(SPLIT(B1564,"" "")))"),33.0)</f>
        <v>33</v>
      </c>
    </row>
    <row r="1565">
      <c r="A1565" s="1" t="s">
        <v>3136</v>
      </c>
      <c r="B1565" s="1" t="s">
        <v>3137</v>
      </c>
      <c r="C1565" s="1">
        <v>4407.0</v>
      </c>
      <c r="D1565" s="1">
        <v>1.0</v>
      </c>
      <c r="F1565" s="1" t="s">
        <v>1520</v>
      </c>
      <c r="G1565" s="2">
        <f>IFERROR(__xludf.DUMMYFUNCTION("IF(B1565="""","""",COUNTA(SPLIT(B1565,"" "")))"),28.0)</f>
        <v>28</v>
      </c>
    </row>
    <row r="1566">
      <c r="A1566" s="1" t="s">
        <v>3138</v>
      </c>
      <c r="B1566" s="1" t="s">
        <v>3139</v>
      </c>
      <c r="C1566" s="1">
        <v>3896.0</v>
      </c>
      <c r="D1566" s="1">
        <v>1.0</v>
      </c>
      <c r="F1566" s="1" t="s">
        <v>1520</v>
      </c>
      <c r="G1566" s="2">
        <f>IFERROR(__xludf.DUMMYFUNCTION("IF(B1566="""","""",COUNTA(SPLIT(B1566,"" "")))"),31.0)</f>
        <v>31</v>
      </c>
    </row>
    <row r="1567">
      <c r="A1567" s="1" t="s">
        <v>3140</v>
      </c>
      <c r="B1567" s="1" t="s">
        <v>3141</v>
      </c>
      <c r="C1567" s="1">
        <v>3895.0</v>
      </c>
      <c r="D1567" s="1">
        <v>3.0</v>
      </c>
      <c r="E1567" s="1" t="s">
        <v>2930</v>
      </c>
      <c r="F1567" s="1" t="s">
        <v>1520</v>
      </c>
      <c r="G1567" s="2">
        <f>IFERROR(__xludf.DUMMYFUNCTION("IF(B1567="""","""",COUNTA(SPLIT(B1567,"" "")))"),32.0)</f>
        <v>32</v>
      </c>
    </row>
    <row r="1568">
      <c r="A1568" s="1" t="s">
        <v>3142</v>
      </c>
      <c r="B1568" s="1" t="s">
        <v>3143</v>
      </c>
      <c r="C1568" s="1">
        <v>4396.0</v>
      </c>
      <c r="D1568" s="1">
        <v>9.0</v>
      </c>
      <c r="F1568" s="1" t="s">
        <v>1520</v>
      </c>
      <c r="G1568" s="2">
        <f>IFERROR(__xludf.DUMMYFUNCTION("IF(B1568="""","""",COUNTA(SPLIT(B1568,"" "")))"),10.0)</f>
        <v>10</v>
      </c>
    </row>
    <row r="1569">
      <c r="A1569" s="1" t="s">
        <v>3144</v>
      </c>
      <c r="B1569" s="1" t="s">
        <v>3145</v>
      </c>
      <c r="C1569" s="1">
        <v>4397.0</v>
      </c>
      <c r="D1569" s="1">
        <v>3.0</v>
      </c>
      <c r="E1569" s="1" t="s">
        <v>2930</v>
      </c>
      <c r="F1569" s="1" t="s">
        <v>1520</v>
      </c>
      <c r="G1569" s="2">
        <f>IFERROR(__xludf.DUMMYFUNCTION("IF(B1569="""","""",COUNTA(SPLIT(B1569,"" "")))"),4.0)</f>
        <v>4</v>
      </c>
    </row>
    <row r="1570">
      <c r="A1570" s="1" t="s">
        <v>3146</v>
      </c>
      <c r="B1570" s="1" t="s">
        <v>3147</v>
      </c>
      <c r="C1570" s="1">
        <v>4398.0</v>
      </c>
      <c r="D1570" s="1">
        <v>1.0</v>
      </c>
      <c r="F1570" s="1" t="s">
        <v>1520</v>
      </c>
      <c r="G1570" s="2">
        <f>IFERROR(__xludf.DUMMYFUNCTION("IF(B1570="""","""",COUNTA(SPLIT(B1570,"" "")))"),37.0)</f>
        <v>37</v>
      </c>
    </row>
    <row r="1571">
      <c r="A1571" s="1" t="s">
        <v>3148</v>
      </c>
      <c r="B1571" s="1" t="s">
        <v>3149</v>
      </c>
      <c r="C1571" s="1">
        <v>4399.0</v>
      </c>
      <c r="D1571" s="1">
        <v>1.0</v>
      </c>
      <c r="F1571" s="1" t="s">
        <v>1520</v>
      </c>
      <c r="G1571" s="2">
        <f>IFERROR(__xludf.DUMMYFUNCTION("IF(B1571="""","""",COUNTA(SPLIT(B1571,"" "")))"),29.0)</f>
        <v>29</v>
      </c>
    </row>
    <row r="1572">
      <c r="A1572" s="1" t="s">
        <v>3150</v>
      </c>
      <c r="B1572" s="1" t="s">
        <v>3151</v>
      </c>
      <c r="C1572" s="1">
        <v>4400.0</v>
      </c>
      <c r="D1572" s="1">
        <v>2.0</v>
      </c>
      <c r="F1572" s="1" t="s">
        <v>1520</v>
      </c>
      <c r="G1572" s="2">
        <f>IFERROR(__xludf.DUMMYFUNCTION("IF(B1572="""","""",COUNTA(SPLIT(B1572,"" "")))"),36.0)</f>
        <v>36</v>
      </c>
    </row>
    <row r="1573">
      <c r="A1573" s="1" t="s">
        <v>3152</v>
      </c>
      <c r="B1573" s="1" t="s">
        <v>3153</v>
      </c>
      <c r="C1573" s="1">
        <v>4401.0</v>
      </c>
      <c r="D1573" s="1">
        <v>1.0</v>
      </c>
      <c r="F1573" s="1" t="s">
        <v>1520</v>
      </c>
      <c r="G1573" s="2">
        <f>IFERROR(__xludf.DUMMYFUNCTION("IF(B1573="""","""",COUNTA(SPLIT(B1573,"" "")))"),17.0)</f>
        <v>17</v>
      </c>
    </row>
    <row r="1574">
      <c r="A1574" s="1" t="s">
        <v>3154</v>
      </c>
      <c r="B1574" s="1" t="s">
        <v>3155</v>
      </c>
      <c r="C1574" s="1">
        <v>4402.0</v>
      </c>
      <c r="D1574" s="1">
        <v>1.0</v>
      </c>
      <c r="F1574" s="1" t="s">
        <v>1520</v>
      </c>
      <c r="G1574" s="2">
        <f>IFERROR(__xludf.DUMMYFUNCTION("IF(B1574="""","""",COUNTA(SPLIT(B1574,"" "")))"),9.0)</f>
        <v>9</v>
      </c>
    </row>
    <row r="1575">
      <c r="A1575" s="1" t="s">
        <v>3156</v>
      </c>
      <c r="B1575" s="1" t="s">
        <v>3157</v>
      </c>
      <c r="C1575" s="1">
        <v>3900.0</v>
      </c>
      <c r="D1575" s="1">
        <v>2.0</v>
      </c>
      <c r="F1575" s="1" t="s">
        <v>1520</v>
      </c>
      <c r="G1575" s="2">
        <f>IFERROR(__xludf.DUMMYFUNCTION("IF(B1575="""","""",COUNTA(SPLIT(B1575,"" "")))"),16.0)</f>
        <v>16</v>
      </c>
    </row>
    <row r="1576">
      <c r="A1576" s="1" t="s">
        <v>3158</v>
      </c>
      <c r="B1576" s="1" t="s">
        <v>3159</v>
      </c>
      <c r="C1576" s="1">
        <v>4417.0</v>
      </c>
      <c r="D1576" s="1">
        <v>1.0</v>
      </c>
      <c r="F1576" s="1" t="s">
        <v>1520</v>
      </c>
      <c r="G1576" s="2">
        <f>IFERROR(__xludf.DUMMYFUNCTION("IF(B1576="""","""",COUNTA(SPLIT(B1576,"" "")))"),28.0)</f>
        <v>28</v>
      </c>
    </row>
    <row r="1577">
      <c r="A1577" s="1" t="s">
        <v>3160</v>
      </c>
      <c r="B1577" s="1" t="s">
        <v>3161</v>
      </c>
      <c r="C1577" s="1">
        <v>4418.0</v>
      </c>
      <c r="D1577" s="1">
        <v>1.0</v>
      </c>
      <c r="F1577" s="1" t="s">
        <v>1520</v>
      </c>
      <c r="G1577" s="2">
        <f>IFERROR(__xludf.DUMMYFUNCTION("IF(B1577="""","""",COUNTA(SPLIT(B1577,"" "")))"),12.0)</f>
        <v>12</v>
      </c>
    </row>
    <row r="1578">
      <c r="A1578" s="1" t="s">
        <v>3162</v>
      </c>
      <c r="B1578" s="1" t="s">
        <v>3163</v>
      </c>
      <c r="C1578" s="1">
        <v>4419.0</v>
      </c>
      <c r="D1578" s="1">
        <v>2.0</v>
      </c>
      <c r="F1578" s="1" t="s">
        <v>1520</v>
      </c>
      <c r="G1578" s="2">
        <f>IFERROR(__xludf.DUMMYFUNCTION("IF(B1578="""","""",COUNTA(SPLIT(B1578,"" "")))"),17.0)</f>
        <v>17</v>
      </c>
    </row>
    <row r="1579">
      <c r="A1579" s="1" t="s">
        <v>3164</v>
      </c>
      <c r="B1579" s="1" t="s">
        <v>3165</v>
      </c>
      <c r="C1579" s="1">
        <v>4420.0</v>
      </c>
      <c r="D1579" s="1">
        <v>1.0</v>
      </c>
      <c r="F1579" s="1" t="s">
        <v>1520</v>
      </c>
      <c r="G1579" s="2">
        <f>IFERROR(__xludf.DUMMYFUNCTION("IF(B1579="""","""",COUNTA(SPLIT(B1579,"" "")))"),6.0)</f>
        <v>6</v>
      </c>
    </row>
    <row r="1580">
      <c r="A1580" s="1" t="s">
        <v>3166</v>
      </c>
      <c r="B1580" s="1" t="s">
        <v>3167</v>
      </c>
      <c r="C1580" s="1">
        <v>4421.0</v>
      </c>
      <c r="D1580" s="1">
        <v>2.0</v>
      </c>
      <c r="F1580" s="1" t="s">
        <v>1520</v>
      </c>
      <c r="G1580" s="2">
        <f>IFERROR(__xludf.DUMMYFUNCTION("IF(B1580="""","""",COUNTA(SPLIT(B1580,"" "")))"),12.0)</f>
        <v>12</v>
      </c>
    </row>
    <row r="1581">
      <c r="A1581" s="1" t="s">
        <v>3168</v>
      </c>
      <c r="B1581" s="1" t="s">
        <v>3169</v>
      </c>
      <c r="C1581" s="1">
        <v>4422.0</v>
      </c>
      <c r="D1581" s="1">
        <v>1.0</v>
      </c>
      <c r="F1581" s="1" t="s">
        <v>1520</v>
      </c>
      <c r="G1581" s="2">
        <f>IFERROR(__xludf.DUMMYFUNCTION("IF(B1581="""","""",COUNTA(SPLIT(B1581,"" "")))"),6.0)</f>
        <v>6</v>
      </c>
    </row>
    <row r="1582">
      <c r="A1582" s="1" t="s">
        <v>3170</v>
      </c>
      <c r="B1582" s="1" t="s">
        <v>3171</v>
      </c>
      <c r="C1582" s="1">
        <v>4423.0</v>
      </c>
      <c r="D1582" s="1">
        <v>2.0</v>
      </c>
      <c r="F1582" s="1" t="s">
        <v>1520</v>
      </c>
      <c r="G1582" s="2">
        <f>IFERROR(__xludf.DUMMYFUNCTION("IF(B1582="""","""",COUNTA(SPLIT(B1582,"" "")))"),14.0)</f>
        <v>14</v>
      </c>
    </row>
    <row r="1583">
      <c r="A1583" s="1" t="s">
        <v>3172</v>
      </c>
      <c r="B1583" s="1" t="s">
        <v>3173</v>
      </c>
      <c r="C1583" s="1">
        <v>3899.0</v>
      </c>
      <c r="D1583" s="1">
        <v>1.0</v>
      </c>
      <c r="F1583" s="1" t="s">
        <v>1520</v>
      </c>
      <c r="G1583" s="2">
        <f>IFERROR(__xludf.DUMMYFUNCTION("IF(B1583="""","""",COUNTA(SPLIT(B1583,"" "")))"),20.0)</f>
        <v>20</v>
      </c>
    </row>
    <row r="1584">
      <c r="A1584" s="1" t="s">
        <v>3174</v>
      </c>
      <c r="B1584" s="1" t="s">
        <v>3175</v>
      </c>
      <c r="C1584" s="1">
        <v>4408.0</v>
      </c>
      <c r="D1584" s="1">
        <v>3.0</v>
      </c>
      <c r="E1584" s="1" t="s">
        <v>2930</v>
      </c>
      <c r="F1584" s="1" t="s">
        <v>1520</v>
      </c>
      <c r="G1584" s="2">
        <f>IFERROR(__xludf.DUMMYFUNCTION("IF(B1584="""","""",COUNTA(SPLIT(B1584,"" "")))"),4.0)</f>
        <v>4</v>
      </c>
    </row>
    <row r="1585">
      <c r="A1585" s="1" t="s">
        <v>3176</v>
      </c>
      <c r="B1585" s="1" t="s">
        <v>3177</v>
      </c>
      <c r="C1585" s="1">
        <v>4409.0</v>
      </c>
      <c r="D1585" s="1">
        <v>1.0</v>
      </c>
      <c r="F1585" s="1" t="s">
        <v>1520</v>
      </c>
      <c r="G1585" s="2">
        <f>IFERROR(__xludf.DUMMYFUNCTION("IF(B1585="""","""",COUNTA(SPLIT(B1585,"" "")))"),32.0)</f>
        <v>32</v>
      </c>
    </row>
    <row r="1586">
      <c r="A1586" s="1" t="s">
        <v>3178</v>
      </c>
      <c r="B1586" s="1" t="s">
        <v>3179</v>
      </c>
      <c r="C1586" s="1">
        <v>4410.0</v>
      </c>
      <c r="D1586" s="1">
        <v>3.0</v>
      </c>
      <c r="E1586" s="1" t="s">
        <v>2930</v>
      </c>
      <c r="F1586" s="1" t="s">
        <v>1520</v>
      </c>
      <c r="G1586" s="2">
        <f>IFERROR(__xludf.DUMMYFUNCTION("IF(B1586="""","""",COUNTA(SPLIT(B1586,"" "")))"),2.0)</f>
        <v>2</v>
      </c>
    </row>
    <row r="1587">
      <c r="A1587" s="1" t="s">
        <v>3180</v>
      </c>
      <c r="B1587" s="1" t="s">
        <v>3181</v>
      </c>
      <c r="C1587" s="1">
        <v>4411.0</v>
      </c>
      <c r="D1587" s="1">
        <v>1.0</v>
      </c>
      <c r="F1587" s="1" t="s">
        <v>1520</v>
      </c>
      <c r="G1587" s="2">
        <f>IFERROR(__xludf.DUMMYFUNCTION("IF(B1587="""","""",COUNTA(SPLIT(B1587,"" "")))"),29.0)</f>
        <v>29</v>
      </c>
    </row>
    <row r="1588">
      <c r="A1588" s="1" t="s">
        <v>3182</v>
      </c>
      <c r="B1588" s="1" t="s">
        <v>3183</v>
      </c>
      <c r="C1588" s="1">
        <v>4412.0</v>
      </c>
      <c r="D1588" s="1">
        <v>3.0</v>
      </c>
      <c r="E1588" s="1" t="s">
        <v>2930</v>
      </c>
      <c r="F1588" s="1" t="s">
        <v>1520</v>
      </c>
      <c r="G1588" s="2">
        <f>IFERROR(__xludf.DUMMYFUNCTION("IF(B1588="""","""",COUNTA(SPLIT(B1588,"" "")))"),2.0)</f>
        <v>2</v>
      </c>
    </row>
    <row r="1589">
      <c r="A1589" s="1" t="s">
        <v>3184</v>
      </c>
      <c r="B1589" s="1" t="s">
        <v>3185</v>
      </c>
      <c r="C1589" s="1">
        <v>4413.0</v>
      </c>
      <c r="D1589" s="1">
        <v>1.0</v>
      </c>
      <c r="F1589" s="1" t="s">
        <v>1520</v>
      </c>
      <c r="G1589" s="2">
        <f>IFERROR(__xludf.DUMMYFUNCTION("IF(B1589="""","""",COUNTA(SPLIT(B1589,"" "")))"),15.0)</f>
        <v>15</v>
      </c>
    </row>
    <row r="1590">
      <c r="A1590" s="1" t="s">
        <v>3186</v>
      </c>
      <c r="B1590" s="1" t="s">
        <v>3187</v>
      </c>
      <c r="C1590" s="1">
        <v>4414.0</v>
      </c>
      <c r="D1590" s="1">
        <v>2.0</v>
      </c>
      <c r="F1590" s="1" t="s">
        <v>1520</v>
      </c>
      <c r="G1590" s="2">
        <f>IFERROR(__xludf.DUMMYFUNCTION("IF(B1590="""","""",COUNTA(SPLIT(B1590,"" "")))"),3.0)</f>
        <v>3</v>
      </c>
    </row>
    <row r="1591">
      <c r="A1591" s="1" t="s">
        <v>3188</v>
      </c>
      <c r="B1591" s="1" t="s">
        <v>3189</v>
      </c>
      <c r="C1591" s="1">
        <v>4415.0</v>
      </c>
      <c r="D1591" s="1">
        <v>9.0</v>
      </c>
      <c r="F1591" s="1" t="s">
        <v>1520</v>
      </c>
      <c r="G1591" s="2">
        <f>IFERROR(__xludf.DUMMYFUNCTION("IF(B1591="""","""",COUNTA(SPLIT(B1591,"" "")))"),5.0)</f>
        <v>5</v>
      </c>
    </row>
    <row r="1592">
      <c r="A1592" s="1" t="s">
        <v>3190</v>
      </c>
      <c r="B1592" s="1" t="s">
        <v>3191</v>
      </c>
      <c r="C1592" s="1">
        <v>4416.0</v>
      </c>
      <c r="D1592" s="1">
        <v>1.0</v>
      </c>
      <c r="F1592" s="1" t="s">
        <v>1520</v>
      </c>
      <c r="G1592" s="2">
        <f>IFERROR(__xludf.DUMMYFUNCTION("IF(B1592="""","""",COUNTA(SPLIT(B1592,"" "")))"),1.0)</f>
        <v>1</v>
      </c>
    </row>
    <row r="1593">
      <c r="A1593" s="1" t="s">
        <v>3192</v>
      </c>
      <c r="B1593" s="1" t="s">
        <v>3193</v>
      </c>
      <c r="C1593" s="1">
        <v>3898.0</v>
      </c>
      <c r="D1593" s="1">
        <v>1.0</v>
      </c>
      <c r="F1593" s="1" t="s">
        <v>1520</v>
      </c>
      <c r="G1593" s="2">
        <f>IFERROR(__xludf.DUMMYFUNCTION("IF(B1593="""","""",COUNTA(SPLIT(B1593,"" "")))"),7.0)</f>
        <v>7</v>
      </c>
    </row>
    <row r="1594">
      <c r="A1594" s="1" t="s">
        <v>3194</v>
      </c>
      <c r="B1594" s="1" t="s">
        <v>3195</v>
      </c>
      <c r="C1594" s="1">
        <v>4319.0</v>
      </c>
      <c r="D1594" s="1">
        <v>1.0</v>
      </c>
      <c r="F1594" s="1" t="s">
        <v>1520</v>
      </c>
      <c r="G1594" s="2">
        <f>IFERROR(__xludf.DUMMYFUNCTION("IF(B1594="""","""",COUNTA(SPLIT(B1594,"" "")))"),25.0)</f>
        <v>25</v>
      </c>
    </row>
    <row r="1595">
      <c r="A1595" s="1" t="s">
        <v>3196</v>
      </c>
      <c r="B1595" s="1" t="s">
        <v>3197</v>
      </c>
      <c r="C1595" s="1">
        <v>5760.0</v>
      </c>
      <c r="D1595" s="1">
        <v>1.0</v>
      </c>
      <c r="F1595" s="1" t="s">
        <v>1520</v>
      </c>
      <c r="G1595" s="2">
        <f>IFERROR(__xludf.DUMMYFUNCTION("IF(B1595="""","""",COUNTA(SPLIT(B1595,"" "")))"),9.0)</f>
        <v>9</v>
      </c>
    </row>
    <row r="1596">
      <c r="A1596" s="1" t="s">
        <v>3198</v>
      </c>
      <c r="B1596" s="1" t="s">
        <v>3199</v>
      </c>
      <c r="C1596" s="1">
        <v>5761.0</v>
      </c>
      <c r="D1596" s="1">
        <v>1.0</v>
      </c>
      <c r="F1596" s="1" t="s">
        <v>1520</v>
      </c>
      <c r="G1596" s="2">
        <f>IFERROR(__xludf.DUMMYFUNCTION("IF(B1596="""","""",COUNTA(SPLIT(B1596,"" "")))"),13.0)</f>
        <v>13</v>
      </c>
    </row>
    <row r="1597">
      <c r="A1597" s="1" t="s">
        <v>3200</v>
      </c>
      <c r="B1597" s="1" t="s">
        <v>3201</v>
      </c>
      <c r="C1597" s="1">
        <v>5762.0</v>
      </c>
      <c r="D1597" s="1">
        <v>1.0</v>
      </c>
      <c r="F1597" s="1" t="s">
        <v>1520</v>
      </c>
      <c r="G1597" s="2">
        <f>IFERROR(__xludf.DUMMYFUNCTION("IF(B1597="""","""",COUNTA(SPLIT(B1597,"" "")))"),9.0)</f>
        <v>9</v>
      </c>
    </row>
    <row r="1598">
      <c r="A1598" s="1" t="s">
        <v>3202</v>
      </c>
      <c r="B1598" s="1" t="s">
        <v>3203</v>
      </c>
      <c r="C1598" s="1">
        <v>5754.0</v>
      </c>
      <c r="D1598" s="1">
        <v>1.0</v>
      </c>
      <c r="F1598" s="1" t="s">
        <v>1520</v>
      </c>
      <c r="G1598" s="2">
        <f>IFERROR(__xludf.DUMMYFUNCTION("IF(B1598="""","""",COUNTA(SPLIT(B1598,"" "")))"),13.0)</f>
        <v>13</v>
      </c>
    </row>
    <row r="1599">
      <c r="A1599" s="1" t="s">
        <v>3204</v>
      </c>
      <c r="B1599" s="1" t="s">
        <v>3205</v>
      </c>
      <c r="C1599" s="1">
        <v>5755.0</v>
      </c>
      <c r="D1599" s="1">
        <v>1.0</v>
      </c>
      <c r="F1599" s="1" t="s">
        <v>1520</v>
      </c>
      <c r="G1599" s="2">
        <f>IFERROR(__xludf.DUMMYFUNCTION("IF(B1599="""","""",COUNTA(SPLIT(B1599,"" "")))"),12.0)</f>
        <v>12</v>
      </c>
    </row>
    <row r="1600">
      <c r="A1600" s="1" t="s">
        <v>3206</v>
      </c>
      <c r="B1600" s="1" t="s">
        <v>3207</v>
      </c>
      <c r="C1600" s="1">
        <v>5756.0</v>
      </c>
      <c r="D1600" s="1">
        <v>1.0</v>
      </c>
      <c r="F1600" s="1" t="s">
        <v>1520</v>
      </c>
      <c r="G1600" s="2">
        <f>IFERROR(__xludf.DUMMYFUNCTION("IF(B1600="""","""",COUNTA(SPLIT(B1600,"" "")))"),8.0)</f>
        <v>8</v>
      </c>
    </row>
    <row r="1601">
      <c r="A1601" s="1" t="s">
        <v>3208</v>
      </c>
      <c r="B1601" s="1" t="s">
        <v>3209</v>
      </c>
      <c r="C1601" s="1">
        <v>5757.0</v>
      </c>
      <c r="D1601" s="1">
        <v>1.0</v>
      </c>
      <c r="F1601" s="1" t="s">
        <v>1520</v>
      </c>
      <c r="G1601" s="2">
        <f>IFERROR(__xludf.DUMMYFUNCTION("IF(B1601="""","""",COUNTA(SPLIT(B1601,"" "")))"),12.0)</f>
        <v>12</v>
      </c>
    </row>
    <row r="1602">
      <c r="A1602" s="1" t="s">
        <v>3210</v>
      </c>
      <c r="B1602" s="1" t="s">
        <v>3211</v>
      </c>
      <c r="C1602" s="1">
        <v>5758.0</v>
      </c>
      <c r="D1602" s="1">
        <v>1.0</v>
      </c>
      <c r="F1602" s="1" t="s">
        <v>1520</v>
      </c>
      <c r="G1602" s="2">
        <f>IFERROR(__xludf.DUMMYFUNCTION("IF(B1602="""","""",COUNTA(SPLIT(B1602,"" "")))"),15.0)</f>
        <v>15</v>
      </c>
    </row>
    <row r="1603">
      <c r="A1603" s="1" t="s">
        <v>3212</v>
      </c>
      <c r="B1603" s="1" t="s">
        <v>3213</v>
      </c>
      <c r="C1603" s="1">
        <v>5759.0</v>
      </c>
      <c r="D1603" s="1">
        <v>1.0</v>
      </c>
      <c r="F1603" s="1" t="s">
        <v>1520</v>
      </c>
      <c r="G1603" s="2">
        <f>IFERROR(__xludf.DUMMYFUNCTION("IF(B1603="""","""",COUNTA(SPLIT(B1603,"" "")))"),15.0)</f>
        <v>15</v>
      </c>
    </row>
    <row r="1604">
      <c r="A1604" s="1" t="s">
        <v>3214</v>
      </c>
      <c r="B1604" s="1" t="s">
        <v>3215</v>
      </c>
      <c r="C1604" s="1">
        <v>3884.0</v>
      </c>
      <c r="D1604" s="1">
        <v>1.0</v>
      </c>
      <c r="F1604" s="1" t="s">
        <v>1520</v>
      </c>
      <c r="G1604" s="2">
        <f>IFERROR(__xludf.DUMMYFUNCTION("IF(B1604="""","""",COUNTA(SPLIT(B1604,"" "")))"),45.0)</f>
        <v>45</v>
      </c>
    </row>
    <row r="1605">
      <c r="A1605" s="1" t="s">
        <v>3216</v>
      </c>
      <c r="B1605" s="1" t="s">
        <v>3217</v>
      </c>
      <c r="C1605" s="1">
        <v>4363.0</v>
      </c>
      <c r="D1605" s="1">
        <v>1.0</v>
      </c>
      <c r="F1605" s="1" t="s">
        <v>1520</v>
      </c>
      <c r="G1605" s="2">
        <f>IFERROR(__xludf.DUMMYFUNCTION("IF(B1605="""","""",COUNTA(SPLIT(B1605,"" "")))"),38.0)</f>
        <v>38</v>
      </c>
    </row>
    <row r="1606">
      <c r="A1606" s="1" t="s">
        <v>3218</v>
      </c>
      <c r="B1606" s="1" t="s">
        <v>3219</v>
      </c>
      <c r="C1606" s="1">
        <v>4133.0</v>
      </c>
      <c r="D1606" s="1">
        <v>1.0</v>
      </c>
      <c r="F1606" s="1" t="s">
        <v>1520</v>
      </c>
      <c r="G1606" s="2">
        <f>IFERROR(__xludf.DUMMYFUNCTION("IF(B1606="""","""",COUNTA(SPLIT(B1606,"" "")))"),24.0)</f>
        <v>24</v>
      </c>
    </row>
    <row r="1607">
      <c r="A1607" s="1" t="s">
        <v>3220</v>
      </c>
      <c r="B1607" s="1" t="s">
        <v>3221</v>
      </c>
      <c r="C1607" s="1">
        <v>4356.0</v>
      </c>
      <c r="D1607" s="1">
        <v>1.0</v>
      </c>
      <c r="F1607" s="1" t="s">
        <v>1520</v>
      </c>
      <c r="G1607" s="2">
        <f>IFERROR(__xludf.DUMMYFUNCTION("IF(B1607="""","""",COUNTA(SPLIT(B1607,"" "")))"),39.0)</f>
        <v>39</v>
      </c>
    </row>
    <row r="1608">
      <c r="A1608" s="1" t="s">
        <v>3222</v>
      </c>
      <c r="B1608" s="1" t="s">
        <v>3223</v>
      </c>
      <c r="C1608" s="1">
        <v>4135.0</v>
      </c>
      <c r="D1608" s="1">
        <v>1.0</v>
      </c>
      <c r="F1608" s="1" t="s">
        <v>1520</v>
      </c>
      <c r="G1608" s="2">
        <f>IFERROR(__xludf.DUMMYFUNCTION("IF(B1608="""","""",COUNTA(SPLIT(B1608,"" "")))"),33.0)</f>
        <v>33</v>
      </c>
    </row>
    <row r="1609">
      <c r="A1609" s="1" t="s">
        <v>3224</v>
      </c>
      <c r="B1609" s="1" t="s">
        <v>3225</v>
      </c>
      <c r="C1609" s="1">
        <v>4134.0</v>
      </c>
      <c r="D1609" s="1">
        <v>1.0</v>
      </c>
      <c r="F1609" s="1" t="s">
        <v>1520</v>
      </c>
      <c r="G1609" s="2">
        <f>IFERROR(__xludf.DUMMYFUNCTION("IF(B1609="""","""",COUNTA(SPLIT(B1609,"" "")))"),45.0)</f>
        <v>45</v>
      </c>
    </row>
    <row r="1610">
      <c r="A1610" s="1" t="s">
        <v>3226</v>
      </c>
      <c r="B1610" s="1" t="s">
        <v>3227</v>
      </c>
      <c r="C1610" s="1">
        <v>3882.0</v>
      </c>
      <c r="D1610" s="1">
        <v>1.0</v>
      </c>
      <c r="F1610" s="1" t="s">
        <v>1520</v>
      </c>
      <c r="G1610" s="2">
        <f>IFERROR(__xludf.DUMMYFUNCTION("IF(B1610="""","""",COUNTA(SPLIT(B1610,"" "")))"),22.0)</f>
        <v>22</v>
      </c>
    </row>
    <row r="1611">
      <c r="A1611" s="1" t="s">
        <v>3228</v>
      </c>
      <c r="B1611" s="1" t="s">
        <v>3229</v>
      </c>
      <c r="C1611" s="1">
        <v>7255.0</v>
      </c>
      <c r="D1611" s="1">
        <v>2.0</v>
      </c>
      <c r="F1611" s="1" t="s">
        <v>1520</v>
      </c>
      <c r="G1611" s="2">
        <f>IFERROR(__xludf.DUMMYFUNCTION("IF(B1611="""","""",COUNTA(SPLIT(B1611,"" "")))"),8.0)</f>
        <v>8</v>
      </c>
    </row>
    <row r="1612">
      <c r="A1612" s="1" t="s">
        <v>3230</v>
      </c>
      <c r="B1612" s="1" t="s">
        <v>3231</v>
      </c>
      <c r="C1612" s="1">
        <v>7256.0</v>
      </c>
      <c r="D1612" s="1">
        <v>1.0</v>
      </c>
      <c r="F1612" s="1" t="s">
        <v>1520</v>
      </c>
      <c r="G1612" s="2">
        <f>IFERROR(__xludf.DUMMYFUNCTION("IF(B1612="""","""",COUNTA(SPLIT(B1612,"" "")))"),17.0)</f>
        <v>17</v>
      </c>
    </row>
    <row r="1613">
      <c r="A1613" s="1" t="s">
        <v>3232</v>
      </c>
      <c r="B1613" s="1" t="s">
        <v>3233</v>
      </c>
      <c r="C1613" s="1">
        <v>3880.0</v>
      </c>
      <c r="D1613" s="1">
        <v>1.0</v>
      </c>
      <c r="F1613" s="1" t="s">
        <v>1520</v>
      </c>
      <c r="G1613" s="2">
        <f>IFERROR(__xludf.DUMMYFUNCTION("IF(B1613="""","""",COUNTA(SPLIT(B1613,"" "")))"),38.0)</f>
        <v>38</v>
      </c>
    </row>
    <row r="1614">
      <c r="A1614" s="1" t="s">
        <v>3234</v>
      </c>
      <c r="B1614" s="1" t="s">
        <v>3235</v>
      </c>
      <c r="C1614" s="1">
        <v>4357.0</v>
      </c>
      <c r="D1614" s="1">
        <v>1.0</v>
      </c>
      <c r="F1614" s="1" t="s">
        <v>1520</v>
      </c>
      <c r="G1614" s="2">
        <f>IFERROR(__xludf.DUMMYFUNCTION("IF(B1614="""","""",COUNTA(SPLIT(B1614,"" "")))"),11.0)</f>
        <v>11</v>
      </c>
    </row>
    <row r="1615">
      <c r="A1615" s="1" t="s">
        <v>3236</v>
      </c>
      <c r="B1615" s="1" t="s">
        <v>3237</v>
      </c>
      <c r="C1615" s="1">
        <v>4190.0</v>
      </c>
      <c r="D1615" s="1">
        <v>1.0</v>
      </c>
      <c r="F1615" s="1" t="s">
        <v>1520</v>
      </c>
      <c r="G1615" s="2">
        <f>IFERROR(__xludf.DUMMYFUNCTION("IF(B1615="""","""",COUNTA(SPLIT(B1615,"" "")))"),21.0)</f>
        <v>21</v>
      </c>
    </row>
    <row r="1616">
      <c r="A1616" s="1" t="s">
        <v>3238</v>
      </c>
      <c r="B1616" s="1" t="s">
        <v>3239</v>
      </c>
      <c r="C1616" s="1">
        <v>4450.0</v>
      </c>
      <c r="D1616" s="1">
        <v>1.0</v>
      </c>
      <c r="F1616" s="1" t="s">
        <v>1520</v>
      </c>
      <c r="G1616" s="2">
        <f>IFERROR(__xludf.DUMMYFUNCTION("IF(B1616="""","""",COUNTA(SPLIT(B1616,"" "")))"),27.0)</f>
        <v>27</v>
      </c>
    </row>
    <row r="1617">
      <c r="A1617" s="1" t="s">
        <v>3240</v>
      </c>
      <c r="B1617" s="1" t="s">
        <v>3241</v>
      </c>
      <c r="C1617" s="1">
        <v>4451.0</v>
      </c>
      <c r="D1617" s="1">
        <v>1.0</v>
      </c>
      <c r="F1617" s="1" t="s">
        <v>1520</v>
      </c>
      <c r="G1617" s="2">
        <f>IFERROR(__xludf.DUMMYFUNCTION("IF(B1617="""","""",COUNTA(SPLIT(B1617,"" "")))"),33.0)</f>
        <v>33</v>
      </c>
    </row>
    <row r="1618">
      <c r="A1618" s="1" t="s">
        <v>3242</v>
      </c>
      <c r="B1618" s="1" t="s">
        <v>3243</v>
      </c>
      <c r="C1618" s="1">
        <v>9997.0</v>
      </c>
      <c r="D1618" s="1">
        <v>17.0</v>
      </c>
      <c r="F1618" s="1" t="s">
        <v>1520</v>
      </c>
      <c r="G1618" s="2">
        <f>IFERROR(__xludf.DUMMYFUNCTION("IF(B1618="""","""",COUNTA(SPLIT(B1618,"" "")))"),10.0)</f>
        <v>10</v>
      </c>
    </row>
    <row r="1619">
      <c r="A1619" s="1" t="s">
        <v>3244</v>
      </c>
      <c r="B1619" s="1" t="s">
        <v>3245</v>
      </c>
      <c r="C1619" s="1">
        <v>10290.0</v>
      </c>
      <c r="D1619" s="1">
        <v>17.0</v>
      </c>
      <c r="F1619" s="1" t="s">
        <v>1520</v>
      </c>
      <c r="G1619" s="2">
        <f>IFERROR(__xludf.DUMMYFUNCTION("IF(B1619="""","""",COUNTA(SPLIT(B1619,"" "")))"),8.0)</f>
        <v>8</v>
      </c>
    </row>
    <row r="1620">
      <c r="A1620" s="1" t="s">
        <v>3246</v>
      </c>
      <c r="B1620" s="1" t="s">
        <v>3247</v>
      </c>
      <c r="C1620" s="1">
        <v>10291.0</v>
      </c>
      <c r="D1620" s="1">
        <v>17.0</v>
      </c>
      <c r="F1620" s="1" t="s">
        <v>1520</v>
      </c>
      <c r="G1620" s="2">
        <f>IFERROR(__xludf.DUMMYFUNCTION("IF(B1620="""","""",COUNTA(SPLIT(B1620,"" "")))"),13.0)</f>
        <v>13</v>
      </c>
    </row>
    <row r="1621">
      <c r="A1621" s="1" t="s">
        <v>3248</v>
      </c>
      <c r="B1621" s="1" t="s">
        <v>3249</v>
      </c>
      <c r="C1621" s="1">
        <v>10292.0</v>
      </c>
      <c r="D1621" s="1">
        <v>17.0</v>
      </c>
      <c r="F1621" s="1" t="s">
        <v>1520</v>
      </c>
      <c r="G1621" s="2">
        <f>IFERROR(__xludf.DUMMYFUNCTION("IF(B1621="""","""",COUNTA(SPLIT(B1621,"" "")))"),3.0)</f>
        <v>3</v>
      </c>
    </row>
    <row r="1622">
      <c r="A1622" s="1" t="s">
        <v>3250</v>
      </c>
      <c r="B1622" s="1" t="s">
        <v>3251</v>
      </c>
      <c r="C1622" s="1">
        <v>10293.0</v>
      </c>
      <c r="D1622" s="1">
        <v>17.0</v>
      </c>
      <c r="F1622" s="1" t="s">
        <v>1520</v>
      </c>
      <c r="G1622" s="2">
        <f>IFERROR(__xludf.DUMMYFUNCTION("IF(B1622="""","""",COUNTA(SPLIT(B1622,"" "")))"),5.0)</f>
        <v>5</v>
      </c>
    </row>
    <row r="1623">
      <c r="A1623" s="1" t="s">
        <v>3252</v>
      </c>
      <c r="B1623" s="1" t="s">
        <v>3253</v>
      </c>
      <c r="C1623" s="1">
        <v>10294.0</v>
      </c>
      <c r="D1623" s="1">
        <v>17.0</v>
      </c>
      <c r="F1623" s="1" t="s">
        <v>1520</v>
      </c>
      <c r="G1623" s="2">
        <f>IFERROR(__xludf.DUMMYFUNCTION("IF(B1623="""","""",COUNTA(SPLIT(B1623,"" "")))"),20.0)</f>
        <v>20</v>
      </c>
    </row>
    <row r="1624">
      <c r="A1624" s="1" t="s">
        <v>3254</v>
      </c>
      <c r="B1624" s="1" t="s">
        <v>3255</v>
      </c>
      <c r="C1624" s="1">
        <v>9991.0</v>
      </c>
      <c r="D1624" s="1">
        <v>1.0</v>
      </c>
      <c r="F1624" s="1" t="s">
        <v>1520</v>
      </c>
      <c r="G1624" s="2">
        <f>IFERROR(__xludf.DUMMYFUNCTION("IF(B1624="""","""",COUNTA(SPLIT(B1624,"" "")))"),15.0)</f>
        <v>15</v>
      </c>
    </row>
    <row r="1625">
      <c r="A1625" s="1" t="s">
        <v>3256</v>
      </c>
      <c r="B1625" s="1" t="s">
        <v>3257</v>
      </c>
      <c r="C1625" s="1">
        <v>10289.0</v>
      </c>
      <c r="D1625" s="1">
        <v>2.0</v>
      </c>
      <c r="F1625" s="1" t="s">
        <v>1520</v>
      </c>
      <c r="G1625" s="2">
        <f>IFERROR(__xludf.DUMMYFUNCTION("IF(B1625="""","""",COUNTA(SPLIT(B1625,"" "")))"),34.0)</f>
        <v>34</v>
      </c>
    </row>
    <row r="1626">
      <c r="A1626" s="1" t="s">
        <v>3258</v>
      </c>
      <c r="B1626" s="1" t="s">
        <v>3259</v>
      </c>
      <c r="C1626" s="1">
        <v>10306.0</v>
      </c>
      <c r="D1626" s="1">
        <v>17.0</v>
      </c>
      <c r="F1626" s="1" t="s">
        <v>1520</v>
      </c>
      <c r="G1626" s="2">
        <f>IFERROR(__xludf.DUMMYFUNCTION("IF(B1626="""","""",COUNTA(SPLIT(B1626,"" "")))"),19.0)</f>
        <v>19</v>
      </c>
    </row>
    <row r="1627">
      <c r="A1627" s="1" t="s">
        <v>3260</v>
      </c>
      <c r="B1627" s="1" t="s">
        <v>3261</v>
      </c>
      <c r="C1627" s="1">
        <v>9993.0</v>
      </c>
      <c r="D1627" s="1">
        <v>1.0</v>
      </c>
      <c r="F1627" s="1" t="s">
        <v>1520</v>
      </c>
      <c r="G1627" s="2">
        <f>IFERROR(__xludf.DUMMYFUNCTION("IF(B1627="""","""",COUNTA(SPLIT(B1627,"" "")))"),21.0)</f>
        <v>21</v>
      </c>
    </row>
    <row r="1628">
      <c r="A1628" s="1" t="s">
        <v>3262</v>
      </c>
      <c r="B1628" s="1" t="s">
        <v>3263</v>
      </c>
      <c r="C1628" s="1">
        <v>10116.0</v>
      </c>
      <c r="D1628" s="1">
        <v>17.0</v>
      </c>
      <c r="F1628" s="1" t="s">
        <v>1520</v>
      </c>
      <c r="G1628" s="2">
        <f>IFERROR(__xludf.DUMMYFUNCTION("IF(B1628="""","""",COUNTA(SPLIT(B1628,"" "")))"),21.0)</f>
        <v>21</v>
      </c>
    </row>
    <row r="1629">
      <c r="A1629" s="1" t="s">
        <v>3264</v>
      </c>
      <c r="B1629" s="1" t="s">
        <v>3265</v>
      </c>
      <c r="C1629" s="1">
        <v>10268.0</v>
      </c>
      <c r="D1629" s="1">
        <v>2.0</v>
      </c>
      <c r="F1629" s="1" t="s">
        <v>1520</v>
      </c>
      <c r="G1629" s="2">
        <f>IFERROR(__xludf.DUMMYFUNCTION("IF(B1629="""","""",COUNTA(SPLIT(B1629,"" "")))"),29.0)</f>
        <v>29</v>
      </c>
    </row>
    <row r="1630">
      <c r="A1630" s="1" t="s">
        <v>3266</v>
      </c>
      <c r="B1630" s="1" t="s">
        <v>3267</v>
      </c>
      <c r="C1630" s="1">
        <v>10269.0</v>
      </c>
      <c r="D1630" s="1">
        <v>9.0</v>
      </c>
      <c r="F1630" s="1" t="s">
        <v>1520</v>
      </c>
      <c r="G1630" s="2">
        <f>IFERROR(__xludf.DUMMYFUNCTION("IF(B1630="""","""",COUNTA(SPLIT(B1630,"" "")))"),11.0)</f>
        <v>11</v>
      </c>
    </row>
    <row r="1631">
      <c r="A1631" s="1" t="s">
        <v>3268</v>
      </c>
      <c r="B1631" s="1" t="s">
        <v>3269</v>
      </c>
      <c r="C1631" s="1">
        <v>10270.0</v>
      </c>
      <c r="D1631" s="1">
        <v>2.0</v>
      </c>
      <c r="F1631" s="1" t="s">
        <v>1520</v>
      </c>
      <c r="G1631" s="2">
        <f>IFERROR(__xludf.DUMMYFUNCTION("IF(B1631="""","""",COUNTA(SPLIT(B1631,"" "")))"),4.0)</f>
        <v>4</v>
      </c>
    </row>
    <row r="1632">
      <c r="A1632" s="1" t="s">
        <v>3270</v>
      </c>
      <c r="B1632" s="1" t="s">
        <v>3271</v>
      </c>
      <c r="C1632" s="1">
        <v>9990.0</v>
      </c>
      <c r="D1632" s="1">
        <v>17.0</v>
      </c>
      <c r="F1632" s="1" t="s">
        <v>1520</v>
      </c>
      <c r="G1632" s="2">
        <f>IFERROR(__xludf.DUMMYFUNCTION("IF(B1632="""","""",COUNTA(SPLIT(B1632,"" "")))"),29.0)</f>
        <v>29</v>
      </c>
    </row>
    <row r="1633">
      <c r="A1633" s="1" t="s">
        <v>3272</v>
      </c>
      <c r="B1633" s="1" t="s">
        <v>3273</v>
      </c>
      <c r="C1633" s="1">
        <v>10265.0</v>
      </c>
      <c r="D1633" s="1">
        <v>2.0</v>
      </c>
      <c r="F1633" s="1" t="s">
        <v>1520</v>
      </c>
      <c r="G1633" s="2">
        <f>IFERROR(__xludf.DUMMYFUNCTION("IF(B1633="""","""",COUNTA(SPLIT(B1633,"" "")))"),19.0)</f>
        <v>19</v>
      </c>
    </row>
    <row r="1634">
      <c r="A1634" s="1" t="s">
        <v>3274</v>
      </c>
      <c r="B1634" s="1" t="s">
        <v>3275</v>
      </c>
      <c r="C1634" s="1">
        <v>10266.0</v>
      </c>
      <c r="D1634" s="1">
        <v>9.0</v>
      </c>
      <c r="F1634" s="1" t="s">
        <v>1520</v>
      </c>
      <c r="G1634" s="2">
        <f>IFERROR(__xludf.DUMMYFUNCTION("IF(B1634="""","""",COUNTA(SPLIT(B1634,"" "")))"),5.0)</f>
        <v>5</v>
      </c>
    </row>
    <row r="1635">
      <c r="A1635" s="1" t="s">
        <v>3276</v>
      </c>
      <c r="B1635" s="1" t="s">
        <v>3277</v>
      </c>
      <c r="C1635" s="1">
        <v>10267.0</v>
      </c>
      <c r="D1635" s="1">
        <v>2.0</v>
      </c>
      <c r="F1635" s="1" t="s">
        <v>1520</v>
      </c>
      <c r="G1635" s="2">
        <f>IFERROR(__xludf.DUMMYFUNCTION("IF(B1635="""","""",COUNTA(SPLIT(B1635,"" "")))"),18.0)</f>
        <v>18</v>
      </c>
    </row>
    <row r="1636">
      <c r="A1636" s="1" t="s">
        <v>3278</v>
      </c>
      <c r="B1636" s="1" t="s">
        <v>3279</v>
      </c>
      <c r="C1636" s="1">
        <v>9977.0</v>
      </c>
      <c r="D1636" s="1">
        <v>1.0</v>
      </c>
      <c r="F1636" s="1" t="s">
        <v>1520</v>
      </c>
      <c r="G1636" s="2">
        <f>IFERROR(__xludf.DUMMYFUNCTION("IF(B1636="""","""",COUNTA(SPLIT(B1636,"" "")))"),20.0)</f>
        <v>20</v>
      </c>
    </row>
    <row r="1637">
      <c r="A1637" s="1" t="s">
        <v>3280</v>
      </c>
      <c r="B1637" s="1" t="s">
        <v>3281</v>
      </c>
      <c r="C1637" s="1">
        <v>10277.0</v>
      </c>
      <c r="D1637" s="1">
        <v>2.0</v>
      </c>
      <c r="F1637" s="1" t="s">
        <v>1520</v>
      </c>
      <c r="G1637" s="2">
        <f>IFERROR(__xludf.DUMMYFUNCTION("IF(B1637="""","""",COUNTA(SPLIT(B1637,"" "")))"),17.0)</f>
        <v>17</v>
      </c>
    </row>
    <row r="1638">
      <c r="A1638" s="1" t="s">
        <v>3282</v>
      </c>
      <c r="B1638" s="1" t="s">
        <v>3283</v>
      </c>
      <c r="C1638" s="1">
        <v>10278.0</v>
      </c>
      <c r="D1638" s="1">
        <v>9.0</v>
      </c>
      <c r="F1638" s="1" t="s">
        <v>1520</v>
      </c>
      <c r="G1638" s="2">
        <f>IFERROR(__xludf.DUMMYFUNCTION("IF(B1638="""","""",COUNTA(SPLIT(B1638,"" "")))"),8.0)</f>
        <v>8</v>
      </c>
    </row>
    <row r="1639">
      <c r="A1639" s="1" t="s">
        <v>3284</v>
      </c>
      <c r="B1639" s="1" t="s">
        <v>3285</v>
      </c>
      <c r="C1639" s="1">
        <v>10279.0</v>
      </c>
      <c r="D1639" s="1">
        <v>2.0</v>
      </c>
      <c r="F1639" s="1" t="s">
        <v>1520</v>
      </c>
      <c r="G1639" s="2">
        <f>IFERROR(__xludf.DUMMYFUNCTION("IF(B1639="""","""",COUNTA(SPLIT(B1639,"" "")))"),8.0)</f>
        <v>8</v>
      </c>
    </row>
    <row r="1640">
      <c r="A1640" s="1" t="s">
        <v>3286</v>
      </c>
      <c r="B1640" s="1" t="s">
        <v>3287</v>
      </c>
      <c r="C1640" s="1">
        <v>10280.0</v>
      </c>
      <c r="D1640" s="1">
        <v>17.0</v>
      </c>
      <c r="F1640" s="1" t="s">
        <v>1520</v>
      </c>
      <c r="G1640" s="2">
        <f>IFERROR(__xludf.DUMMYFUNCTION("IF(B1640="""","""",COUNTA(SPLIT(B1640,"" "")))"),15.0)</f>
        <v>15</v>
      </c>
    </row>
    <row r="1641">
      <c r="A1641" s="1" t="s">
        <v>3288</v>
      </c>
      <c r="B1641" s="1" t="s">
        <v>3289</v>
      </c>
      <c r="C1641" s="1">
        <v>10281.0</v>
      </c>
      <c r="D1641" s="1">
        <v>2.0</v>
      </c>
      <c r="F1641" s="1" t="s">
        <v>1520</v>
      </c>
      <c r="G1641" s="2">
        <f>IFERROR(__xludf.DUMMYFUNCTION("IF(B1641="""","""",COUNTA(SPLIT(B1641,"" "")))"),25.0)</f>
        <v>25</v>
      </c>
    </row>
    <row r="1642">
      <c r="A1642" s="1" t="s">
        <v>3290</v>
      </c>
      <c r="B1642" s="1" t="s">
        <v>3291</v>
      </c>
      <c r="C1642" s="1">
        <v>10282.0</v>
      </c>
      <c r="D1642" s="1">
        <v>1.0</v>
      </c>
      <c r="F1642" s="1" t="s">
        <v>1520</v>
      </c>
      <c r="G1642" s="2">
        <f>IFERROR(__xludf.DUMMYFUNCTION("IF(B1642="""","""",COUNTA(SPLIT(B1642,"" "")))"),21.0)</f>
        <v>21</v>
      </c>
    </row>
    <row r="1643">
      <c r="A1643" s="1" t="s">
        <v>3292</v>
      </c>
      <c r="B1643" s="1" t="s">
        <v>3293</v>
      </c>
      <c r="C1643" s="1">
        <v>10283.0</v>
      </c>
      <c r="D1643" s="1">
        <v>1.0</v>
      </c>
      <c r="F1643" s="1" t="s">
        <v>1520</v>
      </c>
      <c r="G1643" s="2">
        <f>IFERROR(__xludf.DUMMYFUNCTION("IF(B1643="""","""",COUNTA(SPLIT(B1643,"" "")))"),32.0)</f>
        <v>32</v>
      </c>
    </row>
    <row r="1644">
      <c r="A1644" s="1" t="s">
        <v>3294</v>
      </c>
      <c r="B1644" s="1" t="s">
        <v>3295</v>
      </c>
      <c r="C1644" s="1">
        <v>10284.0</v>
      </c>
      <c r="D1644" s="1">
        <v>1.0</v>
      </c>
      <c r="F1644" s="1" t="s">
        <v>1520</v>
      </c>
      <c r="G1644" s="2">
        <f>IFERROR(__xludf.DUMMYFUNCTION("IF(B1644="""","""",COUNTA(SPLIT(B1644,"" "")))"),34.0)</f>
        <v>34</v>
      </c>
    </row>
    <row r="1645">
      <c r="A1645" s="1" t="s">
        <v>3296</v>
      </c>
      <c r="B1645" s="1" t="s">
        <v>3297</v>
      </c>
      <c r="C1645" s="1">
        <v>10285.0</v>
      </c>
      <c r="D1645" s="1">
        <v>2.0</v>
      </c>
      <c r="F1645" s="1" t="s">
        <v>1520</v>
      </c>
      <c r="G1645" s="2">
        <f>IFERROR(__xludf.DUMMYFUNCTION("IF(B1645="""","""",COUNTA(SPLIT(B1645,"" "")))"),36.0)</f>
        <v>36</v>
      </c>
    </row>
    <row r="1646">
      <c r="A1646" s="1" t="s">
        <v>3298</v>
      </c>
      <c r="B1646" s="1" t="s">
        <v>3299</v>
      </c>
      <c r="C1646" s="1">
        <v>9959.0</v>
      </c>
      <c r="D1646" s="1">
        <v>1.0</v>
      </c>
      <c r="F1646" s="1" t="s">
        <v>1520</v>
      </c>
      <c r="G1646" s="2">
        <f>IFERROR(__xludf.DUMMYFUNCTION("IF(B1646="""","""",COUNTA(SPLIT(B1646,"" "")))"),4.0)</f>
        <v>4</v>
      </c>
    </row>
    <row r="1647">
      <c r="A1647" s="1" t="s">
        <v>3300</v>
      </c>
      <c r="B1647" s="1" t="s">
        <v>3301</v>
      </c>
      <c r="C1647" s="1">
        <v>9958.0</v>
      </c>
      <c r="D1647" s="1">
        <v>1.0</v>
      </c>
      <c r="F1647" s="1" t="s">
        <v>1520</v>
      </c>
      <c r="G1647" s="2">
        <f>IFERROR(__xludf.DUMMYFUNCTION("IF(B1647="""","""",COUNTA(SPLIT(B1647,"" "")))"),21.0)</f>
        <v>21</v>
      </c>
    </row>
    <row r="1648">
      <c r="A1648" s="1" t="s">
        <v>3302</v>
      </c>
      <c r="B1648" s="1" t="s">
        <v>3303</v>
      </c>
      <c r="C1648" s="1">
        <v>9987.0</v>
      </c>
      <c r="D1648" s="1">
        <v>17.0</v>
      </c>
      <c r="F1648" s="1" t="s">
        <v>1520</v>
      </c>
      <c r="G1648" s="2">
        <f>IFERROR(__xludf.DUMMYFUNCTION("IF(B1648="""","""",COUNTA(SPLIT(B1648,"" "")))"),17.0)</f>
        <v>17</v>
      </c>
    </row>
    <row r="1649">
      <c r="A1649" s="1" t="s">
        <v>3304</v>
      </c>
      <c r="B1649" s="1" t="s">
        <v>3305</v>
      </c>
      <c r="C1649" s="1">
        <v>10263.0</v>
      </c>
      <c r="D1649" s="1">
        <v>1.0</v>
      </c>
      <c r="F1649" s="1" t="s">
        <v>1520</v>
      </c>
      <c r="G1649" s="2">
        <f>IFERROR(__xludf.DUMMYFUNCTION("IF(B1649="""","""",COUNTA(SPLIT(B1649,"" "")))"),40.0)</f>
        <v>40</v>
      </c>
    </row>
    <row r="1650">
      <c r="A1650" s="1" t="s">
        <v>3306</v>
      </c>
      <c r="B1650" s="1" t="s">
        <v>3307</v>
      </c>
      <c r="C1650" s="1">
        <v>9988.0</v>
      </c>
      <c r="D1650" s="1">
        <v>17.0</v>
      </c>
      <c r="F1650" s="1" t="s">
        <v>1520</v>
      </c>
      <c r="G1650" s="2">
        <f>IFERROR(__xludf.DUMMYFUNCTION("IF(B1650="""","""",COUNTA(SPLIT(B1650,"" "")))"),19.0)</f>
        <v>19</v>
      </c>
    </row>
    <row r="1651">
      <c r="A1651" s="1" t="s">
        <v>3308</v>
      </c>
      <c r="B1651" s="1" t="s">
        <v>3309</v>
      </c>
      <c r="C1651" s="1">
        <v>10261.0</v>
      </c>
      <c r="D1651" s="1">
        <v>1.0</v>
      </c>
      <c r="F1651" s="1" t="s">
        <v>1520</v>
      </c>
      <c r="G1651" s="2">
        <f>IFERROR(__xludf.DUMMYFUNCTION("IF(B1651="""","""",COUNTA(SPLIT(B1651,"" "")))"),39.0)</f>
        <v>39</v>
      </c>
    </row>
    <row r="1652">
      <c r="A1652" s="1" t="s">
        <v>3310</v>
      </c>
      <c r="B1652" s="1" t="s">
        <v>3311</v>
      </c>
      <c r="C1652" s="1">
        <v>10262.0</v>
      </c>
      <c r="D1652" s="1">
        <v>1.0</v>
      </c>
      <c r="F1652" s="1" t="s">
        <v>1520</v>
      </c>
      <c r="G1652" s="2">
        <f>IFERROR(__xludf.DUMMYFUNCTION("IF(B1652="""","""",COUNTA(SPLIT(B1652,"" "")))"),6.0)</f>
        <v>6</v>
      </c>
    </row>
    <row r="1653">
      <c r="A1653" s="1" t="s">
        <v>3312</v>
      </c>
      <c r="B1653" s="1" t="s">
        <v>3313</v>
      </c>
      <c r="C1653" s="1">
        <v>9986.0</v>
      </c>
      <c r="D1653" s="1">
        <v>17.0</v>
      </c>
      <c r="F1653" s="1" t="s">
        <v>1520</v>
      </c>
      <c r="G1653" s="2">
        <f>IFERROR(__xludf.DUMMYFUNCTION("IF(B1653="""","""",COUNTA(SPLIT(B1653,"" "")))"),24.0)</f>
        <v>24</v>
      </c>
    </row>
    <row r="1654">
      <c r="A1654" s="1" t="s">
        <v>3314</v>
      </c>
      <c r="B1654" s="1" t="s">
        <v>3315</v>
      </c>
      <c r="C1654" s="1">
        <v>10309.0</v>
      </c>
      <c r="D1654" s="1">
        <v>2.0</v>
      </c>
      <c r="F1654" s="1" t="s">
        <v>1520</v>
      </c>
      <c r="G1654" s="2">
        <f>IFERROR(__xludf.DUMMYFUNCTION("IF(B1654="""","""",COUNTA(SPLIT(B1654,"" "")))"),27.0)</f>
        <v>27</v>
      </c>
    </row>
    <row r="1655">
      <c r="A1655" s="1" t="s">
        <v>3316</v>
      </c>
      <c r="B1655" s="1" t="s">
        <v>3317</v>
      </c>
      <c r="C1655" s="1">
        <v>10310.0</v>
      </c>
      <c r="D1655" s="1">
        <v>9.0</v>
      </c>
      <c r="F1655" s="1" t="s">
        <v>1520</v>
      </c>
      <c r="G1655" s="2">
        <f>IFERROR(__xludf.DUMMYFUNCTION("IF(B1655="""","""",COUNTA(SPLIT(B1655,"" "")))"),37.0)</f>
        <v>37</v>
      </c>
    </row>
    <row r="1656">
      <c r="A1656" s="1" t="s">
        <v>3318</v>
      </c>
      <c r="B1656" s="1" t="s">
        <v>3319</v>
      </c>
      <c r="C1656" s="1">
        <v>10311.0</v>
      </c>
      <c r="D1656" s="1">
        <v>2.0</v>
      </c>
      <c r="F1656" s="1" t="s">
        <v>1520</v>
      </c>
      <c r="G1656" s="2">
        <f>IFERROR(__xludf.DUMMYFUNCTION("IF(B1656="""","""",COUNTA(SPLIT(B1656,"" "")))"),14.0)</f>
        <v>14</v>
      </c>
    </row>
    <row r="1657">
      <c r="A1657" s="1" t="s">
        <v>3320</v>
      </c>
      <c r="B1657" s="1" t="s">
        <v>3321</v>
      </c>
      <c r="C1657" s="1">
        <v>10312.0</v>
      </c>
      <c r="D1657" s="1">
        <v>1.0</v>
      </c>
      <c r="F1657" s="1" t="s">
        <v>1520</v>
      </c>
      <c r="G1657" s="2">
        <f>IFERROR(__xludf.DUMMYFUNCTION("IF(B1657="""","""",COUNTA(SPLIT(B1657,"" "")))"),28.0)</f>
        <v>28</v>
      </c>
    </row>
    <row r="1658">
      <c r="A1658" s="1" t="s">
        <v>3322</v>
      </c>
      <c r="B1658" s="1" t="s">
        <v>3323</v>
      </c>
      <c r="C1658" s="1">
        <v>10313.0</v>
      </c>
      <c r="D1658" s="1">
        <v>1.0</v>
      </c>
      <c r="F1658" s="1" t="s">
        <v>1520</v>
      </c>
      <c r="G1658" s="2">
        <f>IFERROR(__xludf.DUMMYFUNCTION("IF(B1658="""","""",COUNTA(SPLIT(B1658,"" "")))"),37.0)</f>
        <v>37</v>
      </c>
    </row>
    <row r="1659">
      <c r="A1659" s="1" t="s">
        <v>3324</v>
      </c>
      <c r="B1659" s="1" t="s">
        <v>3325</v>
      </c>
      <c r="C1659" s="1">
        <v>10314.0</v>
      </c>
      <c r="D1659" s="1">
        <v>2.0</v>
      </c>
      <c r="F1659" s="1" t="s">
        <v>1520</v>
      </c>
      <c r="G1659" s="2">
        <f>IFERROR(__xludf.DUMMYFUNCTION("IF(B1659="""","""",COUNTA(SPLIT(B1659,"" "")))"),3.0)</f>
        <v>3</v>
      </c>
    </row>
    <row r="1660">
      <c r="A1660" s="1" t="s">
        <v>3326</v>
      </c>
      <c r="B1660" s="1" t="s">
        <v>3327</v>
      </c>
      <c r="C1660" s="1">
        <v>10315.0</v>
      </c>
      <c r="D1660" s="1">
        <v>1.0</v>
      </c>
      <c r="F1660" s="1" t="s">
        <v>1520</v>
      </c>
      <c r="G1660" s="2">
        <f>IFERROR(__xludf.DUMMYFUNCTION("IF(B1660="""","""",COUNTA(SPLIT(B1660,"" "")))"),9.0)</f>
        <v>9</v>
      </c>
    </row>
    <row r="1661">
      <c r="A1661" s="1" t="s">
        <v>3328</v>
      </c>
      <c r="B1661" s="1" t="s">
        <v>3329</v>
      </c>
      <c r="C1661" s="1">
        <v>10316.0</v>
      </c>
      <c r="D1661" s="1">
        <v>2.0</v>
      </c>
      <c r="F1661" s="1" t="s">
        <v>1520</v>
      </c>
      <c r="G1661" s="2">
        <f>IFERROR(__xludf.DUMMYFUNCTION("IF(B1661="""","""",COUNTA(SPLIT(B1661,"" "")))"),22.0)</f>
        <v>22</v>
      </c>
    </row>
    <row r="1662">
      <c r="A1662" s="1" t="s">
        <v>3330</v>
      </c>
      <c r="B1662" s="1" t="s">
        <v>3331</v>
      </c>
      <c r="C1662" s="1">
        <v>9980.0</v>
      </c>
      <c r="D1662" s="1">
        <v>1.0</v>
      </c>
      <c r="F1662" s="1" t="s">
        <v>1520</v>
      </c>
      <c r="G1662" s="2">
        <f>IFERROR(__xludf.DUMMYFUNCTION("IF(B1662="""","""",COUNTA(SPLIT(B1662,"" "")))"),48.0)</f>
        <v>48</v>
      </c>
    </row>
    <row r="1663">
      <c r="A1663" s="1" t="s">
        <v>3332</v>
      </c>
      <c r="B1663" s="1" t="s">
        <v>3333</v>
      </c>
      <c r="C1663" s="1">
        <v>10295.0</v>
      </c>
      <c r="D1663" s="1">
        <v>1.0</v>
      </c>
      <c r="F1663" s="1" t="s">
        <v>1520</v>
      </c>
      <c r="G1663" s="2">
        <f>IFERROR(__xludf.DUMMYFUNCTION("IF(B1663="""","""",COUNTA(SPLIT(B1663,"" "")))"),28.0)</f>
        <v>28</v>
      </c>
    </row>
    <row r="1664">
      <c r="A1664" s="1" t="s">
        <v>3334</v>
      </c>
      <c r="B1664" s="1" t="s">
        <v>3335</v>
      </c>
      <c r="C1664" s="1">
        <v>10296.0</v>
      </c>
      <c r="D1664" s="1">
        <v>1.0</v>
      </c>
      <c r="F1664" s="1" t="s">
        <v>1520</v>
      </c>
      <c r="G1664" s="2">
        <f>IFERROR(__xludf.DUMMYFUNCTION("IF(B1664="""","""",COUNTA(SPLIT(B1664,"" "")))"),49.0)</f>
        <v>49</v>
      </c>
    </row>
    <row r="1665">
      <c r="A1665" s="1" t="s">
        <v>3336</v>
      </c>
      <c r="B1665" s="1" t="s">
        <v>3337</v>
      </c>
      <c r="C1665" s="1">
        <v>9979.0</v>
      </c>
      <c r="D1665" s="1">
        <v>17.0</v>
      </c>
      <c r="F1665" s="1" t="s">
        <v>1520</v>
      </c>
      <c r="G1665" s="2">
        <f>IFERROR(__xludf.DUMMYFUNCTION("IF(B1665="""","""",COUNTA(SPLIT(B1665,"" "")))"),10.0)</f>
        <v>10</v>
      </c>
    </row>
    <row r="1666">
      <c r="A1666" s="1" t="s">
        <v>3338</v>
      </c>
      <c r="B1666" s="1" t="s">
        <v>3339</v>
      </c>
      <c r="C1666" s="1">
        <v>10274.0</v>
      </c>
      <c r="D1666" s="1">
        <v>1.0</v>
      </c>
      <c r="F1666" s="1" t="s">
        <v>1520</v>
      </c>
      <c r="G1666" s="2">
        <f>IFERROR(__xludf.DUMMYFUNCTION("IF(B1666="""","""",COUNTA(SPLIT(B1666,"" "")))"),16.0)</f>
        <v>16</v>
      </c>
    </row>
    <row r="1667">
      <c r="A1667" s="1" t="s">
        <v>3340</v>
      </c>
      <c r="B1667" s="1" t="s">
        <v>3341</v>
      </c>
      <c r="C1667" s="1">
        <v>10275.0</v>
      </c>
      <c r="D1667" s="1">
        <v>1.0</v>
      </c>
      <c r="F1667" s="1" t="s">
        <v>1520</v>
      </c>
      <c r="G1667" s="2">
        <f>IFERROR(__xludf.DUMMYFUNCTION("IF(B1667="""","""",COUNTA(SPLIT(B1667,"" "")))"),17.0)</f>
        <v>17</v>
      </c>
    </row>
    <row r="1668">
      <c r="A1668" s="1" t="s">
        <v>3342</v>
      </c>
      <c r="B1668" s="1" t="s">
        <v>3343</v>
      </c>
      <c r="C1668" s="1">
        <v>10276.0</v>
      </c>
      <c r="D1668" s="1">
        <v>1.0</v>
      </c>
      <c r="F1668" s="1" t="s">
        <v>1520</v>
      </c>
      <c r="G1668" s="2">
        <f>IFERROR(__xludf.DUMMYFUNCTION("IF(B1668="""","""",COUNTA(SPLIT(B1668,"" "")))"),15.0)</f>
        <v>15</v>
      </c>
    </row>
    <row r="1669">
      <c r="A1669" s="1" t="s">
        <v>3344</v>
      </c>
      <c r="B1669" s="1" t="s">
        <v>3345</v>
      </c>
      <c r="C1669" s="1">
        <v>9978.0</v>
      </c>
      <c r="D1669" s="1">
        <v>1.0</v>
      </c>
      <c r="F1669" s="1" t="s">
        <v>1520</v>
      </c>
      <c r="G1669" s="2">
        <f>IFERROR(__xludf.DUMMYFUNCTION("IF(B1669="""","""",COUNTA(SPLIT(B1669,"" "")))"),20.0)</f>
        <v>20</v>
      </c>
    </row>
    <row r="1670">
      <c r="A1670" s="1" t="s">
        <v>3346</v>
      </c>
      <c r="B1670" s="1" t="s">
        <v>3347</v>
      </c>
      <c r="C1670" s="1">
        <v>10271.0</v>
      </c>
      <c r="D1670" s="1">
        <v>17.0</v>
      </c>
      <c r="F1670" s="1" t="s">
        <v>1520</v>
      </c>
      <c r="G1670" s="2">
        <f>IFERROR(__xludf.DUMMYFUNCTION("IF(B1670="""","""",COUNTA(SPLIT(B1670,"" "")))"),15.0)</f>
        <v>15</v>
      </c>
    </row>
    <row r="1671">
      <c r="A1671" s="1" t="s">
        <v>3348</v>
      </c>
      <c r="B1671" s="1" t="s">
        <v>3349</v>
      </c>
      <c r="C1671" s="1">
        <v>10272.0</v>
      </c>
      <c r="D1671" s="1">
        <v>1.0</v>
      </c>
      <c r="F1671" s="1" t="s">
        <v>1520</v>
      </c>
      <c r="G1671" s="2">
        <f>IFERROR(__xludf.DUMMYFUNCTION("IF(B1671="""","""",COUNTA(SPLIT(B1671,"" "")))"),19.0)</f>
        <v>19</v>
      </c>
    </row>
    <row r="1672">
      <c r="A1672" s="1" t="s">
        <v>3350</v>
      </c>
      <c r="B1672" s="1" t="s">
        <v>3351</v>
      </c>
      <c r="C1672" s="1">
        <v>10273.0</v>
      </c>
      <c r="D1672" s="1">
        <v>1.0</v>
      </c>
      <c r="F1672" s="1" t="s">
        <v>1520</v>
      </c>
      <c r="G1672" s="2">
        <f>IFERROR(__xludf.DUMMYFUNCTION("IF(B1672="""","""",COUNTA(SPLIT(B1672,"" "")))"),16.0)</f>
        <v>16</v>
      </c>
    </row>
    <row r="1673">
      <c r="A1673" s="1" t="s">
        <v>3352</v>
      </c>
      <c r="B1673" s="1" t="s">
        <v>3353</v>
      </c>
      <c r="C1673" s="1">
        <v>10029.0</v>
      </c>
      <c r="D1673" s="1">
        <v>1.0</v>
      </c>
      <c r="F1673" s="1" t="s">
        <v>1520</v>
      </c>
      <c r="G1673" s="2">
        <f>IFERROR(__xludf.DUMMYFUNCTION("IF(B1673="""","""",COUNTA(SPLIT(B1673,"" "")))"),16.0)</f>
        <v>16</v>
      </c>
    </row>
    <row r="1674">
      <c r="A1674" s="1" t="s">
        <v>3354</v>
      </c>
      <c r="B1674" s="1" t="s">
        <v>3355</v>
      </c>
      <c r="C1674" s="1">
        <v>10030.0</v>
      </c>
      <c r="D1674" s="1">
        <v>1.0</v>
      </c>
      <c r="F1674" s="1" t="s">
        <v>1520</v>
      </c>
      <c r="G1674" s="2">
        <f>IFERROR(__xludf.DUMMYFUNCTION("IF(B1674="""","""",COUNTA(SPLIT(B1674,"" "")))"),27.0)</f>
        <v>27</v>
      </c>
    </row>
    <row r="1675">
      <c r="A1675" s="1" t="s">
        <v>3356</v>
      </c>
      <c r="B1675" s="1" t="s">
        <v>3357</v>
      </c>
      <c r="C1675" s="1">
        <v>9981.0</v>
      </c>
      <c r="D1675" s="1">
        <v>1.0</v>
      </c>
      <c r="F1675" s="1" t="s">
        <v>1520</v>
      </c>
      <c r="G1675" s="2">
        <f>IFERROR(__xludf.DUMMYFUNCTION("IF(B1675="""","""",COUNTA(SPLIT(B1675,"" "")))"),17.0)</f>
        <v>17</v>
      </c>
    </row>
    <row r="1676">
      <c r="A1676" s="1" t="s">
        <v>3358</v>
      </c>
      <c r="B1676" s="1" t="s">
        <v>3359</v>
      </c>
      <c r="C1676" s="1">
        <v>10286.0</v>
      </c>
      <c r="D1676" s="1">
        <v>1.0</v>
      </c>
      <c r="F1676" s="1" t="s">
        <v>1520</v>
      </c>
      <c r="G1676" s="2">
        <f>IFERROR(__xludf.DUMMYFUNCTION("IF(B1676="""","""",COUNTA(SPLIT(B1676,"" "")))"),34.0)</f>
        <v>34</v>
      </c>
    </row>
    <row r="1677">
      <c r="A1677" s="1" t="s">
        <v>3360</v>
      </c>
      <c r="B1677" s="1" t="s">
        <v>3361</v>
      </c>
      <c r="C1677" s="1">
        <v>10287.0</v>
      </c>
      <c r="D1677" s="1">
        <v>1.0</v>
      </c>
      <c r="F1677" s="1" t="s">
        <v>1520</v>
      </c>
      <c r="G1677" s="2">
        <f>IFERROR(__xludf.DUMMYFUNCTION("IF(B1677="""","""",COUNTA(SPLIT(B1677,"" "")))"),18.0)</f>
        <v>18</v>
      </c>
    </row>
    <row r="1678">
      <c r="A1678" s="1" t="s">
        <v>3362</v>
      </c>
      <c r="B1678" s="1" t="s">
        <v>3363</v>
      </c>
      <c r="C1678" s="1">
        <v>10288.0</v>
      </c>
      <c r="D1678" s="1">
        <v>1.0</v>
      </c>
      <c r="F1678" s="1" t="s">
        <v>1520</v>
      </c>
      <c r="G1678" s="2">
        <f>IFERROR(__xludf.DUMMYFUNCTION("IF(B1678="""","""",COUNTA(SPLIT(B1678,"" "")))"),19.0)</f>
        <v>19</v>
      </c>
    </row>
    <row r="1679">
      <c r="A1679" s="1" t="s">
        <v>3364</v>
      </c>
      <c r="B1679" s="1" t="s">
        <v>3365</v>
      </c>
      <c r="C1679" s="1">
        <v>9989.0</v>
      </c>
      <c r="D1679" s="1">
        <v>17.0</v>
      </c>
      <c r="F1679" s="1" t="s">
        <v>1520</v>
      </c>
      <c r="G1679" s="2">
        <f>IFERROR(__xludf.DUMMYFUNCTION("IF(B1679="""","""",COUNTA(SPLIT(B1679,"" "")))"),10.0)</f>
        <v>10</v>
      </c>
    </row>
    <row r="1680">
      <c r="A1680" s="1" t="s">
        <v>3366</v>
      </c>
      <c r="B1680" s="1" t="s">
        <v>3367</v>
      </c>
      <c r="C1680" s="1">
        <v>9982.0</v>
      </c>
      <c r="D1680" s="1">
        <v>1.0</v>
      </c>
      <c r="F1680" s="1" t="s">
        <v>1520</v>
      </c>
      <c r="G1680" s="2">
        <f>IFERROR(__xludf.DUMMYFUNCTION("IF(B1680="""","""",COUNTA(SPLIT(B1680,"" "")))"),16.0)</f>
        <v>16</v>
      </c>
    </row>
    <row r="1681">
      <c r="A1681" s="1" t="s">
        <v>3368</v>
      </c>
      <c r="B1681" s="1" t="s">
        <v>3369</v>
      </c>
      <c r="C1681" s="1">
        <v>10297.0</v>
      </c>
      <c r="D1681" s="1">
        <v>1.0</v>
      </c>
      <c r="F1681" s="1" t="s">
        <v>1520</v>
      </c>
      <c r="G1681" s="2">
        <f>IFERROR(__xludf.DUMMYFUNCTION("IF(B1681="""","""",COUNTA(SPLIT(B1681,"" "")))"),16.0)</f>
        <v>16</v>
      </c>
    </row>
    <row r="1682">
      <c r="A1682" s="1" t="s">
        <v>3370</v>
      </c>
      <c r="B1682" s="1" t="s">
        <v>3371</v>
      </c>
      <c r="C1682" s="1">
        <v>10298.0</v>
      </c>
      <c r="D1682" s="1">
        <v>1.0</v>
      </c>
      <c r="F1682" s="1" t="s">
        <v>1520</v>
      </c>
      <c r="G1682" s="2">
        <f>IFERROR(__xludf.DUMMYFUNCTION("IF(B1682="""","""",COUNTA(SPLIT(B1682,"" "")))"),19.0)</f>
        <v>19</v>
      </c>
    </row>
    <row r="1683">
      <c r="A1683" s="1" t="s">
        <v>3372</v>
      </c>
      <c r="B1683" s="1" t="s">
        <v>3373</v>
      </c>
      <c r="C1683" s="1">
        <v>10299.0</v>
      </c>
      <c r="D1683" s="1">
        <v>1.0</v>
      </c>
      <c r="F1683" s="1" t="s">
        <v>1520</v>
      </c>
      <c r="G1683" s="2">
        <f>IFERROR(__xludf.DUMMYFUNCTION("IF(B1683="""","""",COUNTA(SPLIT(B1683,"" "")))"),16.0)</f>
        <v>16</v>
      </c>
    </row>
    <row r="1684">
      <c r="A1684" s="1" t="s">
        <v>3374</v>
      </c>
      <c r="B1684" s="1" t="s">
        <v>3375</v>
      </c>
      <c r="C1684" s="1">
        <v>10625.0</v>
      </c>
      <c r="D1684" s="1">
        <v>1.0</v>
      </c>
      <c r="F1684" s="1" t="s">
        <v>1520</v>
      </c>
      <c r="G1684" s="2">
        <f>IFERROR(__xludf.DUMMYFUNCTION("IF(B1684="""","""",COUNTA(SPLIT(B1684,"" "")))"),41.0)</f>
        <v>41</v>
      </c>
    </row>
    <row r="1685">
      <c r="A1685" s="1" t="s">
        <v>3376</v>
      </c>
      <c r="B1685" s="1" t="s">
        <v>3377</v>
      </c>
      <c r="C1685" s="1">
        <v>10118.0</v>
      </c>
      <c r="D1685" s="1">
        <v>17.0</v>
      </c>
      <c r="F1685" s="1" t="s">
        <v>1520</v>
      </c>
      <c r="G1685" s="2">
        <f>IFERROR(__xludf.DUMMYFUNCTION("IF(B1685="""","""",COUNTA(SPLIT(B1685,"" "")))"),6.0)</f>
        <v>6</v>
      </c>
    </row>
    <row r="1686">
      <c r="A1686" s="1" t="s">
        <v>3378</v>
      </c>
      <c r="B1686" s="1" t="s">
        <v>3379</v>
      </c>
      <c r="C1686" s="1">
        <v>10303.0</v>
      </c>
      <c r="D1686" s="1">
        <v>17.0</v>
      </c>
      <c r="F1686" s="1" t="s">
        <v>1520</v>
      </c>
      <c r="G1686" s="2">
        <f>IFERROR(__xludf.DUMMYFUNCTION("IF(B1686="""","""",COUNTA(SPLIT(B1686,"" "")))"),10.0)</f>
        <v>10</v>
      </c>
    </row>
    <row r="1687">
      <c r="A1687" s="1" t="s">
        <v>3380</v>
      </c>
      <c r="B1687" s="1" t="s">
        <v>3381</v>
      </c>
      <c r="C1687" s="1">
        <v>10304.0</v>
      </c>
      <c r="D1687" s="1">
        <v>17.0</v>
      </c>
      <c r="F1687" s="1" t="s">
        <v>1520</v>
      </c>
      <c r="G1687" s="2">
        <f>IFERROR(__xludf.DUMMYFUNCTION("IF(B1687="""","""",COUNTA(SPLIT(B1687,"" "")))"),7.0)</f>
        <v>7</v>
      </c>
    </row>
    <row r="1688">
      <c r="A1688" s="1" t="s">
        <v>3382</v>
      </c>
      <c r="B1688" s="1" t="s">
        <v>3383</v>
      </c>
      <c r="C1688" s="1">
        <v>10117.0</v>
      </c>
      <c r="D1688" s="1">
        <v>17.0</v>
      </c>
      <c r="F1688" s="1" t="s">
        <v>1520</v>
      </c>
      <c r="G1688" s="2">
        <f>IFERROR(__xludf.DUMMYFUNCTION("IF(B1688="""","""",COUNTA(SPLIT(B1688,"" "")))"),5.0)</f>
        <v>5</v>
      </c>
    </row>
    <row r="1689">
      <c r="A1689" s="1" t="s">
        <v>3384</v>
      </c>
      <c r="B1689" s="1" t="s">
        <v>3385</v>
      </c>
      <c r="C1689" s="1">
        <v>10300.0</v>
      </c>
      <c r="D1689" s="1">
        <v>17.0</v>
      </c>
      <c r="F1689" s="1" t="s">
        <v>1520</v>
      </c>
      <c r="G1689" s="2">
        <f>IFERROR(__xludf.DUMMYFUNCTION("IF(B1689="""","""",COUNTA(SPLIT(B1689,"" "")))"),6.0)</f>
        <v>6</v>
      </c>
    </row>
    <row r="1690">
      <c r="A1690" s="1" t="s">
        <v>3386</v>
      </c>
      <c r="B1690" s="1" t="s">
        <v>3387</v>
      </c>
      <c r="C1690" s="1">
        <v>10301.0</v>
      </c>
      <c r="D1690" s="1">
        <v>17.0</v>
      </c>
      <c r="F1690" s="1" t="s">
        <v>1520</v>
      </c>
      <c r="G1690" s="2">
        <f>IFERROR(__xludf.DUMMYFUNCTION("IF(B1690="""","""",COUNTA(SPLIT(B1690,"" "")))"),6.0)</f>
        <v>6</v>
      </c>
    </row>
    <row r="1691">
      <c r="A1691" s="1" t="s">
        <v>3388</v>
      </c>
      <c r="B1691" s="1" t="s">
        <v>3389</v>
      </c>
      <c r="C1691" s="1">
        <v>10302.0</v>
      </c>
      <c r="D1691" s="1">
        <v>17.0</v>
      </c>
      <c r="F1691" s="1" t="s">
        <v>1520</v>
      </c>
      <c r="G1691" s="2">
        <f>IFERROR(__xludf.DUMMYFUNCTION("IF(B1691="""","""",COUNTA(SPLIT(B1691,"" "")))"),6.0)</f>
        <v>6</v>
      </c>
    </row>
    <row r="1692">
      <c r="A1692" s="1" t="s">
        <v>3390</v>
      </c>
      <c r="B1692" s="1" t="s">
        <v>3391</v>
      </c>
      <c r="C1692" s="1">
        <v>9992.0</v>
      </c>
      <c r="D1692" s="1">
        <v>1.0</v>
      </c>
      <c r="F1692" s="1" t="s">
        <v>1520</v>
      </c>
      <c r="G1692" s="2">
        <f>IFERROR(__xludf.DUMMYFUNCTION("IF(B1692="""","""",COUNTA(SPLIT(B1692,"" "")))"),22.0)</f>
        <v>22</v>
      </c>
    </row>
    <row r="1693">
      <c r="A1693" s="1" t="s">
        <v>3392</v>
      </c>
      <c r="B1693" s="1" t="s">
        <v>3393</v>
      </c>
      <c r="C1693" s="1">
        <v>10305.0</v>
      </c>
      <c r="D1693" s="1">
        <v>9.0</v>
      </c>
      <c r="F1693" s="1" t="s">
        <v>1520</v>
      </c>
      <c r="G1693" s="2">
        <f>IFERROR(__xludf.DUMMYFUNCTION("IF(B1693="""","""",COUNTA(SPLIT(B1693,"" "")))"),7.0)</f>
        <v>7</v>
      </c>
    </row>
    <row r="1694">
      <c r="A1694" s="1" t="s">
        <v>3394</v>
      </c>
      <c r="B1694" s="1" t="s">
        <v>3395</v>
      </c>
      <c r="C1694" s="1">
        <v>10307.0</v>
      </c>
      <c r="D1694" s="1">
        <v>2.0</v>
      </c>
      <c r="F1694" s="1" t="s">
        <v>1520</v>
      </c>
      <c r="G1694" s="2">
        <f>IFERROR(__xludf.DUMMYFUNCTION("IF(B1694="""","""",COUNTA(SPLIT(B1694,"" "")))"),18.0)</f>
        <v>18</v>
      </c>
    </row>
    <row r="1695">
      <c r="A1695" s="1" t="s">
        <v>3396</v>
      </c>
      <c r="B1695" s="1" t="s">
        <v>3397</v>
      </c>
      <c r="C1695" s="1">
        <v>11297.0</v>
      </c>
      <c r="D1695" s="1">
        <v>1.0</v>
      </c>
      <c r="F1695" s="1" t="s">
        <v>1520</v>
      </c>
      <c r="G1695" s="2">
        <f>IFERROR(__xludf.DUMMYFUNCTION("IF(B1695="""","""",COUNTA(SPLIT(B1695,"" "")))"),14.0)</f>
        <v>14</v>
      </c>
    </row>
    <row r="1696">
      <c r="A1696" s="1" t="s">
        <v>3398</v>
      </c>
      <c r="B1696" s="1" t="s">
        <v>3399</v>
      </c>
      <c r="C1696" s="1">
        <v>11298.0</v>
      </c>
      <c r="D1696" s="1">
        <v>1.0</v>
      </c>
      <c r="F1696" s="1" t="s">
        <v>1520</v>
      </c>
      <c r="G1696" s="2">
        <f>IFERROR(__xludf.DUMMYFUNCTION("IF(B1696="""","""",COUNTA(SPLIT(B1696,"" "")))"),20.0)</f>
        <v>20</v>
      </c>
    </row>
    <row r="1697">
      <c r="A1697" s="1" t="s">
        <v>3400</v>
      </c>
      <c r="B1697" s="1" t="s">
        <v>3401</v>
      </c>
      <c r="C1697" s="1">
        <v>11299.0</v>
      </c>
      <c r="D1697" s="1">
        <v>2.0</v>
      </c>
      <c r="F1697" s="1" t="s">
        <v>1520</v>
      </c>
      <c r="G1697" s="2">
        <f>IFERROR(__xludf.DUMMYFUNCTION("IF(B1697="""","""",COUNTA(SPLIT(B1697,"" "")))"),13.0)</f>
        <v>13</v>
      </c>
    </row>
    <row r="1698">
      <c r="A1698" s="1" t="s">
        <v>3402</v>
      </c>
      <c r="B1698" s="1" t="s">
        <v>3403</v>
      </c>
      <c r="C1698" s="1">
        <v>11222.0</v>
      </c>
      <c r="D1698" s="1">
        <v>1.0</v>
      </c>
      <c r="F1698" s="1" t="s">
        <v>1520</v>
      </c>
      <c r="G1698" s="2">
        <f>IFERROR(__xludf.DUMMYFUNCTION("IF(B1698="""","""",COUNTA(SPLIT(B1698,"" "")))"),41.0)</f>
        <v>41</v>
      </c>
    </row>
    <row r="1699">
      <c r="A1699" s="1" t="s">
        <v>3404</v>
      </c>
      <c r="B1699" s="1" t="s">
        <v>3405</v>
      </c>
      <c r="C1699" s="1">
        <v>11223.0</v>
      </c>
      <c r="D1699" s="1">
        <v>2.0</v>
      </c>
      <c r="F1699" s="1" t="s">
        <v>1520</v>
      </c>
      <c r="G1699" s="2">
        <f>IFERROR(__xludf.DUMMYFUNCTION("IF(B1699="""","""",COUNTA(SPLIT(B1699,"" "")))"),21.0)</f>
        <v>21</v>
      </c>
    </row>
    <row r="1700">
      <c r="A1700" s="1" t="s">
        <v>3406</v>
      </c>
      <c r="B1700" s="1" t="s">
        <v>3407</v>
      </c>
      <c r="C1700" s="1">
        <v>11229.0</v>
      </c>
      <c r="D1700" s="1">
        <v>1.0</v>
      </c>
      <c r="F1700" s="1" t="s">
        <v>1520</v>
      </c>
      <c r="G1700" s="2">
        <f>IFERROR(__xludf.DUMMYFUNCTION("IF(B1700="""","""",COUNTA(SPLIT(B1700,"" "")))"),24.0)</f>
        <v>24</v>
      </c>
    </row>
    <row r="1701">
      <c r="A1701" s="1" t="s">
        <v>3408</v>
      </c>
      <c r="B1701" s="1" t="s">
        <v>3409</v>
      </c>
      <c r="C1701" s="1">
        <v>11230.0</v>
      </c>
      <c r="D1701" s="1">
        <v>1.0</v>
      </c>
      <c r="F1701" s="1" t="s">
        <v>1520</v>
      </c>
      <c r="G1701" s="2">
        <f>IFERROR(__xludf.DUMMYFUNCTION("IF(B1701="""","""",COUNTA(SPLIT(B1701,"" "")))"),23.0)</f>
        <v>23</v>
      </c>
    </row>
    <row r="1702">
      <c r="A1702" s="1" t="s">
        <v>3410</v>
      </c>
      <c r="B1702" s="1" t="s">
        <v>3411</v>
      </c>
      <c r="C1702" s="1">
        <v>11224.0</v>
      </c>
      <c r="D1702" s="1">
        <v>1.0</v>
      </c>
      <c r="F1702" s="1" t="s">
        <v>1520</v>
      </c>
      <c r="G1702" s="2">
        <f>IFERROR(__xludf.DUMMYFUNCTION("IF(B1702="""","""",COUNTA(SPLIT(B1702,"" "")))"),26.0)</f>
        <v>26</v>
      </c>
    </row>
    <row r="1703">
      <c r="A1703" s="1" t="s">
        <v>3412</v>
      </c>
      <c r="B1703" s="1" t="s">
        <v>3413</v>
      </c>
      <c r="C1703" s="1">
        <v>11225.0</v>
      </c>
      <c r="D1703" s="1">
        <v>2.0</v>
      </c>
      <c r="F1703" s="1" t="s">
        <v>1520</v>
      </c>
      <c r="G1703" s="2">
        <f>IFERROR(__xludf.DUMMYFUNCTION("IF(B1703="""","""",COUNTA(SPLIT(B1703,"" "")))"),19.0)</f>
        <v>19</v>
      </c>
    </row>
    <row r="1704">
      <c r="A1704" s="1" t="s">
        <v>3414</v>
      </c>
      <c r="B1704" s="1" t="s">
        <v>3415</v>
      </c>
      <c r="C1704" s="1">
        <v>11226.0</v>
      </c>
      <c r="D1704" s="1">
        <v>1.0</v>
      </c>
      <c r="F1704" s="1" t="s">
        <v>1520</v>
      </c>
      <c r="G1704" s="2">
        <f>IFERROR(__xludf.DUMMYFUNCTION("IF(B1704="""","""",COUNTA(SPLIT(B1704,"" "")))"),20.0)</f>
        <v>20</v>
      </c>
    </row>
    <row r="1705">
      <c r="A1705" s="1" t="s">
        <v>3416</v>
      </c>
      <c r="B1705" s="1" t="s">
        <v>3417</v>
      </c>
      <c r="C1705" s="1">
        <v>11227.0</v>
      </c>
      <c r="D1705" s="1">
        <v>2.0</v>
      </c>
      <c r="F1705" s="1" t="s">
        <v>1520</v>
      </c>
      <c r="G1705" s="2">
        <f>IFERROR(__xludf.DUMMYFUNCTION("IF(B1705="""","""",COUNTA(SPLIT(B1705,"" "")))"),13.0)</f>
        <v>13</v>
      </c>
    </row>
    <row r="1706">
      <c r="A1706" s="1" t="s">
        <v>3418</v>
      </c>
      <c r="B1706" s="1" t="s">
        <v>3419</v>
      </c>
      <c r="C1706" s="1">
        <v>11228.0</v>
      </c>
      <c r="D1706" s="1">
        <v>1.0</v>
      </c>
      <c r="F1706" s="1" t="s">
        <v>1520</v>
      </c>
      <c r="G1706" s="2">
        <f>IFERROR(__xludf.DUMMYFUNCTION("IF(B1706="""","""",COUNTA(SPLIT(B1706,"" "")))"),36.0)</f>
        <v>36</v>
      </c>
    </row>
    <row r="1707">
      <c r="A1707" s="1" t="s">
        <v>3420</v>
      </c>
      <c r="B1707" s="1" t="s">
        <v>3421</v>
      </c>
      <c r="C1707" s="1">
        <v>11286.0</v>
      </c>
      <c r="D1707" s="1">
        <v>1.0</v>
      </c>
      <c r="F1707" s="1" t="s">
        <v>1520</v>
      </c>
      <c r="G1707" s="2">
        <f>IFERROR(__xludf.DUMMYFUNCTION("IF(B1707="""","""",COUNTA(SPLIT(B1707,"" "")))"),14.0)</f>
        <v>14</v>
      </c>
    </row>
    <row r="1708">
      <c r="A1708" s="1" t="s">
        <v>3422</v>
      </c>
      <c r="B1708" s="1" t="s">
        <v>3423</v>
      </c>
      <c r="C1708" s="1">
        <v>11234.0</v>
      </c>
      <c r="D1708" s="1">
        <v>1.0</v>
      </c>
      <c r="F1708" s="1" t="s">
        <v>1520</v>
      </c>
      <c r="G1708" s="2">
        <f>IFERROR(__xludf.DUMMYFUNCTION("IF(B1708="""","""",COUNTA(SPLIT(B1708,"" "")))"),34.0)</f>
        <v>34</v>
      </c>
    </row>
    <row r="1709">
      <c r="A1709" s="1" t="s">
        <v>3424</v>
      </c>
      <c r="B1709" s="1" t="s">
        <v>3425</v>
      </c>
      <c r="C1709" s="1">
        <v>11287.0</v>
      </c>
      <c r="D1709" s="1">
        <v>2.0</v>
      </c>
      <c r="F1709" s="1" t="s">
        <v>1520</v>
      </c>
      <c r="G1709" s="2">
        <f>IFERROR(__xludf.DUMMYFUNCTION("IF(B1709="""","""",COUNTA(SPLIT(B1709,"" "")))"),8.0)</f>
        <v>8</v>
      </c>
    </row>
    <row r="1710">
      <c r="A1710" s="1" t="s">
        <v>3426</v>
      </c>
      <c r="B1710" s="1" t="s">
        <v>3427</v>
      </c>
      <c r="C1710" s="1">
        <v>11231.0</v>
      </c>
      <c r="D1710" s="1">
        <v>2.0</v>
      </c>
      <c r="F1710" s="1" t="s">
        <v>1520</v>
      </c>
      <c r="G1710" s="2">
        <f>IFERROR(__xludf.DUMMYFUNCTION("IF(B1710="""","""",COUNTA(SPLIT(B1710,"" "")))"),17.0)</f>
        <v>17</v>
      </c>
    </row>
    <row r="1711">
      <c r="A1711" s="1" t="s">
        <v>3428</v>
      </c>
      <c r="B1711" s="1" t="s">
        <v>3429</v>
      </c>
      <c r="C1711" s="1">
        <v>11232.0</v>
      </c>
      <c r="D1711" s="1">
        <v>1.0</v>
      </c>
      <c r="F1711" s="1" t="s">
        <v>1520</v>
      </c>
      <c r="G1711" s="2">
        <f>IFERROR(__xludf.DUMMYFUNCTION("IF(B1711="""","""",COUNTA(SPLIT(B1711,"" "")))"),26.0)</f>
        <v>26</v>
      </c>
    </row>
    <row r="1712">
      <c r="A1712" s="1" t="s">
        <v>3430</v>
      </c>
      <c r="B1712" s="1" t="s">
        <v>3431</v>
      </c>
      <c r="C1712" s="1">
        <v>11233.0</v>
      </c>
      <c r="D1712" s="1">
        <v>1.0</v>
      </c>
      <c r="F1712" s="1" t="s">
        <v>1520</v>
      </c>
      <c r="G1712" s="2">
        <f>IFERROR(__xludf.DUMMYFUNCTION("IF(B1712="""","""",COUNTA(SPLIT(B1712,"" "")))"),17.0)</f>
        <v>17</v>
      </c>
    </row>
    <row r="1713">
      <c r="A1713" s="1" t="s">
        <v>3432</v>
      </c>
      <c r="B1713" s="1" t="s">
        <v>3433</v>
      </c>
      <c r="C1713" s="1">
        <v>11237.0</v>
      </c>
      <c r="D1713" s="1">
        <v>1.0</v>
      </c>
      <c r="F1713" s="1" t="s">
        <v>1520</v>
      </c>
      <c r="G1713" s="2">
        <f>IFERROR(__xludf.DUMMYFUNCTION("IF(B1713="""","""",COUNTA(SPLIT(B1713,"" "")))"),27.0)</f>
        <v>27</v>
      </c>
    </row>
    <row r="1714">
      <c r="A1714" s="1" t="s">
        <v>3434</v>
      </c>
      <c r="B1714" s="1" t="s">
        <v>3435</v>
      </c>
      <c r="C1714" s="1">
        <v>11238.0</v>
      </c>
      <c r="D1714" s="1">
        <v>1.0</v>
      </c>
      <c r="F1714" s="1" t="s">
        <v>1520</v>
      </c>
      <c r="G1714" s="2">
        <f>IFERROR(__xludf.DUMMYFUNCTION("IF(B1714="""","""",COUNTA(SPLIT(B1714,"" "")))"),23.0)</f>
        <v>23</v>
      </c>
    </row>
    <row r="1715">
      <c r="A1715" s="1" t="s">
        <v>3436</v>
      </c>
      <c r="B1715" s="1" t="s">
        <v>3437</v>
      </c>
      <c r="C1715" s="1">
        <v>11239.0</v>
      </c>
      <c r="D1715" s="1">
        <v>2.0</v>
      </c>
      <c r="F1715" s="1" t="s">
        <v>1520</v>
      </c>
      <c r="G1715" s="2">
        <f>IFERROR(__xludf.DUMMYFUNCTION("IF(B1715="""","""",COUNTA(SPLIT(B1715,"" "")))"),19.0)</f>
        <v>19</v>
      </c>
    </row>
    <row r="1716">
      <c r="A1716" s="1" t="s">
        <v>3438</v>
      </c>
      <c r="B1716" s="1" t="s">
        <v>3439</v>
      </c>
      <c r="C1716" s="1">
        <v>11235.0</v>
      </c>
      <c r="D1716" s="1">
        <v>1.0</v>
      </c>
      <c r="F1716" s="1" t="s">
        <v>1520</v>
      </c>
      <c r="G1716" s="2">
        <f>IFERROR(__xludf.DUMMYFUNCTION("IF(B1716="""","""",COUNTA(SPLIT(B1716,"" "")))"),28.0)</f>
        <v>28</v>
      </c>
    </row>
    <row r="1717">
      <c r="A1717" s="1" t="s">
        <v>3440</v>
      </c>
      <c r="B1717" s="1" t="s">
        <v>3441</v>
      </c>
      <c r="C1717" s="1">
        <v>11236.0</v>
      </c>
      <c r="D1717" s="1">
        <v>2.0</v>
      </c>
      <c r="F1717" s="1" t="s">
        <v>1520</v>
      </c>
      <c r="G1717" s="2">
        <f>IFERROR(__xludf.DUMMYFUNCTION("IF(B1717="""","""",COUNTA(SPLIT(B1717,"" "")))"),26.0)</f>
        <v>26</v>
      </c>
    </row>
    <row r="1718">
      <c r="A1718" s="1" t="s">
        <v>3442</v>
      </c>
      <c r="B1718" s="1" t="s">
        <v>3443</v>
      </c>
      <c r="C1718" s="1">
        <v>11289.0</v>
      </c>
      <c r="D1718" s="1">
        <v>2.0</v>
      </c>
      <c r="F1718" s="1" t="s">
        <v>1520</v>
      </c>
      <c r="G1718" s="2">
        <f>IFERROR(__xludf.DUMMYFUNCTION("IF(B1718="""","""",COUNTA(SPLIT(B1718,"" "")))"),23.0)</f>
        <v>23</v>
      </c>
    </row>
    <row r="1719">
      <c r="A1719" s="1" t="s">
        <v>3444</v>
      </c>
      <c r="B1719" s="1" t="s">
        <v>3445</v>
      </c>
      <c r="C1719" s="1">
        <v>11196.0</v>
      </c>
      <c r="D1719" s="1">
        <v>1.0</v>
      </c>
      <c r="F1719" s="1" t="s">
        <v>1520</v>
      </c>
      <c r="G1719" s="2">
        <f>IFERROR(__xludf.DUMMYFUNCTION("IF(B1719="""","""",COUNTA(SPLIT(B1719,"" "")))"),10.0)</f>
        <v>10</v>
      </c>
    </row>
    <row r="1720">
      <c r="A1720" s="1" t="s">
        <v>3446</v>
      </c>
      <c r="B1720" s="1" t="s">
        <v>3447</v>
      </c>
      <c r="C1720" s="1">
        <v>11197.0</v>
      </c>
      <c r="D1720" s="1">
        <v>1.0</v>
      </c>
      <c r="F1720" s="1" t="s">
        <v>1520</v>
      </c>
      <c r="G1720" s="2">
        <f>IFERROR(__xludf.DUMMYFUNCTION("IF(B1720="""","""",COUNTA(SPLIT(B1720,"" "")))"),27.0)</f>
        <v>27</v>
      </c>
    </row>
    <row r="1721">
      <c r="A1721" s="1" t="s">
        <v>3448</v>
      </c>
      <c r="B1721" s="1" t="s">
        <v>3449</v>
      </c>
      <c r="C1721" s="1">
        <v>11198.0</v>
      </c>
      <c r="D1721" s="1">
        <v>2.0</v>
      </c>
      <c r="F1721" s="1" t="s">
        <v>1520</v>
      </c>
      <c r="G1721" s="2">
        <f>IFERROR(__xludf.DUMMYFUNCTION("IF(B1721="""","""",COUNTA(SPLIT(B1721,"" "")))"),15.0)</f>
        <v>15</v>
      </c>
    </row>
    <row r="1722">
      <c r="A1722" s="1" t="s">
        <v>3450</v>
      </c>
      <c r="B1722" s="1" t="s">
        <v>3451</v>
      </c>
      <c r="C1722" s="1">
        <v>11199.0</v>
      </c>
      <c r="D1722" s="1">
        <v>1.0</v>
      </c>
      <c r="F1722" s="1" t="s">
        <v>1520</v>
      </c>
      <c r="G1722" s="2">
        <f>IFERROR(__xludf.DUMMYFUNCTION("IF(B1722="""","""",COUNTA(SPLIT(B1722,"" "")))"),18.0)</f>
        <v>18</v>
      </c>
    </row>
    <row r="1723">
      <c r="A1723" s="1" t="s">
        <v>3452</v>
      </c>
      <c r="B1723" s="1" t="s">
        <v>3453</v>
      </c>
      <c r="C1723" s="1">
        <v>11200.0</v>
      </c>
      <c r="D1723" s="1">
        <v>1.0</v>
      </c>
      <c r="F1723" s="1" t="s">
        <v>1520</v>
      </c>
      <c r="G1723" s="2">
        <f>IFERROR(__xludf.DUMMYFUNCTION("IF(B1723="""","""",COUNTA(SPLIT(B1723,"" "")))"),38.0)</f>
        <v>38</v>
      </c>
    </row>
    <row r="1724">
      <c r="A1724" s="1" t="s">
        <v>3454</v>
      </c>
      <c r="B1724" s="1" t="s">
        <v>3455</v>
      </c>
      <c r="C1724" s="1">
        <v>11201.0</v>
      </c>
      <c r="D1724" s="1">
        <v>2.0</v>
      </c>
      <c r="F1724" s="1" t="s">
        <v>1520</v>
      </c>
      <c r="G1724" s="2">
        <f>IFERROR(__xludf.DUMMYFUNCTION("IF(B1724="""","""",COUNTA(SPLIT(B1724,"" "")))"),28.0)</f>
        <v>28</v>
      </c>
    </row>
    <row r="1725">
      <c r="A1725" s="1" t="s">
        <v>3456</v>
      </c>
      <c r="B1725" s="1" t="s">
        <v>3457</v>
      </c>
      <c r="C1725" s="1">
        <v>11202.0</v>
      </c>
      <c r="D1725" s="1">
        <v>1.0</v>
      </c>
      <c r="F1725" s="1" t="s">
        <v>1520</v>
      </c>
      <c r="G1725" s="2">
        <f>IFERROR(__xludf.DUMMYFUNCTION("IF(B1725="""","""",COUNTA(SPLIT(B1725,"" "")))"),28.0)</f>
        <v>28</v>
      </c>
    </row>
    <row r="1726">
      <c r="A1726" s="1" t="s">
        <v>3458</v>
      </c>
      <c r="B1726" s="1" t="s">
        <v>3459</v>
      </c>
      <c r="C1726" s="1">
        <v>11203.0</v>
      </c>
      <c r="D1726" s="1">
        <v>2.0</v>
      </c>
      <c r="F1726" s="1" t="s">
        <v>1520</v>
      </c>
      <c r="G1726" s="2">
        <f>IFERROR(__xludf.DUMMYFUNCTION("IF(B1726="""","""",COUNTA(SPLIT(B1726,"" "")))"),22.0)</f>
        <v>22</v>
      </c>
    </row>
    <row r="1727">
      <c r="A1727" s="1" t="s">
        <v>3460</v>
      </c>
      <c r="B1727" s="1" t="s">
        <v>3461</v>
      </c>
      <c r="C1727" s="1">
        <v>11204.0</v>
      </c>
      <c r="D1727" s="1">
        <v>1.0</v>
      </c>
      <c r="F1727" s="1" t="s">
        <v>1520</v>
      </c>
      <c r="G1727" s="2">
        <f>IFERROR(__xludf.DUMMYFUNCTION("IF(B1727="""","""",COUNTA(SPLIT(B1727,"" "")))"),21.0)</f>
        <v>21</v>
      </c>
    </row>
    <row r="1728">
      <c r="A1728" s="1" t="s">
        <v>3462</v>
      </c>
      <c r="B1728" s="1" t="s">
        <v>3463</v>
      </c>
      <c r="C1728" s="1">
        <v>11205.0</v>
      </c>
      <c r="D1728" s="1">
        <v>2.0</v>
      </c>
      <c r="F1728" s="1" t="s">
        <v>1520</v>
      </c>
      <c r="G1728" s="2">
        <f>IFERROR(__xludf.DUMMYFUNCTION("IF(B1728="""","""",COUNTA(SPLIT(B1728,"" "")))"),36.0)</f>
        <v>36</v>
      </c>
    </row>
    <row r="1729">
      <c r="A1729" s="1" t="s">
        <v>3464</v>
      </c>
      <c r="B1729" s="1" t="s">
        <v>3465</v>
      </c>
      <c r="C1729" s="1">
        <v>11209.0</v>
      </c>
      <c r="D1729" s="1">
        <v>1.0</v>
      </c>
      <c r="F1729" s="1" t="s">
        <v>1520</v>
      </c>
      <c r="G1729" s="2">
        <f>IFERROR(__xludf.DUMMYFUNCTION("IF(B1729="""","""",COUNTA(SPLIT(B1729,"" "")))"),20.0)</f>
        <v>20</v>
      </c>
    </row>
    <row r="1730">
      <c r="A1730" s="1" t="s">
        <v>3466</v>
      </c>
      <c r="B1730" s="1" t="s">
        <v>3467</v>
      </c>
      <c r="C1730" s="1">
        <v>11210.0</v>
      </c>
      <c r="D1730" s="1">
        <v>1.0</v>
      </c>
      <c r="F1730" s="1" t="s">
        <v>1520</v>
      </c>
      <c r="G1730" s="2">
        <f>IFERROR(__xludf.DUMMYFUNCTION("IF(B1730="""","""",COUNTA(SPLIT(B1730,"" "")))"),32.0)</f>
        <v>32</v>
      </c>
    </row>
    <row r="1731">
      <c r="A1731" s="1" t="s">
        <v>3468</v>
      </c>
      <c r="B1731" s="1" t="s">
        <v>3469</v>
      </c>
      <c r="C1731" s="1">
        <v>11211.0</v>
      </c>
      <c r="D1731" s="1">
        <v>1.0</v>
      </c>
      <c r="F1731" s="1" t="s">
        <v>1520</v>
      </c>
      <c r="G1731" s="2">
        <f>IFERROR(__xludf.DUMMYFUNCTION("IF(B1731="""","""",COUNTA(SPLIT(B1731,"" "")))"),12.0)</f>
        <v>12</v>
      </c>
    </row>
    <row r="1732">
      <c r="A1732" s="1" t="s">
        <v>3470</v>
      </c>
      <c r="B1732" s="1" t="s">
        <v>3471</v>
      </c>
      <c r="C1732" s="1">
        <v>11206.0</v>
      </c>
      <c r="D1732" s="1">
        <v>1.0</v>
      </c>
      <c r="F1732" s="1" t="s">
        <v>1520</v>
      </c>
      <c r="G1732" s="2">
        <f>IFERROR(__xludf.DUMMYFUNCTION("IF(B1732="""","""",COUNTA(SPLIT(B1732,"" "")))"),27.0)</f>
        <v>27</v>
      </c>
    </row>
    <row r="1733">
      <c r="A1733" s="1" t="s">
        <v>3472</v>
      </c>
      <c r="B1733" s="1" t="s">
        <v>3473</v>
      </c>
      <c r="C1733" s="1">
        <v>11207.0</v>
      </c>
      <c r="D1733" s="1">
        <v>2.0</v>
      </c>
      <c r="F1733" s="1" t="s">
        <v>1520</v>
      </c>
      <c r="G1733" s="2">
        <f>IFERROR(__xludf.DUMMYFUNCTION("IF(B1733="""","""",COUNTA(SPLIT(B1733,"" "")))"),40.0)</f>
        <v>40</v>
      </c>
    </row>
    <row r="1734">
      <c r="A1734" s="1" t="s">
        <v>3474</v>
      </c>
      <c r="B1734" s="1" t="s">
        <v>3475</v>
      </c>
      <c r="C1734" s="1">
        <v>11446.0</v>
      </c>
      <c r="D1734" s="1">
        <v>1.0</v>
      </c>
      <c r="F1734" s="1" t="s">
        <v>1520</v>
      </c>
      <c r="G1734" s="2">
        <f>IFERROR(__xludf.DUMMYFUNCTION("IF(B1734="""","""",COUNTA(SPLIT(B1734,"" "")))"),10.0)</f>
        <v>10</v>
      </c>
    </row>
    <row r="1735">
      <c r="A1735" s="1" t="s">
        <v>3476</v>
      </c>
      <c r="B1735" s="1" t="s">
        <v>3477</v>
      </c>
      <c r="C1735" s="1">
        <v>11447.0</v>
      </c>
      <c r="D1735" s="1">
        <v>1.0</v>
      </c>
      <c r="F1735" s="1" t="s">
        <v>1520</v>
      </c>
      <c r="G1735" s="2">
        <f>IFERROR(__xludf.DUMMYFUNCTION("IF(B1735="""","""",COUNTA(SPLIT(B1735,"" "")))"),10.0)</f>
        <v>10</v>
      </c>
    </row>
    <row r="1736">
      <c r="A1736" s="1" t="s">
        <v>3478</v>
      </c>
      <c r="B1736" s="1" t="s">
        <v>3479</v>
      </c>
      <c r="C1736" s="1">
        <v>11448.0</v>
      </c>
      <c r="D1736" s="1">
        <v>1.0</v>
      </c>
      <c r="F1736" s="1" t="s">
        <v>1520</v>
      </c>
      <c r="G1736" s="2">
        <f>IFERROR(__xludf.DUMMYFUNCTION("IF(B1736="""","""",COUNTA(SPLIT(B1736,"" "")))"),12.0)</f>
        <v>12</v>
      </c>
    </row>
    <row r="1737">
      <c r="A1737" s="1" t="s">
        <v>3480</v>
      </c>
      <c r="B1737" s="1" t="s">
        <v>3481</v>
      </c>
      <c r="C1737" s="1">
        <v>11449.0</v>
      </c>
      <c r="D1737" s="1">
        <v>1.0</v>
      </c>
      <c r="F1737" s="1" t="s">
        <v>1520</v>
      </c>
      <c r="G1737" s="2">
        <f>IFERROR(__xludf.DUMMYFUNCTION("IF(B1737="""","""",COUNTA(SPLIT(B1737,"" "")))"),12.0)</f>
        <v>12</v>
      </c>
    </row>
    <row r="1738">
      <c r="A1738" s="1" t="s">
        <v>3482</v>
      </c>
      <c r="B1738" s="1" t="s">
        <v>3483</v>
      </c>
      <c r="C1738" s="1">
        <v>11450.0</v>
      </c>
      <c r="D1738" s="1">
        <v>1.0</v>
      </c>
      <c r="F1738" s="1" t="s">
        <v>1520</v>
      </c>
      <c r="G1738" s="2">
        <f>IFERROR(__xludf.DUMMYFUNCTION("IF(B1738="""","""",COUNTA(SPLIT(B1738,"" "")))"),12.0)</f>
        <v>12</v>
      </c>
    </row>
    <row r="1739">
      <c r="A1739" s="1" t="s">
        <v>3484</v>
      </c>
      <c r="B1739" s="1" t="s">
        <v>3485</v>
      </c>
      <c r="C1739" s="1">
        <v>11451.0</v>
      </c>
      <c r="D1739" s="1">
        <v>1.0</v>
      </c>
      <c r="F1739" s="1" t="s">
        <v>1520</v>
      </c>
      <c r="G1739" s="2">
        <f>IFERROR(__xludf.DUMMYFUNCTION("IF(B1739="""","""",COUNTA(SPLIT(B1739,"" "")))"),15.0)</f>
        <v>15</v>
      </c>
    </row>
    <row r="1740">
      <c r="A1740" s="1" t="s">
        <v>3486</v>
      </c>
      <c r="B1740" s="1" t="s">
        <v>3487</v>
      </c>
      <c r="C1740" s="1">
        <v>11452.0</v>
      </c>
      <c r="D1740" s="1">
        <v>1.0</v>
      </c>
      <c r="F1740" s="1" t="s">
        <v>1520</v>
      </c>
      <c r="G1740" s="2">
        <f>IFERROR(__xludf.DUMMYFUNCTION("IF(B1740="""","""",COUNTA(SPLIT(B1740,"" "")))"),13.0)</f>
        <v>13</v>
      </c>
    </row>
    <row r="1741">
      <c r="A1741" s="1" t="s">
        <v>3488</v>
      </c>
      <c r="B1741" s="1" t="s">
        <v>3489</v>
      </c>
      <c r="C1741" s="1">
        <v>11453.0</v>
      </c>
      <c r="D1741" s="1">
        <v>1.0</v>
      </c>
      <c r="F1741" s="1" t="s">
        <v>1520</v>
      </c>
      <c r="G1741" s="2">
        <f>IFERROR(__xludf.DUMMYFUNCTION("IF(B1741="""","""",COUNTA(SPLIT(B1741,"" "")))"),14.0)</f>
        <v>14</v>
      </c>
    </row>
    <row r="1742">
      <c r="A1742" s="1" t="s">
        <v>3490</v>
      </c>
      <c r="B1742" s="1" t="s">
        <v>3491</v>
      </c>
      <c r="C1742" s="1">
        <v>11454.0</v>
      </c>
      <c r="D1742" s="1">
        <v>1.0</v>
      </c>
      <c r="F1742" s="1" t="s">
        <v>1520</v>
      </c>
      <c r="G1742" s="2">
        <f>IFERROR(__xludf.DUMMYFUNCTION("IF(B1742="""","""",COUNTA(SPLIT(B1742,"" "")))"),12.0)</f>
        <v>12</v>
      </c>
    </row>
    <row r="1743">
      <c r="A1743" s="1" t="s">
        <v>3492</v>
      </c>
      <c r="B1743" s="1" t="s">
        <v>3493</v>
      </c>
      <c r="C1743" s="1">
        <v>11443.0</v>
      </c>
      <c r="D1743" s="1">
        <v>1.0</v>
      </c>
      <c r="F1743" s="1" t="s">
        <v>1520</v>
      </c>
      <c r="G1743" s="2">
        <f>IFERROR(__xludf.DUMMYFUNCTION("IF(B1743="""","""",COUNTA(SPLIT(B1743,"" "")))"),10.0)</f>
        <v>10</v>
      </c>
    </row>
    <row r="1744">
      <c r="A1744" s="1" t="s">
        <v>3494</v>
      </c>
      <c r="B1744" s="1" t="s">
        <v>3495</v>
      </c>
      <c r="C1744" s="1">
        <v>11444.0</v>
      </c>
      <c r="D1744" s="1">
        <v>1.0</v>
      </c>
      <c r="F1744" s="1" t="s">
        <v>1520</v>
      </c>
      <c r="G1744" s="2">
        <f>IFERROR(__xludf.DUMMYFUNCTION("IF(B1744="""","""",COUNTA(SPLIT(B1744,"" "")))"),41.0)</f>
        <v>41</v>
      </c>
    </row>
    <row r="1745">
      <c r="A1745" s="1" t="s">
        <v>3496</v>
      </c>
      <c r="B1745" s="1" t="s">
        <v>3497</v>
      </c>
      <c r="C1745" s="1">
        <v>11445.0</v>
      </c>
      <c r="D1745" s="1">
        <v>1.0</v>
      </c>
      <c r="F1745" s="1" t="s">
        <v>1520</v>
      </c>
      <c r="G1745" s="2">
        <f>IFERROR(__xludf.DUMMYFUNCTION("IF(B1745="""","""",COUNTA(SPLIT(B1745,"" "")))"),15.0)</f>
        <v>15</v>
      </c>
    </row>
    <row r="1746">
      <c r="A1746" s="1" t="s">
        <v>3498</v>
      </c>
      <c r="B1746" s="1" t="s">
        <v>3499</v>
      </c>
      <c r="C1746" s="1">
        <v>11455.0</v>
      </c>
      <c r="D1746" s="1">
        <v>1.0</v>
      </c>
      <c r="F1746" s="1" t="s">
        <v>1520</v>
      </c>
      <c r="G1746" s="2">
        <f>IFERROR(__xludf.DUMMYFUNCTION("IF(B1746="""","""",COUNTA(SPLIT(B1746,"" "")))"),21.0)</f>
        <v>21</v>
      </c>
    </row>
    <row r="1747">
      <c r="A1747" s="1" t="s">
        <v>3500</v>
      </c>
      <c r="B1747" s="1" t="s">
        <v>3501</v>
      </c>
      <c r="C1747" s="1">
        <v>11456.0</v>
      </c>
      <c r="D1747" s="1">
        <v>1.0</v>
      </c>
      <c r="F1747" s="1" t="s">
        <v>1520</v>
      </c>
      <c r="G1747" s="2">
        <f>IFERROR(__xludf.DUMMYFUNCTION("IF(B1747="""","""",COUNTA(SPLIT(B1747,"" "")))"),20.0)</f>
        <v>20</v>
      </c>
    </row>
    <row r="1748">
      <c r="A1748" s="1" t="s">
        <v>3502</v>
      </c>
      <c r="B1748" s="1" t="s">
        <v>3503</v>
      </c>
      <c r="C1748" s="1">
        <v>11457.0</v>
      </c>
      <c r="D1748" s="1">
        <v>1.0</v>
      </c>
      <c r="F1748" s="1" t="s">
        <v>1520</v>
      </c>
      <c r="G1748" s="2">
        <f>IFERROR(__xludf.DUMMYFUNCTION("IF(B1748="""","""",COUNTA(SPLIT(B1748,"" "")))"),25.0)</f>
        <v>25</v>
      </c>
    </row>
    <row r="1749">
      <c r="A1749" s="1" t="s">
        <v>3504</v>
      </c>
      <c r="B1749" s="1" t="s">
        <v>3505</v>
      </c>
      <c r="C1749" s="1">
        <v>11320.0</v>
      </c>
      <c r="D1749" s="1">
        <v>1.0</v>
      </c>
      <c r="F1749" s="1" t="s">
        <v>1520</v>
      </c>
      <c r="G1749" s="2">
        <f>IFERROR(__xludf.DUMMYFUNCTION("IF(B1749="""","""",COUNTA(SPLIT(B1749,"" "")))"),6.0)</f>
        <v>6</v>
      </c>
    </row>
    <row r="1750">
      <c r="A1750" s="1" t="s">
        <v>3506</v>
      </c>
      <c r="B1750" s="1" t="s">
        <v>3507</v>
      </c>
      <c r="C1750" s="1">
        <v>11321.0</v>
      </c>
      <c r="D1750" s="1">
        <v>1.0</v>
      </c>
      <c r="F1750" s="1" t="s">
        <v>1520</v>
      </c>
      <c r="G1750" s="2">
        <f>IFERROR(__xludf.DUMMYFUNCTION("IF(B1750="""","""",COUNTA(SPLIT(B1750,"" "")))"),16.0)</f>
        <v>16</v>
      </c>
    </row>
    <row r="1751">
      <c r="A1751" s="1" t="s">
        <v>3508</v>
      </c>
      <c r="B1751" s="1" t="s">
        <v>3509</v>
      </c>
      <c r="C1751" s="1">
        <v>11212.0</v>
      </c>
      <c r="D1751" s="1">
        <v>2.0</v>
      </c>
      <c r="F1751" s="1" t="s">
        <v>1520</v>
      </c>
      <c r="G1751" s="2">
        <f>IFERROR(__xludf.DUMMYFUNCTION("IF(B1751="""","""",COUNTA(SPLIT(B1751,"" "")))"),33.0)</f>
        <v>33</v>
      </c>
    </row>
    <row r="1752">
      <c r="A1752" s="1" t="s">
        <v>3510</v>
      </c>
      <c r="B1752" s="1" t="s">
        <v>3511</v>
      </c>
      <c r="C1752" s="1">
        <v>11213.0</v>
      </c>
      <c r="D1752" s="1">
        <v>1.0</v>
      </c>
      <c r="F1752" s="1" t="s">
        <v>1520</v>
      </c>
      <c r="G1752" s="2">
        <f>IFERROR(__xludf.DUMMYFUNCTION("IF(B1752="""","""",COUNTA(SPLIT(B1752,"" "")))"),61.0)</f>
        <v>61</v>
      </c>
    </row>
    <row r="1753">
      <c r="A1753" s="1" t="s">
        <v>3512</v>
      </c>
      <c r="B1753" s="1" t="s">
        <v>3513</v>
      </c>
      <c r="C1753" s="1">
        <v>11214.0</v>
      </c>
      <c r="D1753" s="1">
        <v>2.0</v>
      </c>
      <c r="F1753" s="1" t="s">
        <v>1520</v>
      </c>
      <c r="G1753" s="2">
        <f>IFERROR(__xludf.DUMMYFUNCTION("IF(B1753="""","""",COUNTA(SPLIT(B1753,"" "")))"),56.0)</f>
        <v>56</v>
      </c>
    </row>
    <row r="1754">
      <c r="A1754" s="1" t="s">
        <v>3514</v>
      </c>
      <c r="B1754" s="1" t="s">
        <v>3515</v>
      </c>
      <c r="C1754" s="1">
        <v>11215.0</v>
      </c>
      <c r="D1754" s="1">
        <v>1.0</v>
      </c>
      <c r="F1754" s="1" t="s">
        <v>1520</v>
      </c>
      <c r="G1754" s="2">
        <f>IFERROR(__xludf.DUMMYFUNCTION("IF(B1754="""","""",COUNTA(SPLIT(B1754,"" "")))"),12.0)</f>
        <v>12</v>
      </c>
    </row>
    <row r="1755">
      <c r="A1755" s="1" t="s">
        <v>3516</v>
      </c>
      <c r="B1755" s="1" t="s">
        <v>3517</v>
      </c>
      <c r="C1755" s="1">
        <v>11216.0</v>
      </c>
      <c r="D1755" s="1">
        <v>1.0</v>
      </c>
      <c r="F1755" s="1" t="s">
        <v>1520</v>
      </c>
      <c r="G1755" s="2">
        <f>IFERROR(__xludf.DUMMYFUNCTION("IF(B1755="""","""",COUNTA(SPLIT(B1755,"" "")))"),26.0)</f>
        <v>26</v>
      </c>
    </row>
    <row r="1756">
      <c r="A1756" s="1" t="s">
        <v>3518</v>
      </c>
      <c r="B1756" s="1" t="s">
        <v>3519</v>
      </c>
      <c r="C1756" s="1">
        <v>11217.0</v>
      </c>
      <c r="D1756" s="1">
        <v>2.0</v>
      </c>
      <c r="F1756" s="1" t="s">
        <v>1520</v>
      </c>
      <c r="G1756" s="2">
        <f>IFERROR(__xludf.DUMMYFUNCTION("IF(B1756="""","""",COUNTA(SPLIT(B1756,"" "")))"),6.0)</f>
        <v>6</v>
      </c>
    </row>
    <row r="1757">
      <c r="A1757" s="1" t="s">
        <v>3520</v>
      </c>
      <c r="B1757" s="1" t="s">
        <v>3521</v>
      </c>
      <c r="C1757" s="1">
        <v>11218.0</v>
      </c>
      <c r="D1757" s="1">
        <v>1.0</v>
      </c>
      <c r="F1757" s="1" t="s">
        <v>1520</v>
      </c>
      <c r="G1757" s="2">
        <f>IFERROR(__xludf.DUMMYFUNCTION("IF(B1757="""","""",COUNTA(SPLIT(B1757,"" "")))"),38.0)</f>
        <v>38</v>
      </c>
    </row>
    <row r="1758">
      <c r="A1758" s="1" t="s">
        <v>3522</v>
      </c>
      <c r="B1758" s="1" t="s">
        <v>3523</v>
      </c>
      <c r="C1758" s="1">
        <v>11219.0</v>
      </c>
      <c r="D1758" s="1">
        <v>1.0</v>
      </c>
      <c r="F1758" s="1" t="s">
        <v>1520</v>
      </c>
      <c r="G1758" s="2">
        <f>IFERROR(__xludf.DUMMYFUNCTION("IF(B1758="""","""",COUNTA(SPLIT(B1758,"" "")))"),33.0)</f>
        <v>33</v>
      </c>
    </row>
    <row r="1759">
      <c r="A1759" s="1" t="s">
        <v>3524</v>
      </c>
      <c r="B1759" s="1" t="s">
        <v>3525</v>
      </c>
      <c r="C1759" s="1">
        <v>11220.0</v>
      </c>
      <c r="D1759" s="1">
        <v>2.0</v>
      </c>
      <c r="F1759" s="1" t="s">
        <v>1520</v>
      </c>
      <c r="G1759" s="2">
        <f>IFERROR(__xludf.DUMMYFUNCTION("IF(B1759="""","""",COUNTA(SPLIT(B1759,"" "")))"),32.0)</f>
        <v>32</v>
      </c>
    </row>
    <row r="1760">
      <c r="A1760" s="1" t="s">
        <v>3526</v>
      </c>
      <c r="B1760" s="1" t="s">
        <v>3527</v>
      </c>
      <c r="C1760" s="1">
        <v>11221.0</v>
      </c>
      <c r="D1760" s="1">
        <v>1.0</v>
      </c>
      <c r="F1760" s="1" t="s">
        <v>1520</v>
      </c>
      <c r="G1760" s="2">
        <f>IFERROR(__xludf.DUMMYFUNCTION("IF(B1760="""","""",COUNTA(SPLIT(B1760,"" "")))"),32.0)</f>
        <v>32</v>
      </c>
    </row>
    <row r="1761">
      <c r="A1761" s="1" t="s">
        <v>3528</v>
      </c>
      <c r="B1761" s="1" t="s">
        <v>3529</v>
      </c>
      <c r="C1761" s="1">
        <v>11254.0</v>
      </c>
      <c r="D1761" s="1">
        <v>1.0</v>
      </c>
      <c r="F1761" s="1" t="s">
        <v>1520</v>
      </c>
      <c r="G1761" s="2">
        <f>IFERROR(__xludf.DUMMYFUNCTION("IF(B1761="""","""",COUNTA(SPLIT(B1761,"" "")))"),31.0)</f>
        <v>31</v>
      </c>
    </row>
    <row r="1762">
      <c r="A1762" s="1" t="s">
        <v>3530</v>
      </c>
      <c r="B1762" s="1" t="s">
        <v>3531</v>
      </c>
      <c r="C1762" s="1">
        <v>11255.0</v>
      </c>
      <c r="D1762" s="1">
        <v>2.0</v>
      </c>
      <c r="F1762" s="1" t="s">
        <v>1520</v>
      </c>
      <c r="G1762" s="2">
        <f>IFERROR(__xludf.DUMMYFUNCTION("IF(B1762="""","""",COUNTA(SPLIT(B1762,"" "")))"),13.0)</f>
        <v>13</v>
      </c>
    </row>
    <row r="1763">
      <c r="A1763" s="1" t="s">
        <v>3532</v>
      </c>
      <c r="B1763" s="1" t="s">
        <v>3533</v>
      </c>
      <c r="C1763" s="1">
        <v>11276.0</v>
      </c>
      <c r="D1763" s="1">
        <v>1.0</v>
      </c>
      <c r="F1763" s="1" t="s">
        <v>1520</v>
      </c>
      <c r="G1763" s="2">
        <f>IFERROR(__xludf.DUMMYFUNCTION("IF(B1763="""","""",COUNTA(SPLIT(B1763,"" "")))"),23.0)</f>
        <v>23</v>
      </c>
    </row>
    <row r="1764">
      <c r="A1764" s="1" t="s">
        <v>3534</v>
      </c>
      <c r="B1764" s="1" t="s">
        <v>3535</v>
      </c>
      <c r="C1764" s="1">
        <v>11277.0</v>
      </c>
      <c r="D1764" s="1">
        <v>2.0</v>
      </c>
      <c r="F1764" s="1" t="s">
        <v>1520</v>
      </c>
      <c r="G1764" s="2">
        <f>IFERROR(__xludf.DUMMYFUNCTION("IF(B1764="""","""",COUNTA(SPLIT(B1764,"" "")))"),19.0)</f>
        <v>19</v>
      </c>
    </row>
    <row r="1765">
      <c r="A1765" s="1" t="s">
        <v>3536</v>
      </c>
      <c r="B1765" s="1" t="s">
        <v>3537</v>
      </c>
      <c r="C1765" s="1">
        <v>11240.0</v>
      </c>
      <c r="D1765" s="1">
        <v>1.0</v>
      </c>
      <c r="F1765" s="1" t="s">
        <v>1520</v>
      </c>
      <c r="G1765" s="2">
        <f>IFERROR(__xludf.DUMMYFUNCTION("IF(B1765="""","""",COUNTA(SPLIT(B1765,"" "")))"),22.0)</f>
        <v>22</v>
      </c>
    </row>
    <row r="1766">
      <c r="A1766" s="1" t="s">
        <v>3538</v>
      </c>
      <c r="B1766" s="1" t="s">
        <v>3539</v>
      </c>
      <c r="C1766" s="1">
        <v>11241.0</v>
      </c>
      <c r="D1766" s="1">
        <v>2.0</v>
      </c>
      <c r="F1766" s="1" t="s">
        <v>1520</v>
      </c>
      <c r="G1766" s="2">
        <f>IFERROR(__xludf.DUMMYFUNCTION("IF(B1766="""","""",COUNTA(SPLIT(B1766,"" "")))"),16.0)</f>
        <v>16</v>
      </c>
    </row>
    <row r="1767">
      <c r="A1767" s="1" t="s">
        <v>3540</v>
      </c>
      <c r="B1767" s="1" t="s">
        <v>3541</v>
      </c>
      <c r="C1767" s="1">
        <v>11242.0</v>
      </c>
      <c r="D1767" s="1">
        <v>2.0</v>
      </c>
      <c r="F1767" s="1" t="s">
        <v>1520</v>
      </c>
      <c r="G1767" s="2">
        <f>IFERROR(__xludf.DUMMYFUNCTION("IF(B1767="""","""",COUNTA(SPLIT(B1767,"" "")))"),28.0)</f>
        <v>28</v>
      </c>
    </row>
    <row r="1768">
      <c r="A1768" s="1" t="s">
        <v>3542</v>
      </c>
      <c r="B1768" s="1" t="s">
        <v>3543</v>
      </c>
      <c r="C1768" s="1">
        <v>11243.0</v>
      </c>
      <c r="D1768" s="1">
        <v>1.0</v>
      </c>
      <c r="F1768" s="1" t="s">
        <v>1520</v>
      </c>
      <c r="G1768" s="2">
        <f>IFERROR(__xludf.DUMMYFUNCTION("IF(B1768="""","""",COUNTA(SPLIT(B1768,"" "")))"),34.0)</f>
        <v>34</v>
      </c>
    </row>
    <row r="1769">
      <c r="A1769" s="1" t="s">
        <v>3544</v>
      </c>
      <c r="B1769" s="1" t="s">
        <v>3545</v>
      </c>
      <c r="C1769" s="1">
        <v>11244.0</v>
      </c>
      <c r="D1769" s="1">
        <v>2.0</v>
      </c>
      <c r="F1769" s="1" t="s">
        <v>1520</v>
      </c>
      <c r="G1769" s="2">
        <f>IFERROR(__xludf.DUMMYFUNCTION("IF(B1769="""","""",COUNTA(SPLIT(B1769,"" "")))"),11.0)</f>
        <v>11</v>
      </c>
    </row>
    <row r="1770">
      <c r="A1770" s="1" t="s">
        <v>3546</v>
      </c>
      <c r="B1770" s="1" t="s">
        <v>3547</v>
      </c>
      <c r="C1770" s="1">
        <v>11245.0</v>
      </c>
      <c r="D1770" s="1">
        <v>1.0</v>
      </c>
      <c r="F1770" s="1" t="s">
        <v>1520</v>
      </c>
      <c r="G1770" s="2">
        <f>IFERROR(__xludf.DUMMYFUNCTION("IF(B1770="""","""",COUNTA(SPLIT(B1770,"" "")))"),30.0)</f>
        <v>30</v>
      </c>
    </row>
    <row r="1771">
      <c r="A1771" s="1" t="s">
        <v>3548</v>
      </c>
      <c r="B1771" s="1" t="s">
        <v>3549</v>
      </c>
      <c r="C1771" s="1">
        <v>11246.0</v>
      </c>
      <c r="D1771" s="1">
        <v>2.0</v>
      </c>
      <c r="F1771" s="1" t="s">
        <v>1520</v>
      </c>
      <c r="G1771" s="2">
        <f>IFERROR(__xludf.DUMMYFUNCTION("IF(B1771="""","""",COUNTA(SPLIT(B1771,"" "")))"),6.0)</f>
        <v>6</v>
      </c>
    </row>
    <row r="1772">
      <c r="A1772" s="1" t="s">
        <v>3550</v>
      </c>
      <c r="B1772" s="1" t="s">
        <v>3551</v>
      </c>
      <c r="C1772" s="1">
        <v>11247.0</v>
      </c>
      <c r="D1772" s="1">
        <v>1.0</v>
      </c>
      <c r="F1772" s="1" t="s">
        <v>1520</v>
      </c>
      <c r="G1772" s="2">
        <f>IFERROR(__xludf.DUMMYFUNCTION("IF(B1772="""","""",COUNTA(SPLIT(B1772,"" "")))"),21.0)</f>
        <v>21</v>
      </c>
    </row>
    <row r="1773">
      <c r="A1773" s="1" t="s">
        <v>3552</v>
      </c>
      <c r="B1773" s="1" t="s">
        <v>3553</v>
      </c>
      <c r="C1773" s="1">
        <v>11250.0</v>
      </c>
      <c r="D1773" s="1">
        <v>1.0</v>
      </c>
      <c r="F1773" s="1" t="s">
        <v>1520</v>
      </c>
      <c r="G1773" s="2">
        <f>IFERROR(__xludf.DUMMYFUNCTION("IF(B1773="""","""",COUNTA(SPLIT(B1773,"" "")))"),38.0)</f>
        <v>38</v>
      </c>
    </row>
    <row r="1774">
      <c r="A1774" s="1" t="s">
        <v>3554</v>
      </c>
      <c r="B1774" s="1" t="s">
        <v>3555</v>
      </c>
      <c r="C1774" s="1">
        <v>11251.0</v>
      </c>
      <c r="D1774" s="1">
        <v>1.0</v>
      </c>
      <c r="F1774" s="1" t="s">
        <v>1520</v>
      </c>
      <c r="G1774" s="2">
        <f>IFERROR(__xludf.DUMMYFUNCTION("IF(B1774="""","""",COUNTA(SPLIT(B1774,"" "")))"),37.0)</f>
        <v>37</v>
      </c>
    </row>
    <row r="1775">
      <c r="A1775" s="1" t="s">
        <v>3556</v>
      </c>
      <c r="B1775" s="1" t="s">
        <v>3557</v>
      </c>
      <c r="C1775" s="1">
        <v>8980.0</v>
      </c>
      <c r="D1775" s="1">
        <v>15.0</v>
      </c>
      <c r="F1775" s="1" t="s">
        <v>1520</v>
      </c>
      <c r="G1775" s="2">
        <f>IFERROR(__xludf.DUMMYFUNCTION("IF(B1775="""","""",COUNTA(SPLIT(B1775,"" "")))"),38.0)</f>
        <v>38</v>
      </c>
    </row>
    <row r="1776">
      <c r="A1776" s="1" t="s">
        <v>3558</v>
      </c>
      <c r="B1776" s="1" t="s">
        <v>3559</v>
      </c>
      <c r="C1776" s="1">
        <v>8963.0</v>
      </c>
      <c r="D1776" s="1">
        <v>1.0</v>
      </c>
      <c r="F1776" s="1" t="s">
        <v>1520</v>
      </c>
      <c r="G1776" s="2">
        <f>IFERROR(__xludf.DUMMYFUNCTION("IF(B1776="""","""",COUNTA(SPLIT(B1776,"" "")))"),19.0)</f>
        <v>19</v>
      </c>
    </row>
    <row r="1777">
      <c r="A1777" s="1" t="s">
        <v>3560</v>
      </c>
      <c r="B1777" s="1" t="s">
        <v>3561</v>
      </c>
      <c r="C1777" s="1">
        <v>9244.0</v>
      </c>
      <c r="D1777" s="1">
        <v>15.0</v>
      </c>
      <c r="F1777" s="1" t="s">
        <v>1520</v>
      </c>
      <c r="G1777" s="2">
        <f>IFERROR(__xludf.DUMMYFUNCTION("IF(B1777="""","""",COUNTA(SPLIT(B1777,"" "")))"),37.0)</f>
        <v>37</v>
      </c>
    </row>
    <row r="1778">
      <c r="A1778" s="1" t="s">
        <v>3562</v>
      </c>
      <c r="B1778" s="1" t="s">
        <v>3563</v>
      </c>
      <c r="C1778" s="1">
        <v>8947.0</v>
      </c>
      <c r="D1778" s="1">
        <v>1.0</v>
      </c>
      <c r="F1778" s="1" t="s">
        <v>1520</v>
      </c>
      <c r="G1778" s="2">
        <f>IFERROR(__xludf.DUMMYFUNCTION("IF(B1778="""","""",COUNTA(SPLIT(B1778,"" "")))"),34.0)</f>
        <v>34</v>
      </c>
    </row>
    <row r="1779">
      <c r="A1779" s="1" t="s">
        <v>3564</v>
      </c>
      <c r="B1779" s="1" t="s">
        <v>3565</v>
      </c>
      <c r="C1779" s="1">
        <v>8988.0</v>
      </c>
      <c r="D1779" s="1">
        <v>1.0</v>
      </c>
      <c r="F1779" s="1" t="s">
        <v>1520</v>
      </c>
      <c r="G1779" s="2">
        <f>IFERROR(__xludf.DUMMYFUNCTION("IF(B1779="""","""",COUNTA(SPLIT(B1779,"" "")))"),18.0)</f>
        <v>18</v>
      </c>
    </row>
    <row r="1780">
      <c r="A1780" s="1" t="s">
        <v>3566</v>
      </c>
      <c r="B1780" s="1" t="s">
        <v>3567</v>
      </c>
      <c r="C1780" s="1">
        <v>8948.0</v>
      </c>
      <c r="D1780" s="1">
        <v>1.0</v>
      </c>
      <c r="F1780" s="1" t="s">
        <v>1520</v>
      </c>
      <c r="G1780" s="2">
        <f>IFERROR(__xludf.DUMMYFUNCTION("IF(B1780="""","""",COUNTA(SPLIT(B1780,"" "")))"),14.0)</f>
        <v>14</v>
      </c>
    </row>
    <row r="1781">
      <c r="A1781" s="1" t="s">
        <v>3568</v>
      </c>
      <c r="B1781" s="1" t="s">
        <v>3569</v>
      </c>
      <c r="C1781" s="1">
        <v>8989.0</v>
      </c>
      <c r="D1781" s="1">
        <v>1.0</v>
      </c>
      <c r="F1781" s="1" t="s">
        <v>1520</v>
      </c>
      <c r="G1781" s="2">
        <f>IFERROR(__xludf.DUMMYFUNCTION("IF(B1781="""","""",COUNTA(SPLIT(B1781,"" "")))"),18.0)</f>
        <v>18</v>
      </c>
    </row>
    <row r="1782">
      <c r="A1782" s="1" t="s">
        <v>3570</v>
      </c>
      <c r="B1782" s="1" t="s">
        <v>3571</v>
      </c>
      <c r="C1782" s="1">
        <v>8949.0</v>
      </c>
      <c r="D1782" s="1">
        <v>1.0</v>
      </c>
      <c r="F1782" s="1" t="s">
        <v>1520</v>
      </c>
      <c r="G1782" s="2">
        <f>IFERROR(__xludf.DUMMYFUNCTION("IF(B1782="""","""",COUNTA(SPLIT(B1782,"" "")))"),19.0)</f>
        <v>19</v>
      </c>
    </row>
    <row r="1783">
      <c r="A1783" s="1" t="s">
        <v>3572</v>
      </c>
      <c r="B1783" s="1" t="s">
        <v>3573</v>
      </c>
      <c r="C1783" s="1">
        <v>8990.0</v>
      </c>
      <c r="D1783" s="1">
        <v>1.0</v>
      </c>
      <c r="F1783" s="1" t="s">
        <v>1520</v>
      </c>
      <c r="G1783" s="2">
        <f>IFERROR(__xludf.DUMMYFUNCTION("IF(B1783="""","""",COUNTA(SPLIT(B1783,"" "")))"),23.0)</f>
        <v>23</v>
      </c>
    </row>
    <row r="1784">
      <c r="A1784" s="1" t="s">
        <v>3574</v>
      </c>
      <c r="B1784" s="1" t="s">
        <v>3575</v>
      </c>
      <c r="C1784" s="1">
        <v>8950.0</v>
      </c>
      <c r="D1784" s="1">
        <v>1.0</v>
      </c>
      <c r="F1784" s="1" t="s">
        <v>1520</v>
      </c>
      <c r="G1784" s="2">
        <f>IFERROR(__xludf.DUMMYFUNCTION("IF(B1784="""","""",COUNTA(SPLIT(B1784,"" "")))"),29.0)</f>
        <v>29</v>
      </c>
    </row>
    <row r="1785">
      <c r="A1785" s="1" t="s">
        <v>3576</v>
      </c>
      <c r="B1785" s="1" t="s">
        <v>3577</v>
      </c>
      <c r="C1785" s="1">
        <v>8991.0</v>
      </c>
      <c r="D1785" s="1">
        <v>1.0</v>
      </c>
      <c r="F1785" s="1" t="s">
        <v>1520</v>
      </c>
      <c r="G1785" s="2">
        <f>IFERROR(__xludf.DUMMYFUNCTION("IF(B1785="""","""",COUNTA(SPLIT(B1785,"" "")))"),19.0)</f>
        <v>19</v>
      </c>
    </row>
    <row r="1786">
      <c r="A1786" s="1" t="s">
        <v>3578</v>
      </c>
      <c r="B1786" s="1" t="s">
        <v>3579</v>
      </c>
      <c r="C1786" s="1">
        <v>8951.0</v>
      </c>
      <c r="D1786" s="1">
        <v>1.0</v>
      </c>
      <c r="F1786" s="1" t="s">
        <v>1520</v>
      </c>
      <c r="G1786" s="2">
        <f>IFERROR(__xludf.DUMMYFUNCTION("IF(B1786="""","""",COUNTA(SPLIT(B1786,"" "")))"),20.0)</f>
        <v>20</v>
      </c>
    </row>
    <row r="1787">
      <c r="A1787" s="1" t="s">
        <v>3580</v>
      </c>
      <c r="B1787" s="1" t="s">
        <v>3581</v>
      </c>
      <c r="C1787" s="1">
        <v>8992.0</v>
      </c>
      <c r="D1787" s="1">
        <v>1.0</v>
      </c>
      <c r="F1787" s="1" t="s">
        <v>1520</v>
      </c>
      <c r="G1787" s="2">
        <f>IFERROR(__xludf.DUMMYFUNCTION("IF(B1787="""","""",COUNTA(SPLIT(B1787,"" "")))"),18.0)</f>
        <v>18</v>
      </c>
    </row>
    <row r="1788">
      <c r="A1788" s="1" t="s">
        <v>3582</v>
      </c>
      <c r="B1788" s="1" t="s">
        <v>3583</v>
      </c>
      <c r="C1788" s="1">
        <v>8952.0</v>
      </c>
      <c r="D1788" s="1">
        <v>1.0</v>
      </c>
      <c r="F1788" s="1" t="s">
        <v>1520</v>
      </c>
      <c r="G1788" s="2">
        <f>IFERROR(__xludf.DUMMYFUNCTION("IF(B1788="""","""",COUNTA(SPLIT(B1788,"" "")))"),16.0)</f>
        <v>16</v>
      </c>
    </row>
    <row r="1789">
      <c r="A1789" s="1" t="s">
        <v>3584</v>
      </c>
      <c r="B1789" s="1" t="s">
        <v>3585</v>
      </c>
      <c r="C1789" s="1">
        <v>8993.0</v>
      </c>
      <c r="D1789" s="1">
        <v>1.0</v>
      </c>
      <c r="F1789" s="1" t="s">
        <v>1520</v>
      </c>
      <c r="G1789" s="2">
        <f>IFERROR(__xludf.DUMMYFUNCTION("IF(B1789="""","""",COUNTA(SPLIT(B1789,"" "")))"),19.0)</f>
        <v>19</v>
      </c>
    </row>
    <row r="1790">
      <c r="A1790" s="1" t="s">
        <v>3586</v>
      </c>
      <c r="B1790" s="1" t="s">
        <v>3587</v>
      </c>
      <c r="C1790" s="1">
        <v>8953.0</v>
      </c>
      <c r="D1790" s="1">
        <v>1.0</v>
      </c>
      <c r="F1790" s="1" t="s">
        <v>1520</v>
      </c>
      <c r="G1790" s="2">
        <f>IFERROR(__xludf.DUMMYFUNCTION("IF(B1790="""","""",COUNTA(SPLIT(B1790,"" "")))"),7.0)</f>
        <v>7</v>
      </c>
    </row>
    <row r="1791">
      <c r="A1791" s="1" t="s">
        <v>3588</v>
      </c>
      <c r="B1791" s="1" t="s">
        <v>3589</v>
      </c>
      <c r="C1791" s="1">
        <v>9265.0</v>
      </c>
      <c r="D1791" s="1">
        <v>15.0</v>
      </c>
      <c r="F1791" s="1" t="s">
        <v>1520</v>
      </c>
      <c r="G1791" s="2">
        <f>IFERROR(__xludf.DUMMYFUNCTION("IF(B1791="""","""",COUNTA(SPLIT(B1791,"" "")))"),25.0)</f>
        <v>25</v>
      </c>
    </row>
    <row r="1792">
      <c r="A1792" s="1" t="s">
        <v>3590</v>
      </c>
      <c r="B1792" s="1" t="s">
        <v>3591</v>
      </c>
      <c r="C1792" s="1">
        <v>8994.0</v>
      </c>
      <c r="D1792" s="1">
        <v>1.0</v>
      </c>
      <c r="F1792" s="1" t="s">
        <v>1520</v>
      </c>
      <c r="G1792" s="2">
        <f>IFERROR(__xludf.DUMMYFUNCTION("IF(B1792="""","""",COUNTA(SPLIT(B1792,"" "")))"),25.0)</f>
        <v>25</v>
      </c>
    </row>
    <row r="1793">
      <c r="A1793" s="1" t="s">
        <v>3592</v>
      </c>
      <c r="B1793" s="1" t="s">
        <v>3593</v>
      </c>
      <c r="C1793" s="1">
        <v>8978.0</v>
      </c>
      <c r="D1793" s="1">
        <v>1.0</v>
      </c>
      <c r="F1793" s="1" t="s">
        <v>1520</v>
      </c>
      <c r="G1793" s="2">
        <f>IFERROR(__xludf.DUMMYFUNCTION("IF(B1793="""","""",COUNTA(SPLIT(B1793,"" "")))"),39.0)</f>
        <v>39</v>
      </c>
    </row>
    <row r="1794">
      <c r="A1794" s="1" t="s">
        <v>3594</v>
      </c>
      <c r="B1794" s="1" t="s">
        <v>3595</v>
      </c>
      <c r="C1794" s="1">
        <v>8977.0</v>
      </c>
      <c r="D1794" s="1">
        <v>15.0</v>
      </c>
      <c r="F1794" s="1" t="s">
        <v>1520</v>
      </c>
      <c r="G1794" s="2">
        <f>IFERROR(__xludf.DUMMYFUNCTION("IF(B1794="""","""",COUNTA(SPLIT(B1794,"" "")))"),9.0)</f>
        <v>9</v>
      </c>
    </row>
    <row r="1795">
      <c r="A1795" s="1" t="s">
        <v>3596</v>
      </c>
      <c r="B1795" s="1" t="s">
        <v>3597</v>
      </c>
      <c r="C1795" s="1">
        <v>9247.0</v>
      </c>
      <c r="D1795" s="1">
        <v>15.0</v>
      </c>
      <c r="F1795" s="1" t="s">
        <v>1520</v>
      </c>
      <c r="G1795" s="2">
        <f>IFERROR(__xludf.DUMMYFUNCTION("IF(B1795="""","""",COUNTA(SPLIT(B1795,"" "")))"),9.0)</f>
        <v>9</v>
      </c>
    </row>
    <row r="1796">
      <c r="A1796" s="1" t="s">
        <v>3598</v>
      </c>
      <c r="B1796" s="1" t="s">
        <v>3599</v>
      </c>
      <c r="C1796" s="1">
        <v>9248.0</v>
      </c>
      <c r="D1796" s="1">
        <v>15.0</v>
      </c>
      <c r="F1796" s="1" t="s">
        <v>1520</v>
      </c>
      <c r="G1796" s="2">
        <f>IFERROR(__xludf.DUMMYFUNCTION("IF(B1796="""","""",COUNTA(SPLIT(B1796,"" "")))"),10.0)</f>
        <v>10</v>
      </c>
    </row>
    <row r="1797">
      <c r="A1797" s="1" t="s">
        <v>3600</v>
      </c>
      <c r="B1797" s="1" t="s">
        <v>3601</v>
      </c>
      <c r="C1797" s="1">
        <v>9249.0</v>
      </c>
      <c r="D1797" s="1">
        <v>15.0</v>
      </c>
      <c r="F1797" s="1" t="s">
        <v>1520</v>
      </c>
      <c r="G1797" s="2">
        <f>IFERROR(__xludf.DUMMYFUNCTION("IF(B1797="""","""",COUNTA(SPLIT(B1797,"" "")))"),9.0)</f>
        <v>9</v>
      </c>
    </row>
    <row r="1798">
      <c r="A1798" s="1" t="s">
        <v>3602</v>
      </c>
      <c r="B1798" s="1" t="s">
        <v>3603</v>
      </c>
      <c r="C1798" s="1">
        <v>9250.0</v>
      </c>
      <c r="D1798" s="1">
        <v>15.0</v>
      </c>
      <c r="F1798" s="1" t="s">
        <v>1520</v>
      </c>
      <c r="G1798" s="2">
        <f>IFERROR(__xludf.DUMMYFUNCTION("IF(B1798="""","""",COUNTA(SPLIT(B1798,"" "")))"),12.0)</f>
        <v>12</v>
      </c>
    </row>
    <row r="1799">
      <c r="A1799" s="1" t="s">
        <v>3604</v>
      </c>
      <c r="B1799" s="1" t="s">
        <v>3605</v>
      </c>
      <c r="C1799" s="1">
        <v>9251.0</v>
      </c>
      <c r="D1799" s="1">
        <v>15.0</v>
      </c>
      <c r="F1799" s="1" t="s">
        <v>1520</v>
      </c>
      <c r="G1799" s="2">
        <f>IFERROR(__xludf.DUMMYFUNCTION("IF(B1799="""","""",COUNTA(SPLIT(B1799,"" "")))"),14.0)</f>
        <v>14</v>
      </c>
    </row>
    <row r="1800">
      <c r="A1800" s="1" t="s">
        <v>3606</v>
      </c>
      <c r="B1800" s="1" t="s">
        <v>3607</v>
      </c>
      <c r="C1800" s="1">
        <v>9252.0</v>
      </c>
      <c r="D1800" s="1">
        <v>15.0</v>
      </c>
      <c r="F1800" s="1" t="s">
        <v>1520</v>
      </c>
      <c r="G1800" s="2">
        <f>IFERROR(__xludf.DUMMYFUNCTION("IF(B1800="""","""",COUNTA(SPLIT(B1800,"" "")))"),13.0)</f>
        <v>13</v>
      </c>
    </row>
    <row r="1801">
      <c r="A1801" s="1" t="s">
        <v>3608</v>
      </c>
      <c r="B1801" s="1" t="s">
        <v>3609</v>
      </c>
      <c r="C1801" s="1">
        <v>9253.0</v>
      </c>
      <c r="D1801" s="1">
        <v>15.0</v>
      </c>
      <c r="F1801" s="1" t="s">
        <v>1520</v>
      </c>
      <c r="G1801" s="2">
        <f>IFERROR(__xludf.DUMMYFUNCTION("IF(B1801="""","""",COUNTA(SPLIT(B1801,"" "")))"),18.0)</f>
        <v>18</v>
      </c>
    </row>
    <row r="1802">
      <c r="A1802" s="1" t="s">
        <v>3610</v>
      </c>
      <c r="B1802" s="1" t="s">
        <v>3611</v>
      </c>
      <c r="C1802" s="1">
        <v>8987.0</v>
      </c>
      <c r="D1802" s="1">
        <v>1.0</v>
      </c>
      <c r="F1802" s="1" t="s">
        <v>1520</v>
      </c>
      <c r="G1802" s="2">
        <f>IFERROR(__xludf.DUMMYFUNCTION("IF(B1802="""","""",COUNTA(SPLIT(B1802,"" "")))"),21.0)</f>
        <v>21</v>
      </c>
    </row>
    <row r="1803">
      <c r="A1803" s="1" t="s">
        <v>3612</v>
      </c>
      <c r="B1803" s="1" t="s">
        <v>3613</v>
      </c>
      <c r="C1803" s="1">
        <v>9243.0</v>
      </c>
      <c r="D1803" s="1">
        <v>15.0</v>
      </c>
      <c r="F1803" s="1" t="s">
        <v>1520</v>
      </c>
      <c r="G1803" s="2">
        <f>IFERROR(__xludf.DUMMYFUNCTION("IF(B1803="""","""",COUNTA(SPLIT(B1803,"" "")))"),18.0)</f>
        <v>18</v>
      </c>
    </row>
    <row r="1804">
      <c r="A1804" s="1" t="s">
        <v>3614</v>
      </c>
      <c r="B1804" s="1" t="s">
        <v>3615</v>
      </c>
      <c r="C1804" s="1">
        <v>8972.0</v>
      </c>
      <c r="D1804" s="1">
        <v>15.0</v>
      </c>
      <c r="F1804" s="1" t="s">
        <v>1520</v>
      </c>
      <c r="G1804" s="2">
        <f>IFERROR(__xludf.DUMMYFUNCTION("IF(B1804="""","""",COUNTA(SPLIT(B1804,"" "")))"),21.0)</f>
        <v>21</v>
      </c>
    </row>
    <row r="1805">
      <c r="A1805" s="1" t="s">
        <v>3616</v>
      </c>
      <c r="B1805" s="1" t="s">
        <v>3617</v>
      </c>
      <c r="C1805" s="1">
        <v>8971.0</v>
      </c>
      <c r="D1805" s="1">
        <v>15.0</v>
      </c>
      <c r="F1805" s="1" t="s">
        <v>1520</v>
      </c>
      <c r="G1805" s="2">
        <f>IFERROR(__xludf.DUMMYFUNCTION("IF(B1805="""","""",COUNTA(SPLIT(B1805,"" "")))"),22.0)</f>
        <v>22</v>
      </c>
    </row>
    <row r="1806">
      <c r="A1806" s="1" t="s">
        <v>3618</v>
      </c>
      <c r="B1806" s="1" t="s">
        <v>3619</v>
      </c>
      <c r="C1806" s="1">
        <v>8945.0</v>
      </c>
      <c r="D1806" s="1">
        <v>1.0</v>
      </c>
      <c r="F1806" s="1" t="s">
        <v>1520</v>
      </c>
      <c r="G1806" s="2">
        <f>IFERROR(__xludf.DUMMYFUNCTION("IF(B1806="""","""",COUNTA(SPLIT(B1806,"" "")))"),20.0)</f>
        <v>20</v>
      </c>
    </row>
    <row r="1807">
      <c r="A1807" s="1" t="s">
        <v>3620</v>
      </c>
      <c r="B1807" s="1" t="s">
        <v>3621</v>
      </c>
      <c r="C1807" s="1">
        <v>9234.0</v>
      </c>
      <c r="D1807" s="1">
        <v>2.0</v>
      </c>
      <c r="F1807" s="1" t="s">
        <v>1520</v>
      </c>
      <c r="G1807" s="2">
        <f>IFERROR(__xludf.DUMMYFUNCTION("IF(B1807="""","""",COUNTA(SPLIT(B1807,"" "")))"),20.0)</f>
        <v>20</v>
      </c>
    </row>
    <row r="1808">
      <c r="A1808" s="1" t="s">
        <v>3622</v>
      </c>
      <c r="B1808" s="1" t="s">
        <v>3623</v>
      </c>
      <c r="C1808" s="1">
        <v>9235.0</v>
      </c>
      <c r="D1808" s="1">
        <v>15.0</v>
      </c>
      <c r="F1808" s="1" t="s">
        <v>1520</v>
      </c>
      <c r="G1808" s="2">
        <f>IFERROR(__xludf.DUMMYFUNCTION("IF(B1808="""","""",COUNTA(SPLIT(B1808,"" "")))"),26.0)</f>
        <v>26</v>
      </c>
    </row>
    <row r="1809">
      <c r="A1809" s="1" t="s">
        <v>3624</v>
      </c>
      <c r="B1809" s="1" t="s">
        <v>3625</v>
      </c>
      <c r="C1809" s="1">
        <v>9236.0</v>
      </c>
      <c r="D1809" s="1">
        <v>15.0</v>
      </c>
      <c r="F1809" s="1" t="s">
        <v>1520</v>
      </c>
      <c r="G1809" s="2">
        <f>IFERROR(__xludf.DUMMYFUNCTION("IF(B1809="""","""",COUNTA(SPLIT(B1809,"" "")))"),26.0)</f>
        <v>26</v>
      </c>
    </row>
    <row r="1810">
      <c r="A1810" s="1" t="s">
        <v>3626</v>
      </c>
      <c r="B1810" s="1" t="s">
        <v>3627</v>
      </c>
      <c r="C1810" s="1">
        <v>9237.0</v>
      </c>
      <c r="D1810" s="1">
        <v>2.0</v>
      </c>
      <c r="F1810" s="1" t="s">
        <v>1520</v>
      </c>
      <c r="G1810" s="2">
        <f>IFERROR(__xludf.DUMMYFUNCTION("IF(B1810="""","""",COUNTA(SPLIT(B1810,"" "")))"),24.0)</f>
        <v>24</v>
      </c>
    </row>
    <row r="1811">
      <c r="A1811" s="1" t="s">
        <v>3628</v>
      </c>
      <c r="B1811" s="1" t="s">
        <v>3629</v>
      </c>
      <c r="C1811" s="1">
        <v>9238.0</v>
      </c>
      <c r="D1811" s="1">
        <v>1.0</v>
      </c>
      <c r="F1811" s="1" t="s">
        <v>1520</v>
      </c>
      <c r="G1811" s="2">
        <f>IFERROR(__xludf.DUMMYFUNCTION("IF(B1811="""","""",COUNTA(SPLIT(B1811,"" "")))"),21.0)</f>
        <v>21</v>
      </c>
    </row>
    <row r="1812">
      <c r="A1812" s="1" t="s">
        <v>3630</v>
      </c>
      <c r="B1812" s="1" t="s">
        <v>3631</v>
      </c>
      <c r="C1812" s="1">
        <v>9239.0</v>
      </c>
      <c r="D1812" s="1">
        <v>2.0</v>
      </c>
      <c r="F1812" s="1" t="s">
        <v>1520</v>
      </c>
      <c r="G1812" s="2">
        <f>IFERROR(__xludf.DUMMYFUNCTION("IF(B1812="""","""",COUNTA(SPLIT(B1812,"" "")))"),4.0)</f>
        <v>4</v>
      </c>
    </row>
    <row r="1813">
      <c r="A1813" s="1" t="s">
        <v>3632</v>
      </c>
      <c r="B1813" s="1" t="s">
        <v>3633</v>
      </c>
      <c r="C1813" s="1">
        <v>9240.0</v>
      </c>
      <c r="D1813" s="1">
        <v>1.0</v>
      </c>
      <c r="F1813" s="1" t="s">
        <v>1520</v>
      </c>
      <c r="G1813" s="2">
        <f>IFERROR(__xludf.DUMMYFUNCTION("IF(B1813="""","""",COUNTA(SPLIT(B1813,"" "")))"),46.0)</f>
        <v>46</v>
      </c>
    </row>
    <row r="1814">
      <c r="A1814" s="1" t="s">
        <v>3634</v>
      </c>
      <c r="B1814" s="1" t="s">
        <v>3635</v>
      </c>
      <c r="C1814" s="1">
        <v>9241.0</v>
      </c>
      <c r="D1814" s="1">
        <v>2.0</v>
      </c>
      <c r="F1814" s="1" t="s">
        <v>1520</v>
      </c>
      <c r="G1814" s="2">
        <f>IFERROR(__xludf.DUMMYFUNCTION("IF(B1814="""","""",COUNTA(SPLIT(B1814,"" "")))"),21.0)</f>
        <v>21</v>
      </c>
    </row>
    <row r="1815">
      <c r="A1815" s="1" t="s">
        <v>3636</v>
      </c>
      <c r="B1815" s="1" t="s">
        <v>3637</v>
      </c>
      <c r="C1815" s="1">
        <v>9242.0</v>
      </c>
      <c r="D1815" s="1">
        <v>15.0</v>
      </c>
      <c r="F1815" s="1" t="s">
        <v>1520</v>
      </c>
      <c r="G1815" s="2">
        <f>IFERROR(__xludf.DUMMYFUNCTION("IF(B1815="""","""",COUNTA(SPLIT(B1815,"" "")))"),22.0)</f>
        <v>22</v>
      </c>
    </row>
    <row r="1816">
      <c r="A1816" s="1" t="s">
        <v>3638</v>
      </c>
      <c r="B1816" s="1" t="s">
        <v>3639</v>
      </c>
      <c r="C1816" s="1">
        <v>9045.0</v>
      </c>
      <c r="D1816" s="1">
        <v>1.0</v>
      </c>
      <c r="F1816" s="1" t="s">
        <v>1520</v>
      </c>
      <c r="G1816" s="2">
        <f>IFERROR(__xludf.DUMMYFUNCTION("IF(B1816="""","""",COUNTA(SPLIT(B1816,"" "")))"),2.0)</f>
        <v>2</v>
      </c>
    </row>
    <row r="1817">
      <c r="A1817" s="1" t="s">
        <v>3640</v>
      </c>
      <c r="B1817" s="1" t="s">
        <v>3641</v>
      </c>
      <c r="C1817" s="1">
        <v>9044.0</v>
      </c>
      <c r="D1817" s="1">
        <v>1.0</v>
      </c>
      <c r="F1817" s="1" t="s">
        <v>1520</v>
      </c>
      <c r="G1817" s="2">
        <f>IFERROR(__xludf.DUMMYFUNCTION("IF(B1817="""","""",COUNTA(SPLIT(B1817,"" "")))"),19.0)</f>
        <v>19</v>
      </c>
    </row>
    <row r="1818">
      <c r="A1818" s="1" t="s">
        <v>3642</v>
      </c>
      <c r="B1818" s="1" t="s">
        <v>3643</v>
      </c>
      <c r="C1818" s="1">
        <v>8981.0</v>
      </c>
      <c r="D1818" s="1">
        <v>15.0</v>
      </c>
      <c r="F1818" s="1" t="s">
        <v>1520</v>
      </c>
      <c r="G1818" s="2">
        <f>IFERROR(__xludf.DUMMYFUNCTION("IF(B1818="""","""",COUNTA(SPLIT(B1818,"" "")))"),12.0)</f>
        <v>12</v>
      </c>
    </row>
    <row r="1819">
      <c r="A1819" s="1" t="s">
        <v>3644</v>
      </c>
      <c r="B1819" s="1" t="s">
        <v>3645</v>
      </c>
      <c r="C1819" s="1">
        <v>9268.0</v>
      </c>
      <c r="D1819" s="1">
        <v>2.0</v>
      </c>
      <c r="F1819" s="1" t="s">
        <v>1520</v>
      </c>
      <c r="G1819" s="2">
        <f>IFERROR(__xludf.DUMMYFUNCTION("IF(B1819="""","""",COUNTA(SPLIT(B1819,"" "")))"),24.0)</f>
        <v>24</v>
      </c>
    </row>
    <row r="1820">
      <c r="A1820" s="1" t="s">
        <v>3646</v>
      </c>
      <c r="B1820" s="1" t="s">
        <v>3647</v>
      </c>
      <c r="C1820" s="1">
        <v>9269.0</v>
      </c>
      <c r="D1820" s="1">
        <v>1.0</v>
      </c>
      <c r="F1820" s="1" t="s">
        <v>1520</v>
      </c>
      <c r="G1820" s="2">
        <f>IFERROR(__xludf.DUMMYFUNCTION("IF(B1820="""","""",COUNTA(SPLIT(B1820,"" "")))"),15.0)</f>
        <v>15</v>
      </c>
    </row>
    <row r="1821">
      <c r="A1821" s="1" t="s">
        <v>3648</v>
      </c>
      <c r="B1821" s="1" t="s">
        <v>3649</v>
      </c>
      <c r="C1821" s="1">
        <v>9270.0</v>
      </c>
      <c r="D1821" s="1">
        <v>1.0</v>
      </c>
      <c r="F1821" s="1" t="s">
        <v>1520</v>
      </c>
      <c r="G1821" s="2">
        <f>IFERROR(__xludf.DUMMYFUNCTION("IF(B1821="""","""",COUNTA(SPLIT(B1821,"" "")))"),31.0)</f>
        <v>31</v>
      </c>
    </row>
    <row r="1822">
      <c r="A1822" s="1" t="s">
        <v>3650</v>
      </c>
      <c r="B1822" s="1" t="s">
        <v>3651</v>
      </c>
      <c r="C1822" s="1">
        <v>9271.0</v>
      </c>
      <c r="D1822" s="1">
        <v>1.0</v>
      </c>
      <c r="F1822" s="1" t="s">
        <v>1520</v>
      </c>
      <c r="G1822" s="2">
        <f>IFERROR(__xludf.DUMMYFUNCTION("IF(B1822="""","""",COUNTA(SPLIT(B1822,"" "")))"),33.0)</f>
        <v>33</v>
      </c>
    </row>
    <row r="1823">
      <c r="A1823" s="1" t="s">
        <v>3652</v>
      </c>
      <c r="B1823" s="1" t="s">
        <v>3653</v>
      </c>
      <c r="C1823" s="1">
        <v>9272.0</v>
      </c>
      <c r="D1823" s="1">
        <v>1.0</v>
      </c>
      <c r="F1823" s="1" t="s">
        <v>1520</v>
      </c>
      <c r="G1823" s="2">
        <f>IFERROR(__xludf.DUMMYFUNCTION("IF(B1823="""","""",COUNTA(SPLIT(B1823,"" "")))"),15.0)</f>
        <v>15</v>
      </c>
    </row>
    <row r="1824">
      <c r="A1824" s="1" t="s">
        <v>3654</v>
      </c>
      <c r="B1824" s="1" t="s">
        <v>3655</v>
      </c>
      <c r="C1824" s="1">
        <v>9273.0</v>
      </c>
      <c r="D1824" s="1">
        <v>2.0</v>
      </c>
      <c r="F1824" s="1" t="s">
        <v>1520</v>
      </c>
      <c r="G1824" s="2">
        <f>IFERROR(__xludf.DUMMYFUNCTION("IF(B1824="""","""",COUNTA(SPLIT(B1824,"" "")))"),21.0)</f>
        <v>21</v>
      </c>
    </row>
    <row r="1825">
      <c r="A1825" s="1" t="s">
        <v>3656</v>
      </c>
      <c r="B1825" s="1" t="s">
        <v>3657</v>
      </c>
      <c r="C1825" s="1">
        <v>9274.0</v>
      </c>
      <c r="D1825" s="1">
        <v>1.0</v>
      </c>
      <c r="F1825" s="1" t="s">
        <v>1520</v>
      </c>
      <c r="G1825" s="2">
        <f>IFERROR(__xludf.DUMMYFUNCTION("IF(B1825="""","""",COUNTA(SPLIT(B1825,"" "")))"),25.0)</f>
        <v>25</v>
      </c>
    </row>
    <row r="1826">
      <c r="A1826" s="1" t="s">
        <v>3658</v>
      </c>
      <c r="B1826" s="1" t="s">
        <v>3659</v>
      </c>
      <c r="C1826" s="1">
        <v>9275.0</v>
      </c>
      <c r="D1826" s="1">
        <v>1.0</v>
      </c>
      <c r="F1826" s="1" t="s">
        <v>1520</v>
      </c>
      <c r="G1826" s="2">
        <f>IFERROR(__xludf.DUMMYFUNCTION("IF(B1826="""","""",COUNTA(SPLIT(B1826,"" "")))"),19.0)</f>
        <v>19</v>
      </c>
    </row>
    <row r="1827">
      <c r="A1827" s="1" t="s">
        <v>3660</v>
      </c>
      <c r="B1827" s="1" t="s">
        <v>3661</v>
      </c>
      <c r="C1827" s="1">
        <v>8982.0</v>
      </c>
      <c r="D1827" s="1">
        <v>1.0</v>
      </c>
      <c r="F1827" s="1" t="s">
        <v>1520</v>
      </c>
      <c r="G1827" s="2">
        <f>IFERROR(__xludf.DUMMYFUNCTION("IF(B1827="""","""",COUNTA(SPLIT(B1827,"" "")))"),40.0)</f>
        <v>40</v>
      </c>
    </row>
    <row r="1828">
      <c r="A1828" s="1" t="s">
        <v>3662</v>
      </c>
      <c r="B1828" s="1" t="s">
        <v>3663</v>
      </c>
      <c r="C1828" s="1">
        <v>8970.0</v>
      </c>
      <c r="D1828" s="1">
        <v>1.0</v>
      </c>
      <c r="F1828" s="1" t="s">
        <v>1520</v>
      </c>
      <c r="G1828" s="2">
        <f>IFERROR(__xludf.DUMMYFUNCTION("IF(B1828="""","""",COUNTA(SPLIT(B1828,"" "")))"),31.0)</f>
        <v>31</v>
      </c>
    </row>
    <row r="1829">
      <c r="A1829" s="1" t="s">
        <v>3664</v>
      </c>
      <c r="B1829" s="1" t="s">
        <v>3665</v>
      </c>
      <c r="C1829" s="1">
        <v>8965.0</v>
      </c>
      <c r="D1829" s="1">
        <v>1.0</v>
      </c>
      <c r="F1829" s="1" t="s">
        <v>1520</v>
      </c>
      <c r="G1829" s="2">
        <f>IFERROR(__xludf.DUMMYFUNCTION("IF(B1829="""","""",COUNTA(SPLIT(B1829,"" "")))"),22.0)</f>
        <v>22</v>
      </c>
    </row>
    <row r="1830">
      <c r="A1830" s="1" t="s">
        <v>3666</v>
      </c>
      <c r="B1830" s="1" t="s">
        <v>3667</v>
      </c>
      <c r="C1830" s="1">
        <v>9255.0</v>
      </c>
      <c r="D1830" s="1">
        <v>15.0</v>
      </c>
      <c r="F1830" s="1" t="s">
        <v>1520</v>
      </c>
      <c r="G1830" s="2">
        <f>IFERROR(__xludf.DUMMYFUNCTION("IF(B1830="""","""",COUNTA(SPLIT(B1830,"" "")))"),12.0)</f>
        <v>12</v>
      </c>
    </row>
    <row r="1831">
      <c r="A1831" s="1" t="s">
        <v>3668</v>
      </c>
      <c r="B1831" s="1" t="s">
        <v>3669</v>
      </c>
      <c r="C1831" s="1">
        <v>8967.0</v>
      </c>
      <c r="D1831" s="1">
        <v>1.0</v>
      </c>
      <c r="F1831" s="1" t="s">
        <v>1520</v>
      </c>
      <c r="G1831" s="2">
        <f>IFERROR(__xludf.DUMMYFUNCTION("IF(B1831="""","""",COUNTA(SPLIT(B1831,"" "")))"),37.0)</f>
        <v>37</v>
      </c>
    </row>
    <row r="1832">
      <c r="A1832" s="1" t="s">
        <v>3670</v>
      </c>
      <c r="B1832" s="1" t="s">
        <v>3671</v>
      </c>
      <c r="C1832" s="1">
        <v>9261.0</v>
      </c>
      <c r="D1832" s="1">
        <v>1.0</v>
      </c>
      <c r="F1832" s="1" t="s">
        <v>1520</v>
      </c>
      <c r="G1832" s="2">
        <f>IFERROR(__xludf.DUMMYFUNCTION("IF(B1832="""","""",COUNTA(SPLIT(B1832,"" "")))"),27.0)</f>
        <v>27</v>
      </c>
    </row>
    <row r="1833">
      <c r="A1833" s="1" t="s">
        <v>3672</v>
      </c>
      <c r="B1833" s="1" t="s">
        <v>3673</v>
      </c>
      <c r="C1833" s="1">
        <v>9262.0</v>
      </c>
      <c r="D1833" s="1">
        <v>1.0</v>
      </c>
      <c r="F1833" s="1" t="s">
        <v>1520</v>
      </c>
      <c r="G1833" s="2">
        <f>IFERROR(__xludf.DUMMYFUNCTION("IF(B1833="""","""",COUNTA(SPLIT(B1833,"" "")))"),22.0)</f>
        <v>22</v>
      </c>
    </row>
    <row r="1834">
      <c r="A1834" s="1" t="s">
        <v>3674</v>
      </c>
      <c r="B1834" s="1" t="s">
        <v>3675</v>
      </c>
      <c r="C1834" s="1">
        <v>8969.0</v>
      </c>
      <c r="D1834" s="1">
        <v>1.0</v>
      </c>
      <c r="F1834" s="1" t="s">
        <v>1520</v>
      </c>
      <c r="G1834" s="2">
        <f>IFERROR(__xludf.DUMMYFUNCTION("IF(B1834="""","""",COUNTA(SPLIT(B1834,"" "")))"),23.0)</f>
        <v>23</v>
      </c>
    </row>
    <row r="1835">
      <c r="A1835" s="1" t="s">
        <v>3676</v>
      </c>
      <c r="B1835" s="1" t="s">
        <v>3677</v>
      </c>
      <c r="C1835" s="1">
        <v>9257.0</v>
      </c>
      <c r="D1835" s="1">
        <v>1.0</v>
      </c>
      <c r="F1835" s="1" t="s">
        <v>1520</v>
      </c>
      <c r="G1835" s="2">
        <f>IFERROR(__xludf.DUMMYFUNCTION("IF(B1835="""","""",COUNTA(SPLIT(B1835,"" "")))"),24.0)</f>
        <v>24</v>
      </c>
    </row>
    <row r="1836">
      <c r="A1836" s="1" t="s">
        <v>3678</v>
      </c>
      <c r="B1836" s="1" t="s">
        <v>3679</v>
      </c>
      <c r="C1836" s="1">
        <v>9258.0</v>
      </c>
      <c r="D1836" s="1">
        <v>1.0</v>
      </c>
      <c r="F1836" s="1" t="s">
        <v>1520</v>
      </c>
      <c r="G1836" s="2">
        <f>IFERROR(__xludf.DUMMYFUNCTION("IF(B1836="""","""",COUNTA(SPLIT(B1836,"" "")))"),18.0)</f>
        <v>18</v>
      </c>
    </row>
    <row r="1837">
      <c r="A1837" s="1" t="s">
        <v>3680</v>
      </c>
      <c r="B1837" s="1" t="s">
        <v>3681</v>
      </c>
      <c r="C1837" s="1">
        <v>8968.0</v>
      </c>
      <c r="D1837" s="1">
        <v>1.0</v>
      </c>
      <c r="F1837" s="1" t="s">
        <v>1520</v>
      </c>
      <c r="G1837" s="2">
        <f>IFERROR(__xludf.DUMMYFUNCTION("IF(B1837="""","""",COUNTA(SPLIT(B1837,"" "")))"),23.0)</f>
        <v>23</v>
      </c>
    </row>
    <row r="1838">
      <c r="A1838" s="1" t="s">
        <v>3682</v>
      </c>
      <c r="B1838" s="1" t="s">
        <v>3683</v>
      </c>
      <c r="C1838" s="1">
        <v>9259.0</v>
      </c>
      <c r="D1838" s="1">
        <v>1.0</v>
      </c>
      <c r="F1838" s="1" t="s">
        <v>1520</v>
      </c>
      <c r="G1838" s="2">
        <f>IFERROR(__xludf.DUMMYFUNCTION("IF(B1838="""","""",COUNTA(SPLIT(B1838,"" "")))"),15.0)</f>
        <v>15</v>
      </c>
    </row>
    <row r="1839">
      <c r="A1839" s="1" t="s">
        <v>3684</v>
      </c>
      <c r="B1839" s="1" t="s">
        <v>3685</v>
      </c>
      <c r="C1839" s="1">
        <v>9260.0</v>
      </c>
      <c r="D1839" s="1">
        <v>1.0</v>
      </c>
      <c r="F1839" s="1" t="s">
        <v>1520</v>
      </c>
      <c r="G1839" s="2">
        <f>IFERROR(__xludf.DUMMYFUNCTION("IF(B1839="""","""",COUNTA(SPLIT(B1839,"" "")))"),19.0)</f>
        <v>19</v>
      </c>
    </row>
    <row r="1840">
      <c r="A1840" s="1" t="s">
        <v>3686</v>
      </c>
      <c r="B1840" s="1" t="s">
        <v>3687</v>
      </c>
      <c r="C1840" s="1">
        <v>8966.0</v>
      </c>
      <c r="D1840" s="1">
        <v>1.0</v>
      </c>
      <c r="F1840" s="1" t="s">
        <v>1520</v>
      </c>
      <c r="G1840" s="2">
        <f>IFERROR(__xludf.DUMMYFUNCTION("IF(B1840="""","""",COUNTA(SPLIT(B1840,"" "")))"),21.0)</f>
        <v>21</v>
      </c>
    </row>
    <row r="1841">
      <c r="A1841" s="1" t="s">
        <v>3688</v>
      </c>
      <c r="B1841" s="1" t="s">
        <v>3689</v>
      </c>
      <c r="C1841" s="1">
        <v>9263.0</v>
      </c>
      <c r="D1841" s="1">
        <v>1.0</v>
      </c>
      <c r="F1841" s="1" t="s">
        <v>1520</v>
      </c>
      <c r="G1841" s="2">
        <f>IFERROR(__xludf.DUMMYFUNCTION("IF(B1841="""","""",COUNTA(SPLIT(B1841,"" "")))"),20.0)</f>
        <v>20</v>
      </c>
    </row>
    <row r="1842">
      <c r="A1842" s="1" t="s">
        <v>3690</v>
      </c>
      <c r="B1842" s="1" t="s">
        <v>3691</v>
      </c>
      <c r="C1842" s="1">
        <v>8979.0</v>
      </c>
      <c r="D1842" s="1">
        <v>1.0</v>
      </c>
      <c r="F1842" s="1" t="s">
        <v>1520</v>
      </c>
      <c r="G1842" s="2">
        <f>IFERROR(__xludf.DUMMYFUNCTION("IF(B1842="""","""",COUNTA(SPLIT(B1842,"" "")))"),13.0)</f>
        <v>13</v>
      </c>
    </row>
    <row r="1843">
      <c r="A1843" s="1" t="s">
        <v>3692</v>
      </c>
      <c r="B1843" s="1" t="s">
        <v>3693</v>
      </c>
      <c r="C1843" s="1">
        <v>9256.0</v>
      </c>
      <c r="D1843" s="1">
        <v>2.0</v>
      </c>
      <c r="F1843" s="1" t="s">
        <v>1520</v>
      </c>
      <c r="G1843" s="2">
        <f>IFERROR(__xludf.DUMMYFUNCTION("IF(B1843="""","""",COUNTA(SPLIT(B1843,"" "")))"),23.0)</f>
        <v>23</v>
      </c>
    </row>
    <row r="1844">
      <c r="A1844" s="1" t="s">
        <v>3694</v>
      </c>
      <c r="B1844" s="1" t="s">
        <v>3695</v>
      </c>
      <c r="C1844" s="1">
        <v>8975.0</v>
      </c>
      <c r="D1844" s="1">
        <v>15.0</v>
      </c>
      <c r="F1844" s="1" t="s">
        <v>1520</v>
      </c>
      <c r="G1844" s="2">
        <f>IFERROR(__xludf.DUMMYFUNCTION("IF(B1844="""","""",COUNTA(SPLIT(B1844,"" "")))"),28.0)</f>
        <v>28</v>
      </c>
    </row>
    <row r="1845">
      <c r="A1845" s="1" t="s">
        <v>3696</v>
      </c>
      <c r="B1845" s="1" t="s">
        <v>3697</v>
      </c>
      <c r="C1845" s="1">
        <v>8974.0</v>
      </c>
      <c r="D1845" s="1">
        <v>15.0</v>
      </c>
      <c r="F1845" s="1" t="s">
        <v>1520</v>
      </c>
      <c r="G1845" s="2">
        <f>IFERROR(__xludf.DUMMYFUNCTION("IF(B1845="""","""",COUNTA(SPLIT(B1845,"" "")))"),21.0)</f>
        <v>21</v>
      </c>
    </row>
    <row r="1846">
      <c r="A1846" s="1" t="s">
        <v>3698</v>
      </c>
      <c r="B1846" s="1" t="s">
        <v>3699</v>
      </c>
      <c r="C1846" s="1">
        <v>9246.0</v>
      </c>
      <c r="D1846" s="1">
        <v>1.0</v>
      </c>
      <c r="F1846" s="1" t="s">
        <v>1520</v>
      </c>
      <c r="G1846" s="2">
        <f>IFERROR(__xludf.DUMMYFUNCTION("IF(B1846="""","""",COUNTA(SPLIT(B1846,"" "")))"),18.0)</f>
        <v>18</v>
      </c>
    </row>
    <row r="1847">
      <c r="A1847" s="1" t="s">
        <v>3700</v>
      </c>
      <c r="B1847" s="1" t="s">
        <v>3701</v>
      </c>
      <c r="C1847" s="1">
        <v>8973.0</v>
      </c>
      <c r="D1847" s="1">
        <v>15.0</v>
      </c>
      <c r="F1847" s="1" t="s">
        <v>1520</v>
      </c>
      <c r="G1847" s="2">
        <f>IFERROR(__xludf.DUMMYFUNCTION("IF(B1847="""","""",COUNTA(SPLIT(B1847,"" "")))"),23.0)</f>
        <v>23</v>
      </c>
    </row>
    <row r="1848">
      <c r="A1848" s="1" t="s">
        <v>3702</v>
      </c>
      <c r="B1848" s="1" t="s">
        <v>3703</v>
      </c>
      <c r="C1848" s="1">
        <v>9245.0</v>
      </c>
      <c r="D1848" s="1">
        <v>1.0</v>
      </c>
      <c r="F1848" s="1" t="s">
        <v>1520</v>
      </c>
      <c r="G1848" s="2">
        <f>IFERROR(__xludf.DUMMYFUNCTION("IF(B1848="""","""",COUNTA(SPLIT(B1848,"" "")))"),17.0)</f>
        <v>17</v>
      </c>
    </row>
    <row r="1849">
      <c r="A1849" s="1" t="s">
        <v>3704</v>
      </c>
      <c r="B1849" s="1" t="s">
        <v>3705</v>
      </c>
      <c r="C1849" s="1">
        <v>8962.0</v>
      </c>
      <c r="D1849" s="1">
        <v>15.0</v>
      </c>
      <c r="F1849" s="1" t="s">
        <v>1520</v>
      </c>
      <c r="G1849" s="2">
        <f>IFERROR(__xludf.DUMMYFUNCTION("IF(B1849="""","""",COUNTA(SPLIT(B1849,"" "")))"),26.0)</f>
        <v>26</v>
      </c>
    </row>
    <row r="1850">
      <c r="A1850" s="1" t="s">
        <v>3706</v>
      </c>
      <c r="B1850" s="1" t="s">
        <v>3707</v>
      </c>
      <c r="C1850" s="1">
        <v>9266.0</v>
      </c>
      <c r="D1850" s="1">
        <v>15.0</v>
      </c>
      <c r="F1850" s="1" t="s">
        <v>1520</v>
      </c>
      <c r="G1850" s="2">
        <f>IFERROR(__xludf.DUMMYFUNCTION("IF(B1850="""","""",COUNTA(SPLIT(B1850,"" "")))"),25.0)</f>
        <v>25</v>
      </c>
    </row>
    <row r="1851">
      <c r="A1851" s="1" t="s">
        <v>3708</v>
      </c>
      <c r="B1851" s="1" t="s">
        <v>3709</v>
      </c>
      <c r="C1851" s="1">
        <v>9267.0</v>
      </c>
      <c r="D1851" s="1">
        <v>15.0</v>
      </c>
      <c r="F1851" s="1" t="s">
        <v>1520</v>
      </c>
      <c r="G1851" s="2">
        <f>IFERROR(__xludf.DUMMYFUNCTION("IF(B1851="""","""",COUNTA(SPLIT(B1851,"" "")))"),14.0)</f>
        <v>14</v>
      </c>
    </row>
    <row r="1852">
      <c r="A1852" s="1" t="s">
        <v>3710</v>
      </c>
      <c r="B1852" s="1" t="s">
        <v>3711</v>
      </c>
      <c r="C1852" s="1">
        <v>8964.0</v>
      </c>
      <c r="D1852" s="1">
        <v>2.0</v>
      </c>
      <c r="F1852" s="1" t="s">
        <v>1520</v>
      </c>
      <c r="G1852" s="2">
        <f>IFERROR(__xludf.DUMMYFUNCTION("IF(B1852="""","""",COUNTA(SPLIT(B1852,"" "")))"),34.0)</f>
        <v>34</v>
      </c>
    </row>
    <row r="1853">
      <c r="A1853" s="1" t="s">
        <v>3712</v>
      </c>
      <c r="B1853" s="1" t="s">
        <v>3713</v>
      </c>
      <c r="C1853" s="1">
        <v>9254.0</v>
      </c>
      <c r="D1853" s="1">
        <v>15.0</v>
      </c>
      <c r="F1853" s="1" t="s">
        <v>1520</v>
      </c>
      <c r="G1853" s="2">
        <f>IFERROR(__xludf.DUMMYFUNCTION("IF(B1853="""","""",COUNTA(SPLIT(B1853,"" "")))"),25.0)</f>
        <v>25</v>
      </c>
    </row>
    <row r="1854">
      <c r="A1854" s="1" t="s">
        <v>3714</v>
      </c>
      <c r="B1854" s="1" t="s">
        <v>3715</v>
      </c>
      <c r="C1854" s="1">
        <v>10318.0</v>
      </c>
      <c r="D1854" s="1">
        <v>17.0</v>
      </c>
      <c r="F1854" s="1" t="s">
        <v>1520</v>
      </c>
      <c r="G1854" s="2">
        <f>IFERROR(__xludf.DUMMYFUNCTION("IF(B1854="""","""",COUNTA(SPLIT(B1854,"" "")))"),11.0)</f>
        <v>11</v>
      </c>
    </row>
    <row r="1855">
      <c r="A1855" s="1" t="s">
        <v>3716</v>
      </c>
      <c r="B1855" s="1" t="s">
        <v>3717</v>
      </c>
      <c r="C1855" s="1">
        <v>10319.0</v>
      </c>
      <c r="D1855" s="1">
        <v>17.0</v>
      </c>
      <c r="F1855" s="1" t="s">
        <v>1520</v>
      </c>
      <c r="G1855" s="2">
        <f>IFERROR(__xludf.DUMMYFUNCTION("IF(B1855="""","""",COUNTA(SPLIT(B1855,"" "")))"),9.0)</f>
        <v>9</v>
      </c>
    </row>
    <row r="1856">
      <c r="A1856" s="1" t="s">
        <v>3718</v>
      </c>
      <c r="B1856" s="1" t="s">
        <v>3719</v>
      </c>
      <c r="C1856" s="1">
        <v>10320.0</v>
      </c>
      <c r="D1856" s="1">
        <v>17.0</v>
      </c>
      <c r="F1856" s="1" t="s">
        <v>1520</v>
      </c>
      <c r="G1856" s="2">
        <f>IFERROR(__xludf.DUMMYFUNCTION("IF(B1856="""","""",COUNTA(SPLIT(B1856,"" "")))"),15.0)</f>
        <v>15</v>
      </c>
    </row>
    <row r="1857">
      <c r="A1857" s="1" t="s">
        <v>3720</v>
      </c>
      <c r="B1857" s="1" t="s">
        <v>3721</v>
      </c>
      <c r="C1857" s="1">
        <v>10321.0</v>
      </c>
      <c r="D1857" s="1">
        <v>17.0</v>
      </c>
      <c r="F1857" s="1" t="s">
        <v>1520</v>
      </c>
      <c r="G1857" s="2">
        <f>IFERROR(__xludf.DUMMYFUNCTION("IF(B1857="""","""",COUNTA(SPLIT(B1857,"" "")))"),8.0)</f>
        <v>8</v>
      </c>
    </row>
    <row r="1858">
      <c r="A1858" s="1" t="s">
        <v>3722</v>
      </c>
      <c r="B1858" s="1" t="s">
        <v>3723</v>
      </c>
      <c r="C1858" s="1">
        <v>10322.0</v>
      </c>
      <c r="D1858" s="1">
        <v>17.0</v>
      </c>
      <c r="F1858" s="1" t="s">
        <v>1520</v>
      </c>
      <c r="G1858" s="2">
        <f>IFERROR(__xludf.DUMMYFUNCTION("IF(B1858="""","""",COUNTA(SPLIT(B1858,"" "")))"),5.0)</f>
        <v>5</v>
      </c>
    </row>
    <row r="1859">
      <c r="A1859" s="1" t="s">
        <v>3724</v>
      </c>
      <c r="B1859" s="1" t="s">
        <v>3725</v>
      </c>
      <c r="C1859" s="1">
        <v>9944.0</v>
      </c>
      <c r="D1859" s="1">
        <v>1.0</v>
      </c>
      <c r="F1859" s="1" t="s">
        <v>1520</v>
      </c>
      <c r="G1859" s="2">
        <f>IFERROR(__xludf.DUMMYFUNCTION("IF(B1859="""","""",COUNTA(SPLIT(B1859,"" "")))"),17.0)</f>
        <v>17</v>
      </c>
    </row>
    <row r="1860">
      <c r="A1860" s="1" t="s">
        <v>3726</v>
      </c>
      <c r="B1860" s="1" t="s">
        <v>3727</v>
      </c>
      <c r="C1860" s="1">
        <v>10229.0</v>
      </c>
      <c r="D1860" s="1">
        <v>1.0</v>
      </c>
      <c r="F1860" s="1" t="s">
        <v>1520</v>
      </c>
      <c r="G1860" s="2">
        <f>IFERROR(__xludf.DUMMYFUNCTION("IF(B1860="""","""",COUNTA(SPLIT(B1860,"" "")))"),10.0)</f>
        <v>10</v>
      </c>
    </row>
    <row r="1861">
      <c r="A1861" s="1" t="s">
        <v>3728</v>
      </c>
      <c r="B1861" s="1" t="s">
        <v>3729</v>
      </c>
      <c r="C1861" s="1">
        <v>10230.0</v>
      </c>
      <c r="D1861" s="1">
        <v>1.0</v>
      </c>
      <c r="F1861" s="1" t="s">
        <v>1520</v>
      </c>
      <c r="G1861" s="2">
        <f>IFERROR(__xludf.DUMMYFUNCTION("IF(B1861="""","""",COUNTA(SPLIT(B1861,"" "")))"),6.0)</f>
        <v>6</v>
      </c>
    </row>
    <row r="1862">
      <c r="A1862" s="1" t="s">
        <v>3730</v>
      </c>
      <c r="B1862" s="1" t="s">
        <v>3731</v>
      </c>
      <c r="C1862" s="1">
        <v>9947.0</v>
      </c>
      <c r="D1862" s="1">
        <v>1.0</v>
      </c>
      <c r="F1862" s="1" t="s">
        <v>1520</v>
      </c>
      <c r="G1862" s="2">
        <f>IFERROR(__xludf.DUMMYFUNCTION("IF(B1862="""","""",COUNTA(SPLIT(B1862,"" "")))"),16.0)</f>
        <v>16</v>
      </c>
    </row>
    <row r="1863">
      <c r="A1863" s="1" t="s">
        <v>3732</v>
      </c>
      <c r="B1863" s="1" t="s">
        <v>3733</v>
      </c>
      <c r="C1863" s="1">
        <v>10240.0</v>
      </c>
      <c r="D1863" s="1">
        <v>2.0</v>
      </c>
      <c r="F1863" s="1" t="s">
        <v>1520</v>
      </c>
      <c r="G1863" s="2">
        <f>IFERROR(__xludf.DUMMYFUNCTION("IF(B1863="""","""",COUNTA(SPLIT(B1863,"" "")))"),15.0)</f>
        <v>15</v>
      </c>
    </row>
    <row r="1864">
      <c r="A1864" s="1" t="s">
        <v>3734</v>
      </c>
      <c r="B1864" s="1" t="s">
        <v>3735</v>
      </c>
      <c r="C1864" s="1">
        <v>10241.0</v>
      </c>
      <c r="D1864" s="1">
        <v>1.0</v>
      </c>
      <c r="F1864" s="1" t="s">
        <v>1520</v>
      </c>
      <c r="G1864" s="2">
        <f>IFERROR(__xludf.DUMMYFUNCTION("IF(B1864="""","""",COUNTA(SPLIT(B1864,"" "")))"),7.0)</f>
        <v>7</v>
      </c>
    </row>
    <row r="1865">
      <c r="A1865" s="1" t="s">
        <v>3736</v>
      </c>
      <c r="B1865" s="1" t="s">
        <v>3737</v>
      </c>
      <c r="C1865" s="1">
        <v>9948.0</v>
      </c>
      <c r="D1865" s="1">
        <v>2.0</v>
      </c>
      <c r="F1865" s="1" t="s">
        <v>1520</v>
      </c>
      <c r="G1865" s="2">
        <f>IFERROR(__xludf.DUMMYFUNCTION("IF(B1865="""","""",COUNTA(SPLIT(B1865,"" "")))"),16.0)</f>
        <v>16</v>
      </c>
    </row>
    <row r="1866">
      <c r="A1866" s="1" t="s">
        <v>3738</v>
      </c>
      <c r="B1866" s="1" t="s">
        <v>3739</v>
      </c>
      <c r="C1866" s="1">
        <v>10242.0</v>
      </c>
      <c r="D1866" s="1">
        <v>9.0</v>
      </c>
      <c r="F1866" s="1" t="s">
        <v>1520</v>
      </c>
      <c r="G1866" s="2">
        <f>IFERROR(__xludf.DUMMYFUNCTION("IF(B1866="""","""",COUNTA(SPLIT(B1866,"" "")))"),15.0)</f>
        <v>15</v>
      </c>
    </row>
    <row r="1867">
      <c r="A1867" s="1" t="s">
        <v>3740</v>
      </c>
      <c r="B1867" s="1" t="s">
        <v>3741</v>
      </c>
      <c r="C1867" s="1">
        <v>10243.0</v>
      </c>
      <c r="D1867" s="1">
        <v>1.0</v>
      </c>
      <c r="F1867" s="1" t="s">
        <v>1520</v>
      </c>
      <c r="G1867" s="2">
        <f>IFERROR(__xludf.DUMMYFUNCTION("IF(B1867="""","""",COUNTA(SPLIT(B1867,"" "")))"),26.0)</f>
        <v>26</v>
      </c>
    </row>
    <row r="1868">
      <c r="A1868" s="1" t="s">
        <v>3742</v>
      </c>
      <c r="B1868" s="1" t="s">
        <v>3743</v>
      </c>
      <c r="C1868" s="1">
        <v>10244.0</v>
      </c>
      <c r="D1868" s="1">
        <v>2.0</v>
      </c>
      <c r="F1868" s="1" t="s">
        <v>1520</v>
      </c>
      <c r="G1868" s="2">
        <f>IFERROR(__xludf.DUMMYFUNCTION("IF(B1868="""","""",COUNTA(SPLIT(B1868,"" "")))"),34.0)</f>
        <v>34</v>
      </c>
    </row>
    <row r="1869">
      <c r="A1869" s="1" t="s">
        <v>3744</v>
      </c>
      <c r="B1869" s="1" t="s">
        <v>3745</v>
      </c>
      <c r="C1869" s="1">
        <v>10245.0</v>
      </c>
      <c r="D1869" s="1">
        <v>1.0</v>
      </c>
      <c r="F1869" s="1" t="s">
        <v>1520</v>
      </c>
      <c r="G1869" s="2">
        <f>IFERROR(__xludf.DUMMYFUNCTION("IF(B1869="""","""",COUNTA(SPLIT(B1869,"" "")))"),38.0)</f>
        <v>38</v>
      </c>
    </row>
    <row r="1870">
      <c r="A1870" s="1" t="s">
        <v>3746</v>
      </c>
      <c r="B1870" s="1" t="s">
        <v>3747</v>
      </c>
      <c r="C1870" s="1">
        <v>10246.0</v>
      </c>
      <c r="D1870" s="1">
        <v>2.0</v>
      </c>
      <c r="F1870" s="1" t="s">
        <v>1520</v>
      </c>
      <c r="G1870" s="2">
        <f>IFERROR(__xludf.DUMMYFUNCTION("IF(B1870="""","""",COUNTA(SPLIT(B1870,"" "")))"),23.0)</f>
        <v>23</v>
      </c>
    </row>
    <row r="1871">
      <c r="A1871" s="1" t="s">
        <v>3748</v>
      </c>
      <c r="B1871" s="1" t="s">
        <v>3749</v>
      </c>
      <c r="C1871" s="1">
        <v>10323.0</v>
      </c>
      <c r="D1871" s="1">
        <v>1.0</v>
      </c>
      <c r="F1871" s="1" t="s">
        <v>1520</v>
      </c>
      <c r="G1871" s="2">
        <f>IFERROR(__xludf.DUMMYFUNCTION("IF(B1871="""","""",COUNTA(SPLIT(B1871,"" "")))"),41.0)</f>
        <v>41</v>
      </c>
    </row>
    <row r="1872">
      <c r="A1872" s="1" t="s">
        <v>3750</v>
      </c>
      <c r="B1872" s="1" t="s">
        <v>3751</v>
      </c>
      <c r="C1872" s="1">
        <v>9949.0</v>
      </c>
      <c r="D1872" s="1">
        <v>1.0</v>
      </c>
      <c r="F1872" s="1" t="s">
        <v>1520</v>
      </c>
      <c r="G1872" s="2">
        <f>IFERROR(__xludf.DUMMYFUNCTION("IF(B1872="""","""",COUNTA(SPLIT(B1872,"" "")))"),23.0)</f>
        <v>23</v>
      </c>
    </row>
    <row r="1873">
      <c r="A1873" s="1" t="s">
        <v>3752</v>
      </c>
      <c r="B1873" s="1" t="s">
        <v>3753</v>
      </c>
      <c r="C1873" s="1">
        <v>10247.0</v>
      </c>
      <c r="D1873" s="1">
        <v>17.0</v>
      </c>
      <c r="F1873" s="1" t="s">
        <v>1520</v>
      </c>
      <c r="G1873" s="2">
        <f>IFERROR(__xludf.DUMMYFUNCTION("IF(B1873="""","""",COUNTA(SPLIT(B1873,"" "")))"),17.0)</f>
        <v>17</v>
      </c>
    </row>
    <row r="1874">
      <c r="A1874" s="1" t="s">
        <v>3754</v>
      </c>
      <c r="B1874" s="1" t="s">
        <v>3755</v>
      </c>
      <c r="C1874" s="1">
        <v>10248.0</v>
      </c>
      <c r="D1874" s="1">
        <v>2.0</v>
      </c>
      <c r="F1874" s="1" t="s">
        <v>1520</v>
      </c>
      <c r="G1874" s="2">
        <f>IFERROR(__xludf.DUMMYFUNCTION("IF(B1874="""","""",COUNTA(SPLIT(B1874,"" "")))"),25.0)</f>
        <v>25</v>
      </c>
    </row>
    <row r="1875">
      <c r="A1875" s="1" t="s">
        <v>3756</v>
      </c>
      <c r="B1875" s="1" t="s">
        <v>3757</v>
      </c>
      <c r="C1875" s="1">
        <v>9946.0</v>
      </c>
      <c r="D1875" s="1">
        <v>1.0</v>
      </c>
      <c r="F1875" s="1" t="s">
        <v>1520</v>
      </c>
      <c r="G1875" s="2">
        <f>IFERROR(__xludf.DUMMYFUNCTION("IF(B1875="""","""",COUNTA(SPLIT(B1875,"" "")))"),22.0)</f>
        <v>22</v>
      </c>
    </row>
    <row r="1876">
      <c r="A1876" s="1" t="s">
        <v>3758</v>
      </c>
      <c r="B1876" s="1" t="s">
        <v>3759</v>
      </c>
      <c r="C1876" s="1">
        <v>10324.0</v>
      </c>
      <c r="D1876" s="1">
        <v>1.0</v>
      </c>
      <c r="F1876" s="1" t="s">
        <v>1520</v>
      </c>
      <c r="G1876" s="2">
        <f>IFERROR(__xludf.DUMMYFUNCTION("IF(B1876="""","""",COUNTA(SPLIT(B1876,"" "")))"),29.0)</f>
        <v>29</v>
      </c>
    </row>
    <row r="1877">
      <c r="A1877" s="1" t="s">
        <v>3760</v>
      </c>
      <c r="B1877" s="1" t="s">
        <v>3761</v>
      </c>
      <c r="C1877" s="1">
        <v>10325.0</v>
      </c>
      <c r="D1877" s="1">
        <v>2.0</v>
      </c>
      <c r="F1877" s="1" t="s">
        <v>1520</v>
      </c>
      <c r="G1877" s="2">
        <f>IFERROR(__xludf.DUMMYFUNCTION("IF(B1877="""","""",COUNTA(SPLIT(B1877,"" "")))"),27.0)</f>
        <v>27</v>
      </c>
    </row>
    <row r="1878">
      <c r="A1878" s="1" t="s">
        <v>3762</v>
      </c>
      <c r="B1878" s="1" t="s">
        <v>3763</v>
      </c>
      <c r="C1878" s="1">
        <v>9940.0</v>
      </c>
      <c r="D1878" s="1">
        <v>17.0</v>
      </c>
      <c r="F1878" s="1" t="s">
        <v>1520</v>
      </c>
      <c r="G1878" s="2">
        <f>IFERROR(__xludf.DUMMYFUNCTION("IF(B1878="""","""",COUNTA(SPLIT(B1878,"" "")))"),39.0)</f>
        <v>39</v>
      </c>
    </row>
    <row r="1879">
      <c r="A1879" s="1" t="s">
        <v>3764</v>
      </c>
      <c r="B1879" s="1" t="s">
        <v>3765</v>
      </c>
      <c r="C1879" s="1">
        <v>10179.0</v>
      </c>
      <c r="D1879" s="1">
        <v>2.0</v>
      </c>
      <c r="F1879" s="1" t="s">
        <v>1520</v>
      </c>
      <c r="G1879" s="2">
        <f>IFERROR(__xludf.DUMMYFUNCTION("IF(B1879="""","""",COUNTA(SPLIT(B1879,"" "")))"),31.0)</f>
        <v>31</v>
      </c>
    </row>
    <row r="1880">
      <c r="A1880" s="1" t="s">
        <v>3766</v>
      </c>
      <c r="B1880" s="1" t="s">
        <v>3767</v>
      </c>
      <c r="C1880" s="1">
        <v>10180.0</v>
      </c>
      <c r="D1880" s="1">
        <v>9.0</v>
      </c>
      <c r="F1880" s="1" t="s">
        <v>1520</v>
      </c>
      <c r="G1880" s="2">
        <f>IFERROR(__xludf.DUMMYFUNCTION("IF(B1880="""","""",COUNTA(SPLIT(B1880,"" "")))"),6.0)</f>
        <v>6</v>
      </c>
    </row>
    <row r="1881">
      <c r="A1881" s="1" t="s">
        <v>3768</v>
      </c>
      <c r="B1881" s="1" t="s">
        <v>3769</v>
      </c>
      <c r="C1881" s="1">
        <v>10181.0</v>
      </c>
      <c r="D1881" s="1">
        <v>2.0</v>
      </c>
      <c r="F1881" s="1" t="s">
        <v>1520</v>
      </c>
      <c r="G1881" s="2">
        <f>IFERROR(__xludf.DUMMYFUNCTION("IF(B1881="""","""",COUNTA(SPLIT(B1881,"" "")))"),39.0)</f>
        <v>39</v>
      </c>
    </row>
    <row r="1882">
      <c r="A1882" s="1" t="s">
        <v>3770</v>
      </c>
      <c r="B1882" s="1" t="s">
        <v>3771</v>
      </c>
      <c r="C1882" s="1">
        <v>10182.0</v>
      </c>
      <c r="D1882" s="1">
        <v>9.0</v>
      </c>
      <c r="F1882" s="1" t="s">
        <v>1520</v>
      </c>
      <c r="G1882" s="2">
        <f>IFERROR(__xludf.DUMMYFUNCTION("IF(B1882="""","""",COUNTA(SPLIT(B1882,"" "")))"),25.0)</f>
        <v>25</v>
      </c>
    </row>
    <row r="1883">
      <c r="A1883" s="1" t="s">
        <v>3772</v>
      </c>
      <c r="B1883" s="1" t="s">
        <v>3773</v>
      </c>
      <c r="C1883" s="1">
        <v>10183.0</v>
      </c>
      <c r="D1883" s="1">
        <v>2.0</v>
      </c>
      <c r="F1883" s="1" t="s">
        <v>1520</v>
      </c>
      <c r="G1883" s="2">
        <f>IFERROR(__xludf.DUMMYFUNCTION("IF(B1883="""","""",COUNTA(SPLIT(B1883,"" "")))"),1.0)</f>
        <v>1</v>
      </c>
    </row>
    <row r="1884">
      <c r="A1884" s="1" t="s">
        <v>3774</v>
      </c>
      <c r="B1884" s="1" t="s">
        <v>3775</v>
      </c>
      <c r="C1884" s="1">
        <v>10184.0</v>
      </c>
      <c r="D1884" s="1">
        <v>1.0</v>
      </c>
      <c r="F1884" s="1" t="s">
        <v>1520</v>
      </c>
      <c r="G1884" s="2">
        <f>IFERROR(__xludf.DUMMYFUNCTION("IF(B1884="""","""",COUNTA(SPLIT(B1884,"" "")))"),36.0)</f>
        <v>36</v>
      </c>
    </row>
    <row r="1885">
      <c r="A1885" s="1" t="s">
        <v>3776</v>
      </c>
      <c r="B1885" s="1" t="s">
        <v>3777</v>
      </c>
      <c r="C1885" s="1">
        <v>10185.0</v>
      </c>
      <c r="D1885" s="1">
        <v>1.0</v>
      </c>
      <c r="F1885" s="1" t="s">
        <v>1520</v>
      </c>
      <c r="G1885" s="2">
        <f>IFERROR(__xludf.DUMMYFUNCTION("IF(B1885="""","""",COUNTA(SPLIT(B1885,"" "")))"),25.0)</f>
        <v>25</v>
      </c>
    </row>
    <row r="1886">
      <c r="A1886" s="1" t="s">
        <v>3778</v>
      </c>
      <c r="B1886" s="1" t="s">
        <v>3779</v>
      </c>
      <c r="C1886" s="1">
        <v>10186.0</v>
      </c>
      <c r="D1886" s="1">
        <v>1.0</v>
      </c>
      <c r="F1886" s="1" t="s">
        <v>1520</v>
      </c>
      <c r="G1886" s="2">
        <f>IFERROR(__xludf.DUMMYFUNCTION("IF(B1886="""","""",COUNTA(SPLIT(B1886,"" "")))"),33.0)</f>
        <v>33</v>
      </c>
    </row>
    <row r="1887">
      <c r="A1887" s="1" t="s">
        <v>3780</v>
      </c>
      <c r="B1887" s="1" t="s">
        <v>3781</v>
      </c>
      <c r="C1887" s="1">
        <v>10187.0</v>
      </c>
      <c r="D1887" s="1">
        <v>1.0</v>
      </c>
      <c r="F1887" s="1" t="s">
        <v>1520</v>
      </c>
      <c r="G1887" s="2">
        <f>IFERROR(__xludf.DUMMYFUNCTION("IF(B1887="""","""",COUNTA(SPLIT(B1887,"" "")))"),10.0)</f>
        <v>10</v>
      </c>
    </row>
    <row r="1888">
      <c r="A1888" s="1" t="s">
        <v>3782</v>
      </c>
      <c r="B1888" s="1" t="s">
        <v>3783</v>
      </c>
      <c r="C1888" s="1">
        <v>10188.0</v>
      </c>
      <c r="D1888" s="1">
        <v>2.0</v>
      </c>
      <c r="F1888" s="1" t="s">
        <v>1520</v>
      </c>
      <c r="G1888" s="2">
        <f>IFERROR(__xludf.DUMMYFUNCTION("IF(B1888="""","""",COUNTA(SPLIT(B1888,"" "")))"),25.0)</f>
        <v>25</v>
      </c>
    </row>
    <row r="1889">
      <c r="A1889" s="1" t="s">
        <v>3784</v>
      </c>
      <c r="B1889" s="1" t="s">
        <v>3785</v>
      </c>
      <c r="C1889" s="1">
        <v>10189.0</v>
      </c>
      <c r="D1889" s="1">
        <v>9.0</v>
      </c>
      <c r="F1889" s="1" t="s">
        <v>1520</v>
      </c>
      <c r="G1889" s="2">
        <f>IFERROR(__xludf.DUMMYFUNCTION("IF(B1889="""","""",COUNTA(SPLIT(B1889,"" "")))"),4.0)</f>
        <v>4</v>
      </c>
    </row>
    <row r="1890">
      <c r="A1890" s="1" t="s">
        <v>3786</v>
      </c>
      <c r="B1890" s="1" t="s">
        <v>3787</v>
      </c>
      <c r="C1890" s="1">
        <v>10190.0</v>
      </c>
      <c r="D1890" s="1">
        <v>2.0</v>
      </c>
      <c r="F1890" s="1" t="s">
        <v>1520</v>
      </c>
      <c r="G1890" s="2">
        <f>IFERROR(__xludf.DUMMYFUNCTION("IF(B1890="""","""",COUNTA(SPLIT(B1890,"" "")))"),24.0)</f>
        <v>24</v>
      </c>
    </row>
    <row r="1891">
      <c r="A1891" s="1" t="s">
        <v>3788</v>
      </c>
      <c r="B1891" s="1" t="s">
        <v>3789</v>
      </c>
      <c r="C1891" s="1">
        <v>10191.0</v>
      </c>
      <c r="D1891" s="1">
        <v>1.0</v>
      </c>
      <c r="F1891" s="1" t="s">
        <v>1520</v>
      </c>
      <c r="G1891" s="2">
        <f>IFERROR(__xludf.DUMMYFUNCTION("IF(B1891="""","""",COUNTA(SPLIT(B1891,"" "")))"),34.0)</f>
        <v>34</v>
      </c>
    </row>
    <row r="1892">
      <c r="A1892" s="1" t="s">
        <v>3790</v>
      </c>
      <c r="B1892" s="1" t="s">
        <v>3791</v>
      </c>
      <c r="C1892" s="1">
        <v>10670.0</v>
      </c>
      <c r="D1892" s="1">
        <v>1.0</v>
      </c>
      <c r="F1892" s="1" t="s">
        <v>1520</v>
      </c>
      <c r="G1892" s="2">
        <f>IFERROR(__xludf.DUMMYFUNCTION("IF(B1892="""","""",COUNTA(SPLIT(B1892,"" "")))"),30.0)</f>
        <v>30</v>
      </c>
    </row>
    <row r="1893">
      <c r="A1893" s="1" t="s">
        <v>3792</v>
      </c>
      <c r="B1893" s="1" t="s">
        <v>3793</v>
      </c>
      <c r="C1893" s="1">
        <v>10671.0</v>
      </c>
      <c r="D1893" s="1">
        <v>1.0</v>
      </c>
      <c r="F1893" s="1" t="s">
        <v>1520</v>
      </c>
      <c r="G1893" s="2">
        <f>IFERROR(__xludf.DUMMYFUNCTION("IF(B1893="""","""",COUNTA(SPLIT(B1893,"" "")))"),25.0)</f>
        <v>25</v>
      </c>
    </row>
    <row r="1894">
      <c r="A1894" s="1" t="s">
        <v>3794</v>
      </c>
      <c r="B1894" s="1" t="s">
        <v>3795</v>
      </c>
      <c r="C1894" s="1">
        <v>10672.0</v>
      </c>
      <c r="D1894" s="1">
        <v>1.0</v>
      </c>
      <c r="F1894" s="1" t="s">
        <v>1520</v>
      </c>
      <c r="G1894" s="2">
        <f>IFERROR(__xludf.DUMMYFUNCTION("IF(B1894="""","""",COUNTA(SPLIT(B1894,"" "")))"),11.0)</f>
        <v>11</v>
      </c>
    </row>
    <row r="1895">
      <c r="A1895" s="1" t="s">
        <v>3796</v>
      </c>
      <c r="B1895" s="1" t="s">
        <v>3797</v>
      </c>
      <c r="C1895" s="1">
        <v>10673.0</v>
      </c>
      <c r="D1895" s="1">
        <v>1.0</v>
      </c>
      <c r="F1895" s="1" t="s">
        <v>1520</v>
      </c>
      <c r="G1895" s="2">
        <f>IFERROR(__xludf.DUMMYFUNCTION("IF(B1895="""","""",COUNTA(SPLIT(B1895,"" "")))"),29.0)</f>
        <v>29</v>
      </c>
    </row>
    <row r="1896">
      <c r="A1896" s="1" t="s">
        <v>3798</v>
      </c>
      <c r="B1896" s="1" t="s">
        <v>3799</v>
      </c>
      <c r="C1896" s="1">
        <v>10674.0</v>
      </c>
      <c r="D1896" s="1">
        <v>1.0</v>
      </c>
      <c r="F1896" s="1" t="s">
        <v>1520</v>
      </c>
      <c r="G1896" s="2">
        <f>IFERROR(__xludf.DUMMYFUNCTION("IF(B1896="""","""",COUNTA(SPLIT(B1896,"" "")))"),35.0)</f>
        <v>35</v>
      </c>
    </row>
    <row r="1897">
      <c r="A1897" s="1" t="s">
        <v>3800</v>
      </c>
      <c r="B1897" s="1" t="s">
        <v>3801</v>
      </c>
      <c r="C1897" s="1">
        <v>10675.0</v>
      </c>
      <c r="D1897" s="1">
        <v>1.0</v>
      </c>
      <c r="F1897" s="1" t="s">
        <v>1520</v>
      </c>
      <c r="G1897" s="2">
        <f>IFERROR(__xludf.DUMMYFUNCTION("IF(B1897="""","""",COUNTA(SPLIT(B1897,"" "")))"),24.0)</f>
        <v>24</v>
      </c>
    </row>
    <row r="1898">
      <c r="A1898" s="1" t="s">
        <v>3802</v>
      </c>
      <c r="B1898" s="1" t="s">
        <v>3803</v>
      </c>
      <c r="C1898" s="1">
        <v>10846.0</v>
      </c>
      <c r="D1898" s="1">
        <v>1.0</v>
      </c>
      <c r="F1898" s="1" t="s">
        <v>1520</v>
      </c>
      <c r="G1898" s="2">
        <f>IFERROR(__xludf.DUMMYFUNCTION("IF(B1898="""","""",COUNTA(SPLIT(B1898,"" "")))"),4.0)</f>
        <v>4</v>
      </c>
    </row>
    <row r="1899">
      <c r="A1899" s="1" t="s">
        <v>3804</v>
      </c>
      <c r="B1899" s="1" t="s">
        <v>3805</v>
      </c>
      <c r="C1899" s="1">
        <v>10847.0</v>
      </c>
      <c r="D1899" s="1">
        <v>1.0</v>
      </c>
      <c r="F1899" s="1" t="s">
        <v>1520</v>
      </c>
      <c r="G1899" s="2">
        <f>IFERROR(__xludf.DUMMYFUNCTION("IF(B1899="""","""",COUNTA(SPLIT(B1899,"" "")))"),9.0)</f>
        <v>9</v>
      </c>
    </row>
    <row r="1900">
      <c r="A1900" s="1" t="s">
        <v>3806</v>
      </c>
      <c r="B1900" s="1" t="s">
        <v>3807</v>
      </c>
      <c r="C1900" s="1">
        <v>9957.0</v>
      </c>
      <c r="D1900" s="1">
        <v>1.0</v>
      </c>
      <c r="F1900" s="1" t="s">
        <v>1520</v>
      </c>
      <c r="G1900" s="2">
        <f>IFERROR(__xludf.DUMMYFUNCTION("IF(B1900="""","""",COUNTA(SPLIT(B1900,"" "")))"),3.0)</f>
        <v>3</v>
      </c>
    </row>
    <row r="1901">
      <c r="A1901" s="1" t="s">
        <v>3808</v>
      </c>
      <c r="B1901" s="1" t="s">
        <v>3809</v>
      </c>
      <c r="C1901" s="1">
        <v>9956.0</v>
      </c>
      <c r="D1901" s="1">
        <v>1.0</v>
      </c>
      <c r="F1901" s="1" t="s">
        <v>1520</v>
      </c>
      <c r="G1901" s="2">
        <f>IFERROR(__xludf.DUMMYFUNCTION("IF(B1901="""","""",COUNTA(SPLIT(B1901,"" "")))"),19.0)</f>
        <v>19</v>
      </c>
    </row>
    <row r="1902">
      <c r="A1902" s="1" t="s">
        <v>3810</v>
      </c>
      <c r="B1902" s="1" t="s">
        <v>3811</v>
      </c>
      <c r="C1902" s="1">
        <v>9943.0</v>
      </c>
      <c r="D1902" s="1">
        <v>1.0</v>
      </c>
      <c r="F1902" s="1" t="s">
        <v>1520</v>
      </c>
      <c r="G1902" s="2">
        <f>IFERROR(__xludf.DUMMYFUNCTION("IF(B1902="""","""",COUNTA(SPLIT(B1902,"" "")))"),37.0)</f>
        <v>37</v>
      </c>
    </row>
    <row r="1903">
      <c r="A1903" s="1" t="s">
        <v>3812</v>
      </c>
      <c r="B1903" s="1" t="s">
        <v>3813</v>
      </c>
      <c r="C1903" s="1">
        <v>10195.0</v>
      </c>
      <c r="D1903" s="1">
        <v>2.0</v>
      </c>
      <c r="F1903" s="1" t="s">
        <v>1520</v>
      </c>
      <c r="G1903" s="2">
        <f>IFERROR(__xludf.DUMMYFUNCTION("IF(B1903="""","""",COUNTA(SPLIT(B1903,"" "")))"),24.0)</f>
        <v>24</v>
      </c>
    </row>
    <row r="1904">
      <c r="A1904" s="1" t="s">
        <v>3814</v>
      </c>
      <c r="B1904" s="1" t="s">
        <v>3815</v>
      </c>
      <c r="C1904" s="1">
        <v>10196.0</v>
      </c>
      <c r="D1904" s="1">
        <v>9.0</v>
      </c>
      <c r="F1904" s="1" t="s">
        <v>1520</v>
      </c>
      <c r="G1904" s="2">
        <f>IFERROR(__xludf.DUMMYFUNCTION("IF(B1904="""","""",COUNTA(SPLIT(B1904,"" "")))"),11.0)</f>
        <v>11</v>
      </c>
    </row>
    <row r="1905">
      <c r="A1905" s="1" t="s">
        <v>3816</v>
      </c>
      <c r="B1905" s="1" t="s">
        <v>3817</v>
      </c>
      <c r="C1905" s="1">
        <v>10197.0</v>
      </c>
      <c r="D1905" s="1">
        <v>2.0</v>
      </c>
      <c r="F1905" s="1" t="s">
        <v>1520</v>
      </c>
      <c r="G1905" s="2">
        <f>IFERROR(__xludf.DUMMYFUNCTION("IF(B1905="""","""",COUNTA(SPLIT(B1905,"" "")))"),4.0)</f>
        <v>4</v>
      </c>
    </row>
    <row r="1906">
      <c r="A1906" s="1" t="s">
        <v>3818</v>
      </c>
      <c r="B1906" s="1" t="s">
        <v>3819</v>
      </c>
      <c r="C1906" s="1">
        <v>10198.0</v>
      </c>
      <c r="D1906" s="1">
        <v>1.0</v>
      </c>
      <c r="F1906" s="1" t="s">
        <v>1520</v>
      </c>
      <c r="G1906" s="2">
        <f>IFERROR(__xludf.DUMMYFUNCTION("IF(B1906="""","""",COUNTA(SPLIT(B1906,"" "")))"),39.0)</f>
        <v>39</v>
      </c>
    </row>
    <row r="1907">
      <c r="A1907" s="1" t="s">
        <v>3820</v>
      </c>
      <c r="B1907" s="1" t="s">
        <v>3821</v>
      </c>
      <c r="C1907" s="1">
        <v>9945.0</v>
      </c>
      <c r="D1907" s="1">
        <v>17.0</v>
      </c>
      <c r="F1907" s="1" t="s">
        <v>1520</v>
      </c>
      <c r="G1907" s="2">
        <f>IFERROR(__xludf.DUMMYFUNCTION("IF(B1907="""","""",COUNTA(SPLIT(B1907,"" "")))"),24.0)</f>
        <v>24</v>
      </c>
    </row>
    <row r="1908">
      <c r="A1908" s="1" t="s">
        <v>3822</v>
      </c>
      <c r="B1908" s="1" t="s">
        <v>3823</v>
      </c>
      <c r="C1908" s="1">
        <v>10231.0</v>
      </c>
      <c r="D1908" s="1">
        <v>1.0</v>
      </c>
      <c r="F1908" s="1" t="s">
        <v>1520</v>
      </c>
      <c r="G1908" s="2">
        <f>IFERROR(__xludf.DUMMYFUNCTION("IF(B1908="""","""",COUNTA(SPLIT(B1908,"" "")))"),11.0)</f>
        <v>11</v>
      </c>
    </row>
    <row r="1909">
      <c r="A1909" s="1" t="s">
        <v>3824</v>
      </c>
      <c r="B1909" s="1" t="s">
        <v>3825</v>
      </c>
      <c r="C1909" s="1">
        <v>10232.0</v>
      </c>
      <c r="D1909" s="1">
        <v>17.0</v>
      </c>
      <c r="F1909" s="1" t="s">
        <v>1520</v>
      </c>
      <c r="G1909" s="2">
        <f>IFERROR(__xludf.DUMMYFUNCTION("IF(B1909="""","""",COUNTA(SPLIT(B1909,"" "")))"),15.0)</f>
        <v>15</v>
      </c>
    </row>
    <row r="1910">
      <c r="A1910" s="1" t="s">
        <v>3826</v>
      </c>
      <c r="B1910" s="1" t="s">
        <v>3827</v>
      </c>
      <c r="C1910" s="1">
        <v>9942.0</v>
      </c>
      <c r="D1910" s="1">
        <v>1.0</v>
      </c>
      <c r="F1910" s="1" t="s">
        <v>1520</v>
      </c>
      <c r="G1910" s="2">
        <f>IFERROR(__xludf.DUMMYFUNCTION("IF(B1910="""","""",COUNTA(SPLIT(B1910,"" "")))"),26.0)</f>
        <v>26</v>
      </c>
    </row>
    <row r="1911">
      <c r="A1911" s="1" t="s">
        <v>3828</v>
      </c>
      <c r="B1911" s="1" t="s">
        <v>3829</v>
      </c>
      <c r="C1911" s="1">
        <v>10193.0</v>
      </c>
      <c r="D1911" s="1">
        <v>1.0</v>
      </c>
      <c r="F1911" s="1" t="s">
        <v>1520</v>
      </c>
      <c r="G1911" s="2">
        <f>IFERROR(__xludf.DUMMYFUNCTION("IF(B1911="""","""",COUNTA(SPLIT(B1911,"" "")))"),29.0)</f>
        <v>29</v>
      </c>
    </row>
    <row r="1912">
      <c r="A1912" s="1" t="s">
        <v>3830</v>
      </c>
      <c r="B1912" s="1" t="s">
        <v>3831</v>
      </c>
      <c r="C1912" s="1">
        <v>10194.0</v>
      </c>
      <c r="D1912" s="1">
        <v>1.0</v>
      </c>
      <c r="F1912" s="1" t="s">
        <v>1520</v>
      </c>
      <c r="G1912" s="2">
        <f>IFERROR(__xludf.DUMMYFUNCTION("IF(B1912="""","""",COUNTA(SPLIT(B1912,"" "")))"),35.0)</f>
        <v>35</v>
      </c>
    </row>
    <row r="1913">
      <c r="A1913" s="1" t="s">
        <v>3832</v>
      </c>
      <c r="B1913" s="1" t="s">
        <v>3833</v>
      </c>
      <c r="C1913" s="1">
        <v>9941.0</v>
      </c>
      <c r="D1913" s="1">
        <v>1.0</v>
      </c>
      <c r="F1913" s="1" t="s">
        <v>1520</v>
      </c>
      <c r="G1913" s="2">
        <f>IFERROR(__xludf.DUMMYFUNCTION("IF(B1913="""","""",COUNTA(SPLIT(B1913,"" "")))"),20.0)</f>
        <v>20</v>
      </c>
    </row>
    <row r="1914">
      <c r="A1914" s="1" t="s">
        <v>3834</v>
      </c>
      <c r="B1914" s="1" t="s">
        <v>3835</v>
      </c>
      <c r="C1914" s="1">
        <v>10257.0</v>
      </c>
      <c r="D1914" s="1">
        <v>17.0</v>
      </c>
      <c r="F1914" s="1" t="s">
        <v>1520</v>
      </c>
      <c r="G1914" s="2">
        <f>IFERROR(__xludf.DUMMYFUNCTION("IF(B1914="""","""",COUNTA(SPLIT(B1914,"" "")))"),21.0)</f>
        <v>21</v>
      </c>
    </row>
    <row r="1915">
      <c r="A1915" s="1" t="s">
        <v>3836</v>
      </c>
      <c r="B1915" s="1" t="s">
        <v>3837</v>
      </c>
      <c r="C1915" s="1">
        <v>10259.0</v>
      </c>
      <c r="D1915" s="1">
        <v>2.0</v>
      </c>
      <c r="F1915" s="1" t="s">
        <v>1520</v>
      </c>
      <c r="G1915" s="2">
        <f>IFERROR(__xludf.DUMMYFUNCTION("IF(B1915="""","""",COUNTA(SPLIT(B1915,"" "")))"),24.0)</f>
        <v>24</v>
      </c>
    </row>
    <row r="1916">
      <c r="A1916" s="1" t="s">
        <v>3838</v>
      </c>
      <c r="B1916" s="1" t="s">
        <v>3839</v>
      </c>
      <c r="C1916" s="1">
        <v>10256.0</v>
      </c>
      <c r="D1916" s="1">
        <v>9.0</v>
      </c>
      <c r="F1916" s="1" t="s">
        <v>1520</v>
      </c>
      <c r="G1916" s="2">
        <f>IFERROR(__xludf.DUMMYFUNCTION("IF(B1916="""","""",COUNTA(SPLIT(B1916,"" "")))"),10.0)</f>
        <v>10</v>
      </c>
    </row>
    <row r="1917">
      <c r="A1917" s="1" t="s">
        <v>3840</v>
      </c>
      <c r="B1917" s="1" t="s">
        <v>3841</v>
      </c>
      <c r="C1917" s="1">
        <v>10253.0</v>
      </c>
      <c r="D1917" s="1">
        <v>2.0</v>
      </c>
      <c r="F1917" s="1" t="s">
        <v>1520</v>
      </c>
      <c r="G1917" s="2">
        <f>IFERROR(__xludf.DUMMYFUNCTION("IF(B1917="""","""",COUNTA(SPLIT(B1917,"" "")))"),32.0)</f>
        <v>32</v>
      </c>
    </row>
    <row r="1918">
      <c r="A1918" s="1" t="s">
        <v>3842</v>
      </c>
      <c r="B1918" s="1" t="s">
        <v>3843</v>
      </c>
      <c r="C1918" s="1">
        <v>10258.0</v>
      </c>
      <c r="D1918" s="1">
        <v>1.0</v>
      </c>
      <c r="F1918" s="1" t="s">
        <v>1520</v>
      </c>
      <c r="G1918" s="2">
        <f>IFERROR(__xludf.DUMMYFUNCTION("IF(B1918="""","""",COUNTA(SPLIT(B1918,"" "")))"),28.0)</f>
        <v>28</v>
      </c>
    </row>
    <row r="1919">
      <c r="A1919" s="1" t="s">
        <v>3844</v>
      </c>
      <c r="B1919" s="1" t="s">
        <v>3845</v>
      </c>
      <c r="C1919" s="1">
        <v>10254.0</v>
      </c>
      <c r="D1919" s="1">
        <v>1.0</v>
      </c>
      <c r="F1919" s="1" t="s">
        <v>1520</v>
      </c>
      <c r="G1919" s="2">
        <f>IFERROR(__xludf.DUMMYFUNCTION("IF(B1919="""","""",COUNTA(SPLIT(B1919,"" "")))"),29.0)</f>
        <v>29</v>
      </c>
    </row>
    <row r="1920">
      <c r="A1920" s="1" t="s">
        <v>3846</v>
      </c>
      <c r="B1920" s="1" t="s">
        <v>3847</v>
      </c>
      <c r="C1920" s="1">
        <v>9953.0</v>
      </c>
      <c r="D1920" s="1">
        <v>1.0</v>
      </c>
      <c r="F1920" s="1" t="s">
        <v>1520</v>
      </c>
      <c r="G1920" s="2">
        <f>IFERROR(__xludf.DUMMYFUNCTION("IF(B1920="""","""",COUNTA(SPLIT(B1920,"" "")))"),23.0)</f>
        <v>23</v>
      </c>
    </row>
    <row r="1921">
      <c r="A1921" s="1" t="s">
        <v>3848</v>
      </c>
      <c r="B1921" s="1" t="s">
        <v>3849</v>
      </c>
      <c r="C1921" s="1">
        <v>9952.0</v>
      </c>
      <c r="D1921" s="1">
        <v>2.0</v>
      </c>
      <c r="F1921" s="1" t="s">
        <v>1520</v>
      </c>
      <c r="G1921" s="2">
        <f>IFERROR(__xludf.DUMMYFUNCTION("IF(B1921="""","""",COUNTA(SPLIT(B1921,"" "")))"),14.0)</f>
        <v>14</v>
      </c>
    </row>
    <row r="1922">
      <c r="A1922" s="1" t="s">
        <v>3850</v>
      </c>
      <c r="B1922" s="1" t="s">
        <v>3851</v>
      </c>
      <c r="C1922" s="1">
        <v>10251.0</v>
      </c>
      <c r="D1922" s="1">
        <v>1.0</v>
      </c>
      <c r="F1922" s="1" t="s">
        <v>1520</v>
      </c>
      <c r="G1922" s="2">
        <f>IFERROR(__xludf.DUMMYFUNCTION("IF(B1922="""","""",COUNTA(SPLIT(B1922,"" "")))"),23.0)</f>
        <v>23</v>
      </c>
    </row>
    <row r="1923">
      <c r="A1923" s="1" t="s">
        <v>3852</v>
      </c>
      <c r="B1923" s="1" t="s">
        <v>3853</v>
      </c>
      <c r="C1923" s="1">
        <v>9974.0</v>
      </c>
      <c r="D1923" s="1">
        <v>1.0</v>
      </c>
      <c r="F1923" s="1" t="s">
        <v>1520</v>
      </c>
      <c r="G1923" s="2">
        <f>IFERROR(__xludf.DUMMYFUNCTION("IF(B1923="""","""",COUNTA(SPLIT(B1923,"" "")))"),26.0)</f>
        <v>26</v>
      </c>
    </row>
    <row r="1924">
      <c r="A1924" s="1" t="s">
        <v>3854</v>
      </c>
      <c r="B1924" s="1" t="s">
        <v>3855</v>
      </c>
      <c r="C1924" s="1">
        <v>10233.0</v>
      </c>
      <c r="D1924" s="1">
        <v>1.0</v>
      </c>
      <c r="F1924" s="1" t="s">
        <v>1520</v>
      </c>
      <c r="G1924" s="2">
        <f>IFERROR(__xludf.DUMMYFUNCTION("IF(B1924="""","""",COUNTA(SPLIT(B1924,"" "")))"),30.0)</f>
        <v>30</v>
      </c>
    </row>
    <row r="1925">
      <c r="A1925" s="1" t="s">
        <v>3856</v>
      </c>
      <c r="B1925" s="1" t="s">
        <v>3857</v>
      </c>
      <c r="C1925" s="1">
        <v>10234.0</v>
      </c>
      <c r="D1925" s="1">
        <v>1.0</v>
      </c>
      <c r="F1925" s="1" t="s">
        <v>1520</v>
      </c>
      <c r="G1925" s="2">
        <f>IFERROR(__xludf.DUMMYFUNCTION("IF(B1925="""","""",COUNTA(SPLIT(B1925,"" "")))"),31.0)</f>
        <v>31</v>
      </c>
    </row>
    <row r="1926">
      <c r="A1926" s="1" t="s">
        <v>3858</v>
      </c>
      <c r="B1926" s="1" t="s">
        <v>3859</v>
      </c>
      <c r="C1926" s="1">
        <v>9950.0</v>
      </c>
      <c r="D1926" s="1">
        <v>2.0</v>
      </c>
      <c r="F1926" s="1" t="s">
        <v>1520</v>
      </c>
      <c r="G1926" s="2">
        <f>IFERROR(__xludf.DUMMYFUNCTION("IF(B1926="""","""",COUNTA(SPLIT(B1926,"" "")))"),8.0)</f>
        <v>8</v>
      </c>
    </row>
    <row r="1927">
      <c r="A1927" s="1" t="s">
        <v>3860</v>
      </c>
      <c r="B1927" s="1" t="s">
        <v>3861</v>
      </c>
      <c r="C1927" s="1">
        <v>10249.0</v>
      </c>
      <c r="D1927" s="1">
        <v>9.0</v>
      </c>
      <c r="F1927" s="1" t="s">
        <v>1520</v>
      </c>
      <c r="G1927" s="2">
        <f>IFERROR(__xludf.DUMMYFUNCTION("IF(B1927="""","""",COUNTA(SPLIT(B1927,"" "")))"),9.0)</f>
        <v>9</v>
      </c>
    </row>
    <row r="1928">
      <c r="A1928" s="1" t="s">
        <v>3862</v>
      </c>
      <c r="B1928" s="1" t="s">
        <v>3863</v>
      </c>
      <c r="C1928" s="1">
        <v>10250.0</v>
      </c>
      <c r="D1928" s="1">
        <v>2.0</v>
      </c>
      <c r="F1928" s="1" t="s">
        <v>1520</v>
      </c>
      <c r="G1928" s="2">
        <f>IFERROR(__xludf.DUMMYFUNCTION("IF(B1928="""","""",COUNTA(SPLIT(B1928,"" "")))"),10.0)</f>
        <v>10</v>
      </c>
    </row>
    <row r="1929">
      <c r="A1929" s="1" t="s">
        <v>3864</v>
      </c>
      <c r="B1929" s="1" t="s">
        <v>3865</v>
      </c>
      <c r="C1929" s="1">
        <v>10705.0</v>
      </c>
      <c r="D1929" s="1">
        <v>1.0</v>
      </c>
      <c r="F1929" s="1" t="s">
        <v>1520</v>
      </c>
      <c r="G1929" s="2">
        <f>IFERROR(__xludf.DUMMYFUNCTION("IF(B1929="""","""",COUNTA(SPLIT(B1929,"" "")))"),33.0)</f>
        <v>33</v>
      </c>
    </row>
    <row r="1930">
      <c r="A1930" s="1" t="s">
        <v>3866</v>
      </c>
      <c r="B1930" s="1" t="s">
        <v>3867</v>
      </c>
      <c r="C1930" s="1">
        <v>9006.0</v>
      </c>
      <c r="D1930" s="1">
        <v>1.0</v>
      </c>
      <c r="F1930" s="1" t="s">
        <v>1520</v>
      </c>
      <c r="G1930" s="2">
        <f>IFERROR(__xludf.DUMMYFUNCTION("IF(B1930="""","""",COUNTA(SPLIT(B1930,"" "")))"),22.0)</f>
        <v>22</v>
      </c>
    </row>
    <row r="1931">
      <c r="A1931" s="1" t="s">
        <v>3868</v>
      </c>
      <c r="B1931" s="1" t="s">
        <v>3869</v>
      </c>
      <c r="C1931" s="1">
        <v>9096.0</v>
      </c>
      <c r="D1931" s="1">
        <v>1.0</v>
      </c>
      <c r="F1931" s="1" t="s">
        <v>1520</v>
      </c>
      <c r="G1931" s="2">
        <f>IFERROR(__xludf.DUMMYFUNCTION("IF(B1931="""","""",COUNTA(SPLIT(B1931,"" "")))"),36.0)</f>
        <v>36</v>
      </c>
    </row>
    <row r="1932">
      <c r="A1932" s="1" t="s">
        <v>3870</v>
      </c>
      <c r="B1932" s="1" t="s">
        <v>3871</v>
      </c>
      <c r="C1932" s="1">
        <v>9097.0</v>
      </c>
      <c r="D1932" s="1">
        <v>1.0</v>
      </c>
      <c r="F1932" s="1" t="s">
        <v>1520</v>
      </c>
      <c r="G1932" s="2">
        <f>IFERROR(__xludf.DUMMYFUNCTION("IF(B1932="""","""",COUNTA(SPLIT(B1932,"" "")))"),29.0)</f>
        <v>29</v>
      </c>
    </row>
    <row r="1933">
      <c r="A1933" s="1" t="s">
        <v>3872</v>
      </c>
      <c r="B1933" s="1" t="s">
        <v>3873</v>
      </c>
      <c r="C1933" s="1">
        <v>9644.0</v>
      </c>
      <c r="D1933" s="1">
        <v>1.0</v>
      </c>
      <c r="F1933" s="1" t="s">
        <v>1520</v>
      </c>
      <c r="G1933" s="2">
        <f>IFERROR(__xludf.DUMMYFUNCTION("IF(B1933="""","""",COUNTA(SPLIT(B1933,"" "")))"),6.0)</f>
        <v>6</v>
      </c>
    </row>
    <row r="1934">
      <c r="A1934" s="1" t="s">
        <v>3874</v>
      </c>
      <c r="B1934" s="1" t="s">
        <v>3875</v>
      </c>
      <c r="C1934" s="1">
        <v>9645.0</v>
      </c>
      <c r="D1934" s="1">
        <v>1.0</v>
      </c>
      <c r="F1934" s="1" t="s">
        <v>1520</v>
      </c>
      <c r="G1934" s="2">
        <f>IFERROR(__xludf.DUMMYFUNCTION("IF(B1934="""","""",COUNTA(SPLIT(B1934,"" "")))"),8.0)</f>
        <v>8</v>
      </c>
    </row>
    <row r="1935">
      <c r="A1935" s="1" t="s">
        <v>3876</v>
      </c>
      <c r="B1935" s="1" t="s">
        <v>3877</v>
      </c>
      <c r="C1935" s="1">
        <v>9646.0</v>
      </c>
      <c r="D1935" s="1">
        <v>1.0</v>
      </c>
      <c r="F1935" s="1" t="s">
        <v>1520</v>
      </c>
      <c r="G1935" s="2">
        <f>IFERROR(__xludf.DUMMYFUNCTION("IF(B1935="""","""",COUNTA(SPLIT(B1935,"" "")))"),8.0)</f>
        <v>8</v>
      </c>
    </row>
    <row r="1936">
      <c r="A1936" s="1" t="s">
        <v>3878</v>
      </c>
      <c r="B1936" s="1" t="s">
        <v>3879</v>
      </c>
      <c r="C1936" s="1">
        <v>9647.0</v>
      </c>
      <c r="D1936" s="1">
        <v>1.0</v>
      </c>
      <c r="F1936" s="1" t="s">
        <v>1520</v>
      </c>
      <c r="G1936" s="2">
        <f>IFERROR(__xludf.DUMMYFUNCTION("IF(B1936="""","""",COUNTA(SPLIT(B1936,"" "")))"),6.0)</f>
        <v>6</v>
      </c>
    </row>
    <row r="1937">
      <c r="A1937" s="1" t="s">
        <v>3880</v>
      </c>
      <c r="B1937" s="1" t="s">
        <v>3881</v>
      </c>
      <c r="C1937" s="1">
        <v>9648.0</v>
      </c>
      <c r="D1937" s="1">
        <v>1.0</v>
      </c>
      <c r="F1937" s="1" t="s">
        <v>1520</v>
      </c>
      <c r="G1937" s="2">
        <f>IFERROR(__xludf.DUMMYFUNCTION("IF(B1937="""","""",COUNTA(SPLIT(B1937,"" "")))"),12.0)</f>
        <v>12</v>
      </c>
    </row>
    <row r="1938">
      <c r="A1938" s="1" t="s">
        <v>3882</v>
      </c>
      <c r="B1938" s="1" t="s">
        <v>3883</v>
      </c>
      <c r="C1938" s="1">
        <v>9649.0</v>
      </c>
      <c r="D1938" s="1">
        <v>1.0</v>
      </c>
      <c r="F1938" s="1" t="s">
        <v>1520</v>
      </c>
      <c r="G1938" s="2">
        <f>IFERROR(__xludf.DUMMYFUNCTION("IF(B1938="""","""",COUNTA(SPLIT(B1938,"" "")))"),12.0)</f>
        <v>12</v>
      </c>
    </row>
    <row r="1939">
      <c r="A1939" s="1" t="s">
        <v>3884</v>
      </c>
      <c r="B1939" s="1" t="s">
        <v>3885</v>
      </c>
      <c r="C1939" s="1">
        <v>9007.0</v>
      </c>
      <c r="D1939" s="1">
        <v>1.0</v>
      </c>
      <c r="F1939" s="1" t="s">
        <v>1520</v>
      </c>
      <c r="G1939" s="2">
        <f>IFERROR(__xludf.DUMMYFUNCTION("IF(B1939="""","""",COUNTA(SPLIT(B1939,"" "")))"),17.0)</f>
        <v>17</v>
      </c>
    </row>
    <row r="1940">
      <c r="A1940" s="1" t="s">
        <v>3886</v>
      </c>
      <c r="B1940" s="1" t="s">
        <v>3887</v>
      </c>
      <c r="C1940" s="1">
        <v>9098.0</v>
      </c>
      <c r="D1940" s="1">
        <v>1.0</v>
      </c>
      <c r="F1940" s="1" t="s">
        <v>1520</v>
      </c>
      <c r="G1940" s="2">
        <f>IFERROR(__xludf.DUMMYFUNCTION("IF(B1940="""","""",COUNTA(SPLIT(B1940,"" "")))"),12.0)</f>
        <v>12</v>
      </c>
    </row>
    <row r="1941">
      <c r="A1941" s="1" t="s">
        <v>3888</v>
      </c>
      <c r="B1941" s="1" t="s">
        <v>3889</v>
      </c>
      <c r="C1941" s="1">
        <v>9099.0</v>
      </c>
      <c r="D1941" s="1">
        <v>1.0</v>
      </c>
      <c r="F1941" s="1" t="s">
        <v>1520</v>
      </c>
      <c r="G1941" s="2">
        <f>IFERROR(__xludf.DUMMYFUNCTION("IF(B1941="""","""",COUNTA(SPLIT(B1941,"" "")))"),10.0)</f>
        <v>10</v>
      </c>
    </row>
    <row r="1942">
      <c r="A1942" s="1" t="s">
        <v>3890</v>
      </c>
      <c r="B1942" s="1" t="s">
        <v>3891</v>
      </c>
      <c r="C1942" s="1">
        <v>9100.0</v>
      </c>
      <c r="D1942" s="1">
        <v>1.0</v>
      </c>
      <c r="F1942" s="1" t="s">
        <v>1520</v>
      </c>
      <c r="G1942" s="2">
        <f>IFERROR(__xludf.DUMMYFUNCTION("IF(B1942="""","""",COUNTA(SPLIT(B1942,"" "")))"),10.0)</f>
        <v>10</v>
      </c>
    </row>
    <row r="1943">
      <c r="A1943" s="1" t="s">
        <v>3892</v>
      </c>
      <c r="B1943" s="1" t="s">
        <v>3893</v>
      </c>
      <c r="C1943" s="1">
        <v>9101.0</v>
      </c>
      <c r="D1943" s="1">
        <v>1.0</v>
      </c>
      <c r="F1943" s="1" t="s">
        <v>1520</v>
      </c>
      <c r="G1943" s="2">
        <f>IFERROR(__xludf.DUMMYFUNCTION("IF(B1943="""","""",COUNTA(SPLIT(B1943,"" "")))"),18.0)</f>
        <v>18</v>
      </c>
    </row>
    <row r="1944">
      <c r="A1944" s="1" t="s">
        <v>3894</v>
      </c>
      <c r="B1944" s="1" t="s">
        <v>3895</v>
      </c>
      <c r="C1944" s="1">
        <v>9643.0</v>
      </c>
      <c r="D1944" s="1">
        <v>1.0</v>
      </c>
      <c r="F1944" s="1" t="s">
        <v>1520</v>
      </c>
      <c r="G1944" s="2">
        <f>IFERROR(__xludf.DUMMYFUNCTION("IF(B1944="""","""",COUNTA(SPLIT(B1944,"" "")))"),29.0)</f>
        <v>29</v>
      </c>
    </row>
    <row r="1945">
      <c r="A1945" s="1" t="s">
        <v>3896</v>
      </c>
      <c r="B1945" s="1" t="s">
        <v>3897</v>
      </c>
      <c r="C1945" s="1">
        <v>9003.0</v>
      </c>
      <c r="D1945" s="1">
        <v>1.0</v>
      </c>
      <c r="F1945" s="1" t="s">
        <v>1520</v>
      </c>
      <c r="G1945" s="2">
        <f>IFERROR(__xludf.DUMMYFUNCTION("IF(B1945="""","""",COUNTA(SPLIT(B1945,"" "")))"),27.0)</f>
        <v>27</v>
      </c>
    </row>
    <row r="1946">
      <c r="A1946" s="1" t="s">
        <v>3898</v>
      </c>
      <c r="B1946" s="1" t="s">
        <v>3899</v>
      </c>
      <c r="C1946" s="1">
        <v>9091.0</v>
      </c>
      <c r="D1946" s="1">
        <v>2.0</v>
      </c>
      <c r="F1946" s="1" t="s">
        <v>1520</v>
      </c>
      <c r="G1946" s="2">
        <f>IFERROR(__xludf.DUMMYFUNCTION("IF(B1946="""","""",COUNTA(SPLIT(B1946,"" "")))"),12.0)</f>
        <v>12</v>
      </c>
    </row>
    <row r="1947">
      <c r="A1947" s="1" t="s">
        <v>3900</v>
      </c>
      <c r="B1947" s="1" t="s">
        <v>3901</v>
      </c>
      <c r="C1947" s="1">
        <v>9092.0</v>
      </c>
      <c r="D1947" s="1">
        <v>1.0</v>
      </c>
      <c r="F1947" s="1" t="s">
        <v>1520</v>
      </c>
      <c r="G1947" s="2">
        <f>IFERROR(__xludf.DUMMYFUNCTION("IF(B1947="""","""",COUNTA(SPLIT(B1947,"" "")))"),27.0)</f>
        <v>27</v>
      </c>
    </row>
    <row r="1948">
      <c r="A1948" s="1" t="s">
        <v>3902</v>
      </c>
      <c r="B1948" s="1" t="s">
        <v>3903</v>
      </c>
      <c r="C1948" s="1">
        <v>9093.0</v>
      </c>
      <c r="D1948" s="1">
        <v>2.0</v>
      </c>
      <c r="F1948" s="1" t="s">
        <v>1520</v>
      </c>
      <c r="G1948" s="2">
        <f>IFERROR(__xludf.DUMMYFUNCTION("IF(B1948="""","""",COUNTA(SPLIT(B1948,"" "")))"),2.0)</f>
        <v>2</v>
      </c>
    </row>
    <row r="1949">
      <c r="A1949" s="1" t="s">
        <v>3904</v>
      </c>
      <c r="B1949" s="1" t="s">
        <v>3905</v>
      </c>
      <c r="C1949" s="1">
        <v>9094.0</v>
      </c>
      <c r="D1949" s="1">
        <v>1.0</v>
      </c>
      <c r="F1949" s="1" t="s">
        <v>1520</v>
      </c>
      <c r="G1949" s="2">
        <f>IFERROR(__xludf.DUMMYFUNCTION("IF(B1949="""","""",COUNTA(SPLIT(B1949,"" "")))"),26.0)</f>
        <v>26</v>
      </c>
    </row>
    <row r="1950">
      <c r="A1950" s="1" t="s">
        <v>3906</v>
      </c>
      <c r="B1950" s="1" t="s">
        <v>3907</v>
      </c>
      <c r="C1950" s="1">
        <v>9095.0</v>
      </c>
      <c r="D1950" s="1">
        <v>2.0</v>
      </c>
      <c r="F1950" s="1" t="s">
        <v>1520</v>
      </c>
      <c r="G1950" s="2">
        <f>IFERROR(__xludf.DUMMYFUNCTION("IF(B1950="""","""",COUNTA(SPLIT(B1950,"" "")))"),25.0)</f>
        <v>25</v>
      </c>
    </row>
    <row r="1951">
      <c r="A1951" s="1" t="s">
        <v>3908</v>
      </c>
      <c r="B1951" s="1" t="s">
        <v>3909</v>
      </c>
      <c r="C1951" s="1">
        <v>9641.0</v>
      </c>
      <c r="D1951" s="1">
        <v>1.0</v>
      </c>
      <c r="F1951" s="1" t="s">
        <v>1520</v>
      </c>
      <c r="G1951" s="2">
        <f>IFERROR(__xludf.DUMMYFUNCTION("IF(B1951="""","""",COUNTA(SPLIT(B1951,"" "")))"),29.0)</f>
        <v>29</v>
      </c>
    </row>
    <row r="1952">
      <c r="A1952" s="1" t="s">
        <v>3910</v>
      </c>
      <c r="B1952" s="1" t="s">
        <v>3911</v>
      </c>
      <c r="C1952" s="1">
        <v>9642.0</v>
      </c>
      <c r="D1952" s="1">
        <v>2.0</v>
      </c>
      <c r="F1952" s="1" t="s">
        <v>1520</v>
      </c>
      <c r="G1952" s="2">
        <f>IFERROR(__xludf.DUMMYFUNCTION("IF(B1952="""","""",COUNTA(SPLIT(B1952,"" "")))"),2.0)</f>
        <v>2</v>
      </c>
    </row>
    <row r="1953">
      <c r="A1953" s="1" t="s">
        <v>3912</v>
      </c>
      <c r="B1953" s="1" t="s">
        <v>3913</v>
      </c>
      <c r="C1953" s="1">
        <v>9005.0</v>
      </c>
      <c r="D1953" s="1">
        <v>1.0</v>
      </c>
      <c r="F1953" s="1" t="s">
        <v>1520</v>
      </c>
      <c r="G1953" s="2">
        <f>IFERROR(__xludf.DUMMYFUNCTION("IF(B1953="""","""",COUNTA(SPLIT(B1953,"" "")))"),18.0)</f>
        <v>18</v>
      </c>
    </row>
    <row r="1954">
      <c r="A1954" s="1" t="s">
        <v>3914</v>
      </c>
      <c r="B1954" s="1" t="s">
        <v>3915</v>
      </c>
      <c r="C1954" s="1">
        <v>9088.0</v>
      </c>
      <c r="D1954" s="1">
        <v>1.0</v>
      </c>
      <c r="F1954" s="1" t="s">
        <v>1520</v>
      </c>
      <c r="G1954" s="2">
        <f>IFERROR(__xludf.DUMMYFUNCTION("IF(B1954="""","""",COUNTA(SPLIT(B1954,"" "")))"),18.0)</f>
        <v>18</v>
      </c>
    </row>
    <row r="1955">
      <c r="A1955" s="1" t="s">
        <v>3916</v>
      </c>
      <c r="B1955" s="1" t="s">
        <v>3917</v>
      </c>
      <c r="C1955" s="1">
        <v>9089.0</v>
      </c>
      <c r="D1955" s="1">
        <v>1.0</v>
      </c>
      <c r="F1955" s="1" t="s">
        <v>1520</v>
      </c>
      <c r="G1955" s="2">
        <f>IFERROR(__xludf.DUMMYFUNCTION("IF(B1955="""","""",COUNTA(SPLIT(B1955,"" "")))"),18.0)</f>
        <v>18</v>
      </c>
    </row>
    <row r="1956">
      <c r="A1956" s="1" t="s">
        <v>3918</v>
      </c>
      <c r="B1956" s="1" t="s">
        <v>3919</v>
      </c>
      <c r="C1956" s="1">
        <v>9090.0</v>
      </c>
      <c r="D1956" s="1">
        <v>1.0</v>
      </c>
      <c r="F1956" s="1" t="s">
        <v>1520</v>
      </c>
      <c r="G1956" s="2">
        <f>IFERROR(__xludf.DUMMYFUNCTION("IF(B1956="""","""",COUNTA(SPLIT(B1956,"" "")))"),17.0)</f>
        <v>17</v>
      </c>
    </row>
    <row r="1957">
      <c r="A1957" s="1" t="s">
        <v>3920</v>
      </c>
      <c r="B1957" s="1" t="s">
        <v>3921</v>
      </c>
      <c r="C1957" s="1">
        <v>9004.0</v>
      </c>
      <c r="D1957" s="1">
        <v>1.0</v>
      </c>
      <c r="F1957" s="1" t="s">
        <v>1520</v>
      </c>
      <c r="G1957" s="2">
        <f>IFERROR(__xludf.DUMMYFUNCTION("IF(B1957="""","""",COUNTA(SPLIT(B1957,"" "")))"),9.0)</f>
        <v>9</v>
      </c>
    </row>
    <row r="1958">
      <c r="A1958" s="1" t="s">
        <v>3922</v>
      </c>
      <c r="B1958" s="1" t="s">
        <v>3923</v>
      </c>
      <c r="C1958" s="1">
        <v>9084.0</v>
      </c>
      <c r="D1958" s="1">
        <v>1.0</v>
      </c>
      <c r="F1958" s="1" t="s">
        <v>1520</v>
      </c>
      <c r="G1958" s="2">
        <f>IFERROR(__xludf.DUMMYFUNCTION("IF(B1958="""","""",COUNTA(SPLIT(B1958,"" "")))"),12.0)</f>
        <v>12</v>
      </c>
    </row>
    <row r="1959">
      <c r="A1959" s="1" t="s">
        <v>3924</v>
      </c>
      <c r="B1959" s="1" t="s">
        <v>3925</v>
      </c>
      <c r="C1959" s="1">
        <v>9085.0</v>
      </c>
      <c r="D1959" s="1">
        <v>1.0</v>
      </c>
      <c r="F1959" s="1" t="s">
        <v>1520</v>
      </c>
      <c r="G1959" s="2">
        <f>IFERROR(__xludf.DUMMYFUNCTION("IF(B1959="""","""",COUNTA(SPLIT(B1959,"" "")))"),13.0)</f>
        <v>13</v>
      </c>
    </row>
    <row r="1960">
      <c r="A1960" s="1" t="s">
        <v>3926</v>
      </c>
      <c r="B1960" s="1" t="s">
        <v>3927</v>
      </c>
      <c r="C1960" s="1">
        <v>9086.0</v>
      </c>
      <c r="D1960" s="1">
        <v>1.0</v>
      </c>
      <c r="F1960" s="1" t="s">
        <v>1520</v>
      </c>
      <c r="G1960" s="2">
        <f>IFERROR(__xludf.DUMMYFUNCTION("IF(B1960="""","""",COUNTA(SPLIT(B1960,"" "")))"),13.0)</f>
        <v>13</v>
      </c>
    </row>
    <row r="1961">
      <c r="A1961" s="1" t="s">
        <v>3928</v>
      </c>
      <c r="B1961" s="1" t="s">
        <v>3929</v>
      </c>
      <c r="C1961" s="1">
        <v>9087.0</v>
      </c>
      <c r="D1961" s="1">
        <v>1.0</v>
      </c>
      <c r="F1961" s="1" t="s">
        <v>1520</v>
      </c>
      <c r="G1961" s="2">
        <f>IFERROR(__xludf.DUMMYFUNCTION("IF(B1961="""","""",COUNTA(SPLIT(B1961,"" "")))"),14.0)</f>
        <v>14</v>
      </c>
    </row>
    <row r="1962">
      <c r="A1962" s="1" t="s">
        <v>3930</v>
      </c>
      <c r="B1962" s="1" t="s">
        <v>3931</v>
      </c>
      <c r="C1962" s="1">
        <v>9011.0</v>
      </c>
      <c r="D1962" s="1">
        <v>15.0</v>
      </c>
      <c r="F1962" s="1" t="s">
        <v>1520</v>
      </c>
      <c r="G1962" s="2">
        <f>IFERROR(__xludf.DUMMYFUNCTION("IF(B1962="""","""",COUNTA(SPLIT(B1962,"" "")))"),47.0)</f>
        <v>47</v>
      </c>
    </row>
    <row r="1963">
      <c r="A1963" s="1" t="s">
        <v>3932</v>
      </c>
      <c r="B1963" s="1" t="s">
        <v>3933</v>
      </c>
      <c r="C1963" s="1">
        <v>9049.0</v>
      </c>
      <c r="D1963" s="1">
        <v>1.0</v>
      </c>
      <c r="F1963" s="1" t="s">
        <v>1520</v>
      </c>
      <c r="G1963" s="2">
        <f>IFERROR(__xludf.DUMMYFUNCTION("IF(B1963="""","""",COUNTA(SPLIT(B1963,"" "")))"),33.0)</f>
        <v>33</v>
      </c>
    </row>
    <row r="1964">
      <c r="A1964" s="1" t="s">
        <v>3934</v>
      </c>
      <c r="B1964" s="1" t="s">
        <v>3935</v>
      </c>
      <c r="C1964" s="1">
        <v>9050.0</v>
      </c>
      <c r="D1964" s="1">
        <v>15.0</v>
      </c>
      <c r="F1964" s="1" t="s">
        <v>1520</v>
      </c>
      <c r="G1964" s="2">
        <f>IFERROR(__xludf.DUMMYFUNCTION("IF(B1964="""","""",COUNTA(SPLIT(B1964,"" "")))"),39.0)</f>
        <v>39</v>
      </c>
    </row>
    <row r="1965">
      <c r="A1965" s="1" t="s">
        <v>3936</v>
      </c>
      <c r="B1965" s="1" t="s">
        <v>3937</v>
      </c>
      <c r="C1965" s="1">
        <v>8997.0</v>
      </c>
      <c r="D1965" s="1">
        <v>15.0</v>
      </c>
      <c r="F1965" s="1" t="s">
        <v>1520</v>
      </c>
      <c r="G1965" s="2">
        <f>IFERROR(__xludf.DUMMYFUNCTION("IF(B1965="""","""",COUNTA(SPLIT(B1965,"" "")))"),45.0)</f>
        <v>45</v>
      </c>
    </row>
    <row r="1966">
      <c r="A1966" s="1" t="s">
        <v>3938</v>
      </c>
      <c r="B1966" s="1" t="s">
        <v>3939</v>
      </c>
      <c r="C1966" s="1">
        <v>9051.0</v>
      </c>
      <c r="D1966" s="1">
        <v>1.0</v>
      </c>
      <c r="F1966" s="1" t="s">
        <v>1520</v>
      </c>
      <c r="G1966" s="2">
        <f>IFERROR(__xludf.DUMMYFUNCTION("IF(B1966="""","""",COUNTA(SPLIT(B1966,"" "")))"),20.0)</f>
        <v>20</v>
      </c>
    </row>
    <row r="1967">
      <c r="A1967" s="1" t="s">
        <v>3940</v>
      </c>
      <c r="B1967" s="1" t="s">
        <v>3941</v>
      </c>
      <c r="C1967" s="1">
        <v>9052.0</v>
      </c>
      <c r="D1967" s="1">
        <v>15.0</v>
      </c>
      <c r="F1967" s="1" t="s">
        <v>1520</v>
      </c>
      <c r="G1967" s="2">
        <f>IFERROR(__xludf.DUMMYFUNCTION("IF(B1967="""","""",COUNTA(SPLIT(B1967,"" "")))"),37.0)</f>
        <v>37</v>
      </c>
    </row>
    <row r="1968">
      <c r="A1968" s="1" t="s">
        <v>3942</v>
      </c>
      <c r="B1968" s="1" t="s">
        <v>3943</v>
      </c>
      <c r="C1968" s="1">
        <v>8999.0</v>
      </c>
      <c r="D1968" s="1">
        <v>2.0</v>
      </c>
      <c r="F1968" s="1" t="s">
        <v>1520</v>
      </c>
      <c r="G1968" s="2">
        <f>IFERROR(__xludf.DUMMYFUNCTION("IF(B1968="""","""",COUNTA(SPLIT(B1968,"" "")))"),7.0)</f>
        <v>7</v>
      </c>
    </row>
    <row r="1969">
      <c r="A1969" s="1" t="s">
        <v>3944</v>
      </c>
      <c r="B1969" s="1" t="s">
        <v>3945</v>
      </c>
      <c r="C1969" s="1">
        <v>9065.0</v>
      </c>
      <c r="D1969" s="1">
        <v>1.0</v>
      </c>
      <c r="F1969" s="1" t="s">
        <v>1520</v>
      </c>
      <c r="G1969" s="2">
        <f>IFERROR(__xludf.DUMMYFUNCTION("IF(B1969="""","""",COUNTA(SPLIT(B1969,"" "")))"),24.0)</f>
        <v>24</v>
      </c>
    </row>
    <row r="1970">
      <c r="A1970" s="1" t="s">
        <v>3946</v>
      </c>
      <c r="B1970" s="1" t="s">
        <v>3947</v>
      </c>
      <c r="C1970" s="1">
        <v>9029.0</v>
      </c>
      <c r="D1970" s="1">
        <v>1.0</v>
      </c>
      <c r="F1970" s="1" t="s">
        <v>1520</v>
      </c>
      <c r="G1970" s="2">
        <f>IFERROR(__xludf.DUMMYFUNCTION("IF(B1970="""","""",COUNTA(SPLIT(B1970,"" "")))"),51.0)</f>
        <v>51</v>
      </c>
    </row>
    <row r="1971">
      <c r="A1971" s="1" t="s">
        <v>3948</v>
      </c>
      <c r="B1971" s="1" t="s">
        <v>3949</v>
      </c>
      <c r="C1971" s="1">
        <v>9030.0</v>
      </c>
      <c r="D1971" s="1">
        <v>1.0</v>
      </c>
      <c r="F1971" s="1" t="s">
        <v>1520</v>
      </c>
      <c r="G1971" s="2">
        <f>IFERROR(__xludf.DUMMYFUNCTION("IF(B1971="""","""",COUNTA(SPLIT(B1971,"" "")))"),3.0)</f>
        <v>3</v>
      </c>
    </row>
    <row r="1972">
      <c r="A1972" s="1" t="s">
        <v>3950</v>
      </c>
      <c r="B1972" s="1" t="s">
        <v>3951</v>
      </c>
      <c r="C1972" s="1">
        <v>9031.0</v>
      </c>
      <c r="D1972" s="1">
        <v>15.0</v>
      </c>
      <c r="F1972" s="1" t="s">
        <v>1520</v>
      </c>
      <c r="G1972" s="2">
        <f>IFERROR(__xludf.DUMMYFUNCTION("IF(B1972="""","""",COUNTA(SPLIT(B1972,"" "")))"),17.0)</f>
        <v>17</v>
      </c>
    </row>
    <row r="1973">
      <c r="A1973" s="1" t="s">
        <v>3952</v>
      </c>
      <c r="B1973" s="1" t="s">
        <v>3953</v>
      </c>
      <c r="C1973" s="1">
        <v>9032.0</v>
      </c>
      <c r="D1973" s="1">
        <v>11.0</v>
      </c>
      <c r="F1973" s="1" t="s">
        <v>1520</v>
      </c>
      <c r="G1973" s="2">
        <f>IFERROR(__xludf.DUMMYFUNCTION("IF(B1973="""","""",COUNTA(SPLIT(B1973,"" "")))"),8.0)</f>
        <v>8</v>
      </c>
    </row>
    <row r="1974">
      <c r="A1974" s="1" t="s">
        <v>3954</v>
      </c>
      <c r="B1974" s="1" t="s">
        <v>3955</v>
      </c>
      <c r="C1974" s="1">
        <v>9033.0</v>
      </c>
      <c r="D1974" s="1">
        <v>15.0</v>
      </c>
      <c r="F1974" s="1" t="s">
        <v>1520</v>
      </c>
      <c r="G1974" s="2">
        <f>IFERROR(__xludf.DUMMYFUNCTION("IF(B1974="""","""",COUNTA(SPLIT(B1974,"" "")))"),48.0)</f>
        <v>48</v>
      </c>
    </row>
    <row r="1975">
      <c r="A1975" s="1" t="s">
        <v>3956</v>
      </c>
      <c r="B1975" s="1" t="s">
        <v>3957</v>
      </c>
      <c r="C1975" s="1">
        <v>9034.0</v>
      </c>
      <c r="D1975" s="1">
        <v>1.0</v>
      </c>
      <c r="F1975" s="1" t="s">
        <v>1520</v>
      </c>
      <c r="G1975" s="2">
        <f>IFERROR(__xludf.DUMMYFUNCTION("IF(B1975="""","""",COUNTA(SPLIT(B1975,"" "")))"),30.0)</f>
        <v>30</v>
      </c>
    </row>
    <row r="1976">
      <c r="A1976" s="1" t="s">
        <v>3958</v>
      </c>
      <c r="B1976" s="1" t="s">
        <v>3959</v>
      </c>
      <c r="C1976" s="1">
        <v>9035.0</v>
      </c>
      <c r="D1976" s="1">
        <v>2.0</v>
      </c>
      <c r="F1976" s="1" t="s">
        <v>1520</v>
      </c>
      <c r="G1976" s="2">
        <f>IFERROR(__xludf.DUMMYFUNCTION("IF(B1976="""","""",COUNTA(SPLIT(B1976,"" "")))"),31.0)</f>
        <v>31</v>
      </c>
    </row>
    <row r="1977">
      <c r="A1977" s="1" t="s">
        <v>3960</v>
      </c>
      <c r="B1977" s="1" t="s">
        <v>3961</v>
      </c>
      <c r="C1977" s="1">
        <v>9036.0</v>
      </c>
      <c r="D1977" s="1">
        <v>2.0</v>
      </c>
      <c r="F1977" s="1" t="s">
        <v>1520</v>
      </c>
      <c r="G1977" s="2">
        <f>IFERROR(__xludf.DUMMYFUNCTION("IF(B1977="""","""",COUNTA(SPLIT(B1977,"" "")))"),31.0)</f>
        <v>31</v>
      </c>
    </row>
    <row r="1978">
      <c r="A1978" s="1" t="s">
        <v>3962</v>
      </c>
      <c r="B1978" s="1" t="s">
        <v>3963</v>
      </c>
      <c r="C1978" s="1">
        <v>9037.0</v>
      </c>
      <c r="D1978" s="1">
        <v>1.0</v>
      </c>
      <c r="F1978" s="1" t="s">
        <v>1520</v>
      </c>
      <c r="G1978" s="2">
        <f>IFERROR(__xludf.DUMMYFUNCTION("IF(B1978="""","""",COUNTA(SPLIT(B1978,"" "")))"),28.0)</f>
        <v>28</v>
      </c>
    </row>
    <row r="1979">
      <c r="A1979" s="1" t="s">
        <v>3964</v>
      </c>
      <c r="B1979" s="1" t="s">
        <v>3965</v>
      </c>
      <c r="C1979" s="1">
        <v>9038.0</v>
      </c>
      <c r="D1979" s="1">
        <v>1.0</v>
      </c>
      <c r="F1979" s="1" t="s">
        <v>1520</v>
      </c>
      <c r="G1979" s="2">
        <f>IFERROR(__xludf.DUMMYFUNCTION("IF(B1979="""","""",COUNTA(SPLIT(B1979,"" "")))"),25.0)</f>
        <v>25</v>
      </c>
    </row>
    <row r="1980">
      <c r="A1980" s="1" t="s">
        <v>3966</v>
      </c>
      <c r="B1980" s="1" t="s">
        <v>3967</v>
      </c>
      <c r="C1980" s="1">
        <v>9039.0</v>
      </c>
      <c r="D1980" s="1">
        <v>2.0</v>
      </c>
      <c r="F1980" s="1" t="s">
        <v>1520</v>
      </c>
      <c r="G1980" s="2">
        <f>IFERROR(__xludf.DUMMYFUNCTION("IF(B1980="""","""",COUNTA(SPLIT(B1980,"" "")))"),9.0)</f>
        <v>9</v>
      </c>
    </row>
    <row r="1981">
      <c r="A1981" s="1" t="s">
        <v>3968</v>
      </c>
      <c r="B1981" s="1" t="s">
        <v>3969</v>
      </c>
      <c r="C1981" s="1">
        <v>9040.0</v>
      </c>
      <c r="D1981" s="1">
        <v>9.0</v>
      </c>
      <c r="F1981" s="1" t="s">
        <v>1520</v>
      </c>
      <c r="G1981" s="2">
        <f>IFERROR(__xludf.DUMMYFUNCTION("IF(B1981="""","""",COUNTA(SPLIT(B1981,"" "")))"),15.0)</f>
        <v>15</v>
      </c>
    </row>
    <row r="1982">
      <c r="A1982" s="1" t="s">
        <v>3970</v>
      </c>
      <c r="B1982" s="1" t="s">
        <v>3971</v>
      </c>
      <c r="C1982" s="1">
        <v>9041.0</v>
      </c>
      <c r="D1982" s="1">
        <v>1.0</v>
      </c>
      <c r="F1982" s="1" t="s">
        <v>1520</v>
      </c>
      <c r="G1982" s="2">
        <f>IFERROR(__xludf.DUMMYFUNCTION("IF(B1982="""","""",COUNTA(SPLIT(B1982,"" "")))"),8.0)</f>
        <v>8</v>
      </c>
    </row>
    <row r="1983">
      <c r="A1983" s="1" t="s">
        <v>3972</v>
      </c>
      <c r="B1983" s="1" t="s">
        <v>3973</v>
      </c>
      <c r="C1983" s="1">
        <v>9042.0</v>
      </c>
      <c r="D1983" s="1">
        <v>9.0</v>
      </c>
      <c r="F1983" s="1" t="s">
        <v>1520</v>
      </c>
      <c r="G1983" s="2">
        <f>IFERROR(__xludf.DUMMYFUNCTION("IF(B1983="""","""",COUNTA(SPLIT(B1983,"" "")))"),4.0)</f>
        <v>4</v>
      </c>
    </row>
    <row r="1984">
      <c r="A1984" s="1" t="s">
        <v>3974</v>
      </c>
      <c r="B1984" s="1" t="s">
        <v>3975</v>
      </c>
      <c r="C1984" s="1">
        <v>9046.0</v>
      </c>
      <c r="D1984" s="1">
        <v>1.0</v>
      </c>
      <c r="F1984" s="1" t="s">
        <v>1520</v>
      </c>
      <c r="G1984" s="2">
        <f>IFERROR(__xludf.DUMMYFUNCTION("IF(B1984="""","""",COUNTA(SPLIT(B1984,"" "")))"),38.0)</f>
        <v>38</v>
      </c>
    </row>
    <row r="1985">
      <c r="A1985" s="1" t="s">
        <v>3976</v>
      </c>
      <c r="B1985" s="1" t="s">
        <v>1493</v>
      </c>
      <c r="C1985" s="1">
        <v>9130.0</v>
      </c>
      <c r="D1985" s="1">
        <v>1.0</v>
      </c>
      <c r="F1985" s="1" t="s">
        <v>1520</v>
      </c>
      <c r="G1985" s="2">
        <f>IFERROR(__xludf.DUMMYFUNCTION("IF(B1985="""","""",COUNTA(SPLIT(B1985,"" "")))"),4.0)</f>
        <v>4</v>
      </c>
    </row>
    <row r="1986">
      <c r="A1986" s="1" t="s">
        <v>3977</v>
      </c>
      <c r="B1986" s="1" t="s">
        <v>3978</v>
      </c>
      <c r="C1986" s="1">
        <v>9131.0</v>
      </c>
      <c r="D1986" s="1">
        <v>1.0</v>
      </c>
      <c r="F1986" s="1" t="s">
        <v>1520</v>
      </c>
      <c r="G1986" s="2">
        <f>IFERROR(__xludf.DUMMYFUNCTION("IF(B1986="""","""",COUNTA(SPLIT(B1986,"" "")))"),25.0)</f>
        <v>25</v>
      </c>
    </row>
    <row r="1987">
      <c r="A1987" s="1" t="s">
        <v>3979</v>
      </c>
      <c r="B1987" s="1" t="s">
        <v>3980</v>
      </c>
      <c r="C1987" s="1">
        <v>9009.0</v>
      </c>
      <c r="D1987" s="1">
        <v>1.0</v>
      </c>
      <c r="F1987" s="1" t="s">
        <v>1520</v>
      </c>
      <c r="G1987" s="2">
        <f>IFERROR(__xludf.DUMMYFUNCTION("IF(B1987="""","""",COUNTA(SPLIT(B1987,"" "")))"),39.0)</f>
        <v>39</v>
      </c>
    </row>
    <row r="1988">
      <c r="A1988" s="1" t="s">
        <v>3981</v>
      </c>
      <c r="B1988" s="1" t="s">
        <v>3982</v>
      </c>
      <c r="C1988" s="1">
        <v>9105.0</v>
      </c>
      <c r="D1988" s="1">
        <v>1.0</v>
      </c>
      <c r="F1988" s="1" t="s">
        <v>1520</v>
      </c>
      <c r="G1988" s="2">
        <f>IFERROR(__xludf.DUMMYFUNCTION("IF(B1988="""","""",COUNTA(SPLIT(B1988,"" "")))"),25.0)</f>
        <v>25</v>
      </c>
    </row>
    <row r="1989">
      <c r="A1989" s="1" t="s">
        <v>3983</v>
      </c>
      <c r="B1989" s="1" t="s">
        <v>3984</v>
      </c>
      <c r="C1989" s="1">
        <v>9106.0</v>
      </c>
      <c r="D1989" s="1">
        <v>2.0</v>
      </c>
      <c r="F1989" s="1" t="s">
        <v>1520</v>
      </c>
      <c r="G1989" s="2">
        <f>IFERROR(__xludf.DUMMYFUNCTION("IF(B1989="""","""",COUNTA(SPLIT(B1989,"" "")))"),18.0)</f>
        <v>18</v>
      </c>
    </row>
    <row r="1990">
      <c r="A1990" s="1" t="s">
        <v>3985</v>
      </c>
      <c r="B1990" s="1" t="s">
        <v>3986</v>
      </c>
      <c r="C1990" s="1">
        <v>9107.0</v>
      </c>
      <c r="D1990" s="1">
        <v>9.0</v>
      </c>
      <c r="F1990" s="1" t="s">
        <v>1520</v>
      </c>
      <c r="G1990" s="2">
        <f>IFERROR(__xludf.DUMMYFUNCTION("IF(B1990="""","""",COUNTA(SPLIT(B1990,"" "")))"),6.0)</f>
        <v>6</v>
      </c>
    </row>
    <row r="1991">
      <c r="A1991" s="1" t="s">
        <v>3987</v>
      </c>
      <c r="B1991" s="1" t="s">
        <v>3988</v>
      </c>
      <c r="C1991" s="1">
        <v>9108.0</v>
      </c>
      <c r="D1991" s="1">
        <v>2.0</v>
      </c>
      <c r="F1991" s="1" t="s">
        <v>1520</v>
      </c>
      <c r="G1991" s="2">
        <f>IFERROR(__xludf.DUMMYFUNCTION("IF(B1991="""","""",COUNTA(SPLIT(B1991,"" "")))"),4.0)</f>
        <v>4</v>
      </c>
    </row>
    <row r="1992">
      <c r="A1992" s="1" t="s">
        <v>3989</v>
      </c>
      <c r="B1992" s="1" t="s">
        <v>3990</v>
      </c>
      <c r="C1992" s="1">
        <v>9109.0</v>
      </c>
      <c r="D1992" s="1">
        <v>9.0</v>
      </c>
      <c r="F1992" s="1" t="s">
        <v>1520</v>
      </c>
      <c r="G1992" s="2">
        <f>IFERROR(__xludf.DUMMYFUNCTION("IF(B1992="""","""",COUNTA(SPLIT(B1992,"" "")))"),2.0)</f>
        <v>2</v>
      </c>
    </row>
    <row r="1993">
      <c r="A1993" s="1" t="s">
        <v>3991</v>
      </c>
      <c r="B1993" s="1" t="s">
        <v>3992</v>
      </c>
      <c r="C1993" s="1">
        <v>9110.0</v>
      </c>
      <c r="D1993" s="1">
        <v>1.0</v>
      </c>
      <c r="F1993" s="1" t="s">
        <v>1520</v>
      </c>
      <c r="G1993" s="2">
        <f>IFERROR(__xludf.DUMMYFUNCTION("IF(B1993="""","""",COUNTA(SPLIT(B1993,"" "")))"),33.0)</f>
        <v>33</v>
      </c>
    </row>
    <row r="1994">
      <c r="A1994" s="1" t="s">
        <v>3993</v>
      </c>
      <c r="B1994" s="1" t="s">
        <v>3994</v>
      </c>
      <c r="C1994" s="1">
        <v>9111.0</v>
      </c>
      <c r="D1994" s="1">
        <v>1.0</v>
      </c>
      <c r="F1994" s="1" t="s">
        <v>1520</v>
      </c>
      <c r="G1994" s="2">
        <f>IFERROR(__xludf.DUMMYFUNCTION("IF(B1994="""","""",COUNTA(SPLIT(B1994,"" "")))"),18.0)</f>
        <v>18</v>
      </c>
    </row>
    <row r="1995">
      <c r="A1995" s="1" t="s">
        <v>3995</v>
      </c>
      <c r="B1995" s="1" t="s">
        <v>3996</v>
      </c>
      <c r="C1995" s="1">
        <v>9010.0</v>
      </c>
      <c r="D1995" s="1">
        <v>1.0</v>
      </c>
      <c r="F1995" s="1" t="s">
        <v>1520</v>
      </c>
      <c r="G1995" s="2">
        <f>IFERROR(__xludf.DUMMYFUNCTION("IF(B1995="""","""",COUNTA(SPLIT(B1995,"" "")))"),32.0)</f>
        <v>32</v>
      </c>
    </row>
    <row r="1996">
      <c r="A1996" s="1" t="s">
        <v>3997</v>
      </c>
      <c r="B1996" s="1" t="s">
        <v>3998</v>
      </c>
      <c r="C1996" s="1">
        <v>8998.0</v>
      </c>
      <c r="D1996" s="1">
        <v>1.0</v>
      </c>
      <c r="F1996" s="1" t="s">
        <v>1520</v>
      </c>
      <c r="G1996" s="2">
        <f>IFERROR(__xludf.DUMMYFUNCTION("IF(B1996="""","""",COUNTA(SPLIT(B1996,"" "")))"),15.0)</f>
        <v>15</v>
      </c>
    </row>
    <row r="1997">
      <c r="A1997" s="1" t="s">
        <v>3999</v>
      </c>
      <c r="B1997" s="1" t="s">
        <v>4000</v>
      </c>
      <c r="C1997" s="1">
        <v>9061.0</v>
      </c>
      <c r="D1997" s="1">
        <v>2.0</v>
      </c>
      <c r="F1997" s="1" t="s">
        <v>1520</v>
      </c>
      <c r="G1997" s="2">
        <f>IFERROR(__xludf.DUMMYFUNCTION("IF(B1997="""","""",COUNTA(SPLIT(B1997,"" "")))"),15.0)</f>
        <v>15</v>
      </c>
    </row>
    <row r="1998">
      <c r="A1998" s="1" t="s">
        <v>4001</v>
      </c>
      <c r="B1998" s="1" t="s">
        <v>4002</v>
      </c>
      <c r="C1998" s="1">
        <v>9062.0</v>
      </c>
      <c r="D1998" s="1">
        <v>1.0</v>
      </c>
      <c r="F1998" s="1" t="s">
        <v>1520</v>
      </c>
      <c r="G1998" s="2">
        <f>IFERROR(__xludf.DUMMYFUNCTION("IF(B1998="""","""",COUNTA(SPLIT(B1998,"" "")))"),33.0)</f>
        <v>33</v>
      </c>
    </row>
    <row r="1999">
      <c r="A1999" s="1" t="s">
        <v>4003</v>
      </c>
      <c r="B1999" s="1" t="s">
        <v>4004</v>
      </c>
      <c r="C1999" s="1">
        <v>9008.0</v>
      </c>
      <c r="D1999" s="1">
        <v>1.0</v>
      </c>
      <c r="F1999" s="1" t="s">
        <v>1520</v>
      </c>
      <c r="G1999" s="2">
        <f>IFERROR(__xludf.DUMMYFUNCTION("IF(B1999="""","""",COUNTA(SPLIT(B1999,"" "")))"),18.0)</f>
        <v>18</v>
      </c>
    </row>
    <row r="2000">
      <c r="A2000" s="1" t="s">
        <v>4005</v>
      </c>
      <c r="B2000" s="1" t="s">
        <v>4006</v>
      </c>
      <c r="C2000" s="1">
        <v>9102.0</v>
      </c>
      <c r="D2000" s="1">
        <v>2.0</v>
      </c>
      <c r="F2000" s="1" t="s">
        <v>1520</v>
      </c>
      <c r="G2000" s="2">
        <f>IFERROR(__xludf.DUMMYFUNCTION("IF(B2000="""","""",COUNTA(SPLIT(B2000,"" "")))"),39.0)</f>
        <v>39</v>
      </c>
    </row>
    <row r="2001">
      <c r="A2001" s="1" t="s">
        <v>4007</v>
      </c>
      <c r="B2001" s="1" t="s">
        <v>4008</v>
      </c>
      <c r="C2001" s="1">
        <v>9103.0</v>
      </c>
      <c r="D2001" s="1">
        <v>1.0</v>
      </c>
      <c r="F2001" s="1" t="s">
        <v>1520</v>
      </c>
      <c r="G2001" s="2">
        <f>IFERROR(__xludf.DUMMYFUNCTION("IF(B2001="""","""",COUNTA(SPLIT(B2001,"" "")))"),27.0)</f>
        <v>27</v>
      </c>
    </row>
    <row r="2002">
      <c r="A2002" s="1" t="s">
        <v>4009</v>
      </c>
      <c r="B2002" s="1" t="s">
        <v>4010</v>
      </c>
      <c r="C2002" s="1">
        <v>9104.0</v>
      </c>
      <c r="D2002" s="1">
        <v>1.0</v>
      </c>
      <c r="F2002" s="1" t="s">
        <v>1520</v>
      </c>
      <c r="G2002" s="2">
        <f>IFERROR(__xludf.DUMMYFUNCTION("IF(B2002="""","""",COUNTA(SPLIT(B2002,"" "")))"),28.0)</f>
        <v>28</v>
      </c>
    </row>
    <row r="2003">
      <c r="A2003" s="1" t="s">
        <v>4011</v>
      </c>
      <c r="B2003" s="1" t="s">
        <v>4012</v>
      </c>
      <c r="C2003" s="1">
        <v>9026.0</v>
      </c>
      <c r="D2003" s="1">
        <v>1.0</v>
      </c>
      <c r="F2003" s="1" t="s">
        <v>1520</v>
      </c>
      <c r="G2003" s="2">
        <f>IFERROR(__xludf.DUMMYFUNCTION("IF(B2003="""","""",COUNTA(SPLIT(B2003,"" "")))"),38.0)</f>
        <v>38</v>
      </c>
    </row>
    <row r="2004">
      <c r="A2004" s="1" t="s">
        <v>4013</v>
      </c>
      <c r="B2004" s="1" t="s">
        <v>4014</v>
      </c>
      <c r="C2004" s="1">
        <v>9027.0</v>
      </c>
      <c r="D2004" s="1">
        <v>1.0</v>
      </c>
      <c r="F2004" s="1" t="s">
        <v>1520</v>
      </c>
      <c r="G2004" s="2">
        <f>IFERROR(__xludf.DUMMYFUNCTION("IF(B2004="""","""",COUNTA(SPLIT(B2004,"" "")))"),24.0)</f>
        <v>24</v>
      </c>
    </row>
    <row r="2005">
      <c r="A2005" s="1" t="s">
        <v>4015</v>
      </c>
      <c r="B2005" s="1" t="s">
        <v>4016</v>
      </c>
      <c r="C2005" s="1">
        <v>9028.0</v>
      </c>
      <c r="D2005" s="1">
        <v>1.0</v>
      </c>
      <c r="F2005" s="1" t="s">
        <v>1520</v>
      </c>
      <c r="G2005" s="2">
        <f>IFERROR(__xludf.DUMMYFUNCTION("IF(B2005="""","""",COUNTA(SPLIT(B2005,"" "")))"),33.0)</f>
        <v>33</v>
      </c>
    </row>
    <row r="2006">
      <c r="A2006" s="1" t="s">
        <v>4017</v>
      </c>
      <c r="B2006" s="1" t="s">
        <v>4018</v>
      </c>
      <c r="C2006" s="1">
        <v>9002.0</v>
      </c>
      <c r="D2006" s="1">
        <v>2.0</v>
      </c>
      <c r="F2006" s="1" t="s">
        <v>1520</v>
      </c>
      <c r="G2006" s="2">
        <f>IFERROR(__xludf.DUMMYFUNCTION("IF(B2006="""","""",COUNTA(SPLIT(B2006,"" "")))"),9.0)</f>
        <v>9</v>
      </c>
    </row>
    <row r="2007">
      <c r="A2007" s="1" t="s">
        <v>4019</v>
      </c>
      <c r="B2007" s="1" t="s">
        <v>4020</v>
      </c>
      <c r="C2007" s="1">
        <v>9081.0</v>
      </c>
      <c r="D2007" s="1">
        <v>1.0</v>
      </c>
      <c r="F2007" s="1" t="s">
        <v>1520</v>
      </c>
      <c r="G2007" s="2">
        <f>IFERROR(__xludf.DUMMYFUNCTION("IF(B2007="""","""",COUNTA(SPLIT(B2007,"" "")))"),15.0)</f>
        <v>15</v>
      </c>
    </row>
    <row r="2008">
      <c r="A2008" s="1" t="s">
        <v>4021</v>
      </c>
      <c r="B2008" s="1" t="s">
        <v>4022</v>
      </c>
      <c r="C2008" s="1">
        <v>9082.0</v>
      </c>
      <c r="D2008" s="1">
        <v>1.0</v>
      </c>
      <c r="F2008" s="1" t="s">
        <v>1520</v>
      </c>
      <c r="G2008" s="2">
        <f>IFERROR(__xludf.DUMMYFUNCTION("IF(B2008="""","""",COUNTA(SPLIT(B2008,"" "")))"),42.0)</f>
        <v>42</v>
      </c>
    </row>
    <row r="2009">
      <c r="A2009" s="1" t="s">
        <v>4023</v>
      </c>
      <c r="B2009" s="1" t="s">
        <v>4024</v>
      </c>
      <c r="C2009" s="1">
        <v>9083.0</v>
      </c>
      <c r="D2009" s="1">
        <v>2.0</v>
      </c>
      <c r="F2009" s="1" t="s">
        <v>1520</v>
      </c>
      <c r="G2009" s="2">
        <f>IFERROR(__xludf.DUMMYFUNCTION("IF(B2009="""","""",COUNTA(SPLIT(B2009,"" "")))"),35.0)</f>
        <v>35</v>
      </c>
    </row>
    <row r="2010">
      <c r="A2010" s="1" t="s">
        <v>4025</v>
      </c>
      <c r="B2010" s="1" t="s">
        <v>4026</v>
      </c>
      <c r="C2010" s="1">
        <v>9080.0</v>
      </c>
      <c r="D2010" s="1">
        <v>1.0</v>
      </c>
      <c r="F2010" s="1" t="s">
        <v>1520</v>
      </c>
      <c r="G2010" s="2">
        <f>IFERROR(__xludf.DUMMYFUNCTION("IF(B2010="""","""",COUNTA(SPLIT(B2010,"" "")))"),33.0)</f>
        <v>33</v>
      </c>
    </row>
    <row r="2011">
      <c r="A2011" s="1" t="s">
        <v>4027</v>
      </c>
      <c r="B2011" s="1" t="s">
        <v>4028</v>
      </c>
      <c r="C2011" s="1">
        <v>9640.0</v>
      </c>
      <c r="D2011" s="1">
        <v>1.0</v>
      </c>
      <c r="F2011" s="1" t="s">
        <v>1520</v>
      </c>
      <c r="G2011" s="2">
        <f>IFERROR(__xludf.DUMMYFUNCTION("IF(B2011="""","""",COUNTA(SPLIT(B2011,"" "")))"),13.0)</f>
        <v>13</v>
      </c>
    </row>
    <row r="2012">
      <c r="A2012" s="1" t="s">
        <v>4029</v>
      </c>
      <c r="B2012" s="1" t="s">
        <v>4030</v>
      </c>
      <c r="C2012" s="1">
        <v>9076.0</v>
      </c>
      <c r="D2012" s="1">
        <v>2.0</v>
      </c>
      <c r="F2012" s="1" t="s">
        <v>1520</v>
      </c>
      <c r="G2012" s="2">
        <f>IFERROR(__xludf.DUMMYFUNCTION("IF(B2012="""","""",COUNTA(SPLIT(B2012,"" "")))"),4.0)</f>
        <v>4</v>
      </c>
    </row>
    <row r="2013">
      <c r="A2013" s="1" t="s">
        <v>4031</v>
      </c>
      <c r="B2013" s="1" t="s">
        <v>4032</v>
      </c>
      <c r="C2013" s="1">
        <v>9077.0</v>
      </c>
      <c r="D2013" s="1">
        <v>2.0</v>
      </c>
      <c r="F2013" s="1" t="s">
        <v>1520</v>
      </c>
      <c r="G2013" s="2">
        <f>IFERROR(__xludf.DUMMYFUNCTION("IF(B2013="""","""",COUNTA(SPLIT(B2013,"" "")))"),5.0)</f>
        <v>5</v>
      </c>
    </row>
    <row r="2014">
      <c r="A2014" s="1" t="s">
        <v>4033</v>
      </c>
      <c r="B2014" s="1" t="s">
        <v>4034</v>
      </c>
      <c r="C2014" s="1">
        <v>9078.0</v>
      </c>
      <c r="D2014" s="1">
        <v>2.0</v>
      </c>
      <c r="F2014" s="1" t="s">
        <v>1520</v>
      </c>
      <c r="G2014" s="2">
        <f>IFERROR(__xludf.DUMMYFUNCTION("IF(B2014="""","""",COUNTA(SPLIT(B2014,"" "")))"),16.0)</f>
        <v>16</v>
      </c>
    </row>
    <row r="2015">
      <c r="A2015" s="1" t="s">
        <v>4035</v>
      </c>
      <c r="B2015" s="1" t="s">
        <v>4036</v>
      </c>
      <c r="C2015" s="1">
        <v>9000.0</v>
      </c>
      <c r="D2015" s="1">
        <v>1.0</v>
      </c>
      <c r="F2015" s="1" t="s">
        <v>1520</v>
      </c>
      <c r="G2015" s="2">
        <f>IFERROR(__xludf.DUMMYFUNCTION("IF(B2015="""","""",COUNTA(SPLIT(B2015,"" "")))"),14.0)</f>
        <v>14</v>
      </c>
    </row>
    <row r="2016">
      <c r="A2016" s="1" t="s">
        <v>4037</v>
      </c>
      <c r="B2016" s="1" t="s">
        <v>4038</v>
      </c>
      <c r="C2016" s="1">
        <v>9063.0</v>
      </c>
      <c r="D2016" s="1">
        <v>1.0</v>
      </c>
      <c r="F2016" s="1" t="s">
        <v>1520</v>
      </c>
      <c r="G2016" s="2">
        <f>IFERROR(__xludf.DUMMYFUNCTION("IF(B2016="""","""",COUNTA(SPLIT(B2016,"" "")))"),20.0)</f>
        <v>20</v>
      </c>
    </row>
    <row r="2017">
      <c r="A2017" s="1" t="s">
        <v>4039</v>
      </c>
      <c r="B2017" s="1" t="s">
        <v>4040</v>
      </c>
      <c r="C2017" s="1">
        <v>9064.0</v>
      </c>
      <c r="D2017" s="1">
        <v>1.0</v>
      </c>
      <c r="F2017" s="1" t="s">
        <v>1520</v>
      </c>
      <c r="G2017" s="2">
        <f>IFERROR(__xludf.DUMMYFUNCTION("IF(B2017="""","""",COUNTA(SPLIT(B2017,"" "")))"),39.0)</f>
        <v>39</v>
      </c>
    </row>
    <row r="2018">
      <c r="A2018" s="1" t="s">
        <v>4041</v>
      </c>
      <c r="B2018" s="1" t="s">
        <v>4042</v>
      </c>
      <c r="C2018" s="1">
        <v>9001.0</v>
      </c>
      <c r="D2018" s="1">
        <v>1.0</v>
      </c>
      <c r="F2018" s="1" t="s">
        <v>1520</v>
      </c>
      <c r="G2018" s="2">
        <f>IFERROR(__xludf.DUMMYFUNCTION("IF(B2018="""","""",COUNTA(SPLIT(B2018,"" "")))"),19.0)</f>
        <v>19</v>
      </c>
    </row>
    <row r="2019">
      <c r="A2019" s="1" t="s">
        <v>4043</v>
      </c>
      <c r="B2019" s="1" t="s">
        <v>4044</v>
      </c>
      <c r="C2019" s="1">
        <v>9067.0</v>
      </c>
      <c r="D2019" s="1">
        <v>2.0</v>
      </c>
      <c r="F2019" s="1" t="s">
        <v>1520</v>
      </c>
      <c r="G2019" s="2">
        <f>IFERROR(__xludf.DUMMYFUNCTION("IF(B2019="""","""",COUNTA(SPLIT(B2019,"" "")))"),20.0)</f>
        <v>20</v>
      </c>
    </row>
    <row r="2020">
      <c r="A2020" s="1" t="s">
        <v>4045</v>
      </c>
      <c r="B2020" s="1" t="s">
        <v>4046</v>
      </c>
      <c r="C2020" s="1">
        <v>9068.0</v>
      </c>
      <c r="D2020" s="1">
        <v>1.0</v>
      </c>
      <c r="F2020" s="1" t="s">
        <v>1520</v>
      </c>
      <c r="G2020" s="2">
        <f>IFERROR(__xludf.DUMMYFUNCTION("IF(B2020="""","""",COUNTA(SPLIT(B2020,"" "")))"),21.0)</f>
        <v>21</v>
      </c>
    </row>
    <row r="2021">
      <c r="A2021" s="1" t="s">
        <v>4047</v>
      </c>
      <c r="B2021" s="1" t="s">
        <v>4048</v>
      </c>
      <c r="C2021" s="1">
        <v>9069.0</v>
      </c>
      <c r="D2021" s="1">
        <v>2.0</v>
      </c>
      <c r="F2021" s="1" t="s">
        <v>1520</v>
      </c>
      <c r="G2021" s="2">
        <f>IFERROR(__xludf.DUMMYFUNCTION("IF(B2021="""","""",COUNTA(SPLIT(B2021,"" "")))"),34.0)</f>
        <v>34</v>
      </c>
    </row>
    <row r="2022">
      <c r="A2022" s="1" t="s">
        <v>4049</v>
      </c>
      <c r="B2022" s="1" t="s">
        <v>4050</v>
      </c>
      <c r="C2022" s="1">
        <v>9070.0</v>
      </c>
      <c r="D2022" s="1">
        <v>1.0</v>
      </c>
      <c r="F2022" s="1" t="s">
        <v>1520</v>
      </c>
      <c r="G2022" s="2">
        <f>IFERROR(__xludf.DUMMYFUNCTION("IF(B2022="""","""",COUNTA(SPLIT(B2022,"" "")))"),17.0)</f>
        <v>17</v>
      </c>
    </row>
    <row r="2023">
      <c r="A2023" s="1" t="s">
        <v>4051</v>
      </c>
      <c r="B2023" s="1" t="s">
        <v>4052</v>
      </c>
      <c r="C2023" s="1">
        <v>9071.0</v>
      </c>
      <c r="D2023" s="1">
        <v>1.0</v>
      </c>
      <c r="F2023" s="1" t="s">
        <v>1520</v>
      </c>
      <c r="G2023" s="2">
        <f>IFERROR(__xludf.DUMMYFUNCTION("IF(B2023="""","""",COUNTA(SPLIT(B2023,"" "")))"),47.0)</f>
        <v>47</v>
      </c>
    </row>
    <row r="2024">
      <c r="A2024" s="1" t="s">
        <v>4053</v>
      </c>
      <c r="B2024" s="1" t="s">
        <v>4054</v>
      </c>
      <c r="C2024" s="1">
        <v>9072.0</v>
      </c>
      <c r="D2024" s="1">
        <v>2.0</v>
      </c>
      <c r="F2024" s="1" t="s">
        <v>1520</v>
      </c>
      <c r="G2024" s="2">
        <f>IFERROR(__xludf.DUMMYFUNCTION("IF(B2024="""","""",COUNTA(SPLIT(B2024,"" "")))"),5.0)</f>
        <v>5</v>
      </c>
    </row>
    <row r="2025">
      <c r="A2025" s="1" t="s">
        <v>4055</v>
      </c>
      <c r="B2025" s="1" t="s">
        <v>4056</v>
      </c>
      <c r="C2025" s="1">
        <v>9073.0</v>
      </c>
      <c r="D2025" s="1">
        <v>1.0</v>
      </c>
      <c r="F2025" s="1" t="s">
        <v>1520</v>
      </c>
      <c r="G2025" s="2">
        <f>IFERROR(__xludf.DUMMYFUNCTION("IF(B2025="""","""",COUNTA(SPLIT(B2025,"" "")))"),8.0)</f>
        <v>8</v>
      </c>
    </row>
    <row r="2026">
      <c r="A2026" s="1" t="s">
        <v>4057</v>
      </c>
      <c r="B2026" s="1" t="s">
        <v>4058</v>
      </c>
      <c r="C2026" s="1">
        <v>9074.0</v>
      </c>
      <c r="D2026" s="1">
        <v>2.0</v>
      </c>
      <c r="F2026" s="1" t="s">
        <v>1520</v>
      </c>
      <c r="G2026" s="2">
        <f>IFERROR(__xludf.DUMMYFUNCTION("IF(B2026="""","""",COUNTA(SPLIT(B2026,"" "")))"),5.0)</f>
        <v>5</v>
      </c>
    </row>
    <row r="2027">
      <c r="A2027" s="1" t="s">
        <v>4059</v>
      </c>
      <c r="B2027" s="1" t="s">
        <v>4060</v>
      </c>
      <c r="C2027" s="1">
        <v>9075.0</v>
      </c>
      <c r="D2027" s="1">
        <v>1.0</v>
      </c>
      <c r="F2027" s="1" t="s">
        <v>1520</v>
      </c>
      <c r="G2027" s="2">
        <f>IFERROR(__xludf.DUMMYFUNCTION("IF(B2027="""","""",COUNTA(SPLIT(B2027,"" "")))"),3.0)</f>
        <v>3</v>
      </c>
    </row>
    <row r="2028">
      <c r="A2028" s="1" t="s">
        <v>4061</v>
      </c>
      <c r="B2028" s="1" t="s">
        <v>4062</v>
      </c>
      <c r="C2028" s="1">
        <v>9079.0</v>
      </c>
      <c r="D2028" s="1">
        <v>1.0</v>
      </c>
      <c r="F2028" s="1" t="s">
        <v>1520</v>
      </c>
      <c r="G2028" s="2">
        <f>IFERROR(__xludf.DUMMYFUNCTION("IF(B2028="""","""",COUNTA(SPLIT(B2028,"" "")))"),19.0)</f>
        <v>19</v>
      </c>
    </row>
    <row r="2029">
      <c r="A2029" s="1" t="s">
        <v>4063</v>
      </c>
      <c r="B2029" s="1" t="s">
        <v>4064</v>
      </c>
      <c r="C2029" s="1">
        <v>9639.0</v>
      </c>
      <c r="D2029" s="1">
        <v>1.0</v>
      </c>
      <c r="F2029" s="1" t="s">
        <v>1520</v>
      </c>
      <c r="G2029" s="2">
        <f>IFERROR(__xludf.DUMMYFUNCTION("IF(B2029="""","""",COUNTA(SPLIT(B2029,"" "")))"),10.0)</f>
        <v>10</v>
      </c>
    </row>
    <row r="2030">
      <c r="A2030" s="1" t="s">
        <v>4065</v>
      </c>
      <c r="B2030" s="1" t="s">
        <v>4066</v>
      </c>
      <c r="C2030" s="1">
        <v>3924.0</v>
      </c>
      <c r="D2030" s="1">
        <v>1.0</v>
      </c>
      <c r="F2030" s="1" t="s">
        <v>1520</v>
      </c>
      <c r="G2030" s="2">
        <f>IFERROR(__xludf.DUMMYFUNCTION("IF(B2030="""","""",COUNTA(SPLIT(B2030,"" "")))"),29.0)</f>
        <v>29</v>
      </c>
    </row>
    <row r="2031">
      <c r="A2031" s="1" t="s">
        <v>4067</v>
      </c>
      <c r="B2031" s="1" t="s">
        <v>4068</v>
      </c>
      <c r="C2031" s="1">
        <v>4858.0</v>
      </c>
      <c r="D2031" s="1">
        <v>2.0</v>
      </c>
      <c r="F2031" s="1" t="s">
        <v>1520</v>
      </c>
      <c r="G2031" s="2">
        <f>IFERROR(__xludf.DUMMYFUNCTION("IF(B2031="""","""",COUNTA(SPLIT(B2031,"" "")))"),11.0)</f>
        <v>11</v>
      </c>
    </row>
    <row r="2032">
      <c r="A2032" s="1" t="s">
        <v>4069</v>
      </c>
      <c r="B2032" s="1" t="s">
        <v>4070</v>
      </c>
      <c r="C2032" s="1">
        <v>4859.0</v>
      </c>
      <c r="D2032" s="1">
        <v>9.0</v>
      </c>
      <c r="F2032" s="1" t="s">
        <v>1520</v>
      </c>
      <c r="G2032" s="2">
        <f>IFERROR(__xludf.DUMMYFUNCTION("IF(B2032="""","""",COUNTA(SPLIT(B2032,"" "")))"),3.0)</f>
        <v>3</v>
      </c>
    </row>
    <row r="2033">
      <c r="A2033" s="1" t="s">
        <v>4071</v>
      </c>
      <c r="B2033" s="1" t="s">
        <v>4072</v>
      </c>
      <c r="C2033" s="1">
        <v>4860.0</v>
      </c>
      <c r="D2033" s="1">
        <v>2.0</v>
      </c>
      <c r="F2033" s="1" t="s">
        <v>1520</v>
      </c>
      <c r="G2033" s="2">
        <f>IFERROR(__xludf.DUMMYFUNCTION("IF(B2033="""","""",COUNTA(SPLIT(B2033,"" "")))"),3.0)</f>
        <v>3</v>
      </c>
    </row>
    <row r="2034">
      <c r="A2034" s="1" t="s">
        <v>4073</v>
      </c>
      <c r="B2034" s="1" t="s">
        <v>4074</v>
      </c>
      <c r="C2034" s="1">
        <v>3923.0</v>
      </c>
      <c r="D2034" s="1">
        <v>2.0</v>
      </c>
      <c r="F2034" s="1" t="s">
        <v>1520</v>
      </c>
      <c r="G2034" s="2">
        <f>IFERROR(__xludf.DUMMYFUNCTION("IF(B2034="""","""",COUNTA(SPLIT(B2034,"" "")))"),13.0)</f>
        <v>13</v>
      </c>
    </row>
    <row r="2035">
      <c r="A2035" s="1" t="s">
        <v>4075</v>
      </c>
      <c r="B2035" s="1" t="s">
        <v>4076</v>
      </c>
      <c r="C2035" s="1">
        <v>4852.0</v>
      </c>
      <c r="D2035" s="1">
        <v>1.0</v>
      </c>
      <c r="F2035" s="1" t="s">
        <v>1520</v>
      </c>
      <c r="G2035" s="2">
        <f>IFERROR(__xludf.DUMMYFUNCTION("IF(B2035="""","""",COUNTA(SPLIT(B2035,"" "")))"),25.0)</f>
        <v>25</v>
      </c>
    </row>
    <row r="2036">
      <c r="A2036" s="1" t="s">
        <v>4077</v>
      </c>
      <c r="B2036" s="1" t="s">
        <v>4078</v>
      </c>
      <c r="C2036" s="1">
        <v>4853.0</v>
      </c>
      <c r="D2036" s="1">
        <v>2.0</v>
      </c>
      <c r="F2036" s="1" t="s">
        <v>1520</v>
      </c>
      <c r="G2036" s="2">
        <f>IFERROR(__xludf.DUMMYFUNCTION("IF(B2036="""","""",COUNTA(SPLIT(B2036,"" "")))"),15.0)</f>
        <v>15</v>
      </c>
    </row>
    <row r="2037">
      <c r="A2037" s="1" t="s">
        <v>4079</v>
      </c>
      <c r="B2037" s="1" t="s">
        <v>4080</v>
      </c>
      <c r="C2037" s="1">
        <v>4854.0</v>
      </c>
      <c r="D2037" s="1">
        <v>1.0</v>
      </c>
      <c r="F2037" s="1" t="s">
        <v>1520</v>
      </c>
      <c r="G2037" s="2">
        <f>IFERROR(__xludf.DUMMYFUNCTION("IF(B2037="""","""",COUNTA(SPLIT(B2037,"" "")))"),18.0)</f>
        <v>18</v>
      </c>
    </row>
    <row r="2038">
      <c r="A2038" s="1" t="s">
        <v>4081</v>
      </c>
      <c r="B2038" s="1" t="s">
        <v>4082</v>
      </c>
      <c r="C2038" s="1">
        <v>3907.0</v>
      </c>
      <c r="D2038" s="1">
        <v>1.0</v>
      </c>
      <c r="F2038" s="1" t="s">
        <v>1520</v>
      </c>
      <c r="G2038" s="2">
        <f>IFERROR(__xludf.DUMMYFUNCTION("IF(B2038="""","""",COUNTA(SPLIT(B2038,"" "")))"),39.0)</f>
        <v>39</v>
      </c>
    </row>
    <row r="2039">
      <c r="A2039" s="1" t="s">
        <v>4083</v>
      </c>
      <c r="B2039" s="1" t="s">
        <v>4084</v>
      </c>
      <c r="C2039" s="1">
        <v>4840.0</v>
      </c>
      <c r="D2039" s="1">
        <v>1.0</v>
      </c>
      <c r="F2039" s="1" t="s">
        <v>1520</v>
      </c>
      <c r="G2039" s="2">
        <f>IFERROR(__xludf.DUMMYFUNCTION("IF(B2039="""","""",COUNTA(SPLIT(B2039,"" "")))"),37.0)</f>
        <v>37</v>
      </c>
    </row>
    <row r="2040">
      <c r="A2040" s="1" t="s">
        <v>4085</v>
      </c>
      <c r="B2040" s="1" t="s">
        <v>4086</v>
      </c>
      <c r="C2040" s="1">
        <v>4841.0</v>
      </c>
      <c r="D2040" s="1">
        <v>1.0</v>
      </c>
      <c r="F2040" s="1" t="s">
        <v>1520</v>
      </c>
      <c r="G2040" s="2">
        <f>IFERROR(__xludf.DUMMYFUNCTION("IF(B2040="""","""",COUNTA(SPLIT(B2040,"" "")))"),28.0)</f>
        <v>28</v>
      </c>
    </row>
    <row r="2041">
      <c r="A2041" s="1" t="s">
        <v>4087</v>
      </c>
      <c r="B2041" s="1" t="s">
        <v>4088</v>
      </c>
      <c r="C2041" s="1">
        <v>3908.0</v>
      </c>
      <c r="D2041" s="1">
        <v>1.0</v>
      </c>
      <c r="F2041" s="1" t="s">
        <v>1520</v>
      </c>
      <c r="G2041" s="2">
        <f>IFERROR(__xludf.DUMMYFUNCTION("IF(B2041="""","""",COUNTA(SPLIT(B2041,"" "")))"),31.0)</f>
        <v>31</v>
      </c>
    </row>
    <row r="2042">
      <c r="A2042" s="1" t="s">
        <v>4089</v>
      </c>
      <c r="B2042" s="1" t="s">
        <v>4090</v>
      </c>
      <c r="C2042" s="1">
        <v>4842.0</v>
      </c>
      <c r="D2042" s="1">
        <v>1.0</v>
      </c>
      <c r="F2042" s="1" t="s">
        <v>1520</v>
      </c>
      <c r="G2042" s="2">
        <f>IFERROR(__xludf.DUMMYFUNCTION("IF(B2042="""","""",COUNTA(SPLIT(B2042,"" "")))"),33.0)</f>
        <v>33</v>
      </c>
    </row>
    <row r="2043">
      <c r="A2043" s="1" t="s">
        <v>4091</v>
      </c>
      <c r="B2043" s="1" t="s">
        <v>4092</v>
      </c>
      <c r="C2043" s="1">
        <v>4843.0</v>
      </c>
      <c r="D2043" s="1">
        <v>1.0</v>
      </c>
      <c r="F2043" s="1" t="s">
        <v>1520</v>
      </c>
      <c r="G2043" s="2">
        <f>IFERROR(__xludf.DUMMYFUNCTION("IF(B2043="""","""",COUNTA(SPLIT(B2043,"" "")))"),41.0)</f>
        <v>41</v>
      </c>
    </row>
    <row r="2044">
      <c r="A2044" s="1" t="s">
        <v>4093</v>
      </c>
      <c r="B2044" s="1" t="s">
        <v>4094</v>
      </c>
      <c r="C2044" s="1">
        <v>3910.0</v>
      </c>
      <c r="D2044" s="1">
        <v>1.0</v>
      </c>
      <c r="F2044" s="1" t="s">
        <v>1520</v>
      </c>
      <c r="G2044" s="2">
        <f>IFERROR(__xludf.DUMMYFUNCTION("IF(B2044="""","""",COUNTA(SPLIT(B2044,"" "")))"),53.0)</f>
        <v>53</v>
      </c>
    </row>
    <row r="2045">
      <c r="A2045" s="1" t="s">
        <v>4095</v>
      </c>
      <c r="B2045" s="1" t="s">
        <v>4096</v>
      </c>
      <c r="C2045" s="1">
        <v>4845.0</v>
      </c>
      <c r="D2045" s="1">
        <v>2.0</v>
      </c>
      <c r="F2045" s="1" t="s">
        <v>1520</v>
      </c>
      <c r="G2045" s="2">
        <f>IFERROR(__xludf.DUMMYFUNCTION("IF(B2045="""","""",COUNTA(SPLIT(B2045,"" "")))"),14.0)</f>
        <v>14</v>
      </c>
    </row>
    <row r="2046">
      <c r="A2046" s="1" t="s">
        <v>4097</v>
      </c>
      <c r="B2046" s="1" t="s">
        <v>4098</v>
      </c>
      <c r="C2046" s="1">
        <v>3909.0</v>
      </c>
      <c r="D2046" s="1">
        <v>1.0</v>
      </c>
      <c r="F2046" s="1" t="s">
        <v>1520</v>
      </c>
      <c r="G2046" s="2">
        <f>IFERROR(__xludf.DUMMYFUNCTION("IF(B2046="""","""",COUNTA(SPLIT(B2046,"" "")))"),31.0)</f>
        <v>31</v>
      </c>
    </row>
    <row r="2047">
      <c r="A2047" s="1" t="s">
        <v>4099</v>
      </c>
      <c r="B2047" s="1" t="s">
        <v>4100</v>
      </c>
      <c r="C2047" s="1">
        <v>3906.0</v>
      </c>
      <c r="D2047" s="1">
        <v>1.0</v>
      </c>
      <c r="F2047" s="1" t="s">
        <v>1520</v>
      </c>
      <c r="G2047" s="2">
        <f>IFERROR(__xludf.DUMMYFUNCTION("IF(B2047="""","""",COUNTA(SPLIT(B2047,"" "")))"),35.0)</f>
        <v>35</v>
      </c>
    </row>
    <row r="2048">
      <c r="A2048" s="1" t="s">
        <v>4101</v>
      </c>
      <c r="B2048" s="1" t="s">
        <v>4102</v>
      </c>
      <c r="C2048" s="1">
        <v>4839.0</v>
      </c>
      <c r="D2048" s="1">
        <v>1.0</v>
      </c>
      <c r="F2048" s="1" t="s">
        <v>1520</v>
      </c>
      <c r="G2048" s="2">
        <f>IFERROR(__xludf.DUMMYFUNCTION("IF(B2048="""","""",COUNTA(SPLIT(B2048,"" "")))"),46.0)</f>
        <v>46</v>
      </c>
    </row>
    <row r="2049">
      <c r="A2049" s="1" t="s">
        <v>4103</v>
      </c>
      <c r="B2049" s="1" t="s">
        <v>4104</v>
      </c>
      <c r="C2049" s="1">
        <v>4886.0</v>
      </c>
      <c r="D2049" s="1">
        <v>1.0</v>
      </c>
      <c r="F2049" s="1" t="s">
        <v>1520</v>
      </c>
      <c r="G2049" s="2">
        <f>IFERROR(__xludf.DUMMYFUNCTION("IF(B2049="""","""",COUNTA(SPLIT(B2049,"" "")))"),38.0)</f>
        <v>38</v>
      </c>
    </row>
    <row r="2050">
      <c r="A2050" s="1" t="s">
        <v>4105</v>
      </c>
      <c r="B2050" s="1" t="s">
        <v>4106</v>
      </c>
      <c r="C2050" s="1">
        <v>4887.0</v>
      </c>
      <c r="D2050" s="1">
        <v>1.0</v>
      </c>
      <c r="F2050" s="1" t="s">
        <v>1520</v>
      </c>
      <c r="G2050" s="2">
        <f>IFERROR(__xludf.DUMMYFUNCTION("IF(B2050="""","""",COUNTA(SPLIT(B2050,"" "")))"),15.0)</f>
        <v>15</v>
      </c>
    </row>
    <row r="2051">
      <c r="A2051" s="1" t="s">
        <v>4107</v>
      </c>
      <c r="B2051" s="1" t="s">
        <v>4108</v>
      </c>
      <c r="C2051" s="1">
        <v>4888.0</v>
      </c>
      <c r="D2051" s="1">
        <v>1.0</v>
      </c>
      <c r="F2051" s="1" t="s">
        <v>1520</v>
      </c>
      <c r="G2051" s="2">
        <f>IFERROR(__xludf.DUMMYFUNCTION("IF(B2051="""","""",COUNTA(SPLIT(B2051,"" "")))"),20.0)</f>
        <v>20</v>
      </c>
    </row>
    <row r="2052">
      <c r="A2052" s="1" t="s">
        <v>4109</v>
      </c>
      <c r="B2052" s="1" t="s">
        <v>4110</v>
      </c>
      <c r="C2052" s="1">
        <v>4889.0</v>
      </c>
      <c r="D2052" s="1">
        <v>1.0</v>
      </c>
      <c r="F2052" s="1" t="s">
        <v>1520</v>
      </c>
      <c r="G2052" s="2">
        <f>IFERROR(__xludf.DUMMYFUNCTION("IF(B2052="""","""",COUNTA(SPLIT(B2052,"" "")))"),24.0)</f>
        <v>24</v>
      </c>
    </row>
    <row r="2053">
      <c r="A2053" s="1" t="s">
        <v>4111</v>
      </c>
      <c r="B2053" s="1" t="s">
        <v>4112</v>
      </c>
      <c r="C2053" s="1">
        <v>4882.0</v>
      </c>
      <c r="D2053" s="1">
        <v>1.0</v>
      </c>
      <c r="F2053" s="1" t="s">
        <v>1520</v>
      </c>
      <c r="G2053" s="2">
        <f>IFERROR(__xludf.DUMMYFUNCTION("IF(B2053="""","""",COUNTA(SPLIT(B2053,"" "")))"),31.0)</f>
        <v>31</v>
      </c>
    </row>
    <row r="2054">
      <c r="A2054" s="1" t="s">
        <v>4113</v>
      </c>
      <c r="B2054" s="1" t="s">
        <v>4114</v>
      </c>
      <c r="C2054" s="1">
        <v>4883.0</v>
      </c>
      <c r="D2054" s="1">
        <v>1.0</v>
      </c>
      <c r="F2054" s="1" t="s">
        <v>1520</v>
      </c>
      <c r="G2054" s="2">
        <f>IFERROR(__xludf.DUMMYFUNCTION("IF(B2054="""","""",COUNTA(SPLIT(B2054,"" "")))"),23.0)</f>
        <v>23</v>
      </c>
    </row>
    <row r="2055">
      <c r="A2055" s="1" t="s">
        <v>4115</v>
      </c>
      <c r="B2055" s="1" t="s">
        <v>4116</v>
      </c>
      <c r="C2055" s="1">
        <v>4884.0</v>
      </c>
      <c r="D2055" s="1">
        <v>1.0</v>
      </c>
      <c r="F2055" s="1" t="s">
        <v>1520</v>
      </c>
      <c r="G2055" s="2">
        <f>IFERROR(__xludf.DUMMYFUNCTION("IF(B2055="""","""",COUNTA(SPLIT(B2055,"" "")))"),20.0)</f>
        <v>20</v>
      </c>
    </row>
    <row r="2056">
      <c r="A2056" s="1" t="s">
        <v>4117</v>
      </c>
      <c r="B2056" s="1" t="s">
        <v>4118</v>
      </c>
      <c r="C2056" s="1">
        <v>4885.0</v>
      </c>
      <c r="D2056" s="1">
        <v>1.0</v>
      </c>
      <c r="F2056" s="1" t="s">
        <v>1520</v>
      </c>
      <c r="G2056" s="2">
        <f>IFERROR(__xludf.DUMMYFUNCTION("IF(B2056="""","""",COUNTA(SPLIT(B2056,"" "")))"),17.0)</f>
        <v>17</v>
      </c>
    </row>
    <row r="2057">
      <c r="A2057" s="1" t="s">
        <v>4119</v>
      </c>
      <c r="B2057" s="1" t="s">
        <v>4120</v>
      </c>
      <c r="C2057" s="1">
        <v>4899.0</v>
      </c>
      <c r="D2057" s="1">
        <v>1.0</v>
      </c>
      <c r="F2057" s="1" t="s">
        <v>1520</v>
      </c>
      <c r="G2057" s="2">
        <f>IFERROR(__xludf.DUMMYFUNCTION("IF(B2057="""","""",COUNTA(SPLIT(B2057,"" "")))"),10.0)</f>
        <v>10</v>
      </c>
    </row>
    <row r="2058">
      <c r="A2058" s="1" t="s">
        <v>4121</v>
      </c>
      <c r="B2058" s="1" t="s">
        <v>4122</v>
      </c>
      <c r="C2058" s="1">
        <v>4900.0</v>
      </c>
      <c r="D2058" s="1">
        <v>1.0</v>
      </c>
      <c r="F2058" s="1" t="s">
        <v>1520</v>
      </c>
      <c r="G2058" s="2">
        <f>IFERROR(__xludf.DUMMYFUNCTION("IF(B2058="""","""",COUNTA(SPLIT(B2058,"" "")))"),12.0)</f>
        <v>12</v>
      </c>
    </row>
    <row r="2059">
      <c r="A2059" s="1" t="s">
        <v>4123</v>
      </c>
      <c r="B2059" s="1" t="s">
        <v>4124</v>
      </c>
      <c r="C2059" s="1">
        <v>4901.0</v>
      </c>
      <c r="D2059" s="1">
        <v>1.0</v>
      </c>
      <c r="F2059" s="1" t="s">
        <v>1520</v>
      </c>
      <c r="G2059" s="2">
        <f>IFERROR(__xludf.DUMMYFUNCTION("IF(B2059="""","""",COUNTA(SPLIT(B2059,"" "")))"),11.0)</f>
        <v>11</v>
      </c>
    </row>
    <row r="2060">
      <c r="A2060" s="1" t="s">
        <v>4125</v>
      </c>
      <c r="B2060" s="1" t="s">
        <v>4126</v>
      </c>
      <c r="C2060" s="1">
        <v>4902.0</v>
      </c>
      <c r="D2060" s="1">
        <v>1.0</v>
      </c>
      <c r="F2060" s="1" t="s">
        <v>1520</v>
      </c>
      <c r="G2060" s="2">
        <f>IFERROR(__xludf.DUMMYFUNCTION("IF(B2060="""","""",COUNTA(SPLIT(B2060,"" "")))"),22.0)</f>
        <v>22</v>
      </c>
    </row>
    <row r="2061">
      <c r="A2061" s="1" t="s">
        <v>4127</v>
      </c>
      <c r="B2061" s="1" t="s">
        <v>4128</v>
      </c>
      <c r="C2061" s="1">
        <v>4895.0</v>
      </c>
      <c r="D2061" s="1">
        <v>1.0</v>
      </c>
      <c r="F2061" s="1" t="s">
        <v>1520</v>
      </c>
      <c r="G2061" s="2">
        <f>IFERROR(__xludf.DUMMYFUNCTION("IF(B2061="""","""",COUNTA(SPLIT(B2061,"" "")))"),12.0)</f>
        <v>12</v>
      </c>
    </row>
    <row r="2062">
      <c r="A2062" s="1" t="s">
        <v>4129</v>
      </c>
      <c r="B2062" s="1" t="s">
        <v>4130</v>
      </c>
      <c r="C2062" s="1">
        <v>4896.0</v>
      </c>
      <c r="D2062" s="1">
        <v>1.0</v>
      </c>
      <c r="F2062" s="1" t="s">
        <v>1520</v>
      </c>
      <c r="G2062" s="2">
        <f>IFERROR(__xludf.DUMMYFUNCTION("IF(B2062="""","""",COUNTA(SPLIT(B2062,"" "")))"),14.0)</f>
        <v>14</v>
      </c>
    </row>
    <row r="2063">
      <c r="A2063" s="1" t="s">
        <v>4131</v>
      </c>
      <c r="B2063" s="1" t="s">
        <v>4132</v>
      </c>
      <c r="C2063" s="1">
        <v>4897.0</v>
      </c>
      <c r="D2063" s="1">
        <v>1.0</v>
      </c>
      <c r="F2063" s="1" t="s">
        <v>1520</v>
      </c>
      <c r="G2063" s="2">
        <f>IFERROR(__xludf.DUMMYFUNCTION("IF(B2063="""","""",COUNTA(SPLIT(B2063,"" "")))"),15.0)</f>
        <v>15</v>
      </c>
    </row>
    <row r="2064">
      <c r="A2064" s="1" t="s">
        <v>4133</v>
      </c>
      <c r="B2064" s="1" t="s">
        <v>4134</v>
      </c>
      <c r="C2064" s="1">
        <v>4898.0</v>
      </c>
      <c r="D2064" s="1">
        <v>1.0</v>
      </c>
      <c r="F2064" s="1" t="s">
        <v>1520</v>
      </c>
      <c r="G2064" s="2">
        <f>IFERROR(__xludf.DUMMYFUNCTION("IF(B2064="""","""",COUNTA(SPLIT(B2064,"" "")))"),11.0)</f>
        <v>11</v>
      </c>
    </row>
    <row r="2065">
      <c r="A2065" s="1" t="s">
        <v>4135</v>
      </c>
      <c r="B2065" s="1" t="s">
        <v>4136</v>
      </c>
      <c r="C2065" s="1">
        <v>4890.0</v>
      </c>
      <c r="D2065" s="1">
        <v>2.0</v>
      </c>
      <c r="F2065" s="1" t="s">
        <v>1520</v>
      </c>
      <c r="G2065" s="2">
        <f>IFERROR(__xludf.DUMMYFUNCTION("IF(B2065="""","""",COUNTA(SPLIT(B2065,"" "")))"),10.0)</f>
        <v>10</v>
      </c>
    </row>
    <row r="2066">
      <c r="A2066" s="1" t="s">
        <v>4137</v>
      </c>
      <c r="B2066" s="1" t="s">
        <v>4138</v>
      </c>
      <c r="C2066" s="1">
        <v>4891.0</v>
      </c>
      <c r="D2066" s="1">
        <v>2.0</v>
      </c>
      <c r="F2066" s="1" t="s">
        <v>1520</v>
      </c>
      <c r="G2066" s="2">
        <f>IFERROR(__xludf.DUMMYFUNCTION("IF(B2066="""","""",COUNTA(SPLIT(B2066,"" "")))"),14.0)</f>
        <v>14</v>
      </c>
    </row>
    <row r="2067">
      <c r="A2067" s="1" t="s">
        <v>4139</v>
      </c>
      <c r="B2067" s="1" t="s">
        <v>4140</v>
      </c>
      <c r="C2067" s="1">
        <v>4892.0</v>
      </c>
      <c r="D2067" s="1">
        <v>1.0</v>
      </c>
      <c r="F2067" s="1" t="s">
        <v>1520</v>
      </c>
      <c r="G2067" s="2">
        <f>IFERROR(__xludf.DUMMYFUNCTION("IF(B2067="""","""",COUNTA(SPLIT(B2067,"" "")))"),16.0)</f>
        <v>16</v>
      </c>
    </row>
    <row r="2068">
      <c r="A2068" s="1" t="s">
        <v>4141</v>
      </c>
      <c r="B2068" s="1" t="s">
        <v>4142</v>
      </c>
      <c r="C2068" s="1">
        <v>4893.0</v>
      </c>
      <c r="D2068" s="1">
        <v>1.0</v>
      </c>
      <c r="F2068" s="1" t="s">
        <v>1520</v>
      </c>
      <c r="G2068" s="2">
        <f>IFERROR(__xludf.DUMMYFUNCTION("IF(B2068="""","""",COUNTA(SPLIT(B2068,"" "")))"),12.0)</f>
        <v>12</v>
      </c>
    </row>
    <row r="2069">
      <c r="A2069" s="1" t="s">
        <v>4143</v>
      </c>
      <c r="B2069" s="1" t="s">
        <v>4144</v>
      </c>
      <c r="C2069" s="1">
        <v>4894.0</v>
      </c>
      <c r="D2069" s="1">
        <v>1.0</v>
      </c>
      <c r="F2069" s="1" t="s">
        <v>1520</v>
      </c>
      <c r="G2069" s="2">
        <f>IFERROR(__xludf.DUMMYFUNCTION("IF(B2069="""","""",COUNTA(SPLIT(B2069,"" "")))"),26.0)</f>
        <v>26</v>
      </c>
    </row>
    <row r="2070">
      <c r="A2070" s="1" t="s">
        <v>4145</v>
      </c>
      <c r="B2070" s="1" t="s">
        <v>4146</v>
      </c>
      <c r="C2070" s="1">
        <v>5764.0</v>
      </c>
      <c r="D2070" s="1">
        <v>1.0</v>
      </c>
      <c r="F2070" s="1" t="s">
        <v>1520</v>
      </c>
      <c r="G2070" s="2">
        <f>IFERROR(__xludf.DUMMYFUNCTION("IF(B2070="""","""",COUNTA(SPLIT(B2070,"" "")))"),22.0)</f>
        <v>22</v>
      </c>
    </row>
    <row r="2071">
      <c r="A2071" s="1" t="s">
        <v>4147</v>
      </c>
      <c r="B2071" s="1" t="s">
        <v>4148</v>
      </c>
      <c r="C2071" s="1">
        <v>4876.0</v>
      </c>
      <c r="D2071" s="1">
        <v>1.0</v>
      </c>
      <c r="F2071" s="1" t="s">
        <v>1520</v>
      </c>
      <c r="G2071" s="2">
        <f>IFERROR(__xludf.DUMMYFUNCTION("IF(B2071="""","""",COUNTA(SPLIT(B2071,"" "")))"),20.0)</f>
        <v>20</v>
      </c>
    </row>
    <row r="2072">
      <c r="A2072" s="1" t="s">
        <v>4149</v>
      </c>
      <c r="B2072" s="1" t="s">
        <v>4150</v>
      </c>
      <c r="C2072" s="1">
        <v>4877.0</v>
      </c>
      <c r="D2072" s="1">
        <v>1.0</v>
      </c>
      <c r="F2072" s="1" t="s">
        <v>1520</v>
      </c>
      <c r="G2072" s="2">
        <f>IFERROR(__xludf.DUMMYFUNCTION("IF(B2072="""","""",COUNTA(SPLIT(B2072,"" "")))"),30.0)</f>
        <v>30</v>
      </c>
    </row>
    <row r="2073">
      <c r="A2073" s="1" t="s">
        <v>4151</v>
      </c>
      <c r="B2073" s="1" t="s">
        <v>4152</v>
      </c>
      <c r="C2073" s="1">
        <v>4878.0</v>
      </c>
      <c r="D2073" s="1">
        <v>2.0</v>
      </c>
      <c r="F2073" s="1" t="s">
        <v>1520</v>
      </c>
      <c r="G2073" s="2">
        <f>IFERROR(__xludf.DUMMYFUNCTION("IF(B2073="""","""",COUNTA(SPLIT(B2073,"" "")))"),18.0)</f>
        <v>18</v>
      </c>
    </row>
    <row r="2074">
      <c r="A2074" s="1" t="s">
        <v>4153</v>
      </c>
      <c r="B2074" s="1" t="s">
        <v>4154</v>
      </c>
      <c r="C2074" s="1">
        <v>4879.0</v>
      </c>
      <c r="D2074" s="1">
        <v>2.0</v>
      </c>
      <c r="F2074" s="1" t="s">
        <v>1520</v>
      </c>
      <c r="G2074" s="2">
        <f>IFERROR(__xludf.DUMMYFUNCTION("IF(B2074="""","""",COUNTA(SPLIT(B2074,"" "")))"),11.0)</f>
        <v>11</v>
      </c>
    </row>
    <row r="2075">
      <c r="A2075" s="1" t="s">
        <v>4155</v>
      </c>
      <c r="B2075" s="1" t="s">
        <v>4156</v>
      </c>
      <c r="C2075" s="1">
        <v>4880.0</v>
      </c>
      <c r="D2075" s="1">
        <v>1.0</v>
      </c>
      <c r="F2075" s="1" t="s">
        <v>1520</v>
      </c>
      <c r="G2075" s="2">
        <f>IFERROR(__xludf.DUMMYFUNCTION("IF(B2075="""","""",COUNTA(SPLIT(B2075,"" "")))"),21.0)</f>
        <v>21</v>
      </c>
    </row>
    <row r="2076">
      <c r="A2076" s="1" t="s">
        <v>4157</v>
      </c>
      <c r="B2076" s="1" t="s">
        <v>4158</v>
      </c>
      <c r="C2076" s="1">
        <v>4881.0</v>
      </c>
      <c r="D2076" s="1">
        <v>1.0</v>
      </c>
      <c r="F2076" s="1" t="s">
        <v>1520</v>
      </c>
      <c r="G2076" s="2">
        <f>IFERROR(__xludf.DUMMYFUNCTION("IF(B2076="""","""",COUNTA(SPLIT(B2076,"" "")))"),21.0)</f>
        <v>21</v>
      </c>
    </row>
    <row r="2077">
      <c r="A2077" s="1" t="s">
        <v>4159</v>
      </c>
      <c r="B2077" s="1" t="s">
        <v>4160</v>
      </c>
      <c r="C2077" s="1">
        <v>4867.0</v>
      </c>
      <c r="D2077" s="1">
        <v>1.0</v>
      </c>
      <c r="F2077" s="1" t="s">
        <v>1520</v>
      </c>
      <c r="G2077" s="2">
        <f>IFERROR(__xludf.DUMMYFUNCTION("IF(B2077="""","""",COUNTA(SPLIT(B2077,"" "")))"),18.0)</f>
        <v>18</v>
      </c>
    </row>
    <row r="2078">
      <c r="A2078" s="1" t="s">
        <v>4161</v>
      </c>
      <c r="B2078" s="1" t="s">
        <v>4162</v>
      </c>
      <c r="C2078" s="1">
        <v>4868.0</v>
      </c>
      <c r="D2078" s="1">
        <v>1.0</v>
      </c>
      <c r="F2078" s="1" t="s">
        <v>1520</v>
      </c>
      <c r="G2078" s="2">
        <f>IFERROR(__xludf.DUMMYFUNCTION("IF(B2078="""","""",COUNTA(SPLIT(B2078,"" "")))"),27.0)</f>
        <v>27</v>
      </c>
    </row>
    <row r="2079">
      <c r="A2079" s="1" t="s">
        <v>4163</v>
      </c>
      <c r="B2079" s="1" t="s">
        <v>4164</v>
      </c>
      <c r="C2079" s="1">
        <v>4869.0</v>
      </c>
      <c r="D2079" s="1">
        <v>2.0</v>
      </c>
      <c r="F2079" s="1" t="s">
        <v>1520</v>
      </c>
      <c r="G2079" s="2">
        <f>IFERROR(__xludf.DUMMYFUNCTION("IF(B2079="""","""",COUNTA(SPLIT(B2079,"" "")))"),17.0)</f>
        <v>17</v>
      </c>
    </row>
    <row r="2080">
      <c r="A2080" s="1" t="s">
        <v>4165</v>
      </c>
      <c r="B2080" s="1" t="s">
        <v>4166</v>
      </c>
      <c r="C2080" s="1">
        <v>4870.0</v>
      </c>
      <c r="D2080" s="1">
        <v>2.0</v>
      </c>
      <c r="F2080" s="1" t="s">
        <v>1520</v>
      </c>
      <c r="G2080" s="2">
        <f>IFERROR(__xludf.DUMMYFUNCTION("IF(B2080="""","""",COUNTA(SPLIT(B2080,"" "")))"),11.0)</f>
        <v>11</v>
      </c>
    </row>
    <row r="2081">
      <c r="A2081" s="1" t="s">
        <v>4167</v>
      </c>
      <c r="B2081" s="1" t="s">
        <v>4168</v>
      </c>
      <c r="C2081" s="1">
        <v>4871.0</v>
      </c>
      <c r="D2081" s="1">
        <v>1.0</v>
      </c>
      <c r="F2081" s="1" t="s">
        <v>1520</v>
      </c>
      <c r="G2081" s="2">
        <f>IFERROR(__xludf.DUMMYFUNCTION("IF(B2081="""","""",COUNTA(SPLIT(B2081,"" "")))"),14.0)</f>
        <v>14</v>
      </c>
    </row>
    <row r="2082">
      <c r="A2082" s="1" t="s">
        <v>4169</v>
      </c>
      <c r="B2082" s="1" t="s">
        <v>4170</v>
      </c>
      <c r="C2082" s="1">
        <v>4872.0</v>
      </c>
      <c r="D2082" s="1">
        <v>1.0</v>
      </c>
      <c r="F2082" s="1" t="s">
        <v>1520</v>
      </c>
      <c r="G2082" s="2">
        <f>IFERROR(__xludf.DUMMYFUNCTION("IF(B2082="""","""",COUNTA(SPLIT(B2082,"" "")))"),21.0)</f>
        <v>21</v>
      </c>
    </row>
    <row r="2083">
      <c r="A2083" s="1" t="s">
        <v>4171</v>
      </c>
      <c r="B2083" s="1" t="s">
        <v>4172</v>
      </c>
      <c r="C2083" s="1">
        <v>4822.0</v>
      </c>
      <c r="D2083" s="1">
        <v>1.0</v>
      </c>
      <c r="F2083" s="1" t="s">
        <v>1520</v>
      </c>
      <c r="G2083" s="2">
        <f>IFERROR(__xludf.DUMMYFUNCTION("IF(B2083="""","""",COUNTA(SPLIT(B2083,"" "")))"),31.0)</f>
        <v>31</v>
      </c>
    </row>
    <row r="2084">
      <c r="A2084" s="1" t="s">
        <v>4173</v>
      </c>
      <c r="B2084" s="1" t="s">
        <v>4174</v>
      </c>
      <c r="C2084" s="1">
        <v>4837.0</v>
      </c>
      <c r="D2084" s="1">
        <v>2.0</v>
      </c>
      <c r="F2084" s="1" t="s">
        <v>1520</v>
      </c>
      <c r="G2084" s="2">
        <f>IFERROR(__xludf.DUMMYFUNCTION("IF(B2084="""","""",COUNTA(SPLIT(B2084,"" "")))"),30.0)</f>
        <v>30</v>
      </c>
    </row>
    <row r="2085">
      <c r="A2085" s="1" t="s">
        <v>4175</v>
      </c>
      <c r="B2085" s="1" t="s">
        <v>4176</v>
      </c>
      <c r="C2085" s="1">
        <v>4838.0</v>
      </c>
      <c r="D2085" s="1">
        <v>1.0</v>
      </c>
      <c r="F2085" s="1" t="s">
        <v>1520</v>
      </c>
      <c r="G2085" s="2">
        <f>IFERROR(__xludf.DUMMYFUNCTION("IF(B2085="""","""",COUNTA(SPLIT(B2085,"" "")))"),61.0)</f>
        <v>61</v>
      </c>
    </row>
    <row r="2086">
      <c r="A2086" s="1" t="s">
        <v>4177</v>
      </c>
      <c r="B2086" s="1" t="s">
        <v>4178</v>
      </c>
      <c r="C2086" s="1">
        <v>3951.0</v>
      </c>
      <c r="D2086" s="1">
        <v>1.0</v>
      </c>
      <c r="F2086" s="1" t="s">
        <v>1520</v>
      </c>
      <c r="G2086" s="2">
        <f>IFERROR(__xludf.DUMMYFUNCTION("IF(B2086="""","""",COUNTA(SPLIT(B2086,"" "")))"),33.0)</f>
        <v>33</v>
      </c>
    </row>
    <row r="2087">
      <c r="A2087" s="1" t="s">
        <v>4179</v>
      </c>
      <c r="B2087" s="1" t="s">
        <v>4180</v>
      </c>
      <c r="C2087" s="1">
        <v>3938.0</v>
      </c>
      <c r="D2087" s="1">
        <v>1.0</v>
      </c>
      <c r="F2087" s="1" t="s">
        <v>1520</v>
      </c>
      <c r="G2087" s="2">
        <f>IFERROR(__xludf.DUMMYFUNCTION("IF(B2087="""","""",COUNTA(SPLIT(B2087,"" "")))"),27.0)</f>
        <v>27</v>
      </c>
    </row>
    <row r="2088">
      <c r="A2088" s="1" t="s">
        <v>4181</v>
      </c>
      <c r="B2088" s="1" t="s">
        <v>4182</v>
      </c>
      <c r="C2088" s="1">
        <v>4844.0</v>
      </c>
      <c r="D2088" s="1">
        <v>1.0</v>
      </c>
      <c r="F2088" s="1" t="s">
        <v>1520</v>
      </c>
      <c r="G2088" s="2">
        <f>IFERROR(__xludf.DUMMYFUNCTION("IF(B2088="""","""",COUNTA(SPLIT(B2088,"" "")))"),17.0)</f>
        <v>17</v>
      </c>
    </row>
    <row r="2089">
      <c r="A2089" s="1" t="s">
        <v>4183</v>
      </c>
      <c r="B2089" s="1" t="s">
        <v>4184</v>
      </c>
      <c r="C2089" s="1">
        <v>5307.0</v>
      </c>
      <c r="D2089" s="1">
        <v>1.0</v>
      </c>
      <c r="F2089" s="1" t="s">
        <v>1520</v>
      </c>
      <c r="G2089" s="2">
        <f>IFERROR(__xludf.DUMMYFUNCTION("IF(B2089="""","""",COUNTA(SPLIT(B2089,"" "")))"),21.0)</f>
        <v>21</v>
      </c>
    </row>
    <row r="2090">
      <c r="A2090" s="1" t="s">
        <v>4185</v>
      </c>
      <c r="B2090" s="1" t="s">
        <v>4186</v>
      </c>
      <c r="C2090" s="1">
        <v>5306.0</v>
      </c>
      <c r="D2090" s="1">
        <v>1.0</v>
      </c>
      <c r="F2090" s="1" t="s">
        <v>1520</v>
      </c>
      <c r="G2090" s="2">
        <f>IFERROR(__xludf.DUMMYFUNCTION("IF(B2090="""","""",COUNTA(SPLIT(B2090,"" "")))"),18.0)</f>
        <v>18</v>
      </c>
    </row>
    <row r="2091">
      <c r="A2091" s="1" t="s">
        <v>4187</v>
      </c>
      <c r="B2091" s="1" t="s">
        <v>4188</v>
      </c>
      <c r="C2091" s="1">
        <v>5434.0</v>
      </c>
      <c r="D2091" s="1">
        <v>1.0</v>
      </c>
      <c r="F2091" s="1" t="s">
        <v>1520</v>
      </c>
      <c r="G2091" s="2">
        <f>IFERROR(__xludf.DUMMYFUNCTION("IF(B2091="""","""",COUNTA(SPLIT(B2091,"" "")))"),30.0)</f>
        <v>30</v>
      </c>
    </row>
    <row r="2092">
      <c r="A2092" s="1" t="s">
        <v>4189</v>
      </c>
      <c r="B2092" s="1" t="s">
        <v>4190</v>
      </c>
      <c r="C2092" s="1">
        <v>5435.0</v>
      </c>
      <c r="D2092" s="1">
        <v>1.0</v>
      </c>
      <c r="F2092" s="1" t="s">
        <v>1520</v>
      </c>
      <c r="G2092" s="2">
        <f>IFERROR(__xludf.DUMMYFUNCTION("IF(B2092="""","""",COUNTA(SPLIT(B2092,"" "")))"),22.0)</f>
        <v>22</v>
      </c>
    </row>
    <row r="2093">
      <c r="A2093" s="1" t="s">
        <v>4191</v>
      </c>
      <c r="B2093" s="1" t="s">
        <v>4192</v>
      </c>
      <c r="C2093" s="1">
        <v>5305.0</v>
      </c>
      <c r="D2093" s="1">
        <v>1.0</v>
      </c>
      <c r="F2093" s="1" t="s">
        <v>1520</v>
      </c>
      <c r="G2093" s="2">
        <f>IFERROR(__xludf.DUMMYFUNCTION("IF(B2093="""","""",COUNTA(SPLIT(B2093,"" "")))"),30.0)</f>
        <v>30</v>
      </c>
    </row>
    <row r="2094">
      <c r="A2094" s="1" t="s">
        <v>4193</v>
      </c>
      <c r="B2094" s="1" t="s">
        <v>4194</v>
      </c>
      <c r="C2094" s="1">
        <v>3912.0</v>
      </c>
      <c r="D2094" s="1">
        <v>1.0</v>
      </c>
      <c r="F2094" s="1" t="s">
        <v>1520</v>
      </c>
      <c r="G2094" s="2">
        <f>IFERROR(__xludf.DUMMYFUNCTION("IF(B2094="""","""",COUNTA(SPLIT(B2094,"" "")))"),33.0)</f>
        <v>33</v>
      </c>
    </row>
    <row r="2095">
      <c r="A2095" s="1" t="s">
        <v>4195</v>
      </c>
      <c r="B2095" s="1" t="s">
        <v>4196</v>
      </c>
      <c r="C2095" s="1">
        <v>3911.0</v>
      </c>
      <c r="D2095" s="1">
        <v>1.0</v>
      </c>
      <c r="F2095" s="1" t="s">
        <v>1520</v>
      </c>
      <c r="G2095" s="2">
        <f>IFERROR(__xludf.DUMMYFUNCTION("IF(B2095="""","""",COUNTA(SPLIT(B2095,"" "")))"),30.0)</f>
        <v>30</v>
      </c>
    </row>
    <row r="2096">
      <c r="A2096" s="1" t="s">
        <v>4197</v>
      </c>
      <c r="B2096" s="1" t="s">
        <v>4198</v>
      </c>
      <c r="C2096" s="1">
        <v>4846.0</v>
      </c>
      <c r="D2096" s="1">
        <v>2.0</v>
      </c>
      <c r="F2096" s="1" t="s">
        <v>1520</v>
      </c>
      <c r="G2096" s="2">
        <f>IFERROR(__xludf.DUMMYFUNCTION("IF(B2096="""","""",COUNTA(SPLIT(B2096,"" "")))"),9.0)</f>
        <v>9</v>
      </c>
    </row>
    <row r="2097">
      <c r="A2097" s="1" t="s">
        <v>4199</v>
      </c>
      <c r="B2097" s="1" t="s">
        <v>4200</v>
      </c>
      <c r="C2097" s="1">
        <v>4847.0</v>
      </c>
      <c r="D2097" s="1">
        <v>9.0</v>
      </c>
      <c r="F2097" s="1" t="s">
        <v>1520</v>
      </c>
      <c r="G2097" s="2">
        <f>IFERROR(__xludf.DUMMYFUNCTION("IF(B2097="""","""",COUNTA(SPLIT(B2097,"" "")))"),9.0)</f>
        <v>9</v>
      </c>
    </row>
    <row r="2098">
      <c r="A2098" s="1" t="s">
        <v>4201</v>
      </c>
      <c r="B2098" s="1" t="s">
        <v>4202</v>
      </c>
      <c r="C2098" s="1">
        <v>4848.0</v>
      </c>
      <c r="D2098" s="1">
        <v>1.0</v>
      </c>
      <c r="F2098" s="1" t="s">
        <v>1520</v>
      </c>
      <c r="G2098" s="2">
        <f>IFERROR(__xludf.DUMMYFUNCTION("IF(B2098="""","""",COUNTA(SPLIT(B2098,"" "")))"),30.0)</f>
        <v>30</v>
      </c>
    </row>
    <row r="2099">
      <c r="A2099" s="1" t="s">
        <v>4203</v>
      </c>
      <c r="B2099" s="1" t="s">
        <v>4204</v>
      </c>
      <c r="C2099" s="1">
        <v>4849.0</v>
      </c>
      <c r="D2099" s="1">
        <v>9.0</v>
      </c>
      <c r="F2099" s="1" t="s">
        <v>1520</v>
      </c>
      <c r="G2099" s="2">
        <f>IFERROR(__xludf.DUMMYFUNCTION("IF(B2099="""","""",COUNTA(SPLIT(B2099,"" "")))"),7.0)</f>
        <v>7</v>
      </c>
    </row>
    <row r="2100">
      <c r="A2100" s="1" t="s">
        <v>4205</v>
      </c>
      <c r="B2100" s="1" t="s">
        <v>4206</v>
      </c>
      <c r="C2100" s="1">
        <v>4850.0</v>
      </c>
      <c r="D2100" s="1">
        <v>2.0</v>
      </c>
      <c r="F2100" s="1" t="s">
        <v>1520</v>
      </c>
      <c r="G2100" s="2">
        <f>IFERROR(__xludf.DUMMYFUNCTION("IF(B2100="""","""",COUNTA(SPLIT(B2100,"" "")))"),2.0)</f>
        <v>2</v>
      </c>
    </row>
    <row r="2101">
      <c r="A2101" s="1" t="s">
        <v>4207</v>
      </c>
      <c r="B2101" s="1" t="s">
        <v>4208</v>
      </c>
      <c r="C2101" s="1">
        <v>5545.0</v>
      </c>
      <c r="D2101" s="1">
        <v>11.0</v>
      </c>
      <c r="F2101" s="1" t="s">
        <v>1520</v>
      </c>
      <c r="G2101" s="2">
        <f>IFERROR(__xludf.DUMMYFUNCTION("IF(B2101="""","""",COUNTA(SPLIT(B2101,"" "")))"),19.0)</f>
        <v>19</v>
      </c>
    </row>
    <row r="2102">
      <c r="A2102" s="1" t="s">
        <v>4209</v>
      </c>
      <c r="B2102" s="1" t="s">
        <v>4210</v>
      </c>
      <c r="C2102" s="1">
        <v>5546.0</v>
      </c>
      <c r="D2102" s="1">
        <v>12.0</v>
      </c>
      <c r="F2102" s="1" t="s">
        <v>1520</v>
      </c>
      <c r="G2102" s="2">
        <f>IFERROR(__xludf.DUMMYFUNCTION("IF(B2102="""","""",COUNTA(SPLIT(B2102,"" "")))"),8.0)</f>
        <v>8</v>
      </c>
    </row>
    <row r="2103">
      <c r="A2103" s="1" t="s">
        <v>4211</v>
      </c>
      <c r="B2103" s="1" t="s">
        <v>4212</v>
      </c>
      <c r="C2103" s="1">
        <v>5547.0</v>
      </c>
      <c r="D2103" s="1">
        <v>11.0</v>
      </c>
      <c r="F2103" s="1" t="s">
        <v>1520</v>
      </c>
      <c r="G2103" s="2">
        <f>IFERROR(__xludf.DUMMYFUNCTION("IF(B2103="""","""",COUNTA(SPLIT(B2103,"" "")))"),18.0)</f>
        <v>18</v>
      </c>
    </row>
    <row r="2104">
      <c r="A2104" s="1" t="s">
        <v>4213</v>
      </c>
      <c r="B2104" s="1" t="s">
        <v>4214</v>
      </c>
      <c r="C2104" s="1">
        <v>5548.0</v>
      </c>
      <c r="D2104" s="1">
        <v>12.0</v>
      </c>
      <c r="F2104" s="1" t="s">
        <v>1520</v>
      </c>
      <c r="G2104" s="2">
        <f>IFERROR(__xludf.DUMMYFUNCTION("IF(B2104="""","""",COUNTA(SPLIT(B2104,"" "")))"),16.0)</f>
        <v>16</v>
      </c>
    </row>
    <row r="2105">
      <c r="A2105" s="1" t="s">
        <v>4215</v>
      </c>
      <c r="B2105" s="1" t="s">
        <v>4216</v>
      </c>
      <c r="C2105" s="1">
        <v>5549.0</v>
      </c>
      <c r="D2105" s="1">
        <v>11.0</v>
      </c>
      <c r="F2105" s="1" t="s">
        <v>1520</v>
      </c>
      <c r="G2105" s="2">
        <f>IFERROR(__xludf.DUMMYFUNCTION("IF(B2105="""","""",COUNTA(SPLIT(B2105,"" "")))"),20.0)</f>
        <v>20</v>
      </c>
    </row>
    <row r="2106">
      <c r="A2106" s="1" t="s">
        <v>4217</v>
      </c>
      <c r="B2106" s="1" t="s">
        <v>4218</v>
      </c>
      <c r="C2106" s="1">
        <v>5555.0</v>
      </c>
      <c r="D2106" s="1">
        <v>12.0</v>
      </c>
      <c r="F2106" s="1" t="s">
        <v>1520</v>
      </c>
      <c r="G2106" s="2">
        <f>IFERROR(__xludf.DUMMYFUNCTION("IF(B2106="""","""",COUNTA(SPLIT(B2106,"" "")))"),9.0)</f>
        <v>9</v>
      </c>
    </row>
    <row r="2107">
      <c r="A2107" s="1" t="s">
        <v>4219</v>
      </c>
      <c r="B2107" s="1" t="s">
        <v>4220</v>
      </c>
      <c r="C2107" s="1">
        <v>5556.0</v>
      </c>
      <c r="D2107" s="1">
        <v>11.0</v>
      </c>
      <c r="F2107" s="1" t="s">
        <v>1520</v>
      </c>
      <c r="G2107" s="2">
        <f>IFERROR(__xludf.DUMMYFUNCTION("IF(B2107="""","""",COUNTA(SPLIT(B2107,"" "")))"),8.0)</f>
        <v>8</v>
      </c>
    </row>
    <row r="2108">
      <c r="A2108" s="1" t="s">
        <v>4221</v>
      </c>
      <c r="B2108" s="1" t="s">
        <v>4222</v>
      </c>
      <c r="C2108" s="1">
        <v>5557.0</v>
      </c>
      <c r="D2108" s="1">
        <v>12.0</v>
      </c>
      <c r="F2108" s="1" t="s">
        <v>1520</v>
      </c>
      <c r="G2108" s="2">
        <f>IFERROR(__xludf.DUMMYFUNCTION("IF(B2108="""","""",COUNTA(SPLIT(B2108,"" "")))"),13.0)</f>
        <v>13</v>
      </c>
    </row>
    <row r="2109">
      <c r="A2109" s="1" t="s">
        <v>4223</v>
      </c>
      <c r="B2109" s="1" t="s">
        <v>4224</v>
      </c>
      <c r="C2109" s="1">
        <v>5558.0</v>
      </c>
      <c r="D2109" s="1">
        <v>11.0</v>
      </c>
      <c r="F2109" s="1" t="s">
        <v>1520</v>
      </c>
      <c r="G2109" s="2">
        <f>IFERROR(__xludf.DUMMYFUNCTION("IF(B2109="""","""",COUNTA(SPLIT(B2109,"" "")))"),13.0)</f>
        <v>13</v>
      </c>
    </row>
    <row r="2110">
      <c r="A2110" s="1" t="s">
        <v>4225</v>
      </c>
      <c r="B2110" s="1" t="s">
        <v>4226</v>
      </c>
      <c r="C2110" s="1">
        <v>5550.0</v>
      </c>
      <c r="D2110" s="1">
        <v>12.0</v>
      </c>
      <c r="F2110" s="1" t="s">
        <v>1520</v>
      </c>
      <c r="G2110" s="2">
        <f>IFERROR(__xludf.DUMMYFUNCTION("IF(B2110="""","""",COUNTA(SPLIT(B2110,"" "")))"),10.0)</f>
        <v>10</v>
      </c>
    </row>
    <row r="2111">
      <c r="A2111" s="1" t="s">
        <v>4227</v>
      </c>
      <c r="B2111" s="1" t="s">
        <v>4228</v>
      </c>
      <c r="C2111" s="1">
        <v>5551.0</v>
      </c>
      <c r="D2111" s="1">
        <v>11.0</v>
      </c>
      <c r="F2111" s="1" t="s">
        <v>1520</v>
      </c>
      <c r="G2111" s="2">
        <f>IFERROR(__xludf.DUMMYFUNCTION("IF(B2111="""","""",COUNTA(SPLIT(B2111,"" "")))"),16.0)</f>
        <v>16</v>
      </c>
    </row>
    <row r="2112">
      <c r="A2112" s="1" t="s">
        <v>4229</v>
      </c>
      <c r="B2112" s="1" t="s">
        <v>4230</v>
      </c>
      <c r="C2112" s="1">
        <v>5553.0</v>
      </c>
      <c r="D2112" s="1">
        <v>12.0</v>
      </c>
      <c r="F2112" s="1" t="s">
        <v>1520</v>
      </c>
      <c r="G2112" s="2">
        <f>IFERROR(__xludf.DUMMYFUNCTION("IF(B2112="""","""",COUNTA(SPLIT(B2112,"" "")))"),4.0)</f>
        <v>4</v>
      </c>
    </row>
    <row r="2113">
      <c r="A2113" s="1" t="s">
        <v>4231</v>
      </c>
      <c r="B2113" s="1" t="s">
        <v>4232</v>
      </c>
      <c r="C2113" s="1">
        <v>5552.0</v>
      </c>
      <c r="D2113" s="1">
        <v>11.0</v>
      </c>
      <c r="F2113" s="1" t="s">
        <v>1520</v>
      </c>
      <c r="G2113" s="2">
        <f>IFERROR(__xludf.DUMMYFUNCTION("IF(B2113="""","""",COUNTA(SPLIT(B2113,"" "")))"),14.0)</f>
        <v>14</v>
      </c>
    </row>
    <row r="2114">
      <c r="A2114" s="1" t="s">
        <v>4233</v>
      </c>
      <c r="B2114" s="1" t="s">
        <v>4234</v>
      </c>
      <c r="C2114" s="1">
        <v>3922.0</v>
      </c>
      <c r="D2114" s="1">
        <v>1.0</v>
      </c>
      <c r="F2114" s="1" t="s">
        <v>1520</v>
      </c>
      <c r="G2114" s="2">
        <f>IFERROR(__xludf.DUMMYFUNCTION("IF(B2114="""","""",COUNTA(SPLIT(B2114,"" "")))"),34.0)</f>
        <v>34</v>
      </c>
    </row>
    <row r="2115">
      <c r="A2115" s="1" t="s">
        <v>4235</v>
      </c>
      <c r="B2115" s="1" t="s">
        <v>4236</v>
      </c>
      <c r="C2115" s="1">
        <v>4823.0</v>
      </c>
      <c r="D2115" s="1">
        <v>1.0</v>
      </c>
      <c r="F2115" s="1" t="s">
        <v>1520</v>
      </c>
      <c r="G2115" s="2">
        <f>IFERROR(__xludf.DUMMYFUNCTION("IF(B2115="""","""",COUNTA(SPLIT(B2115,"" "")))"),41.0)</f>
        <v>41</v>
      </c>
    </row>
    <row r="2116">
      <c r="A2116" s="1" t="s">
        <v>4237</v>
      </c>
      <c r="B2116" s="1" t="s">
        <v>4238</v>
      </c>
      <c r="C2116" s="1">
        <v>4824.0</v>
      </c>
      <c r="D2116" s="1">
        <v>2.0</v>
      </c>
      <c r="F2116" s="1" t="s">
        <v>1520</v>
      </c>
      <c r="G2116" s="2">
        <f>IFERROR(__xludf.DUMMYFUNCTION("IF(B2116="""","""",COUNTA(SPLIT(B2116,"" "")))"),20.0)</f>
        <v>20</v>
      </c>
    </row>
    <row r="2117">
      <c r="A2117" s="1" t="s">
        <v>4239</v>
      </c>
      <c r="B2117" s="1" t="s">
        <v>4240</v>
      </c>
      <c r="C2117" s="1">
        <v>4825.0</v>
      </c>
      <c r="D2117" s="1">
        <v>1.0</v>
      </c>
      <c r="F2117" s="1" t="s">
        <v>1520</v>
      </c>
      <c r="G2117" s="2">
        <f>IFERROR(__xludf.DUMMYFUNCTION("IF(B2117="""","""",COUNTA(SPLIT(B2117,"" "")))"),33.0)</f>
        <v>33</v>
      </c>
    </row>
    <row r="2118">
      <c r="A2118" s="1" t="s">
        <v>4241</v>
      </c>
      <c r="B2118" s="1" t="s">
        <v>4242</v>
      </c>
      <c r="C2118" s="1">
        <v>4826.0</v>
      </c>
      <c r="D2118" s="1">
        <v>2.0</v>
      </c>
      <c r="F2118" s="1" t="s">
        <v>1520</v>
      </c>
      <c r="G2118" s="2">
        <f>IFERROR(__xludf.DUMMYFUNCTION("IF(B2118="""","""",COUNTA(SPLIT(B2118,"" "")))"),6.0)</f>
        <v>6</v>
      </c>
    </row>
    <row r="2119">
      <c r="A2119" s="1" t="s">
        <v>4243</v>
      </c>
      <c r="B2119" s="1" t="s">
        <v>4244</v>
      </c>
      <c r="C2119" s="1">
        <v>4827.0</v>
      </c>
      <c r="D2119" s="1">
        <v>1.0</v>
      </c>
      <c r="F2119" s="1" t="s">
        <v>1520</v>
      </c>
      <c r="G2119" s="2">
        <f>IFERROR(__xludf.DUMMYFUNCTION("IF(B2119="""","""",COUNTA(SPLIT(B2119,"" "")))"),22.0)</f>
        <v>22</v>
      </c>
    </row>
    <row r="2120">
      <c r="A2120" s="1" t="s">
        <v>4245</v>
      </c>
      <c r="B2120" s="1" t="s">
        <v>4246</v>
      </c>
      <c r="C2120" s="1">
        <v>4828.0</v>
      </c>
      <c r="D2120" s="1">
        <v>1.0</v>
      </c>
      <c r="F2120" s="1" t="s">
        <v>1520</v>
      </c>
      <c r="G2120" s="2">
        <f>IFERROR(__xludf.DUMMYFUNCTION("IF(B2120="""","""",COUNTA(SPLIT(B2120,"" "")))"),39.0)</f>
        <v>39</v>
      </c>
    </row>
    <row r="2121">
      <c r="A2121" s="1" t="s">
        <v>4247</v>
      </c>
      <c r="B2121" s="1" t="s">
        <v>4248</v>
      </c>
      <c r="C2121" s="1">
        <v>4829.0</v>
      </c>
      <c r="D2121" s="1">
        <v>1.0</v>
      </c>
      <c r="F2121" s="1" t="s">
        <v>1520</v>
      </c>
      <c r="G2121" s="2">
        <f>IFERROR(__xludf.DUMMYFUNCTION("IF(B2121="""","""",COUNTA(SPLIT(B2121,"" "")))"),29.0)</f>
        <v>29</v>
      </c>
    </row>
    <row r="2122">
      <c r="A2122" s="1" t="s">
        <v>4249</v>
      </c>
      <c r="B2122" s="1" t="s">
        <v>4250</v>
      </c>
      <c r="C2122" s="1">
        <v>4830.0</v>
      </c>
      <c r="D2122" s="1">
        <v>2.0</v>
      </c>
      <c r="F2122" s="1" t="s">
        <v>1520</v>
      </c>
      <c r="G2122" s="2">
        <f>IFERROR(__xludf.DUMMYFUNCTION("IF(B2122="""","""",COUNTA(SPLIT(B2122,"" "")))"),10.0)</f>
        <v>10</v>
      </c>
    </row>
    <row r="2123">
      <c r="A2123" s="1" t="s">
        <v>4251</v>
      </c>
      <c r="B2123" s="1" t="s">
        <v>4252</v>
      </c>
      <c r="C2123" s="1">
        <v>4831.0</v>
      </c>
      <c r="D2123" s="1">
        <v>9.0</v>
      </c>
      <c r="F2123" s="1" t="s">
        <v>1520</v>
      </c>
      <c r="G2123" s="2">
        <f>IFERROR(__xludf.DUMMYFUNCTION("IF(B2123="""","""",COUNTA(SPLIT(B2123,"" "")))"),14.0)</f>
        <v>14</v>
      </c>
    </row>
    <row r="2124">
      <c r="A2124" s="1" t="s">
        <v>4253</v>
      </c>
      <c r="B2124" s="1" t="s">
        <v>4254</v>
      </c>
      <c r="C2124" s="1">
        <v>4833.0</v>
      </c>
      <c r="D2124" s="1">
        <v>2.0</v>
      </c>
      <c r="F2124" s="1" t="s">
        <v>1520</v>
      </c>
      <c r="G2124" s="2">
        <f>IFERROR(__xludf.DUMMYFUNCTION("IF(B2124="""","""",COUNTA(SPLIT(B2124,"" "")))"),30.0)</f>
        <v>30</v>
      </c>
    </row>
    <row r="2125">
      <c r="A2125" s="1" t="s">
        <v>4255</v>
      </c>
      <c r="B2125" s="1" t="s">
        <v>4256</v>
      </c>
      <c r="C2125" s="1">
        <v>4834.0</v>
      </c>
      <c r="D2125" s="1">
        <v>1.0</v>
      </c>
      <c r="F2125" s="1" t="s">
        <v>1520</v>
      </c>
      <c r="G2125" s="2">
        <f>IFERROR(__xludf.DUMMYFUNCTION("IF(B2125="""","""",COUNTA(SPLIT(B2125,"" "")))"),14.0)</f>
        <v>14</v>
      </c>
    </row>
    <row r="2126">
      <c r="A2126" s="1" t="s">
        <v>4257</v>
      </c>
      <c r="B2126" s="1" t="s">
        <v>4258</v>
      </c>
      <c r="C2126" s="1">
        <v>4835.0</v>
      </c>
      <c r="D2126" s="1">
        <v>2.0</v>
      </c>
      <c r="F2126" s="1" t="s">
        <v>1520</v>
      </c>
      <c r="G2126" s="2">
        <f>IFERROR(__xludf.DUMMYFUNCTION("IF(B2126="""","""",COUNTA(SPLIT(B2126,"" "")))"),14.0)</f>
        <v>14</v>
      </c>
    </row>
    <row r="2127">
      <c r="A2127" s="1" t="s">
        <v>4259</v>
      </c>
      <c r="B2127" s="1" t="s">
        <v>4260</v>
      </c>
      <c r="C2127" s="1">
        <v>4836.0</v>
      </c>
      <c r="D2127" s="1">
        <v>1.0</v>
      </c>
      <c r="F2127" s="1" t="s">
        <v>1520</v>
      </c>
      <c r="G2127" s="2">
        <f>IFERROR(__xludf.DUMMYFUNCTION("IF(B2127="""","""",COUNTA(SPLIT(B2127,"" "")))"),14.0)</f>
        <v>14</v>
      </c>
    </row>
    <row r="2128">
      <c r="A2128" s="1" t="s">
        <v>4261</v>
      </c>
      <c r="B2128" s="1" t="s">
        <v>4262</v>
      </c>
      <c r="C2128" s="1">
        <v>5585.0</v>
      </c>
      <c r="D2128" s="1">
        <v>1.0</v>
      </c>
      <c r="F2128" s="1" t="s">
        <v>1520</v>
      </c>
      <c r="G2128" s="2">
        <f>IFERROR(__xludf.DUMMYFUNCTION("IF(B2128="""","""",COUNTA(SPLIT(B2128,"" "")))"),5.0)</f>
        <v>5</v>
      </c>
    </row>
    <row r="2129">
      <c r="A2129" s="1" t="s">
        <v>4263</v>
      </c>
      <c r="B2129" s="1" t="s">
        <v>4264</v>
      </c>
      <c r="C2129" s="1">
        <v>5603.0</v>
      </c>
      <c r="D2129" s="1">
        <v>1.0</v>
      </c>
      <c r="F2129" s="1" t="s">
        <v>1520</v>
      </c>
      <c r="G2129" s="2">
        <f>IFERROR(__xludf.DUMMYFUNCTION("IF(B2129="""","""",COUNTA(SPLIT(B2129,"" "")))"),35.0)</f>
        <v>35</v>
      </c>
    </row>
    <row r="2130">
      <c r="A2130" s="1" t="s">
        <v>4265</v>
      </c>
      <c r="B2130" s="1" t="s">
        <v>4266</v>
      </c>
      <c r="C2130" s="1">
        <v>3949.0</v>
      </c>
      <c r="D2130" s="1">
        <v>1.0</v>
      </c>
      <c r="F2130" s="1" t="s">
        <v>1520</v>
      </c>
      <c r="G2130" s="2">
        <f>IFERROR(__xludf.DUMMYFUNCTION("IF(B2130="""","""",COUNTA(SPLIT(B2130,"" "")))"),28.0)</f>
        <v>28</v>
      </c>
    </row>
    <row r="2131">
      <c r="A2131" s="1" t="s">
        <v>4267</v>
      </c>
      <c r="B2131" s="1" t="s">
        <v>4268</v>
      </c>
      <c r="C2131" s="1">
        <v>4861.0</v>
      </c>
      <c r="D2131" s="1">
        <v>2.0</v>
      </c>
      <c r="F2131" s="1" t="s">
        <v>1520</v>
      </c>
      <c r="G2131" s="2">
        <f>IFERROR(__xludf.DUMMYFUNCTION("IF(B2131="""","""",COUNTA(SPLIT(B2131,"" "")))"),7.0)</f>
        <v>7</v>
      </c>
    </row>
    <row r="2132">
      <c r="A2132" s="1" t="s">
        <v>4269</v>
      </c>
      <c r="B2132" s="1" t="s">
        <v>4270</v>
      </c>
      <c r="C2132" s="1">
        <v>4862.0</v>
      </c>
      <c r="D2132" s="1">
        <v>9.0</v>
      </c>
      <c r="F2132" s="1" t="s">
        <v>1520</v>
      </c>
      <c r="G2132" s="2">
        <f>IFERROR(__xludf.DUMMYFUNCTION("IF(B2132="""","""",COUNTA(SPLIT(B2132,"" "")))"),27.0)</f>
        <v>27</v>
      </c>
    </row>
    <row r="2133">
      <c r="A2133" s="1" t="s">
        <v>4271</v>
      </c>
      <c r="B2133" s="1" t="s">
        <v>4272</v>
      </c>
      <c r="C2133" s="1">
        <v>4863.0</v>
      </c>
      <c r="D2133" s="1">
        <v>2.0</v>
      </c>
      <c r="F2133" s="1" t="s">
        <v>1520</v>
      </c>
      <c r="G2133" s="2">
        <f>IFERROR(__xludf.DUMMYFUNCTION("IF(B2133="""","""",COUNTA(SPLIT(B2133,"" "")))"),8.0)</f>
        <v>8</v>
      </c>
    </row>
    <row r="2134">
      <c r="A2134" s="1" t="s">
        <v>4273</v>
      </c>
      <c r="B2134" s="1" t="s">
        <v>4274</v>
      </c>
      <c r="C2134" s="1">
        <v>4864.0</v>
      </c>
      <c r="D2134" s="1">
        <v>1.0</v>
      </c>
      <c r="F2134" s="1" t="s">
        <v>1520</v>
      </c>
      <c r="G2134" s="2">
        <f>IFERROR(__xludf.DUMMYFUNCTION("IF(B2134="""","""",COUNTA(SPLIT(B2134,"" "")))"),47.0)</f>
        <v>47</v>
      </c>
    </row>
    <row r="2135">
      <c r="A2135" s="1" t="s">
        <v>4275</v>
      </c>
      <c r="B2135" s="1" t="s">
        <v>4276</v>
      </c>
      <c r="C2135" s="1">
        <v>4866.0</v>
      </c>
      <c r="D2135" s="1">
        <v>1.0</v>
      </c>
      <c r="F2135" s="1" t="s">
        <v>1520</v>
      </c>
      <c r="G2135" s="2">
        <f>IFERROR(__xludf.DUMMYFUNCTION("IF(B2135="""","""",COUNTA(SPLIT(B2135,"" "")))"),16.0)</f>
        <v>16</v>
      </c>
    </row>
    <row r="2136">
      <c r="A2136" s="1" t="s">
        <v>4277</v>
      </c>
      <c r="B2136" s="1" t="s">
        <v>4278</v>
      </c>
      <c r="C2136" s="1">
        <v>3950.0</v>
      </c>
      <c r="D2136" s="1">
        <v>1.0</v>
      </c>
      <c r="F2136" s="1" t="s">
        <v>1520</v>
      </c>
      <c r="G2136" s="2">
        <f>IFERROR(__xludf.DUMMYFUNCTION("IF(B2136="""","""",COUNTA(SPLIT(B2136,"" "")))"),15.0)</f>
        <v>15</v>
      </c>
    </row>
    <row r="2137">
      <c r="A2137" s="1" t="s">
        <v>4279</v>
      </c>
      <c r="B2137" s="1" t="s">
        <v>4280</v>
      </c>
      <c r="C2137" s="1">
        <v>4095.0</v>
      </c>
      <c r="D2137" s="1">
        <v>1.0</v>
      </c>
      <c r="F2137" s="1" t="s">
        <v>1520</v>
      </c>
      <c r="G2137" s="2">
        <f>IFERROR(__xludf.DUMMYFUNCTION("IF(B2137="""","""",COUNTA(SPLIT(B2137,"" "")))"),18.0)</f>
        <v>18</v>
      </c>
    </row>
    <row r="2138">
      <c r="A2138" s="1" t="s">
        <v>4281</v>
      </c>
      <c r="B2138" s="1" t="s">
        <v>4282</v>
      </c>
      <c r="C2138" s="1">
        <v>6250.0</v>
      </c>
      <c r="D2138" s="1">
        <v>1.0</v>
      </c>
      <c r="F2138" s="1" t="s">
        <v>1520</v>
      </c>
      <c r="G2138" s="2">
        <f>IFERROR(__xludf.DUMMYFUNCTION("IF(B2138="""","""",COUNTA(SPLIT(B2138,"" "")))"),8.0)</f>
        <v>8</v>
      </c>
    </row>
    <row r="2139">
      <c r="A2139" s="1" t="s">
        <v>4283</v>
      </c>
      <c r="B2139" s="1" t="s">
        <v>4284</v>
      </c>
      <c r="C2139" s="1">
        <v>4046.0</v>
      </c>
      <c r="D2139" s="1">
        <v>3.0</v>
      </c>
      <c r="F2139" s="1" t="s">
        <v>1520</v>
      </c>
      <c r="G2139" s="2">
        <f>IFERROR(__xludf.DUMMYFUNCTION("IF(B2139="""","""",COUNTA(SPLIT(B2139,"" "")))"),15.0)</f>
        <v>15</v>
      </c>
    </row>
    <row r="2140">
      <c r="A2140" s="1" t="s">
        <v>4285</v>
      </c>
      <c r="B2140" s="1" t="s">
        <v>4286</v>
      </c>
      <c r="C2140" s="1">
        <v>6267.0</v>
      </c>
      <c r="D2140" s="1">
        <v>1.0</v>
      </c>
      <c r="F2140" s="1" t="s">
        <v>1520</v>
      </c>
      <c r="G2140" s="2">
        <f>IFERROR(__xludf.DUMMYFUNCTION("IF(B2140="""","""",COUNTA(SPLIT(B2140,"" "")))"),30.0)</f>
        <v>30</v>
      </c>
    </row>
    <row r="2141">
      <c r="A2141" s="1" t="s">
        <v>4287</v>
      </c>
      <c r="B2141" s="1" t="s">
        <v>4288</v>
      </c>
      <c r="C2141" s="1">
        <v>6268.0</v>
      </c>
      <c r="D2141" s="1">
        <v>3.0</v>
      </c>
      <c r="F2141" s="1" t="s">
        <v>1520</v>
      </c>
      <c r="G2141" s="2">
        <f>IFERROR(__xludf.DUMMYFUNCTION("IF(B2141="""","""",COUNTA(SPLIT(B2141,"" "")))"),6.0)</f>
        <v>6</v>
      </c>
    </row>
    <row r="2142">
      <c r="A2142" s="1" t="s">
        <v>4289</v>
      </c>
      <c r="B2142" s="1" t="s">
        <v>4290</v>
      </c>
      <c r="C2142" s="1">
        <v>6269.0</v>
      </c>
      <c r="D2142" s="1">
        <v>1.0</v>
      </c>
      <c r="F2142" s="1" t="s">
        <v>1520</v>
      </c>
      <c r="G2142" s="2">
        <f>IFERROR(__xludf.DUMMYFUNCTION("IF(B2142="""","""",COUNTA(SPLIT(B2142,"" "")))"),21.0)</f>
        <v>21</v>
      </c>
    </row>
    <row r="2143">
      <c r="A2143" s="1" t="s">
        <v>4291</v>
      </c>
      <c r="B2143" s="1" t="s">
        <v>4292</v>
      </c>
      <c r="C2143" s="1">
        <v>6270.0</v>
      </c>
      <c r="D2143" s="1">
        <v>2.0</v>
      </c>
      <c r="F2143" s="1" t="s">
        <v>1520</v>
      </c>
      <c r="G2143" s="2">
        <f>IFERROR(__xludf.DUMMYFUNCTION("IF(B2143="""","""",COUNTA(SPLIT(B2143,"" "")))"),15.0)</f>
        <v>15</v>
      </c>
    </row>
    <row r="2144">
      <c r="A2144" s="1" t="s">
        <v>4293</v>
      </c>
      <c r="B2144" s="1" t="s">
        <v>4294</v>
      </c>
      <c r="C2144" s="1">
        <v>4043.0</v>
      </c>
      <c r="D2144" s="1">
        <v>1.0</v>
      </c>
      <c r="F2144" s="1" t="s">
        <v>1520</v>
      </c>
      <c r="G2144" s="2">
        <f>IFERROR(__xludf.DUMMYFUNCTION("IF(B2144="""","""",COUNTA(SPLIT(B2144,"" "")))"),14.0)</f>
        <v>14</v>
      </c>
    </row>
    <row r="2145">
      <c r="A2145" s="1" t="s">
        <v>4295</v>
      </c>
      <c r="B2145" s="1" t="s">
        <v>4296</v>
      </c>
      <c r="C2145" s="1">
        <v>4044.0</v>
      </c>
      <c r="D2145" s="1">
        <v>3.0</v>
      </c>
      <c r="F2145" s="1" t="s">
        <v>1520</v>
      </c>
      <c r="G2145" s="2">
        <f>IFERROR(__xludf.DUMMYFUNCTION("IF(B2145="""","""",COUNTA(SPLIT(B2145,"" "")))"),14.0)</f>
        <v>14</v>
      </c>
    </row>
    <row r="2146">
      <c r="A2146" s="1" t="s">
        <v>4297</v>
      </c>
      <c r="B2146" s="1" t="s">
        <v>4298</v>
      </c>
      <c r="C2146" s="1">
        <v>6251.0</v>
      </c>
      <c r="D2146" s="1">
        <v>2.0</v>
      </c>
      <c r="F2146" s="1" t="s">
        <v>1520</v>
      </c>
      <c r="G2146" s="2">
        <f>IFERROR(__xludf.DUMMYFUNCTION("IF(B2146="""","""",COUNTA(SPLIT(B2146,"" "")))"),38.0)</f>
        <v>38</v>
      </c>
    </row>
    <row r="2147">
      <c r="A2147" s="1" t="s">
        <v>4299</v>
      </c>
      <c r="B2147" s="1" t="s">
        <v>4300</v>
      </c>
      <c r="C2147" s="1">
        <v>6252.0</v>
      </c>
      <c r="D2147" s="1">
        <v>3.0</v>
      </c>
      <c r="F2147" s="1" t="s">
        <v>1520</v>
      </c>
      <c r="G2147" s="2">
        <f>IFERROR(__xludf.DUMMYFUNCTION("IF(B2147="""","""",COUNTA(SPLIT(B2147,"" "")))"),27.0)</f>
        <v>27</v>
      </c>
    </row>
    <row r="2148">
      <c r="A2148" s="1" t="s">
        <v>4301</v>
      </c>
      <c r="B2148" s="1" t="s">
        <v>4302</v>
      </c>
      <c r="C2148" s="1">
        <v>6253.0</v>
      </c>
      <c r="D2148" s="1">
        <v>9.0</v>
      </c>
      <c r="F2148" s="1" t="s">
        <v>1520</v>
      </c>
      <c r="G2148" s="2">
        <f>IFERROR(__xludf.DUMMYFUNCTION("IF(B2148="""","""",COUNTA(SPLIT(B2148,"" "")))"),9.0)</f>
        <v>9</v>
      </c>
    </row>
    <row r="2149">
      <c r="A2149" s="1" t="s">
        <v>4303</v>
      </c>
      <c r="B2149" s="1" t="s">
        <v>4304</v>
      </c>
      <c r="C2149" s="1">
        <v>6254.0</v>
      </c>
      <c r="D2149" s="1">
        <v>2.0</v>
      </c>
      <c r="F2149" s="1" t="s">
        <v>1520</v>
      </c>
      <c r="G2149" s="2">
        <f>IFERROR(__xludf.DUMMYFUNCTION("IF(B2149="""","""",COUNTA(SPLIT(B2149,"" "")))"),22.0)</f>
        <v>22</v>
      </c>
    </row>
    <row r="2150">
      <c r="A2150" s="1" t="s">
        <v>4305</v>
      </c>
      <c r="B2150" s="1" t="s">
        <v>4306</v>
      </c>
      <c r="C2150" s="1">
        <v>6255.0</v>
      </c>
      <c r="D2150" s="1">
        <v>3.0</v>
      </c>
      <c r="F2150" s="1" t="s">
        <v>1520</v>
      </c>
      <c r="G2150" s="2">
        <f>IFERROR(__xludf.DUMMYFUNCTION("IF(B2150="""","""",COUNTA(SPLIT(B2150,"" "")))"),9.0)</f>
        <v>9</v>
      </c>
    </row>
    <row r="2151">
      <c r="A2151" s="1" t="s">
        <v>4307</v>
      </c>
      <c r="B2151" s="1" t="s">
        <v>4308</v>
      </c>
      <c r="C2151" s="1">
        <v>6260.0</v>
      </c>
      <c r="D2151" s="1">
        <v>2.0</v>
      </c>
      <c r="F2151" s="1" t="s">
        <v>1520</v>
      </c>
      <c r="G2151" s="2">
        <f>IFERROR(__xludf.DUMMYFUNCTION("IF(B2151="""","""",COUNTA(SPLIT(B2151,"" "")))"),6.0)</f>
        <v>6</v>
      </c>
    </row>
    <row r="2152">
      <c r="A2152" s="1" t="s">
        <v>4309</v>
      </c>
      <c r="B2152" s="1" t="s">
        <v>4310</v>
      </c>
      <c r="C2152" s="1">
        <v>4058.0</v>
      </c>
      <c r="D2152" s="1">
        <v>1.0</v>
      </c>
      <c r="F2152" s="1" t="s">
        <v>1520</v>
      </c>
      <c r="G2152" s="2">
        <f>IFERROR(__xludf.DUMMYFUNCTION("IF(B2152="""","""",COUNTA(SPLIT(B2152,"" "")))"),16.0)</f>
        <v>16</v>
      </c>
    </row>
    <row r="2153">
      <c r="A2153" s="1" t="s">
        <v>4311</v>
      </c>
      <c r="B2153" s="1" t="s">
        <v>4312</v>
      </c>
      <c r="C2153" s="1">
        <v>6281.0</v>
      </c>
      <c r="D2153" s="1">
        <v>11.0</v>
      </c>
      <c r="F2153" s="1" t="s">
        <v>1520</v>
      </c>
      <c r="G2153" s="2">
        <f>IFERROR(__xludf.DUMMYFUNCTION("IF(B2153="""","""",COUNTA(SPLIT(B2153,"" "")))"),6.0)</f>
        <v>6</v>
      </c>
    </row>
    <row r="2154">
      <c r="A2154" s="1" t="s">
        <v>4313</v>
      </c>
      <c r="B2154" s="1" t="s">
        <v>4314</v>
      </c>
      <c r="C2154" s="1">
        <v>6286.0</v>
      </c>
      <c r="D2154" s="1">
        <v>2.0</v>
      </c>
      <c r="F2154" s="1" t="s">
        <v>1520</v>
      </c>
      <c r="G2154" s="2">
        <f>IFERROR(__xludf.DUMMYFUNCTION("IF(B2154="""","""",COUNTA(SPLIT(B2154,"" "")))"),5.0)</f>
        <v>5</v>
      </c>
    </row>
    <row r="2155">
      <c r="A2155" s="1" t="s">
        <v>4315</v>
      </c>
      <c r="B2155" s="1" t="s">
        <v>4316</v>
      </c>
      <c r="C2155" s="1">
        <v>6287.0</v>
      </c>
      <c r="D2155" s="1">
        <v>1.0</v>
      </c>
      <c r="F2155" s="1" t="s">
        <v>1520</v>
      </c>
      <c r="G2155" s="2">
        <f>IFERROR(__xludf.DUMMYFUNCTION("IF(B2155="""","""",COUNTA(SPLIT(B2155,"" "")))"),28.0)</f>
        <v>28</v>
      </c>
    </row>
    <row r="2156">
      <c r="A2156" s="1" t="s">
        <v>4317</v>
      </c>
      <c r="B2156" s="1" t="s">
        <v>4318</v>
      </c>
      <c r="C2156" s="1">
        <v>6280.0</v>
      </c>
      <c r="D2156" s="1">
        <v>3.0</v>
      </c>
      <c r="F2156" s="1" t="s">
        <v>1520</v>
      </c>
      <c r="G2156" s="2">
        <f>IFERROR(__xludf.DUMMYFUNCTION("IF(B2156="""","""",COUNTA(SPLIT(B2156,"" "")))"),16.0)</f>
        <v>16</v>
      </c>
    </row>
    <row r="2157">
      <c r="A2157" s="1" t="s">
        <v>4319</v>
      </c>
      <c r="B2157" s="1" t="s">
        <v>4320</v>
      </c>
      <c r="C2157" s="1">
        <v>6282.0</v>
      </c>
      <c r="D2157" s="1">
        <v>9.0</v>
      </c>
      <c r="F2157" s="1" t="s">
        <v>1520</v>
      </c>
      <c r="G2157" s="2">
        <f>IFERROR(__xludf.DUMMYFUNCTION("IF(B2157="""","""",COUNTA(SPLIT(B2157,"" "")))"),10.0)</f>
        <v>10</v>
      </c>
    </row>
    <row r="2158">
      <c r="A2158" s="1" t="s">
        <v>4321</v>
      </c>
      <c r="B2158" s="1" t="s">
        <v>4322</v>
      </c>
      <c r="C2158" s="1">
        <v>6283.0</v>
      </c>
      <c r="D2158" s="1">
        <v>2.0</v>
      </c>
      <c r="F2158" s="1" t="s">
        <v>1520</v>
      </c>
      <c r="G2158" s="2">
        <f>IFERROR(__xludf.DUMMYFUNCTION("IF(B2158="""","""",COUNTA(SPLIT(B2158,"" "")))"),26.0)</f>
        <v>26</v>
      </c>
    </row>
    <row r="2159">
      <c r="A2159" s="1" t="s">
        <v>4323</v>
      </c>
      <c r="B2159" s="1" t="s">
        <v>4324</v>
      </c>
      <c r="C2159" s="1">
        <v>6284.0</v>
      </c>
      <c r="D2159" s="1">
        <v>11.0</v>
      </c>
      <c r="F2159" s="1" t="s">
        <v>1520</v>
      </c>
      <c r="G2159" s="2">
        <f>IFERROR(__xludf.DUMMYFUNCTION("IF(B2159="""","""",COUNTA(SPLIT(B2159,"" "")))"),1.0)</f>
        <v>1</v>
      </c>
    </row>
    <row r="2160">
      <c r="A2160" s="1" t="s">
        <v>4325</v>
      </c>
      <c r="B2160" s="1" t="s">
        <v>4326</v>
      </c>
      <c r="C2160" s="1">
        <v>6285.0</v>
      </c>
      <c r="D2160" s="1">
        <v>1.0</v>
      </c>
      <c r="F2160" s="1" t="s">
        <v>1520</v>
      </c>
      <c r="G2160" s="2">
        <f>IFERROR(__xludf.DUMMYFUNCTION("IF(B2160="""","""",COUNTA(SPLIT(B2160,"" "")))"),18.0)</f>
        <v>18</v>
      </c>
    </row>
    <row r="2161">
      <c r="A2161" s="1" t="s">
        <v>4327</v>
      </c>
      <c r="B2161" s="1" t="s">
        <v>4328</v>
      </c>
      <c r="C2161" s="1">
        <v>4051.0</v>
      </c>
      <c r="D2161" s="1">
        <v>1.0</v>
      </c>
      <c r="F2161" s="1" t="s">
        <v>1520</v>
      </c>
      <c r="G2161" s="2">
        <f>IFERROR(__xludf.DUMMYFUNCTION("IF(B2161="""","""",COUNTA(SPLIT(B2161,"" "")))"),13.0)</f>
        <v>13</v>
      </c>
    </row>
    <row r="2162">
      <c r="A2162" s="1" t="s">
        <v>4329</v>
      </c>
      <c r="B2162" s="1" t="s">
        <v>4330</v>
      </c>
      <c r="C2162" s="1">
        <v>6275.0</v>
      </c>
      <c r="D2162" s="1">
        <v>1.0</v>
      </c>
      <c r="F2162" s="1" t="s">
        <v>1520</v>
      </c>
      <c r="G2162" s="2">
        <f>IFERROR(__xludf.DUMMYFUNCTION("IF(B2162="""","""",COUNTA(SPLIT(B2162,"" "")))"),13.0)</f>
        <v>13</v>
      </c>
    </row>
    <row r="2163">
      <c r="A2163" s="1" t="s">
        <v>4331</v>
      </c>
      <c r="B2163" s="1" t="s">
        <v>4332</v>
      </c>
      <c r="C2163" s="1">
        <v>5938.0</v>
      </c>
      <c r="D2163" s="1">
        <v>3.0</v>
      </c>
      <c r="F2163" s="1" t="s">
        <v>1520</v>
      </c>
      <c r="G2163" s="2">
        <f>IFERROR(__xludf.DUMMYFUNCTION("IF(B2163="""","""",COUNTA(SPLIT(B2163,"" "")))"),17.0)</f>
        <v>17</v>
      </c>
    </row>
    <row r="2164">
      <c r="A2164" s="1" t="s">
        <v>4333</v>
      </c>
      <c r="B2164" s="1" t="s">
        <v>4334</v>
      </c>
      <c r="C2164" s="1">
        <v>6296.0</v>
      </c>
      <c r="D2164" s="1">
        <v>2.0</v>
      </c>
      <c r="F2164" s="1" t="s">
        <v>1520</v>
      </c>
      <c r="G2164" s="2">
        <f>IFERROR(__xludf.DUMMYFUNCTION("IF(B2164="""","""",COUNTA(SPLIT(B2164,"" "")))"),7.0)</f>
        <v>7</v>
      </c>
    </row>
    <row r="2165">
      <c r="A2165" s="1" t="s">
        <v>4335</v>
      </c>
      <c r="B2165" s="1" t="s">
        <v>4336</v>
      </c>
      <c r="C2165" s="1">
        <v>6297.0</v>
      </c>
      <c r="D2165" s="1">
        <v>1.0</v>
      </c>
      <c r="F2165" s="1" t="s">
        <v>1520</v>
      </c>
      <c r="G2165" s="2">
        <f>IFERROR(__xludf.DUMMYFUNCTION("IF(B2165="""","""",COUNTA(SPLIT(B2165,"" "")))"),25.0)</f>
        <v>25</v>
      </c>
    </row>
    <row r="2166">
      <c r="A2166" s="1" t="s">
        <v>4337</v>
      </c>
      <c r="B2166" s="1" t="s">
        <v>4338</v>
      </c>
      <c r="C2166" s="1">
        <v>6298.0</v>
      </c>
      <c r="D2166" s="1">
        <v>2.0</v>
      </c>
      <c r="F2166" s="1" t="s">
        <v>1520</v>
      </c>
      <c r="G2166" s="2">
        <f>IFERROR(__xludf.DUMMYFUNCTION("IF(B2166="""","""",COUNTA(SPLIT(B2166,"" "")))"),9.0)</f>
        <v>9</v>
      </c>
    </row>
    <row r="2167">
      <c r="A2167" s="1" t="s">
        <v>4339</v>
      </c>
      <c r="B2167" s="1" t="s">
        <v>4340</v>
      </c>
      <c r="C2167" s="1">
        <v>4040.0</v>
      </c>
      <c r="D2167" s="1">
        <v>1.0</v>
      </c>
      <c r="F2167" s="1" t="s">
        <v>1520</v>
      </c>
      <c r="G2167" s="2">
        <f>IFERROR(__xludf.DUMMYFUNCTION("IF(B2167="""","""",COUNTA(SPLIT(B2167,"" "")))"),27.0)</f>
        <v>27</v>
      </c>
    </row>
    <row r="2168">
      <c r="A2168" s="1" t="s">
        <v>4341</v>
      </c>
      <c r="B2168" s="1" t="s">
        <v>4342</v>
      </c>
      <c r="C2168" s="1">
        <v>6245.0</v>
      </c>
      <c r="D2168" s="1">
        <v>2.0</v>
      </c>
      <c r="F2168" s="1" t="s">
        <v>1520</v>
      </c>
      <c r="G2168" s="2">
        <f>IFERROR(__xludf.DUMMYFUNCTION("IF(B2168="""","""",COUNTA(SPLIT(B2168,"" "")))"),25.0)</f>
        <v>25</v>
      </c>
    </row>
    <row r="2169">
      <c r="A2169" s="1" t="s">
        <v>4343</v>
      </c>
      <c r="B2169" s="1" t="s">
        <v>4344</v>
      </c>
      <c r="C2169" s="1">
        <v>6246.0</v>
      </c>
      <c r="D2169" s="1">
        <v>1.0</v>
      </c>
      <c r="F2169" s="1" t="s">
        <v>1520</v>
      </c>
      <c r="G2169" s="2">
        <f>IFERROR(__xludf.DUMMYFUNCTION("IF(B2169="""","""",COUNTA(SPLIT(B2169,"" "")))"),5.0)</f>
        <v>5</v>
      </c>
    </row>
    <row r="2170">
      <c r="A2170" s="1" t="s">
        <v>4345</v>
      </c>
      <c r="B2170" s="1" t="s">
        <v>4346</v>
      </c>
      <c r="C2170" s="1">
        <v>6247.0</v>
      </c>
      <c r="D2170" s="1">
        <v>1.0</v>
      </c>
      <c r="F2170" s="1" t="s">
        <v>1520</v>
      </c>
      <c r="G2170" s="2">
        <f>IFERROR(__xludf.DUMMYFUNCTION("IF(B2170="""","""",COUNTA(SPLIT(B2170,"" "")))"),23.0)</f>
        <v>23</v>
      </c>
    </row>
    <row r="2171">
      <c r="A2171" s="1" t="s">
        <v>4347</v>
      </c>
      <c r="B2171" s="1" t="s">
        <v>4348</v>
      </c>
      <c r="C2171" s="1">
        <v>6248.0</v>
      </c>
      <c r="D2171" s="1">
        <v>1.0</v>
      </c>
      <c r="F2171" s="1" t="s">
        <v>1520</v>
      </c>
      <c r="G2171" s="2">
        <f>IFERROR(__xludf.DUMMYFUNCTION("IF(B2171="""","""",COUNTA(SPLIT(B2171,"" "")))"),4.0)</f>
        <v>4</v>
      </c>
    </row>
    <row r="2172">
      <c r="A2172" s="1" t="s">
        <v>4349</v>
      </c>
      <c r="B2172" s="1" t="s">
        <v>4350</v>
      </c>
      <c r="C2172" s="1">
        <v>5595.0</v>
      </c>
      <c r="D2172" s="1">
        <v>1.0</v>
      </c>
      <c r="F2172" s="1" t="s">
        <v>1520</v>
      </c>
      <c r="G2172" s="2">
        <f>IFERROR(__xludf.DUMMYFUNCTION("IF(B2172="""","""",COUNTA(SPLIT(B2172,"" "")))"),3.0)</f>
        <v>3</v>
      </c>
    </row>
    <row r="2173">
      <c r="A2173" s="1" t="s">
        <v>4351</v>
      </c>
      <c r="B2173" s="1" t="s">
        <v>4352</v>
      </c>
      <c r="C2173" s="1">
        <v>5613.0</v>
      </c>
      <c r="D2173" s="1">
        <v>1.0</v>
      </c>
      <c r="F2173" s="1" t="s">
        <v>1520</v>
      </c>
      <c r="G2173" s="2">
        <f>IFERROR(__xludf.DUMMYFUNCTION("IF(B2173="""","""",COUNTA(SPLIT(B2173,"" "")))"),22.0)</f>
        <v>22</v>
      </c>
    </row>
    <row r="2174">
      <c r="A2174" s="1" t="s">
        <v>4353</v>
      </c>
      <c r="B2174" s="1" t="s">
        <v>4354</v>
      </c>
      <c r="C2174" s="1">
        <v>4056.0</v>
      </c>
      <c r="D2174" s="1">
        <v>2.0</v>
      </c>
      <c r="F2174" s="1" t="s">
        <v>1520</v>
      </c>
      <c r="G2174" s="2">
        <f>IFERROR(__xludf.DUMMYFUNCTION("IF(B2174="""","""",COUNTA(SPLIT(B2174,"" "")))"),1.0)</f>
        <v>1</v>
      </c>
    </row>
    <row r="2175">
      <c r="A2175" s="1" t="s">
        <v>4355</v>
      </c>
      <c r="B2175" s="1" t="s">
        <v>4356</v>
      </c>
      <c r="C2175" s="1">
        <v>6300.0</v>
      </c>
      <c r="D2175" s="1">
        <v>3.0</v>
      </c>
      <c r="F2175" s="1" t="s">
        <v>1520</v>
      </c>
      <c r="G2175" s="2">
        <f>IFERROR(__xludf.DUMMYFUNCTION("IF(B2175="""","""",COUNTA(SPLIT(B2175,"" "")))"),17.0)</f>
        <v>17</v>
      </c>
    </row>
    <row r="2176">
      <c r="A2176" s="1" t="s">
        <v>4357</v>
      </c>
      <c r="B2176" s="1" t="s">
        <v>4358</v>
      </c>
      <c r="C2176" s="1">
        <v>6301.0</v>
      </c>
      <c r="D2176" s="1">
        <v>9.0</v>
      </c>
      <c r="F2176" s="1" t="s">
        <v>1520</v>
      </c>
      <c r="G2176" s="2">
        <f>IFERROR(__xludf.DUMMYFUNCTION("IF(B2176="""","""",COUNTA(SPLIT(B2176,"" "")))"),16.0)</f>
        <v>16</v>
      </c>
    </row>
    <row r="2177">
      <c r="A2177" s="1" t="s">
        <v>4359</v>
      </c>
      <c r="B2177" s="1" t="s">
        <v>4360</v>
      </c>
      <c r="C2177" s="1">
        <v>6302.0</v>
      </c>
      <c r="D2177" s="1">
        <v>3.0</v>
      </c>
      <c r="F2177" s="1" t="s">
        <v>1520</v>
      </c>
      <c r="G2177" s="2">
        <f>IFERROR(__xludf.DUMMYFUNCTION("IF(B2177="""","""",COUNTA(SPLIT(B2177,"" "")))"),36.0)</f>
        <v>36</v>
      </c>
    </row>
    <row r="2178">
      <c r="A2178" s="1" t="s">
        <v>4361</v>
      </c>
      <c r="B2178" s="1" t="s">
        <v>4362</v>
      </c>
      <c r="C2178" s="1">
        <v>6303.0</v>
      </c>
      <c r="D2178" s="1">
        <v>3.0</v>
      </c>
      <c r="F2178" s="1" t="s">
        <v>1520</v>
      </c>
      <c r="G2178" s="2">
        <f>IFERROR(__xludf.DUMMYFUNCTION("IF(B2178="""","""",COUNTA(SPLIT(B2178,"" "")))"),14.0)</f>
        <v>14</v>
      </c>
    </row>
    <row r="2179">
      <c r="A2179" s="1" t="s">
        <v>4363</v>
      </c>
      <c r="B2179" s="1" t="s">
        <v>4364</v>
      </c>
      <c r="C2179" s="1">
        <v>6304.0</v>
      </c>
      <c r="D2179" s="1">
        <v>1.0</v>
      </c>
      <c r="F2179" s="1" t="s">
        <v>1520</v>
      </c>
      <c r="G2179" s="2">
        <f>IFERROR(__xludf.DUMMYFUNCTION("IF(B2179="""","""",COUNTA(SPLIT(B2179,"" "")))"),32.0)</f>
        <v>32</v>
      </c>
    </row>
    <row r="2180">
      <c r="A2180" s="1" t="s">
        <v>4365</v>
      </c>
      <c r="B2180" s="1" t="s">
        <v>4366</v>
      </c>
      <c r="C2180" s="1">
        <v>6305.0</v>
      </c>
      <c r="D2180" s="1">
        <v>3.0</v>
      </c>
      <c r="F2180" s="1" t="s">
        <v>1520</v>
      </c>
      <c r="G2180" s="2">
        <f>IFERROR(__xludf.DUMMYFUNCTION("IF(B2180="""","""",COUNTA(SPLIT(B2180,"" "")))"),24.0)</f>
        <v>24</v>
      </c>
    </row>
    <row r="2181">
      <c r="A2181" s="1" t="s">
        <v>4367</v>
      </c>
      <c r="B2181" s="1" t="s">
        <v>4368</v>
      </c>
      <c r="C2181" s="1">
        <v>5936.0</v>
      </c>
      <c r="D2181" s="1">
        <v>1.0</v>
      </c>
      <c r="F2181" s="1" t="s">
        <v>1520</v>
      </c>
      <c r="G2181" s="2">
        <f>IFERROR(__xludf.DUMMYFUNCTION("IF(B2181="""","""",COUNTA(SPLIT(B2181,"" "")))"),28.0)</f>
        <v>28</v>
      </c>
    </row>
    <row r="2182">
      <c r="A2182" s="1" t="s">
        <v>4369</v>
      </c>
      <c r="B2182" s="1" t="s">
        <v>4370</v>
      </c>
      <c r="C2182" s="1">
        <v>4057.0</v>
      </c>
      <c r="D2182" s="1">
        <v>1.0</v>
      </c>
      <c r="F2182" s="1" t="s">
        <v>1520</v>
      </c>
      <c r="G2182" s="2">
        <f>IFERROR(__xludf.DUMMYFUNCTION("IF(B2182="""","""",COUNTA(SPLIT(B2182,"" "")))"),32.0)</f>
        <v>32</v>
      </c>
    </row>
    <row r="2183">
      <c r="A2183" s="1" t="s">
        <v>4371</v>
      </c>
      <c r="B2183" s="1" t="s">
        <v>4372</v>
      </c>
      <c r="C2183" s="1">
        <v>6776.0</v>
      </c>
      <c r="D2183" s="1">
        <v>1.0</v>
      </c>
      <c r="F2183" s="1" t="s">
        <v>1520</v>
      </c>
      <c r="G2183" s="2">
        <f>IFERROR(__xludf.DUMMYFUNCTION("IF(B2183="""","""",COUNTA(SPLIT(B2183,"" "")))"),15.0)</f>
        <v>15</v>
      </c>
    </row>
    <row r="2184">
      <c r="A2184" s="1" t="s">
        <v>4373</v>
      </c>
      <c r="B2184" s="1" t="s">
        <v>4374</v>
      </c>
      <c r="C2184" s="1">
        <v>6777.0</v>
      </c>
      <c r="D2184" s="1">
        <v>1.0</v>
      </c>
      <c r="F2184" s="1" t="s">
        <v>1520</v>
      </c>
      <c r="G2184" s="2">
        <f>IFERROR(__xludf.DUMMYFUNCTION("IF(B2184="""","""",COUNTA(SPLIT(B2184,"" "")))"),22.0)</f>
        <v>22</v>
      </c>
    </row>
    <row r="2185">
      <c r="A2185" s="1" t="s">
        <v>4375</v>
      </c>
      <c r="B2185" s="1" t="s">
        <v>4376</v>
      </c>
      <c r="C2185" s="1">
        <v>6778.0</v>
      </c>
      <c r="D2185" s="1">
        <v>1.0</v>
      </c>
      <c r="F2185" s="1" t="s">
        <v>1520</v>
      </c>
      <c r="G2185" s="2">
        <f>IFERROR(__xludf.DUMMYFUNCTION("IF(B2185="""","""",COUNTA(SPLIT(B2185,"" "")))"),13.0)</f>
        <v>13</v>
      </c>
    </row>
    <row r="2186">
      <c r="A2186" s="1" t="s">
        <v>4377</v>
      </c>
      <c r="B2186" s="1" t="s">
        <v>4378</v>
      </c>
      <c r="C2186" s="1">
        <v>6779.0</v>
      </c>
      <c r="D2186" s="1">
        <v>1.0</v>
      </c>
      <c r="F2186" s="1" t="s">
        <v>1520</v>
      </c>
      <c r="G2186" s="2">
        <f>IFERROR(__xludf.DUMMYFUNCTION("IF(B2186="""","""",COUNTA(SPLIT(B2186,"" "")))"),26.0)</f>
        <v>26</v>
      </c>
    </row>
    <row r="2187">
      <c r="A2187" s="1" t="s">
        <v>4379</v>
      </c>
      <c r="B2187" s="1" t="s">
        <v>4380</v>
      </c>
      <c r="C2187" s="1">
        <v>6780.0</v>
      </c>
      <c r="D2187" s="1">
        <v>1.0</v>
      </c>
      <c r="F2187" s="1" t="s">
        <v>1520</v>
      </c>
      <c r="G2187" s="2">
        <f>IFERROR(__xludf.DUMMYFUNCTION("IF(B2187="""","""",COUNTA(SPLIT(B2187,"" "")))"),26.0)</f>
        <v>26</v>
      </c>
    </row>
    <row r="2188">
      <c r="A2188" s="1" t="s">
        <v>4381</v>
      </c>
      <c r="B2188" s="1" t="s">
        <v>4382</v>
      </c>
      <c r="C2188" s="1">
        <v>6781.0</v>
      </c>
      <c r="D2188" s="1">
        <v>1.0</v>
      </c>
      <c r="F2188" s="1" t="s">
        <v>1520</v>
      </c>
      <c r="G2188" s="2">
        <f>IFERROR(__xludf.DUMMYFUNCTION("IF(B2188="""","""",COUNTA(SPLIT(B2188,"" "")))"),24.0)</f>
        <v>24</v>
      </c>
    </row>
    <row r="2189">
      <c r="A2189" s="1" t="s">
        <v>4383</v>
      </c>
      <c r="B2189" s="1" t="s">
        <v>4384</v>
      </c>
      <c r="C2189" s="1">
        <v>6782.0</v>
      </c>
      <c r="D2189" s="1">
        <v>1.0</v>
      </c>
      <c r="F2189" s="1" t="s">
        <v>1520</v>
      </c>
      <c r="G2189" s="2">
        <f>IFERROR(__xludf.DUMMYFUNCTION("IF(B2189="""","""",COUNTA(SPLIT(B2189,"" "")))"),12.0)</f>
        <v>12</v>
      </c>
    </row>
    <row r="2190">
      <c r="A2190" s="1" t="s">
        <v>4385</v>
      </c>
      <c r="B2190" s="1" t="s">
        <v>4386</v>
      </c>
      <c r="C2190" s="1">
        <v>6783.0</v>
      </c>
      <c r="D2190" s="1">
        <v>1.0</v>
      </c>
      <c r="F2190" s="1" t="s">
        <v>1520</v>
      </c>
      <c r="G2190" s="2">
        <f>IFERROR(__xludf.DUMMYFUNCTION("IF(B2190="""","""",COUNTA(SPLIT(B2190,"" "")))"),16.0)</f>
        <v>16</v>
      </c>
    </row>
    <row r="2191">
      <c r="A2191" s="1" t="s">
        <v>4387</v>
      </c>
      <c r="B2191" s="1" t="s">
        <v>4388</v>
      </c>
      <c r="C2191" s="1">
        <v>6784.0</v>
      </c>
      <c r="D2191" s="1">
        <v>1.0</v>
      </c>
      <c r="F2191" s="1" t="s">
        <v>1520</v>
      </c>
      <c r="G2191" s="2">
        <f>IFERROR(__xludf.DUMMYFUNCTION("IF(B2191="""","""",COUNTA(SPLIT(B2191,"" "")))"),16.0)</f>
        <v>16</v>
      </c>
    </row>
    <row r="2192">
      <c r="A2192" s="1" t="s">
        <v>4389</v>
      </c>
      <c r="B2192" s="1" t="s">
        <v>4390</v>
      </c>
      <c r="C2192" s="1">
        <v>6785.0</v>
      </c>
      <c r="D2192" s="1">
        <v>1.0</v>
      </c>
      <c r="F2192" s="1" t="s">
        <v>1520</v>
      </c>
      <c r="G2192" s="2">
        <f>IFERROR(__xludf.DUMMYFUNCTION("IF(B2192="""","""",COUNTA(SPLIT(B2192,"" "")))"),15.0)</f>
        <v>15</v>
      </c>
    </row>
    <row r="2193">
      <c r="A2193" s="1" t="s">
        <v>4391</v>
      </c>
      <c r="B2193" s="1" t="s">
        <v>4392</v>
      </c>
      <c r="C2193" s="1">
        <v>8148.0</v>
      </c>
      <c r="D2193" s="1">
        <v>1.0</v>
      </c>
      <c r="F2193" s="1" t="s">
        <v>1520</v>
      </c>
      <c r="G2193" s="2">
        <f>IFERROR(__xludf.DUMMYFUNCTION("IF(B2193="""","""",COUNTA(SPLIT(B2193,"" "")))"),4.0)</f>
        <v>4</v>
      </c>
    </row>
    <row r="2194">
      <c r="A2194" s="1" t="s">
        <v>4393</v>
      </c>
      <c r="B2194" s="1" t="s">
        <v>4394</v>
      </c>
      <c r="C2194" s="1">
        <v>8149.0</v>
      </c>
      <c r="D2194" s="1">
        <v>1.0</v>
      </c>
      <c r="F2194" s="1" t="s">
        <v>1520</v>
      </c>
      <c r="G2194" s="2">
        <f>IFERROR(__xludf.DUMMYFUNCTION("IF(B2194="""","""",COUNTA(SPLIT(B2194,"" "")))"),6.0)</f>
        <v>6</v>
      </c>
    </row>
    <row r="2195">
      <c r="A2195" s="1" t="s">
        <v>4395</v>
      </c>
      <c r="B2195" s="1" t="s">
        <v>4396</v>
      </c>
      <c r="C2195" s="1">
        <v>5949.0</v>
      </c>
      <c r="D2195" s="1">
        <v>2.0</v>
      </c>
      <c r="F2195" s="1" t="s">
        <v>1520</v>
      </c>
      <c r="G2195" s="2">
        <f>IFERROR(__xludf.DUMMYFUNCTION("IF(B2195="""","""",COUNTA(SPLIT(B2195,"" "")))"),16.0)</f>
        <v>16</v>
      </c>
    </row>
    <row r="2196">
      <c r="A2196" s="1" t="s">
        <v>4397</v>
      </c>
      <c r="B2196" s="1" t="s">
        <v>4398</v>
      </c>
      <c r="C2196" s="1">
        <v>5946.0</v>
      </c>
      <c r="D2196" s="1">
        <v>2.0</v>
      </c>
      <c r="F2196" s="1" t="s">
        <v>1520</v>
      </c>
      <c r="G2196" s="2">
        <f>IFERROR(__xludf.DUMMYFUNCTION("IF(B2196="""","""",COUNTA(SPLIT(B2196,"" "")))"),10.0)</f>
        <v>10</v>
      </c>
    </row>
    <row r="2197">
      <c r="A2197" s="1" t="s">
        <v>4399</v>
      </c>
      <c r="B2197" s="1" t="s">
        <v>4400</v>
      </c>
      <c r="C2197" s="1">
        <v>6271.0</v>
      </c>
      <c r="D2197" s="1">
        <v>2.0</v>
      </c>
      <c r="F2197" s="1" t="s">
        <v>1520</v>
      </c>
      <c r="G2197" s="2">
        <f>IFERROR(__xludf.DUMMYFUNCTION("IF(B2197="""","""",COUNTA(SPLIT(B2197,"" "")))"),14.0)</f>
        <v>14</v>
      </c>
    </row>
    <row r="2198">
      <c r="A2198" s="1" t="s">
        <v>4401</v>
      </c>
      <c r="B2198" s="1" t="s">
        <v>4402</v>
      </c>
      <c r="C2198" s="1">
        <v>6272.0</v>
      </c>
      <c r="D2198" s="1">
        <v>2.0</v>
      </c>
      <c r="F2198" s="1" t="s">
        <v>1520</v>
      </c>
      <c r="G2198" s="2">
        <f>IFERROR(__xludf.DUMMYFUNCTION("IF(B2198="""","""",COUNTA(SPLIT(B2198,"" "")))"),9.0)</f>
        <v>9</v>
      </c>
    </row>
    <row r="2199">
      <c r="A2199" s="1" t="s">
        <v>4403</v>
      </c>
      <c r="B2199" s="1" t="s">
        <v>4404</v>
      </c>
      <c r="C2199" s="1">
        <v>6273.0</v>
      </c>
      <c r="D2199" s="1">
        <v>2.0</v>
      </c>
      <c r="F2199" s="1" t="s">
        <v>1520</v>
      </c>
      <c r="G2199" s="2">
        <f>IFERROR(__xludf.DUMMYFUNCTION("IF(B2199="""","""",COUNTA(SPLIT(B2199,"" "")))"),9.0)</f>
        <v>9</v>
      </c>
    </row>
    <row r="2200">
      <c r="A2200" s="1" t="s">
        <v>4405</v>
      </c>
      <c r="B2200" s="1" t="s">
        <v>4406</v>
      </c>
      <c r="C2200" s="1">
        <v>6274.0</v>
      </c>
      <c r="D2200" s="1">
        <v>2.0</v>
      </c>
      <c r="F2200" s="1" t="s">
        <v>1520</v>
      </c>
      <c r="G2200" s="2">
        <f>IFERROR(__xludf.DUMMYFUNCTION("IF(B2200="""","""",COUNTA(SPLIT(B2200,"" "")))"),12.0)</f>
        <v>12</v>
      </c>
    </row>
    <row r="2201">
      <c r="A2201" s="1" t="s">
        <v>4407</v>
      </c>
      <c r="B2201" s="1" t="s">
        <v>4408</v>
      </c>
      <c r="C2201" s="1">
        <v>4045.0</v>
      </c>
      <c r="D2201" s="1">
        <v>2.0</v>
      </c>
      <c r="F2201" s="1" t="s">
        <v>1520</v>
      </c>
      <c r="G2201" s="2">
        <f>IFERROR(__xludf.DUMMYFUNCTION("IF(B2201="""","""",COUNTA(SPLIT(B2201,"" "")))"),7.0)</f>
        <v>7</v>
      </c>
    </row>
    <row r="2202">
      <c r="A2202" s="1" t="s">
        <v>4409</v>
      </c>
      <c r="B2202" s="1" t="s">
        <v>4410</v>
      </c>
      <c r="C2202" s="1">
        <v>6261.0</v>
      </c>
      <c r="D2202" s="1">
        <v>3.0</v>
      </c>
      <c r="F2202" s="1" t="s">
        <v>1520</v>
      </c>
      <c r="G2202" s="2">
        <f>IFERROR(__xludf.DUMMYFUNCTION("IF(B2202="""","""",COUNTA(SPLIT(B2202,"" "")))"),6.0)</f>
        <v>6</v>
      </c>
    </row>
    <row r="2203">
      <c r="A2203" s="1" t="s">
        <v>4411</v>
      </c>
      <c r="B2203" s="1" t="s">
        <v>4412</v>
      </c>
      <c r="C2203" s="1">
        <v>6262.0</v>
      </c>
      <c r="D2203" s="1">
        <v>2.0</v>
      </c>
      <c r="F2203" s="1" t="s">
        <v>1520</v>
      </c>
      <c r="G2203" s="2">
        <f>IFERROR(__xludf.DUMMYFUNCTION("IF(B2203="""","""",COUNTA(SPLIT(B2203,"" "")))"),13.0)</f>
        <v>13</v>
      </c>
    </row>
    <row r="2204">
      <c r="A2204" s="1" t="s">
        <v>4413</v>
      </c>
      <c r="B2204" s="1" t="s">
        <v>4414</v>
      </c>
      <c r="C2204" s="1">
        <v>6263.0</v>
      </c>
      <c r="D2204" s="1">
        <v>3.0</v>
      </c>
      <c r="F2204" s="1" t="s">
        <v>1520</v>
      </c>
      <c r="G2204" s="2">
        <f>IFERROR(__xludf.DUMMYFUNCTION("IF(B2204="""","""",COUNTA(SPLIT(B2204,"" "")))"),6.0)</f>
        <v>6</v>
      </c>
    </row>
    <row r="2205">
      <c r="A2205" s="1" t="s">
        <v>4415</v>
      </c>
      <c r="B2205" s="1" t="s">
        <v>4416</v>
      </c>
      <c r="C2205" s="1">
        <v>6264.0</v>
      </c>
      <c r="D2205" s="1">
        <v>2.0</v>
      </c>
      <c r="F2205" s="1" t="s">
        <v>1520</v>
      </c>
      <c r="G2205" s="2">
        <f>IFERROR(__xludf.DUMMYFUNCTION("IF(B2205="""","""",COUNTA(SPLIT(B2205,"" "")))"),7.0)</f>
        <v>7</v>
      </c>
    </row>
    <row r="2206">
      <c r="A2206" s="1" t="s">
        <v>4417</v>
      </c>
      <c r="B2206" s="1" t="s">
        <v>4418</v>
      </c>
      <c r="C2206" s="1">
        <v>6265.0</v>
      </c>
      <c r="D2206" s="1">
        <v>3.0</v>
      </c>
      <c r="F2206" s="1" t="s">
        <v>1520</v>
      </c>
      <c r="G2206" s="2">
        <f>IFERROR(__xludf.DUMMYFUNCTION("IF(B2206="""","""",COUNTA(SPLIT(B2206,"" "")))"),7.0)</f>
        <v>7</v>
      </c>
    </row>
    <row r="2207">
      <c r="A2207" s="1" t="s">
        <v>4419</v>
      </c>
      <c r="B2207" s="1" t="s">
        <v>4420</v>
      </c>
      <c r="C2207" s="1">
        <v>6266.0</v>
      </c>
      <c r="D2207" s="1">
        <v>2.0</v>
      </c>
      <c r="F2207" s="1" t="s">
        <v>1520</v>
      </c>
      <c r="G2207" s="2">
        <f>IFERROR(__xludf.DUMMYFUNCTION("IF(B2207="""","""",COUNTA(SPLIT(B2207,"" "")))"),24.0)</f>
        <v>24</v>
      </c>
    </row>
    <row r="2208">
      <c r="A2208" s="1" t="s">
        <v>4421</v>
      </c>
      <c r="B2208" s="1" t="s">
        <v>4422</v>
      </c>
      <c r="C2208" s="1">
        <v>5945.0</v>
      </c>
      <c r="D2208" s="1">
        <v>2.0</v>
      </c>
      <c r="F2208" s="1" t="s">
        <v>1520</v>
      </c>
      <c r="G2208" s="2">
        <f>IFERROR(__xludf.DUMMYFUNCTION("IF(B2208="""","""",COUNTA(SPLIT(B2208,"" "")))"),7.0)</f>
        <v>7</v>
      </c>
    </row>
    <row r="2209">
      <c r="A2209" s="1" t="s">
        <v>4423</v>
      </c>
      <c r="B2209" s="1" t="s">
        <v>4424</v>
      </c>
      <c r="C2209" s="1">
        <v>6256.0</v>
      </c>
      <c r="D2209" s="1">
        <v>2.0</v>
      </c>
      <c r="F2209" s="1" t="s">
        <v>1520</v>
      </c>
      <c r="G2209" s="2">
        <f>IFERROR(__xludf.DUMMYFUNCTION("IF(B2209="""","""",COUNTA(SPLIT(B2209,"" "")))"),8.0)</f>
        <v>8</v>
      </c>
    </row>
    <row r="2210">
      <c r="A2210" s="1" t="s">
        <v>4425</v>
      </c>
      <c r="B2210" s="1" t="s">
        <v>4426</v>
      </c>
      <c r="C2210" s="1">
        <v>6257.0</v>
      </c>
      <c r="D2210" s="1">
        <v>2.0</v>
      </c>
      <c r="F2210" s="1" t="s">
        <v>1520</v>
      </c>
      <c r="G2210" s="2">
        <f>IFERROR(__xludf.DUMMYFUNCTION("IF(B2210="""","""",COUNTA(SPLIT(B2210,"" "")))"),4.0)</f>
        <v>4</v>
      </c>
    </row>
    <row r="2211">
      <c r="A2211" s="1" t="s">
        <v>4427</v>
      </c>
      <c r="B2211" s="1" t="s">
        <v>4428</v>
      </c>
      <c r="C2211" s="1">
        <v>6258.0</v>
      </c>
      <c r="D2211" s="1">
        <v>2.0</v>
      </c>
      <c r="F2211" s="1" t="s">
        <v>1520</v>
      </c>
      <c r="G2211" s="2">
        <f>IFERROR(__xludf.DUMMYFUNCTION("IF(B2211="""","""",COUNTA(SPLIT(B2211,"" "")))"),8.0)</f>
        <v>8</v>
      </c>
    </row>
    <row r="2212">
      <c r="A2212" s="1" t="s">
        <v>4429</v>
      </c>
      <c r="B2212" s="1" t="s">
        <v>4430</v>
      </c>
      <c r="C2212" s="1">
        <v>6259.0</v>
      </c>
      <c r="D2212" s="1">
        <v>2.0</v>
      </c>
      <c r="F2212" s="1" t="s">
        <v>1520</v>
      </c>
      <c r="G2212" s="2">
        <f>IFERROR(__xludf.DUMMYFUNCTION("IF(B2212="""","""",COUNTA(SPLIT(B2212,"" "")))"),14.0)</f>
        <v>14</v>
      </c>
    </row>
    <row r="2213">
      <c r="A2213" s="1" t="s">
        <v>4431</v>
      </c>
      <c r="B2213" s="1" t="s">
        <v>4432</v>
      </c>
      <c r="C2213" s="1">
        <v>4052.0</v>
      </c>
      <c r="D2213" s="1">
        <v>3.0</v>
      </c>
      <c r="F2213" s="1" t="s">
        <v>1520</v>
      </c>
      <c r="G2213" s="2">
        <f>IFERROR(__xludf.DUMMYFUNCTION("IF(B2213="""","""",COUNTA(SPLIT(B2213,"" "")))"),20.0)</f>
        <v>20</v>
      </c>
    </row>
    <row r="2214">
      <c r="A2214" s="1" t="s">
        <v>4433</v>
      </c>
      <c r="B2214" s="1" t="s">
        <v>4434</v>
      </c>
      <c r="C2214" s="1">
        <v>6277.0</v>
      </c>
      <c r="D2214" s="1">
        <v>2.0</v>
      </c>
      <c r="F2214" s="1" t="s">
        <v>1520</v>
      </c>
      <c r="G2214" s="2">
        <f>IFERROR(__xludf.DUMMYFUNCTION("IF(B2214="""","""",COUNTA(SPLIT(B2214,"" "")))"),12.0)</f>
        <v>12</v>
      </c>
    </row>
    <row r="2215">
      <c r="A2215" s="1" t="s">
        <v>4435</v>
      </c>
      <c r="B2215" s="1" t="s">
        <v>4436</v>
      </c>
      <c r="C2215" s="1">
        <v>6278.0</v>
      </c>
      <c r="D2215" s="1">
        <v>1.0</v>
      </c>
      <c r="F2215" s="1" t="s">
        <v>1520</v>
      </c>
      <c r="G2215" s="2">
        <f>IFERROR(__xludf.DUMMYFUNCTION("IF(B2215="""","""",COUNTA(SPLIT(B2215,"" "")))"),38.0)</f>
        <v>38</v>
      </c>
    </row>
    <row r="2216">
      <c r="A2216" s="1" t="s">
        <v>4437</v>
      </c>
      <c r="B2216" s="1" t="s">
        <v>4438</v>
      </c>
      <c r="C2216" s="1">
        <v>6279.0</v>
      </c>
      <c r="D2216" s="1">
        <v>2.0</v>
      </c>
      <c r="F2216" s="1" t="s">
        <v>1520</v>
      </c>
      <c r="G2216" s="2">
        <f>IFERROR(__xludf.DUMMYFUNCTION("IF(B2216="""","""",COUNTA(SPLIT(B2216,"" "")))"),13.0)</f>
        <v>13</v>
      </c>
    </row>
    <row r="2217">
      <c r="A2217" s="1" t="s">
        <v>4439</v>
      </c>
      <c r="B2217" s="1" t="s">
        <v>4440</v>
      </c>
      <c r="C2217" s="1">
        <v>4048.0</v>
      </c>
      <c r="D2217" s="1">
        <v>2.0</v>
      </c>
      <c r="F2217" s="1" t="s">
        <v>1520</v>
      </c>
      <c r="G2217" s="2">
        <f>IFERROR(__xludf.DUMMYFUNCTION("IF(B2217="""","""",COUNTA(SPLIT(B2217,"" "")))"),18.0)</f>
        <v>18</v>
      </c>
    </row>
    <row r="2218">
      <c r="A2218" s="1" t="s">
        <v>4441</v>
      </c>
      <c r="B2218" s="1" t="s">
        <v>4442</v>
      </c>
      <c r="C2218" s="1">
        <v>4049.0</v>
      </c>
      <c r="D2218" s="1">
        <v>3.0</v>
      </c>
      <c r="F2218" s="1" t="s">
        <v>1520</v>
      </c>
      <c r="G2218" s="2">
        <f>IFERROR(__xludf.DUMMYFUNCTION("IF(B2218="""","""",COUNTA(SPLIT(B2218,"" "")))"),15.0)</f>
        <v>15</v>
      </c>
    </row>
    <row r="2219">
      <c r="A2219" s="1" t="s">
        <v>4443</v>
      </c>
      <c r="B2219" s="1" t="s">
        <v>4444</v>
      </c>
      <c r="C2219" s="1">
        <v>6276.0</v>
      </c>
      <c r="D2219" s="1">
        <v>1.0</v>
      </c>
      <c r="F2219" s="1" t="s">
        <v>1520</v>
      </c>
      <c r="G2219" s="2">
        <f>IFERROR(__xludf.DUMMYFUNCTION("IF(B2219="""","""",COUNTA(SPLIT(B2219,"" "")))"),23.0)</f>
        <v>23</v>
      </c>
    </row>
    <row r="2220">
      <c r="A2220" s="1" t="s">
        <v>4445</v>
      </c>
      <c r="B2220" s="1" t="s">
        <v>4446</v>
      </c>
      <c r="C2220" s="1">
        <v>10944.0</v>
      </c>
      <c r="D2220" s="1">
        <v>20.0</v>
      </c>
      <c r="F2220" s="1" t="s">
        <v>1520</v>
      </c>
      <c r="G2220" s="2">
        <f>IFERROR(__xludf.DUMMYFUNCTION("IF(B2220="""","""",COUNTA(SPLIT(B2220,"" "")))"),22.0)</f>
        <v>22</v>
      </c>
    </row>
    <row r="2221">
      <c r="A2221" s="1" t="s">
        <v>4447</v>
      </c>
      <c r="B2221" s="1" t="s">
        <v>4448</v>
      </c>
      <c r="C2221" s="1">
        <v>10959.0</v>
      </c>
      <c r="D2221" s="1">
        <v>2.0</v>
      </c>
      <c r="F2221" s="1" t="s">
        <v>1520</v>
      </c>
      <c r="G2221" s="2">
        <f>IFERROR(__xludf.DUMMYFUNCTION("IF(B2221="""","""",COUNTA(SPLIT(B2221,"" "")))"),45.0)</f>
        <v>45</v>
      </c>
    </row>
    <row r="2222">
      <c r="A2222" s="1" t="s">
        <v>4449</v>
      </c>
      <c r="B2222" s="1" t="s">
        <v>4450</v>
      </c>
      <c r="C2222" s="1">
        <v>10963.0</v>
      </c>
      <c r="D2222" s="1">
        <v>1.0</v>
      </c>
      <c r="F2222" s="1" t="s">
        <v>1520</v>
      </c>
      <c r="G2222" s="2">
        <f>IFERROR(__xludf.DUMMYFUNCTION("IF(B2222="""","""",COUNTA(SPLIT(B2222,"" "")))"),24.0)</f>
        <v>24</v>
      </c>
    </row>
    <row r="2223">
      <c r="A2223" s="1" t="s">
        <v>4451</v>
      </c>
      <c r="B2223" s="1" t="s">
        <v>4452</v>
      </c>
      <c r="C2223" s="1">
        <v>10946.0</v>
      </c>
      <c r="D2223" s="1">
        <v>20.0</v>
      </c>
      <c r="F2223" s="1" t="s">
        <v>1520</v>
      </c>
      <c r="G2223" s="2">
        <f>IFERROR(__xludf.DUMMYFUNCTION("IF(B2223="""","""",COUNTA(SPLIT(B2223,"" "")))"),10.0)</f>
        <v>10</v>
      </c>
    </row>
    <row r="2224">
      <c r="A2224" s="1" t="s">
        <v>4453</v>
      </c>
      <c r="B2224" s="1" t="s">
        <v>4454</v>
      </c>
      <c r="C2224" s="1">
        <v>10961.0</v>
      </c>
      <c r="D2224" s="1">
        <v>2.0</v>
      </c>
      <c r="F2224" s="1" t="s">
        <v>1520</v>
      </c>
      <c r="G2224" s="2">
        <f>IFERROR(__xludf.DUMMYFUNCTION("IF(B2224="""","""",COUNTA(SPLIT(B2224,"" "")))"),7.0)</f>
        <v>7</v>
      </c>
    </row>
    <row r="2225">
      <c r="A2225" s="1" t="s">
        <v>4455</v>
      </c>
      <c r="B2225" s="1" t="s">
        <v>4456</v>
      </c>
      <c r="C2225" s="1">
        <v>10962.0</v>
      </c>
      <c r="D2225" s="1">
        <v>20.0</v>
      </c>
      <c r="F2225" s="1" t="s">
        <v>1520</v>
      </c>
      <c r="G2225" s="2">
        <f>IFERROR(__xludf.DUMMYFUNCTION("IF(B2225="""","""",COUNTA(SPLIT(B2225,"" "")))"),17.0)</f>
        <v>17</v>
      </c>
    </row>
    <row r="2226">
      <c r="A2226" s="1" t="s">
        <v>4457</v>
      </c>
      <c r="B2226" s="1" t="s">
        <v>4458</v>
      </c>
      <c r="C2226" s="1">
        <v>10931.0</v>
      </c>
      <c r="D2226" s="1">
        <v>1.0</v>
      </c>
      <c r="F2226" s="1" t="s">
        <v>1520</v>
      </c>
      <c r="G2226" s="2">
        <f>IFERROR(__xludf.DUMMYFUNCTION("IF(B2226="""","""",COUNTA(SPLIT(B2226,"" "")))"),34.0)</f>
        <v>34</v>
      </c>
    </row>
    <row r="2227">
      <c r="A2227" s="1" t="s">
        <v>4459</v>
      </c>
      <c r="B2227" s="1" t="s">
        <v>4460</v>
      </c>
      <c r="C2227" s="1">
        <v>10930.0</v>
      </c>
      <c r="D2227" s="1">
        <v>1.0</v>
      </c>
      <c r="F2227" s="1" t="s">
        <v>1520</v>
      </c>
      <c r="G2227" s="2">
        <f>IFERROR(__xludf.DUMMYFUNCTION("IF(B2227="""","""",COUNTA(SPLIT(B2227,"" "")))"),36.0)</f>
        <v>36</v>
      </c>
    </row>
    <row r="2228">
      <c r="A2228" s="1" t="s">
        <v>4461</v>
      </c>
      <c r="B2228" s="1" t="s">
        <v>4462</v>
      </c>
      <c r="C2228" s="1">
        <v>10936.0</v>
      </c>
      <c r="D2228" s="1">
        <v>1.0</v>
      </c>
      <c r="F2228" s="1" t="s">
        <v>1520</v>
      </c>
      <c r="G2228" s="2">
        <f>IFERROR(__xludf.DUMMYFUNCTION("IF(B2228="""","""",COUNTA(SPLIT(B2228,"" "")))"),10.0)</f>
        <v>10</v>
      </c>
    </row>
    <row r="2229">
      <c r="A2229" s="1" t="s">
        <v>4463</v>
      </c>
      <c r="B2229" s="1" t="s">
        <v>4464</v>
      </c>
      <c r="C2229" s="1">
        <v>10954.0</v>
      </c>
      <c r="D2229" s="1">
        <v>1.0</v>
      </c>
      <c r="F2229" s="1" t="s">
        <v>1520</v>
      </c>
      <c r="G2229" s="2">
        <f>IFERROR(__xludf.DUMMYFUNCTION("IF(B2229="""","""",COUNTA(SPLIT(B2229,"" "")))"),28.0)</f>
        <v>28</v>
      </c>
    </row>
    <row r="2230">
      <c r="A2230" s="1" t="s">
        <v>4465</v>
      </c>
      <c r="B2230" s="1" t="s">
        <v>4466</v>
      </c>
      <c r="C2230" s="1">
        <v>10943.0</v>
      </c>
      <c r="D2230" s="1">
        <v>2.0</v>
      </c>
      <c r="F2230" s="1" t="s">
        <v>1520</v>
      </c>
      <c r="G2230" s="2">
        <f>IFERROR(__xludf.DUMMYFUNCTION("IF(B2230="""","""",COUNTA(SPLIT(B2230,"" "")))"),23.0)</f>
        <v>23</v>
      </c>
    </row>
    <row r="2231">
      <c r="A2231" s="1" t="s">
        <v>4467</v>
      </c>
      <c r="B2231" s="1" t="s">
        <v>4468</v>
      </c>
      <c r="C2231" s="1">
        <v>10947.0</v>
      </c>
      <c r="D2231" s="1">
        <v>20.0</v>
      </c>
      <c r="F2231" s="1" t="s">
        <v>1520</v>
      </c>
      <c r="G2231" s="2">
        <f>IFERROR(__xludf.DUMMYFUNCTION("IF(B2231="""","""",COUNTA(SPLIT(B2231,"" "")))"),20.0)</f>
        <v>20</v>
      </c>
    </row>
    <row r="2232">
      <c r="A2232" s="1" t="s">
        <v>4469</v>
      </c>
      <c r="B2232" s="1" t="s">
        <v>4470</v>
      </c>
      <c r="C2232" s="1">
        <v>10955.0</v>
      </c>
      <c r="D2232" s="1">
        <v>1.0</v>
      </c>
      <c r="F2232" s="1" t="s">
        <v>1520</v>
      </c>
      <c r="G2232" s="2">
        <f>IFERROR(__xludf.DUMMYFUNCTION("IF(B2232="""","""",COUNTA(SPLIT(B2232,"" "")))"),11.0)</f>
        <v>11</v>
      </c>
    </row>
    <row r="2233">
      <c r="A2233" s="1" t="s">
        <v>4471</v>
      </c>
      <c r="B2233" s="1" t="s">
        <v>4472</v>
      </c>
      <c r="C2233" s="1">
        <v>10956.0</v>
      </c>
      <c r="D2233" s="1">
        <v>2.0</v>
      </c>
      <c r="F2233" s="1" t="s">
        <v>1520</v>
      </c>
      <c r="G2233" s="2">
        <f>IFERROR(__xludf.DUMMYFUNCTION("IF(B2233="""","""",COUNTA(SPLIT(B2233,"" "")))"),32.0)</f>
        <v>32</v>
      </c>
    </row>
    <row r="2234">
      <c r="A2234" s="1" t="s">
        <v>4473</v>
      </c>
      <c r="B2234" s="1" t="s">
        <v>4474</v>
      </c>
      <c r="C2234" s="1">
        <v>10957.0</v>
      </c>
      <c r="D2234" s="1">
        <v>1.0</v>
      </c>
      <c r="F2234" s="1" t="s">
        <v>1520</v>
      </c>
      <c r="G2234" s="2">
        <f>IFERROR(__xludf.DUMMYFUNCTION("IF(B2234="""","""",COUNTA(SPLIT(B2234,"" "")))"),27.0)</f>
        <v>27</v>
      </c>
    </row>
    <row r="2235">
      <c r="A2235" s="1" t="s">
        <v>4475</v>
      </c>
      <c r="B2235" s="1" t="s">
        <v>4476</v>
      </c>
      <c r="C2235" s="1">
        <v>10958.0</v>
      </c>
      <c r="D2235" s="1">
        <v>2.0</v>
      </c>
      <c r="F2235" s="1" t="s">
        <v>1520</v>
      </c>
      <c r="G2235" s="2">
        <f>IFERROR(__xludf.DUMMYFUNCTION("IF(B2235="""","""",COUNTA(SPLIT(B2235,"" "")))"),25.0)</f>
        <v>25</v>
      </c>
    </row>
    <row r="2236">
      <c r="A2236" s="1" t="s">
        <v>4477</v>
      </c>
      <c r="B2236" s="1" t="s">
        <v>4478</v>
      </c>
      <c r="C2236" s="1">
        <v>10932.0</v>
      </c>
      <c r="D2236" s="1">
        <v>1.0</v>
      </c>
      <c r="F2236" s="1" t="s">
        <v>1520</v>
      </c>
      <c r="G2236" s="2">
        <f>IFERROR(__xludf.DUMMYFUNCTION("IF(B2236="""","""",COUNTA(SPLIT(B2236,"" "")))"),31.0)</f>
        <v>31</v>
      </c>
    </row>
    <row r="2237">
      <c r="A2237" s="1" t="s">
        <v>4479</v>
      </c>
      <c r="B2237" s="1" t="s">
        <v>4480</v>
      </c>
      <c r="C2237" s="1">
        <v>10920.0</v>
      </c>
      <c r="D2237" s="1">
        <v>2.0</v>
      </c>
      <c r="F2237" s="1" t="s">
        <v>1520</v>
      </c>
      <c r="G2237" s="2">
        <f>IFERROR(__xludf.DUMMYFUNCTION("IF(B2237="""","""",COUNTA(SPLIT(B2237,"" "")))"),28.0)</f>
        <v>28</v>
      </c>
    </row>
    <row r="2238">
      <c r="A2238" s="1" t="s">
        <v>4481</v>
      </c>
      <c r="B2238" s="1" t="s">
        <v>4482</v>
      </c>
      <c r="C2238" s="1">
        <v>10921.0</v>
      </c>
      <c r="D2238" s="1">
        <v>1.0</v>
      </c>
      <c r="F2238" s="1" t="s">
        <v>1520</v>
      </c>
      <c r="G2238" s="2">
        <f>IFERROR(__xludf.DUMMYFUNCTION("IF(B2238="""","""",COUNTA(SPLIT(B2238,"" "")))"),2.0)</f>
        <v>2</v>
      </c>
    </row>
    <row r="2239">
      <c r="A2239" s="1" t="s">
        <v>4483</v>
      </c>
      <c r="B2239" s="1" t="s">
        <v>4484</v>
      </c>
      <c r="C2239" s="1">
        <v>10922.0</v>
      </c>
      <c r="D2239" s="1">
        <v>2.0</v>
      </c>
      <c r="F2239" s="1" t="s">
        <v>1520</v>
      </c>
      <c r="G2239" s="2">
        <f>IFERROR(__xludf.DUMMYFUNCTION("IF(B2239="""","""",COUNTA(SPLIT(B2239,"" "")))"),30.0)</f>
        <v>30</v>
      </c>
    </row>
    <row r="2240">
      <c r="A2240" s="1" t="s">
        <v>4485</v>
      </c>
      <c r="B2240" s="1" t="s">
        <v>4486</v>
      </c>
      <c r="C2240" s="1">
        <v>10923.0</v>
      </c>
      <c r="D2240" s="1">
        <v>1.0</v>
      </c>
      <c r="F2240" s="1" t="s">
        <v>1520</v>
      </c>
      <c r="G2240" s="2">
        <f>IFERROR(__xludf.DUMMYFUNCTION("IF(B2240="""","""",COUNTA(SPLIT(B2240,"" "")))"),27.0)</f>
        <v>27</v>
      </c>
    </row>
    <row r="2241">
      <c r="A2241" s="1" t="s">
        <v>4487</v>
      </c>
      <c r="B2241" s="1" t="s">
        <v>4488</v>
      </c>
      <c r="C2241" s="1">
        <v>10924.0</v>
      </c>
      <c r="D2241" s="1">
        <v>1.0</v>
      </c>
      <c r="F2241" s="1" t="s">
        <v>1520</v>
      </c>
      <c r="G2241" s="2">
        <f>IFERROR(__xludf.DUMMYFUNCTION("IF(B2241="""","""",COUNTA(SPLIT(B2241,"" "")))"),31.0)</f>
        <v>31</v>
      </c>
    </row>
    <row r="2242">
      <c r="A2242" s="1" t="s">
        <v>4489</v>
      </c>
      <c r="B2242" s="1" t="s">
        <v>4490</v>
      </c>
      <c r="C2242" s="1">
        <v>10925.0</v>
      </c>
      <c r="D2242" s="1">
        <v>2.0</v>
      </c>
      <c r="F2242" s="1" t="s">
        <v>1520</v>
      </c>
      <c r="G2242" s="2">
        <f>IFERROR(__xludf.DUMMYFUNCTION("IF(B2242="""","""",COUNTA(SPLIT(B2242,"" "")))"),24.0)</f>
        <v>24</v>
      </c>
    </row>
    <row r="2243">
      <c r="A2243" s="1" t="s">
        <v>4491</v>
      </c>
      <c r="B2243" s="1" t="s">
        <v>4492</v>
      </c>
      <c r="C2243" s="1">
        <v>10926.0</v>
      </c>
      <c r="D2243" s="1">
        <v>1.0</v>
      </c>
      <c r="F2243" s="1" t="s">
        <v>1520</v>
      </c>
      <c r="G2243" s="2">
        <f>IFERROR(__xludf.DUMMYFUNCTION("IF(B2243="""","""",COUNTA(SPLIT(B2243,"" "")))"),24.0)</f>
        <v>24</v>
      </c>
    </row>
    <row r="2244">
      <c r="A2244" s="1" t="s">
        <v>4493</v>
      </c>
      <c r="B2244" s="1" t="s">
        <v>4494</v>
      </c>
      <c r="C2244" s="1">
        <v>10927.0</v>
      </c>
      <c r="D2244" s="1">
        <v>1.0</v>
      </c>
      <c r="F2244" s="1" t="s">
        <v>1520</v>
      </c>
      <c r="G2244" s="2">
        <f>IFERROR(__xludf.DUMMYFUNCTION("IF(B2244="""","""",COUNTA(SPLIT(B2244,"" "")))"),14.0)</f>
        <v>14</v>
      </c>
    </row>
    <row r="2245">
      <c r="A2245" s="1" t="s">
        <v>4495</v>
      </c>
      <c r="B2245" s="1" t="s">
        <v>4496</v>
      </c>
      <c r="C2245" s="1">
        <v>10928.0</v>
      </c>
      <c r="D2245" s="1">
        <v>2.0</v>
      </c>
      <c r="F2245" s="1" t="s">
        <v>1520</v>
      </c>
      <c r="G2245" s="2">
        <f>IFERROR(__xludf.DUMMYFUNCTION("IF(B2245="""","""",COUNTA(SPLIT(B2245,"" "")))"),20.0)</f>
        <v>20</v>
      </c>
    </row>
    <row r="2246">
      <c r="A2246" s="1" t="s">
        <v>4497</v>
      </c>
      <c r="B2246" s="1" t="s">
        <v>4498</v>
      </c>
      <c r="C2246" s="1">
        <v>10929.0</v>
      </c>
      <c r="D2246" s="1">
        <v>1.0</v>
      </c>
      <c r="F2246" s="1" t="s">
        <v>1520</v>
      </c>
      <c r="G2246" s="2">
        <f>IFERROR(__xludf.DUMMYFUNCTION("IF(B2246="""","""",COUNTA(SPLIT(B2246,"" "")))"),31.0)</f>
        <v>31</v>
      </c>
    </row>
    <row r="2247">
      <c r="A2247" s="1" t="s">
        <v>4499</v>
      </c>
      <c r="B2247" s="1" t="s">
        <v>4500</v>
      </c>
      <c r="C2247" s="1">
        <v>10953.0</v>
      </c>
      <c r="D2247" s="1">
        <v>2.0</v>
      </c>
      <c r="F2247" s="1" t="s">
        <v>1520</v>
      </c>
      <c r="G2247" s="2">
        <f>IFERROR(__xludf.DUMMYFUNCTION("IF(B2247="""","""",COUNTA(SPLIT(B2247,"" "")))"),27.0)</f>
        <v>27</v>
      </c>
    </row>
    <row r="2248">
      <c r="A2248" s="1" t="s">
        <v>4501</v>
      </c>
      <c r="B2248" s="1" t="s">
        <v>4502</v>
      </c>
      <c r="C2248" s="1">
        <v>10996.0</v>
      </c>
      <c r="D2248" s="1">
        <v>1.0</v>
      </c>
      <c r="F2248" s="1" t="s">
        <v>1520</v>
      </c>
      <c r="G2248" s="2">
        <f>IFERROR(__xludf.DUMMYFUNCTION("IF(B2248="""","""",COUNTA(SPLIT(B2248,"" "")))"),5.0)</f>
        <v>5</v>
      </c>
    </row>
    <row r="2249">
      <c r="A2249" s="1" t="s">
        <v>4503</v>
      </c>
      <c r="B2249" s="1" t="s">
        <v>4504</v>
      </c>
      <c r="C2249" s="1">
        <v>10995.0</v>
      </c>
      <c r="D2249" s="1">
        <v>1.0</v>
      </c>
      <c r="F2249" s="1" t="s">
        <v>1520</v>
      </c>
      <c r="G2249" s="2">
        <f>IFERROR(__xludf.DUMMYFUNCTION("IF(B2249="""","""",COUNTA(SPLIT(B2249,"" "")))"),22.0)</f>
        <v>22</v>
      </c>
    </row>
    <row r="2250">
      <c r="A2250" s="1" t="s">
        <v>4505</v>
      </c>
      <c r="B2250" s="1" t="s">
        <v>4506</v>
      </c>
      <c r="C2250" s="1">
        <v>10948.0</v>
      </c>
      <c r="D2250" s="1">
        <v>1.0</v>
      </c>
      <c r="F2250" s="1" t="s">
        <v>1520</v>
      </c>
      <c r="G2250" s="2">
        <f>IFERROR(__xludf.DUMMYFUNCTION("IF(B2250="""","""",COUNTA(SPLIT(B2250,"" "")))"),8.0)</f>
        <v>8</v>
      </c>
    </row>
    <row r="2251">
      <c r="A2251" s="1" t="s">
        <v>4507</v>
      </c>
      <c r="B2251" s="1" t="s">
        <v>4508</v>
      </c>
      <c r="C2251" s="1">
        <v>10949.0</v>
      </c>
      <c r="D2251" s="1">
        <v>1.0</v>
      </c>
      <c r="F2251" s="1" t="s">
        <v>1520</v>
      </c>
      <c r="G2251" s="2">
        <f>IFERROR(__xludf.DUMMYFUNCTION("IF(B2251="""","""",COUNTA(SPLIT(B2251,"" "")))"),8.0)</f>
        <v>8</v>
      </c>
    </row>
    <row r="2252">
      <c r="A2252" s="1" t="s">
        <v>4509</v>
      </c>
      <c r="B2252" s="1" t="s">
        <v>4510</v>
      </c>
      <c r="C2252" s="1">
        <v>10950.0</v>
      </c>
      <c r="D2252" s="1">
        <v>1.0</v>
      </c>
      <c r="F2252" s="1" t="s">
        <v>1520</v>
      </c>
      <c r="G2252" s="2">
        <f>IFERROR(__xludf.DUMMYFUNCTION("IF(B2252="""","""",COUNTA(SPLIT(B2252,"" "")))"),8.0)</f>
        <v>8</v>
      </c>
    </row>
    <row r="2253">
      <c r="A2253" s="1" t="s">
        <v>4511</v>
      </c>
      <c r="B2253" s="1" t="s">
        <v>4512</v>
      </c>
      <c r="C2253" s="1">
        <v>10951.0</v>
      </c>
      <c r="D2253" s="1">
        <v>2.0</v>
      </c>
      <c r="F2253" s="1" t="s">
        <v>1520</v>
      </c>
      <c r="G2253" s="2">
        <f>IFERROR(__xludf.DUMMYFUNCTION("IF(B2253="""","""",COUNTA(SPLIT(B2253,"" "")))"),23.0)</f>
        <v>23</v>
      </c>
    </row>
    <row r="2254">
      <c r="A2254" s="1" t="s">
        <v>4513</v>
      </c>
      <c r="B2254" s="1" t="s">
        <v>4514</v>
      </c>
      <c r="C2254" s="1">
        <v>10964.0</v>
      </c>
      <c r="D2254" s="1">
        <v>1.0</v>
      </c>
      <c r="F2254" s="1" t="s">
        <v>1520</v>
      </c>
      <c r="G2254" s="2">
        <f>IFERROR(__xludf.DUMMYFUNCTION("IF(B2254="""","""",COUNTA(SPLIT(B2254,"" "")))"),3.0)</f>
        <v>3</v>
      </c>
    </row>
    <row r="2255">
      <c r="A2255" s="1" t="s">
        <v>4515</v>
      </c>
      <c r="B2255" s="1" t="s">
        <v>4516</v>
      </c>
      <c r="C2255" s="1">
        <v>10965.0</v>
      </c>
      <c r="D2255" s="1">
        <v>2.0</v>
      </c>
      <c r="F2255" s="1" t="s">
        <v>1520</v>
      </c>
      <c r="G2255" s="2">
        <f>IFERROR(__xludf.DUMMYFUNCTION("IF(B2255="""","""",COUNTA(SPLIT(B2255,"" "")))"),20.0)</f>
        <v>20</v>
      </c>
    </row>
    <row r="2256">
      <c r="A2256" s="1" t="s">
        <v>4517</v>
      </c>
      <c r="B2256" s="1" t="s">
        <v>4518</v>
      </c>
      <c r="C2256" s="1">
        <v>10966.0</v>
      </c>
      <c r="D2256" s="1">
        <v>1.0</v>
      </c>
      <c r="F2256" s="1" t="s">
        <v>1520</v>
      </c>
      <c r="G2256" s="2">
        <f>IFERROR(__xludf.DUMMYFUNCTION("IF(B2256="""","""",COUNTA(SPLIT(B2256,"" "")))"),15.0)</f>
        <v>15</v>
      </c>
    </row>
    <row r="2257">
      <c r="A2257" s="1" t="s">
        <v>4519</v>
      </c>
      <c r="B2257" s="1" t="s">
        <v>4520</v>
      </c>
      <c r="C2257" s="1">
        <v>10967.0</v>
      </c>
      <c r="D2257" s="1">
        <v>2.0</v>
      </c>
      <c r="F2257" s="1" t="s">
        <v>1520</v>
      </c>
      <c r="G2257" s="2">
        <f>IFERROR(__xludf.DUMMYFUNCTION("IF(B2257="""","""",COUNTA(SPLIT(B2257,"" "")))"),31.0)</f>
        <v>31</v>
      </c>
    </row>
    <row r="2258">
      <c r="A2258" s="1" t="s">
        <v>4521</v>
      </c>
      <c r="B2258" s="1" t="s">
        <v>4522</v>
      </c>
      <c r="C2258" s="1">
        <v>10968.0</v>
      </c>
      <c r="D2258" s="1">
        <v>1.0</v>
      </c>
      <c r="F2258" s="1" t="s">
        <v>1520</v>
      </c>
      <c r="G2258" s="2">
        <f>IFERROR(__xludf.DUMMYFUNCTION("IF(B2258="""","""",COUNTA(SPLIT(B2258,"" "")))"),5.0)</f>
        <v>5</v>
      </c>
    </row>
    <row r="2259">
      <c r="A2259" s="1" t="s">
        <v>4523</v>
      </c>
      <c r="B2259" s="1" t="s">
        <v>4524</v>
      </c>
      <c r="C2259" s="1">
        <v>10969.0</v>
      </c>
      <c r="D2259" s="1">
        <v>1.0</v>
      </c>
      <c r="F2259" s="1" t="s">
        <v>1520</v>
      </c>
      <c r="G2259" s="2">
        <f>IFERROR(__xludf.DUMMYFUNCTION("IF(B2259="""","""",COUNTA(SPLIT(B2259,"" "")))"),9.0)</f>
        <v>9</v>
      </c>
    </row>
    <row r="2260">
      <c r="A2260" s="1" t="s">
        <v>4525</v>
      </c>
      <c r="B2260" s="1" t="s">
        <v>4526</v>
      </c>
      <c r="C2260" s="1">
        <v>10952.0</v>
      </c>
      <c r="D2260" s="1">
        <v>1.0</v>
      </c>
      <c r="F2260" s="1" t="s">
        <v>1520</v>
      </c>
      <c r="G2260" s="2">
        <f>IFERROR(__xludf.DUMMYFUNCTION("IF(B2260="""","""",COUNTA(SPLIT(B2260,"" "")))"),40.0)</f>
        <v>40</v>
      </c>
    </row>
    <row r="2261">
      <c r="A2261" s="1" t="s">
        <v>4527</v>
      </c>
      <c r="B2261" s="1" t="s">
        <v>4528</v>
      </c>
      <c r="C2261" s="1">
        <v>10940.0</v>
      </c>
      <c r="D2261" s="1">
        <v>2.0</v>
      </c>
      <c r="F2261" s="1" t="s">
        <v>1520</v>
      </c>
      <c r="G2261" s="2">
        <f>IFERROR(__xludf.DUMMYFUNCTION("IF(B2261="""","""",COUNTA(SPLIT(B2261,"" "")))"),19.0)</f>
        <v>19</v>
      </c>
    </row>
    <row r="2262">
      <c r="A2262" s="1" t="s">
        <v>4529</v>
      </c>
      <c r="B2262" s="1" t="s">
        <v>4530</v>
      </c>
      <c r="C2262" s="1">
        <v>10941.0</v>
      </c>
      <c r="D2262" s="1">
        <v>1.0</v>
      </c>
      <c r="F2262" s="1" t="s">
        <v>1520</v>
      </c>
      <c r="G2262" s="2">
        <f>IFERROR(__xludf.DUMMYFUNCTION("IF(B2262="""","""",COUNTA(SPLIT(B2262,"" "")))"),12.0)</f>
        <v>12</v>
      </c>
    </row>
    <row r="2263">
      <c r="A2263" s="1" t="s">
        <v>4531</v>
      </c>
      <c r="B2263" s="1" t="s">
        <v>4532</v>
      </c>
      <c r="C2263" s="1">
        <v>10942.0</v>
      </c>
      <c r="D2263" s="1">
        <v>1.0</v>
      </c>
      <c r="F2263" s="1" t="s">
        <v>1520</v>
      </c>
      <c r="G2263" s="2">
        <f>IFERROR(__xludf.DUMMYFUNCTION("IF(B2263="""","""",COUNTA(SPLIT(B2263,"" "")))"),8.0)</f>
        <v>8</v>
      </c>
    </row>
    <row r="2264">
      <c r="A2264" s="1" t="s">
        <v>4533</v>
      </c>
      <c r="B2264" s="1" t="s">
        <v>4534</v>
      </c>
      <c r="C2264" s="1">
        <v>10933.0</v>
      </c>
      <c r="D2264" s="1">
        <v>1.0</v>
      </c>
      <c r="F2264" s="1" t="s">
        <v>1520</v>
      </c>
      <c r="G2264" s="2">
        <f>IFERROR(__xludf.DUMMYFUNCTION("IF(B2264="""","""",COUNTA(SPLIT(B2264,"" "")))"),11.0)</f>
        <v>11</v>
      </c>
    </row>
    <row r="2265">
      <c r="A2265" s="1" t="s">
        <v>4535</v>
      </c>
      <c r="B2265" s="1" t="s">
        <v>4536</v>
      </c>
      <c r="C2265" s="1">
        <v>10934.0</v>
      </c>
      <c r="D2265" s="1">
        <v>1.0</v>
      </c>
      <c r="F2265" s="1" t="s">
        <v>1520</v>
      </c>
      <c r="G2265" s="2">
        <f>IFERROR(__xludf.DUMMYFUNCTION("IF(B2265="""","""",COUNTA(SPLIT(B2265,"" "")))"),19.0)</f>
        <v>19</v>
      </c>
    </row>
    <row r="2266">
      <c r="A2266" s="1" t="s">
        <v>4537</v>
      </c>
      <c r="B2266" s="1" t="s">
        <v>4538</v>
      </c>
      <c r="C2266" s="1">
        <v>10935.0</v>
      </c>
      <c r="D2266" s="1">
        <v>1.0</v>
      </c>
      <c r="F2266" s="1" t="s">
        <v>1520</v>
      </c>
      <c r="G2266" s="2">
        <f>IFERROR(__xludf.DUMMYFUNCTION("IF(B2266="""","""",COUNTA(SPLIT(B2266,"" "")))"),21.0)</f>
        <v>21</v>
      </c>
    </row>
    <row r="2267">
      <c r="A2267" s="1" t="s">
        <v>4539</v>
      </c>
      <c r="B2267" s="1" t="s">
        <v>4540</v>
      </c>
      <c r="C2267" s="1">
        <v>10937.0</v>
      </c>
      <c r="D2267" s="1">
        <v>1.0</v>
      </c>
      <c r="F2267" s="1" t="s">
        <v>1520</v>
      </c>
      <c r="G2267" s="2">
        <f>IFERROR(__xludf.DUMMYFUNCTION("IF(B2267="""","""",COUNTA(SPLIT(B2267,"" "")))"),16.0)</f>
        <v>16</v>
      </c>
    </row>
    <row r="2268">
      <c r="A2268" s="1" t="s">
        <v>4541</v>
      </c>
      <c r="B2268" s="1" t="s">
        <v>4542</v>
      </c>
      <c r="C2268" s="1">
        <v>10938.0</v>
      </c>
      <c r="D2268" s="1">
        <v>1.0</v>
      </c>
      <c r="F2268" s="1" t="s">
        <v>1520</v>
      </c>
      <c r="G2268" s="2">
        <f>IFERROR(__xludf.DUMMYFUNCTION("IF(B2268="""","""",COUNTA(SPLIT(B2268,"" "")))"),13.0)</f>
        <v>13</v>
      </c>
    </row>
    <row r="2269">
      <c r="A2269" s="1" t="s">
        <v>4543</v>
      </c>
      <c r="B2269" s="1" t="s">
        <v>4544</v>
      </c>
      <c r="C2269" s="1">
        <v>10939.0</v>
      </c>
      <c r="D2269" s="1">
        <v>1.0</v>
      </c>
      <c r="F2269" s="1" t="s">
        <v>1520</v>
      </c>
      <c r="G2269" s="2">
        <f>IFERROR(__xludf.DUMMYFUNCTION("IF(B2269="""","""",COUNTA(SPLIT(B2269,"" "")))"),12.0)</f>
        <v>12</v>
      </c>
    </row>
    <row r="2270">
      <c r="A2270" s="1" t="s">
        <v>4545</v>
      </c>
      <c r="B2270" s="1" t="s">
        <v>4546</v>
      </c>
      <c r="C2270" s="1">
        <v>10945.0</v>
      </c>
      <c r="D2270" s="1">
        <v>2.0</v>
      </c>
      <c r="F2270" s="1" t="s">
        <v>1520</v>
      </c>
      <c r="G2270" s="2">
        <f>IFERROR(__xludf.DUMMYFUNCTION("IF(B2270="""","""",COUNTA(SPLIT(B2270,"" "")))"),27.0)</f>
        <v>27</v>
      </c>
    </row>
    <row r="2271">
      <c r="A2271" s="1" t="s">
        <v>4547</v>
      </c>
      <c r="B2271" s="1" t="s">
        <v>4548</v>
      </c>
      <c r="C2271" s="1">
        <v>10104.0</v>
      </c>
      <c r="D2271" s="1">
        <v>2.0</v>
      </c>
      <c r="F2271" s="1" t="s">
        <v>1520</v>
      </c>
      <c r="G2271" s="2">
        <f>IFERROR(__xludf.DUMMYFUNCTION("IF(B2271="""","""",COUNTA(SPLIT(B2271,"" "")))"),6.0)</f>
        <v>6</v>
      </c>
    </row>
    <row r="2272">
      <c r="A2272" s="1" t="s">
        <v>4549</v>
      </c>
      <c r="B2272" s="1" t="s">
        <v>4550</v>
      </c>
      <c r="C2272" s="1">
        <v>10613.0</v>
      </c>
      <c r="D2272" s="1">
        <v>1.0</v>
      </c>
      <c r="F2272" s="1" t="s">
        <v>1520</v>
      </c>
      <c r="G2272" s="2">
        <f>IFERROR(__xludf.DUMMYFUNCTION("IF(B2272="""","""",COUNTA(SPLIT(B2272,"" "")))"),11.0)</f>
        <v>11</v>
      </c>
    </row>
    <row r="2273">
      <c r="A2273" s="1" t="s">
        <v>4551</v>
      </c>
      <c r="B2273" s="1" t="s">
        <v>4552</v>
      </c>
      <c r="C2273" s="1">
        <v>10614.0</v>
      </c>
      <c r="D2273" s="1">
        <v>2.0</v>
      </c>
      <c r="F2273" s="1" t="s">
        <v>1520</v>
      </c>
      <c r="G2273" s="2">
        <f>IFERROR(__xludf.DUMMYFUNCTION("IF(B2273="""","""",COUNTA(SPLIT(B2273,"" "")))"),18.0)</f>
        <v>18</v>
      </c>
    </row>
    <row r="2274">
      <c r="A2274" s="1" t="s">
        <v>4553</v>
      </c>
      <c r="B2274" s="1" t="s">
        <v>4554</v>
      </c>
      <c r="C2274" s="1">
        <v>10615.0</v>
      </c>
      <c r="D2274" s="1">
        <v>1.0</v>
      </c>
      <c r="F2274" s="1" t="s">
        <v>1520</v>
      </c>
      <c r="G2274" s="2">
        <f>IFERROR(__xludf.DUMMYFUNCTION("IF(B2274="""","""",COUNTA(SPLIT(B2274,"" "")))"),14.0)</f>
        <v>14</v>
      </c>
    </row>
    <row r="2275">
      <c r="A2275" s="1" t="s">
        <v>4555</v>
      </c>
      <c r="B2275" s="1" t="s">
        <v>4556</v>
      </c>
      <c r="C2275" s="1">
        <v>10616.0</v>
      </c>
      <c r="D2275" s="1">
        <v>2.0</v>
      </c>
      <c r="F2275" s="1" t="s">
        <v>1520</v>
      </c>
      <c r="G2275" s="2">
        <f>IFERROR(__xludf.DUMMYFUNCTION("IF(B2275="""","""",COUNTA(SPLIT(B2275,"" "")))"),36.0)</f>
        <v>36</v>
      </c>
    </row>
    <row r="2276">
      <c r="A2276" s="1" t="s">
        <v>4557</v>
      </c>
      <c r="B2276" s="1" t="s">
        <v>4558</v>
      </c>
      <c r="C2276" s="1">
        <v>10102.0</v>
      </c>
      <c r="D2276" s="1">
        <v>1.0</v>
      </c>
      <c r="F2276" s="1" t="s">
        <v>1520</v>
      </c>
      <c r="G2276" s="2">
        <f>IFERROR(__xludf.DUMMYFUNCTION("IF(B2276="""","""",COUNTA(SPLIT(B2276,"" "")))"),34.0)</f>
        <v>34</v>
      </c>
    </row>
    <row r="2277">
      <c r="A2277" s="1" t="s">
        <v>4559</v>
      </c>
      <c r="B2277" s="1" t="s">
        <v>4560</v>
      </c>
      <c r="C2277" s="1">
        <v>10587.0</v>
      </c>
      <c r="D2277" s="1">
        <v>2.0</v>
      </c>
      <c r="F2277" s="1" t="s">
        <v>1520</v>
      </c>
      <c r="G2277" s="2">
        <f>IFERROR(__xludf.DUMMYFUNCTION("IF(B2277="""","""",COUNTA(SPLIT(B2277,"" "")))"),19.0)</f>
        <v>19</v>
      </c>
    </row>
    <row r="2278">
      <c r="A2278" s="1" t="s">
        <v>4561</v>
      </c>
      <c r="B2278" s="1" t="s">
        <v>4562</v>
      </c>
      <c r="C2278" s="1">
        <v>10588.0</v>
      </c>
      <c r="D2278" s="1">
        <v>1.0</v>
      </c>
      <c r="F2278" s="1" t="s">
        <v>1520</v>
      </c>
      <c r="G2278" s="2">
        <f>IFERROR(__xludf.DUMMYFUNCTION("IF(B2278="""","""",COUNTA(SPLIT(B2278,"" "")))"),35.0)</f>
        <v>35</v>
      </c>
    </row>
    <row r="2279">
      <c r="A2279" s="1" t="s">
        <v>4563</v>
      </c>
      <c r="B2279" s="1" t="s">
        <v>4564</v>
      </c>
      <c r="C2279" s="1">
        <v>10589.0</v>
      </c>
      <c r="D2279" s="1">
        <v>1.0</v>
      </c>
      <c r="F2279" s="1" t="s">
        <v>1520</v>
      </c>
      <c r="G2279" s="2">
        <f>IFERROR(__xludf.DUMMYFUNCTION("IF(B2279="""","""",COUNTA(SPLIT(B2279,"" "")))"),40.0)</f>
        <v>40</v>
      </c>
    </row>
    <row r="2280">
      <c r="A2280" s="1" t="s">
        <v>4565</v>
      </c>
      <c r="B2280" s="1" t="s">
        <v>4566</v>
      </c>
      <c r="C2280" s="1">
        <v>10581.0</v>
      </c>
      <c r="D2280" s="1">
        <v>1.0</v>
      </c>
      <c r="F2280" s="1" t="s">
        <v>1520</v>
      </c>
      <c r="G2280" s="2">
        <f>IFERROR(__xludf.DUMMYFUNCTION("IF(B2280="""","""",COUNTA(SPLIT(B2280,"" "")))"),23.0)</f>
        <v>23</v>
      </c>
    </row>
    <row r="2281">
      <c r="A2281" s="1" t="s">
        <v>4567</v>
      </c>
      <c r="B2281" s="1" t="s">
        <v>4568</v>
      </c>
      <c r="C2281" s="1">
        <v>10590.0</v>
      </c>
      <c r="D2281" s="1">
        <v>1.0</v>
      </c>
      <c r="F2281" s="1" t="s">
        <v>1520</v>
      </c>
      <c r="G2281" s="2">
        <f>IFERROR(__xludf.DUMMYFUNCTION("IF(B2281="""","""",COUNTA(SPLIT(B2281,"" "")))"),23.0)</f>
        <v>23</v>
      </c>
    </row>
    <row r="2282">
      <c r="A2282" s="1" t="s">
        <v>4569</v>
      </c>
      <c r="B2282" s="1" t="s">
        <v>4570</v>
      </c>
      <c r="C2282" s="1">
        <v>10099.0</v>
      </c>
      <c r="D2282" s="1">
        <v>1.0</v>
      </c>
      <c r="F2282" s="1" t="s">
        <v>1520</v>
      </c>
      <c r="G2282" s="2">
        <f>IFERROR(__xludf.DUMMYFUNCTION("IF(B2282="""","""",COUNTA(SPLIT(B2282,"" "")))"),24.0)</f>
        <v>24</v>
      </c>
    </row>
    <row r="2283">
      <c r="A2283" s="1" t="s">
        <v>4571</v>
      </c>
      <c r="B2283" s="1" t="s">
        <v>4572</v>
      </c>
      <c r="C2283" s="1">
        <v>10597.0</v>
      </c>
      <c r="D2283" s="1">
        <v>2.0</v>
      </c>
      <c r="F2283" s="1" t="s">
        <v>1520</v>
      </c>
      <c r="G2283" s="2">
        <f>IFERROR(__xludf.DUMMYFUNCTION("IF(B2283="""","""",COUNTA(SPLIT(B2283,"" "")))"),27.0)</f>
        <v>27</v>
      </c>
    </row>
    <row r="2284">
      <c r="A2284" s="1" t="s">
        <v>4573</v>
      </c>
      <c r="B2284" s="1" t="s">
        <v>4574</v>
      </c>
      <c r="C2284" s="1">
        <v>10598.0</v>
      </c>
      <c r="D2284" s="1">
        <v>9.0</v>
      </c>
      <c r="F2284" s="1" t="s">
        <v>1520</v>
      </c>
      <c r="G2284" s="2">
        <f>IFERROR(__xludf.DUMMYFUNCTION("IF(B2284="""","""",COUNTA(SPLIT(B2284,"" "")))"),7.0)</f>
        <v>7</v>
      </c>
    </row>
    <row r="2285">
      <c r="A2285" s="1" t="s">
        <v>4575</v>
      </c>
      <c r="B2285" s="1" t="s">
        <v>4576</v>
      </c>
      <c r="C2285" s="1">
        <v>10599.0</v>
      </c>
      <c r="D2285" s="1">
        <v>2.0</v>
      </c>
      <c r="F2285" s="1" t="s">
        <v>1520</v>
      </c>
      <c r="G2285" s="2">
        <f>IFERROR(__xludf.DUMMYFUNCTION("IF(B2285="""","""",COUNTA(SPLIT(B2285,"" "")))"),25.0)</f>
        <v>25</v>
      </c>
    </row>
    <row r="2286">
      <c r="A2286" s="1" t="s">
        <v>4577</v>
      </c>
      <c r="B2286" s="1" t="s">
        <v>4578</v>
      </c>
      <c r="C2286" s="1">
        <v>10100.0</v>
      </c>
      <c r="D2286" s="1">
        <v>1.0</v>
      </c>
      <c r="F2286" s="1" t="s">
        <v>1520</v>
      </c>
      <c r="G2286" s="2">
        <f>IFERROR(__xludf.DUMMYFUNCTION("IF(B2286="""","""",COUNTA(SPLIT(B2286,"" "")))"),14.0)</f>
        <v>14</v>
      </c>
    </row>
    <row r="2287">
      <c r="A2287" s="1" t="s">
        <v>4579</v>
      </c>
      <c r="B2287" s="1" t="s">
        <v>4580</v>
      </c>
      <c r="C2287" s="1">
        <v>10591.0</v>
      </c>
      <c r="D2287" s="1">
        <v>1.0</v>
      </c>
      <c r="F2287" s="1" t="s">
        <v>1520</v>
      </c>
      <c r="G2287" s="2">
        <f>IFERROR(__xludf.DUMMYFUNCTION("IF(B2287="""","""",COUNTA(SPLIT(B2287,"" "")))"),14.0)</f>
        <v>14</v>
      </c>
    </row>
    <row r="2288">
      <c r="A2288" s="1" t="s">
        <v>4581</v>
      </c>
      <c r="B2288" s="1" t="s">
        <v>4582</v>
      </c>
      <c r="C2288" s="1">
        <v>10592.0</v>
      </c>
      <c r="D2288" s="1">
        <v>1.0</v>
      </c>
      <c r="F2288" s="1" t="s">
        <v>1520</v>
      </c>
      <c r="G2288" s="2">
        <f>IFERROR(__xludf.DUMMYFUNCTION("IF(B2288="""","""",COUNTA(SPLIT(B2288,"" "")))"),13.0)</f>
        <v>13</v>
      </c>
    </row>
    <row r="2289">
      <c r="A2289" s="1" t="s">
        <v>4583</v>
      </c>
      <c r="B2289" s="1" t="s">
        <v>4584</v>
      </c>
      <c r="C2289" s="1">
        <v>10580.0</v>
      </c>
      <c r="D2289" s="1">
        <v>1.0</v>
      </c>
      <c r="F2289" s="1" t="s">
        <v>1520</v>
      </c>
      <c r="G2289" s="2">
        <f>IFERROR(__xludf.DUMMYFUNCTION("IF(B2289="""","""",COUNTA(SPLIT(B2289,"" "")))"),8.0)</f>
        <v>8</v>
      </c>
    </row>
    <row r="2290">
      <c r="A2290" s="1" t="s">
        <v>4585</v>
      </c>
      <c r="B2290" s="1" t="s">
        <v>4586</v>
      </c>
      <c r="C2290" s="1">
        <v>10596.0</v>
      </c>
      <c r="D2290" s="1">
        <v>1.0</v>
      </c>
      <c r="F2290" s="1" t="s">
        <v>1520</v>
      </c>
      <c r="G2290" s="2">
        <f>IFERROR(__xludf.DUMMYFUNCTION("IF(B2290="""","""",COUNTA(SPLIT(B2290,"" "")))"),8.0)</f>
        <v>8</v>
      </c>
    </row>
    <row r="2291">
      <c r="A2291" s="1" t="s">
        <v>4587</v>
      </c>
      <c r="B2291" s="1" t="s">
        <v>4588</v>
      </c>
      <c r="C2291" s="1">
        <v>10094.0</v>
      </c>
      <c r="D2291" s="1">
        <v>1.0</v>
      </c>
      <c r="F2291" s="1" t="s">
        <v>1520</v>
      </c>
      <c r="G2291" s="2">
        <f>IFERROR(__xludf.DUMMYFUNCTION("IF(B2291="""","""",COUNTA(SPLIT(B2291,"" "")))"),17.0)</f>
        <v>17</v>
      </c>
    </row>
    <row r="2292">
      <c r="A2292" s="1" t="s">
        <v>4589</v>
      </c>
      <c r="B2292" s="1" t="s">
        <v>4590</v>
      </c>
      <c r="C2292" s="1">
        <v>10579.0</v>
      </c>
      <c r="D2292" s="1">
        <v>2.0</v>
      </c>
      <c r="F2292" s="1" t="s">
        <v>1520</v>
      </c>
      <c r="G2292" s="2">
        <f>IFERROR(__xludf.DUMMYFUNCTION("IF(B2292="""","""",COUNTA(SPLIT(B2292,"" "")))"),26.0)</f>
        <v>26</v>
      </c>
    </row>
    <row r="2293">
      <c r="A2293" s="1" t="s">
        <v>4591</v>
      </c>
      <c r="B2293" s="1" t="s">
        <v>4592</v>
      </c>
      <c r="C2293" s="1">
        <v>10095.0</v>
      </c>
      <c r="D2293" s="1">
        <v>1.0</v>
      </c>
      <c r="F2293" s="1" t="s">
        <v>1520</v>
      </c>
      <c r="G2293" s="2">
        <f>IFERROR(__xludf.DUMMYFUNCTION("IF(B2293="""","""",COUNTA(SPLIT(B2293,"" "")))"),25.0)</f>
        <v>25</v>
      </c>
    </row>
    <row r="2294">
      <c r="A2294" s="1" t="s">
        <v>4593</v>
      </c>
      <c r="B2294" s="1" t="s">
        <v>4594</v>
      </c>
      <c r="C2294" s="1">
        <v>10103.0</v>
      </c>
      <c r="D2294" s="1">
        <v>1.0</v>
      </c>
      <c r="F2294" s="1" t="s">
        <v>1520</v>
      </c>
      <c r="G2294" s="2">
        <f>IFERROR(__xludf.DUMMYFUNCTION("IF(B2294="""","""",COUNTA(SPLIT(B2294,"" "")))"),12.0)</f>
        <v>12</v>
      </c>
    </row>
    <row r="2295">
      <c r="A2295" s="1" t="s">
        <v>4595</v>
      </c>
      <c r="B2295" s="1" t="s">
        <v>4596</v>
      </c>
      <c r="C2295" s="1">
        <v>10585.0</v>
      </c>
      <c r="D2295" s="1">
        <v>1.0</v>
      </c>
      <c r="F2295" s="1" t="s">
        <v>1520</v>
      </c>
      <c r="G2295" s="2">
        <f>IFERROR(__xludf.DUMMYFUNCTION("IF(B2295="""","""",COUNTA(SPLIT(B2295,"" "")))"),13.0)</f>
        <v>13</v>
      </c>
    </row>
    <row r="2296">
      <c r="A2296" s="1" t="s">
        <v>4597</v>
      </c>
      <c r="B2296" s="1" t="s">
        <v>4598</v>
      </c>
      <c r="C2296" s="1">
        <v>10586.0</v>
      </c>
      <c r="D2296" s="1">
        <v>1.0</v>
      </c>
      <c r="F2296" s="1" t="s">
        <v>1520</v>
      </c>
      <c r="G2296" s="2">
        <f>IFERROR(__xludf.DUMMYFUNCTION("IF(B2296="""","""",COUNTA(SPLIT(B2296,"" "")))"),13.0)</f>
        <v>13</v>
      </c>
    </row>
    <row r="2297">
      <c r="A2297" s="1" t="s">
        <v>4599</v>
      </c>
      <c r="B2297" s="1" t="s">
        <v>4600</v>
      </c>
      <c r="C2297" s="1">
        <v>10093.0</v>
      </c>
      <c r="D2297" s="1">
        <v>2.0</v>
      </c>
      <c r="F2297" s="1" t="s">
        <v>1520</v>
      </c>
      <c r="G2297" s="2">
        <f>IFERROR(__xludf.DUMMYFUNCTION("IF(B2297="""","""",COUNTA(SPLIT(B2297,"" "")))"),28.0)</f>
        <v>28</v>
      </c>
    </row>
    <row r="2298">
      <c r="A2298" s="1" t="s">
        <v>4601</v>
      </c>
      <c r="B2298" s="1" t="s">
        <v>4602</v>
      </c>
      <c r="C2298" s="1">
        <v>10600.0</v>
      </c>
      <c r="D2298" s="1">
        <v>9.0</v>
      </c>
      <c r="F2298" s="1" t="s">
        <v>1520</v>
      </c>
      <c r="G2298" s="2">
        <f>IFERROR(__xludf.DUMMYFUNCTION("IF(B2298="""","""",COUNTA(SPLIT(B2298,"" "")))"),12.0)</f>
        <v>12</v>
      </c>
    </row>
    <row r="2299">
      <c r="A2299" s="1" t="s">
        <v>4603</v>
      </c>
      <c r="B2299" s="1" t="s">
        <v>4604</v>
      </c>
      <c r="C2299" s="1">
        <v>10601.0</v>
      </c>
      <c r="D2299" s="1">
        <v>2.0</v>
      </c>
      <c r="F2299" s="1" t="s">
        <v>1520</v>
      </c>
      <c r="G2299" s="2">
        <f>IFERROR(__xludf.DUMMYFUNCTION("IF(B2299="""","""",COUNTA(SPLIT(B2299,"" "")))"),6.0)</f>
        <v>6</v>
      </c>
    </row>
    <row r="2300">
      <c r="A2300" s="1" t="s">
        <v>4605</v>
      </c>
      <c r="B2300" s="1" t="s">
        <v>4606</v>
      </c>
      <c r="C2300" s="1">
        <v>10602.0</v>
      </c>
      <c r="D2300" s="1">
        <v>1.0</v>
      </c>
      <c r="F2300" s="1" t="s">
        <v>1520</v>
      </c>
      <c r="G2300" s="2">
        <f>IFERROR(__xludf.DUMMYFUNCTION("IF(B2300="""","""",COUNTA(SPLIT(B2300,"" "")))"),39.0)</f>
        <v>39</v>
      </c>
    </row>
    <row r="2301">
      <c r="A2301" s="1" t="s">
        <v>4607</v>
      </c>
      <c r="B2301" s="1" t="s">
        <v>4608</v>
      </c>
      <c r="C2301" s="1">
        <v>10603.0</v>
      </c>
      <c r="D2301" s="1">
        <v>1.0</v>
      </c>
      <c r="F2301" s="1" t="s">
        <v>1520</v>
      </c>
      <c r="G2301" s="2">
        <f>IFERROR(__xludf.DUMMYFUNCTION("IF(B2301="""","""",COUNTA(SPLIT(B2301,"" "")))"),31.0)</f>
        <v>31</v>
      </c>
    </row>
    <row r="2302">
      <c r="A2302" s="1" t="s">
        <v>4609</v>
      </c>
      <c r="B2302" s="1" t="s">
        <v>4610</v>
      </c>
      <c r="C2302" s="1">
        <v>10604.0</v>
      </c>
      <c r="D2302" s="1">
        <v>2.0</v>
      </c>
      <c r="F2302" s="1" t="s">
        <v>1520</v>
      </c>
      <c r="G2302" s="2">
        <f>IFERROR(__xludf.DUMMYFUNCTION("IF(B2302="""","""",COUNTA(SPLIT(B2302,"" "")))"),15.0)</f>
        <v>15</v>
      </c>
    </row>
    <row r="2303">
      <c r="A2303" s="1" t="s">
        <v>4611</v>
      </c>
      <c r="B2303" s="1" t="s">
        <v>4612</v>
      </c>
      <c r="C2303" s="1">
        <v>10605.0</v>
      </c>
      <c r="D2303" s="1">
        <v>1.0</v>
      </c>
      <c r="F2303" s="1" t="s">
        <v>1520</v>
      </c>
      <c r="G2303" s="2">
        <f>IFERROR(__xludf.DUMMYFUNCTION("IF(B2303="""","""",COUNTA(SPLIT(B2303,"" "")))"),18.0)</f>
        <v>18</v>
      </c>
    </row>
    <row r="2304">
      <c r="A2304" s="1" t="s">
        <v>4613</v>
      </c>
      <c r="B2304" s="1" t="s">
        <v>4614</v>
      </c>
      <c r="C2304" s="1">
        <v>10606.0</v>
      </c>
      <c r="D2304" s="1">
        <v>2.0</v>
      </c>
      <c r="F2304" s="1" t="s">
        <v>1520</v>
      </c>
      <c r="G2304" s="2">
        <f>IFERROR(__xludf.DUMMYFUNCTION("IF(B2304="""","""",COUNTA(SPLIT(B2304,"" "")))"),12.0)</f>
        <v>12</v>
      </c>
    </row>
    <row r="2305">
      <c r="A2305" s="1" t="s">
        <v>4615</v>
      </c>
      <c r="B2305" s="1" t="s">
        <v>4616</v>
      </c>
      <c r="C2305" s="1">
        <v>10607.0</v>
      </c>
      <c r="D2305" s="1">
        <v>1.0</v>
      </c>
      <c r="F2305" s="1" t="s">
        <v>1520</v>
      </c>
      <c r="G2305" s="2">
        <f>IFERROR(__xludf.DUMMYFUNCTION("IF(B2305="""","""",COUNTA(SPLIT(B2305,"" "")))"),15.0)</f>
        <v>15</v>
      </c>
    </row>
    <row r="2306">
      <c r="A2306" s="1" t="s">
        <v>4617</v>
      </c>
      <c r="B2306" s="1" t="s">
        <v>4618</v>
      </c>
      <c r="C2306" s="1">
        <v>10608.0</v>
      </c>
      <c r="D2306" s="1">
        <v>1.0</v>
      </c>
      <c r="F2306" s="1" t="s">
        <v>1520</v>
      </c>
      <c r="G2306" s="2">
        <f>IFERROR(__xludf.DUMMYFUNCTION("IF(B2306="""","""",COUNTA(SPLIT(B2306,"" "")))"),36.0)</f>
        <v>36</v>
      </c>
    </row>
    <row r="2307">
      <c r="A2307" s="1" t="s">
        <v>4619</v>
      </c>
      <c r="B2307" s="1" t="s">
        <v>4620</v>
      </c>
      <c r="C2307" s="1">
        <v>10609.0</v>
      </c>
      <c r="D2307" s="1">
        <v>2.0</v>
      </c>
      <c r="F2307" s="1" t="s">
        <v>1520</v>
      </c>
      <c r="G2307" s="2">
        <f>IFERROR(__xludf.DUMMYFUNCTION("IF(B2307="""","""",COUNTA(SPLIT(B2307,"" "")))"),20.0)</f>
        <v>20</v>
      </c>
    </row>
    <row r="2308">
      <c r="A2308" s="1" t="s">
        <v>4621</v>
      </c>
      <c r="B2308" s="1" t="s">
        <v>4622</v>
      </c>
      <c r="C2308" s="1">
        <v>9969.0</v>
      </c>
      <c r="D2308" s="1">
        <v>1.0</v>
      </c>
      <c r="F2308" s="1" t="s">
        <v>1520</v>
      </c>
      <c r="G2308" s="2">
        <f>IFERROR(__xludf.DUMMYFUNCTION("IF(B2308="""","""",COUNTA(SPLIT(B2308,"" "")))"),5.0)</f>
        <v>5</v>
      </c>
    </row>
    <row r="2309">
      <c r="A2309" s="1" t="s">
        <v>4623</v>
      </c>
      <c r="B2309" s="1" t="s">
        <v>4624</v>
      </c>
      <c r="C2309" s="1">
        <v>9968.0</v>
      </c>
      <c r="D2309" s="1">
        <v>1.0</v>
      </c>
      <c r="F2309" s="1" t="s">
        <v>1520</v>
      </c>
      <c r="G2309" s="2">
        <f>IFERROR(__xludf.DUMMYFUNCTION("IF(B2309="""","""",COUNTA(SPLIT(B2309,"" "")))"),22.0)</f>
        <v>22</v>
      </c>
    </row>
    <row r="2310">
      <c r="A2310" s="1" t="s">
        <v>4625</v>
      </c>
      <c r="B2310" s="1" t="s">
        <v>4626</v>
      </c>
      <c r="C2310" s="1">
        <v>10107.0</v>
      </c>
      <c r="D2310" s="1">
        <v>1.0</v>
      </c>
      <c r="F2310" s="1" t="s">
        <v>1520</v>
      </c>
      <c r="G2310" s="2">
        <f>IFERROR(__xludf.DUMMYFUNCTION("IF(B2310="""","""",COUNTA(SPLIT(B2310,"" "")))"),24.0)</f>
        <v>24</v>
      </c>
    </row>
    <row r="2311">
      <c r="A2311" s="1" t="s">
        <v>4627</v>
      </c>
      <c r="B2311" s="1" t="s">
        <v>4628</v>
      </c>
      <c r="C2311" s="1">
        <v>10106.0</v>
      </c>
      <c r="D2311" s="1">
        <v>2.0</v>
      </c>
      <c r="F2311" s="1" t="s">
        <v>1520</v>
      </c>
      <c r="G2311" s="2">
        <f>IFERROR(__xludf.DUMMYFUNCTION("IF(B2311="""","""",COUNTA(SPLIT(B2311,"" "")))"),17.0)</f>
        <v>17</v>
      </c>
    </row>
    <row r="2312">
      <c r="A2312" s="1" t="s">
        <v>4629</v>
      </c>
      <c r="B2312" s="1" t="s">
        <v>4630</v>
      </c>
      <c r="C2312" s="1">
        <v>10620.0</v>
      </c>
      <c r="D2312" s="1">
        <v>1.0</v>
      </c>
      <c r="F2312" s="1" t="s">
        <v>1520</v>
      </c>
      <c r="G2312" s="2">
        <f>IFERROR(__xludf.DUMMYFUNCTION("IF(B2312="""","""",COUNTA(SPLIT(B2312,"" "")))"),6.0)</f>
        <v>6</v>
      </c>
    </row>
    <row r="2313">
      <c r="A2313" s="1" t="s">
        <v>4631</v>
      </c>
      <c r="B2313" s="1" t="s">
        <v>4632</v>
      </c>
      <c r="C2313" s="1">
        <v>10621.0</v>
      </c>
      <c r="D2313" s="1">
        <v>2.0</v>
      </c>
      <c r="F2313" s="1" t="s">
        <v>1520</v>
      </c>
      <c r="G2313" s="2">
        <f>IFERROR(__xludf.DUMMYFUNCTION("IF(B2313="""","""",COUNTA(SPLIT(B2313,"" "")))"),3.0)</f>
        <v>3</v>
      </c>
    </row>
    <row r="2314">
      <c r="A2314" s="1" t="s">
        <v>4633</v>
      </c>
      <c r="B2314" s="1" t="s">
        <v>4634</v>
      </c>
      <c r="C2314" s="1">
        <v>10622.0</v>
      </c>
      <c r="D2314" s="1">
        <v>1.0</v>
      </c>
      <c r="F2314" s="1" t="s">
        <v>1520</v>
      </c>
      <c r="G2314" s="2">
        <f>IFERROR(__xludf.DUMMYFUNCTION("IF(B2314="""","""",COUNTA(SPLIT(B2314,"" "")))"),20.0)</f>
        <v>20</v>
      </c>
    </row>
    <row r="2315">
      <c r="A2315" s="1" t="s">
        <v>4635</v>
      </c>
      <c r="B2315" s="1" t="s">
        <v>4636</v>
      </c>
      <c r="C2315" s="1">
        <v>10623.0</v>
      </c>
      <c r="D2315" s="1">
        <v>2.0</v>
      </c>
      <c r="F2315" s="1" t="s">
        <v>1520</v>
      </c>
      <c r="G2315" s="2">
        <f>IFERROR(__xludf.DUMMYFUNCTION("IF(B2315="""","""",COUNTA(SPLIT(B2315,"" "")))"),25.0)</f>
        <v>25</v>
      </c>
    </row>
    <row r="2316">
      <c r="A2316" s="1" t="s">
        <v>4637</v>
      </c>
      <c r="B2316" s="1" t="s">
        <v>4638</v>
      </c>
      <c r="C2316" s="1">
        <v>10105.0</v>
      </c>
      <c r="D2316" s="1">
        <v>2.0</v>
      </c>
      <c r="F2316" s="1" t="s">
        <v>1520</v>
      </c>
      <c r="G2316" s="2">
        <f>IFERROR(__xludf.DUMMYFUNCTION("IF(B2316="""","""",COUNTA(SPLIT(B2316,"" "")))"),11.0)</f>
        <v>11</v>
      </c>
    </row>
    <row r="2317">
      <c r="A2317" s="1" t="s">
        <v>4639</v>
      </c>
      <c r="B2317" s="1" t="s">
        <v>4640</v>
      </c>
      <c r="C2317" s="1">
        <v>10617.0</v>
      </c>
      <c r="D2317" s="1">
        <v>1.0</v>
      </c>
      <c r="F2317" s="1" t="s">
        <v>1520</v>
      </c>
      <c r="G2317" s="2">
        <f>IFERROR(__xludf.DUMMYFUNCTION("IF(B2317="""","""",COUNTA(SPLIT(B2317,"" "")))"),22.0)</f>
        <v>22</v>
      </c>
    </row>
    <row r="2318">
      <c r="A2318" s="1" t="s">
        <v>4641</v>
      </c>
      <c r="B2318" s="1" t="s">
        <v>4642</v>
      </c>
      <c r="C2318" s="1">
        <v>10618.0</v>
      </c>
      <c r="D2318" s="1">
        <v>2.0</v>
      </c>
      <c r="F2318" s="1" t="s">
        <v>1520</v>
      </c>
      <c r="G2318" s="2">
        <f>IFERROR(__xludf.DUMMYFUNCTION("IF(B2318="""","""",COUNTA(SPLIT(B2318,"" "")))"),22.0)</f>
        <v>22</v>
      </c>
    </row>
    <row r="2319">
      <c r="A2319" s="1" t="s">
        <v>4643</v>
      </c>
      <c r="B2319" s="1" t="s">
        <v>4644</v>
      </c>
      <c r="C2319" s="1">
        <v>10582.0</v>
      </c>
      <c r="D2319" s="1">
        <v>1.0</v>
      </c>
      <c r="F2319" s="1" t="s">
        <v>1520</v>
      </c>
      <c r="G2319" s="2">
        <f>IFERROR(__xludf.DUMMYFUNCTION("IF(B2319="""","""",COUNTA(SPLIT(B2319,"" "")))"),19.0)</f>
        <v>19</v>
      </c>
    </row>
    <row r="2320">
      <c r="A2320" s="1" t="s">
        <v>4645</v>
      </c>
      <c r="B2320" s="1" t="s">
        <v>4646</v>
      </c>
      <c r="C2320" s="1">
        <v>10583.0</v>
      </c>
      <c r="D2320" s="1">
        <v>1.0</v>
      </c>
      <c r="F2320" s="1" t="s">
        <v>1520</v>
      </c>
      <c r="G2320" s="2">
        <f>IFERROR(__xludf.DUMMYFUNCTION("IF(B2320="""","""",COUNTA(SPLIT(B2320,"" "")))"),16.0)</f>
        <v>16</v>
      </c>
    </row>
    <row r="2321">
      <c r="A2321" s="1" t="s">
        <v>4647</v>
      </c>
      <c r="B2321" s="1" t="s">
        <v>4648</v>
      </c>
      <c r="C2321" s="1">
        <v>10584.0</v>
      </c>
      <c r="D2321" s="1">
        <v>1.0</v>
      </c>
      <c r="F2321" s="1" t="s">
        <v>1520</v>
      </c>
      <c r="G2321" s="2">
        <f>IFERROR(__xludf.DUMMYFUNCTION("IF(B2321="""","""",COUNTA(SPLIT(B2321,"" "")))"),17.0)</f>
        <v>17</v>
      </c>
    </row>
    <row r="2322">
      <c r="A2322" s="1" t="s">
        <v>4649</v>
      </c>
      <c r="B2322" s="1" t="s">
        <v>4650</v>
      </c>
      <c r="C2322" s="1">
        <v>10097.0</v>
      </c>
      <c r="D2322" s="1">
        <v>1.0</v>
      </c>
      <c r="F2322" s="1" t="s">
        <v>1520</v>
      </c>
      <c r="G2322" s="2">
        <f>IFERROR(__xludf.DUMMYFUNCTION("IF(B2322="""","""",COUNTA(SPLIT(B2322,"" "")))"),12.0)</f>
        <v>12</v>
      </c>
    </row>
    <row r="2323">
      <c r="A2323" s="1" t="s">
        <v>4651</v>
      </c>
      <c r="B2323" s="1" t="s">
        <v>4652</v>
      </c>
      <c r="C2323" s="1">
        <v>10593.0</v>
      </c>
      <c r="D2323" s="1">
        <v>1.0</v>
      </c>
      <c r="F2323" s="1" t="s">
        <v>1520</v>
      </c>
      <c r="G2323" s="2">
        <f>IFERROR(__xludf.DUMMYFUNCTION("IF(B2323="""","""",COUNTA(SPLIT(B2323,"" "")))"),11.0)</f>
        <v>11</v>
      </c>
    </row>
    <row r="2324">
      <c r="A2324" s="1" t="s">
        <v>4653</v>
      </c>
      <c r="B2324" s="1" t="s">
        <v>4654</v>
      </c>
      <c r="C2324" s="1">
        <v>10098.0</v>
      </c>
      <c r="D2324" s="1">
        <v>1.0</v>
      </c>
      <c r="F2324" s="1" t="s">
        <v>1520</v>
      </c>
      <c r="G2324" s="2">
        <f>IFERROR(__xludf.DUMMYFUNCTION("IF(B2324="""","""",COUNTA(SPLIT(B2324,"" "")))"),10.0)</f>
        <v>10</v>
      </c>
    </row>
    <row r="2325">
      <c r="A2325" s="1" t="s">
        <v>4655</v>
      </c>
      <c r="B2325" s="1" t="s">
        <v>4656</v>
      </c>
      <c r="C2325" s="1">
        <v>10594.0</v>
      </c>
      <c r="D2325" s="1">
        <v>1.0</v>
      </c>
      <c r="F2325" s="1" t="s">
        <v>1520</v>
      </c>
      <c r="G2325" s="2">
        <f>IFERROR(__xludf.DUMMYFUNCTION("IF(B2325="""","""",COUNTA(SPLIT(B2325,"" "")))"),9.0)</f>
        <v>9</v>
      </c>
    </row>
    <row r="2326">
      <c r="A2326" s="1" t="s">
        <v>4657</v>
      </c>
      <c r="B2326" s="1" t="s">
        <v>4658</v>
      </c>
      <c r="C2326" s="1">
        <v>10595.0</v>
      </c>
      <c r="D2326" s="1">
        <v>1.0</v>
      </c>
      <c r="F2326" s="1" t="s">
        <v>1520</v>
      </c>
      <c r="G2326" s="2">
        <f>IFERROR(__xludf.DUMMYFUNCTION("IF(B2326="""","""",COUNTA(SPLIT(B2326,"" "")))"),11.0)</f>
        <v>11</v>
      </c>
    </row>
    <row r="2327">
      <c r="A2327" s="1" t="s">
        <v>4659</v>
      </c>
      <c r="B2327" s="1" t="s">
        <v>4660</v>
      </c>
      <c r="C2327" s="1">
        <v>7349.0</v>
      </c>
      <c r="D2327" s="1">
        <v>1.0</v>
      </c>
      <c r="F2327" s="1" t="s">
        <v>1520</v>
      </c>
      <c r="G2327" s="2">
        <f>IFERROR(__xludf.DUMMYFUNCTION("IF(B2327="""","""",COUNTA(SPLIT(B2327,"" "")))"),15.0)</f>
        <v>15</v>
      </c>
    </row>
    <row r="2328">
      <c r="A2328" s="1" t="s">
        <v>4661</v>
      </c>
      <c r="B2328" s="1" t="s">
        <v>4662</v>
      </c>
      <c r="C2328" s="1">
        <v>7350.0</v>
      </c>
      <c r="D2328" s="1">
        <v>1.0</v>
      </c>
      <c r="F2328" s="1" t="s">
        <v>1520</v>
      </c>
      <c r="G2328" s="2">
        <f>IFERROR(__xludf.DUMMYFUNCTION("IF(B2328="""","""",COUNTA(SPLIT(B2328,"" "")))"),17.0)</f>
        <v>17</v>
      </c>
    </row>
    <row r="2329">
      <c r="A2329" s="1" t="s">
        <v>4663</v>
      </c>
      <c r="B2329" s="1" t="s">
        <v>4664</v>
      </c>
      <c r="C2329" s="1">
        <v>7643.0</v>
      </c>
      <c r="D2329" s="1">
        <v>1.0</v>
      </c>
      <c r="F2329" s="1" t="s">
        <v>1520</v>
      </c>
      <c r="G2329" s="2">
        <f>IFERROR(__xludf.DUMMYFUNCTION("IF(B2329="""","""",COUNTA(SPLIT(B2329,"" "")))"),4.0)</f>
        <v>4</v>
      </c>
    </row>
    <row r="2330">
      <c r="A2330" s="1" t="s">
        <v>4665</v>
      </c>
      <c r="B2330" s="1" t="s">
        <v>4666</v>
      </c>
      <c r="C2330" s="1">
        <v>7644.0</v>
      </c>
      <c r="D2330" s="1">
        <v>1.0</v>
      </c>
      <c r="F2330" s="1" t="s">
        <v>1520</v>
      </c>
      <c r="G2330" s="2">
        <f>IFERROR(__xludf.DUMMYFUNCTION("IF(B2330="""","""",COUNTA(SPLIT(B2330,"" "")))"),6.0)</f>
        <v>6</v>
      </c>
    </row>
    <row r="2331">
      <c r="A2331" s="1" t="s">
        <v>4667</v>
      </c>
      <c r="B2331" s="1" t="s">
        <v>4668</v>
      </c>
      <c r="C2331" s="1">
        <v>7645.0</v>
      </c>
      <c r="D2331" s="1">
        <v>1.0</v>
      </c>
      <c r="F2331" s="1" t="s">
        <v>1520</v>
      </c>
      <c r="G2331" s="2">
        <f>IFERROR(__xludf.DUMMYFUNCTION("IF(B2331="""","""",COUNTA(SPLIT(B2331,"" "")))"),5.0)</f>
        <v>5</v>
      </c>
    </row>
    <row r="2332">
      <c r="A2332" s="1" t="s">
        <v>4669</v>
      </c>
      <c r="B2332" s="1" t="s">
        <v>4670</v>
      </c>
      <c r="C2332" s="1">
        <v>7646.0</v>
      </c>
      <c r="D2332" s="1">
        <v>1.0</v>
      </c>
      <c r="F2332" s="1" t="s">
        <v>1520</v>
      </c>
      <c r="G2332" s="2">
        <f>IFERROR(__xludf.DUMMYFUNCTION("IF(B2332="""","""",COUNTA(SPLIT(B2332,"" "")))"),7.0)</f>
        <v>7</v>
      </c>
    </row>
    <row r="2333">
      <c r="A2333" s="1" t="s">
        <v>4671</v>
      </c>
      <c r="B2333" s="1" t="s">
        <v>4672</v>
      </c>
      <c r="C2333" s="1">
        <v>7647.0</v>
      </c>
      <c r="D2333" s="1">
        <v>1.0</v>
      </c>
      <c r="F2333" s="1" t="s">
        <v>1520</v>
      </c>
      <c r="G2333" s="2">
        <f>IFERROR(__xludf.DUMMYFUNCTION("IF(B2333="""","""",COUNTA(SPLIT(B2333,"" "")))"),10.0)</f>
        <v>10</v>
      </c>
    </row>
    <row r="2334">
      <c r="A2334" s="1" t="s">
        <v>4673</v>
      </c>
      <c r="B2334" s="1" t="s">
        <v>4674</v>
      </c>
      <c r="C2334" s="1">
        <v>7613.0</v>
      </c>
      <c r="D2334" s="1">
        <v>1.0</v>
      </c>
      <c r="F2334" s="1" t="s">
        <v>1520</v>
      </c>
      <c r="G2334" s="2">
        <f>IFERROR(__xludf.DUMMYFUNCTION("IF(B2334="""","""",COUNTA(SPLIT(B2334,"" "")))"),10.0)</f>
        <v>10</v>
      </c>
    </row>
    <row r="2335">
      <c r="A2335" s="1" t="s">
        <v>4675</v>
      </c>
      <c r="B2335" s="1" t="s">
        <v>4676</v>
      </c>
      <c r="C2335" s="1">
        <v>7614.0</v>
      </c>
      <c r="D2335" s="1">
        <v>1.0</v>
      </c>
      <c r="F2335" s="1" t="s">
        <v>1520</v>
      </c>
      <c r="G2335" s="2">
        <f>IFERROR(__xludf.DUMMYFUNCTION("IF(B2335="""","""",COUNTA(SPLIT(B2335,"" "")))"),6.0)</f>
        <v>6</v>
      </c>
    </row>
    <row r="2336">
      <c r="A2336" s="1" t="s">
        <v>4677</v>
      </c>
      <c r="B2336" s="1" t="s">
        <v>4678</v>
      </c>
      <c r="C2336" s="1">
        <v>7615.0</v>
      </c>
      <c r="D2336" s="1">
        <v>1.0</v>
      </c>
      <c r="F2336" s="1" t="s">
        <v>1520</v>
      </c>
      <c r="G2336" s="2">
        <f>IFERROR(__xludf.DUMMYFUNCTION("IF(B2336="""","""",COUNTA(SPLIT(B2336,"" "")))"),9.0)</f>
        <v>9</v>
      </c>
    </row>
    <row r="2337">
      <c r="A2337" s="1" t="s">
        <v>4679</v>
      </c>
      <c r="B2337" s="1" t="s">
        <v>4680</v>
      </c>
      <c r="C2337" s="1">
        <v>7616.0</v>
      </c>
      <c r="D2337" s="1">
        <v>1.0</v>
      </c>
      <c r="F2337" s="1" t="s">
        <v>1520</v>
      </c>
      <c r="G2337" s="2">
        <f>IFERROR(__xludf.DUMMYFUNCTION("IF(B2337="""","""",COUNTA(SPLIT(B2337,"" "")))"),8.0)</f>
        <v>8</v>
      </c>
    </row>
    <row r="2338">
      <c r="A2338" s="1" t="s">
        <v>4681</v>
      </c>
      <c r="B2338" s="1" t="s">
        <v>4682</v>
      </c>
      <c r="C2338" s="1">
        <v>7617.0</v>
      </c>
      <c r="D2338" s="1">
        <v>1.0</v>
      </c>
      <c r="F2338" s="1" t="s">
        <v>1520</v>
      </c>
      <c r="G2338" s="2">
        <f>IFERROR(__xludf.DUMMYFUNCTION("IF(B2338="""","""",COUNTA(SPLIT(B2338,"" "")))"),7.0)</f>
        <v>7</v>
      </c>
    </row>
    <row r="2339">
      <c r="A2339" s="1" t="s">
        <v>4683</v>
      </c>
      <c r="B2339" s="1" t="s">
        <v>4684</v>
      </c>
      <c r="C2339" s="1">
        <v>8888.0</v>
      </c>
      <c r="D2339" s="1">
        <v>1.0</v>
      </c>
      <c r="F2339" s="1" t="s">
        <v>1520</v>
      </c>
      <c r="G2339" s="2">
        <f>IFERROR(__xludf.DUMMYFUNCTION("IF(B2339="""","""",COUNTA(SPLIT(B2339,"" "")))"),6.0)</f>
        <v>6</v>
      </c>
    </row>
    <row r="2340">
      <c r="A2340" s="1" t="s">
        <v>4685</v>
      </c>
      <c r="B2340" s="1" t="s">
        <v>4686</v>
      </c>
      <c r="C2340" s="1">
        <v>8889.0</v>
      </c>
      <c r="D2340" s="1">
        <v>1.0</v>
      </c>
      <c r="F2340" s="1" t="s">
        <v>1520</v>
      </c>
      <c r="G2340" s="2">
        <f>IFERROR(__xludf.DUMMYFUNCTION("IF(B2340="""","""",COUNTA(SPLIT(B2340,"" "")))"),6.0)</f>
        <v>6</v>
      </c>
    </row>
    <row r="2341">
      <c r="A2341" s="1" t="s">
        <v>4687</v>
      </c>
      <c r="B2341" s="1" t="s">
        <v>4688</v>
      </c>
      <c r="C2341" s="1">
        <v>8890.0</v>
      </c>
      <c r="D2341" s="1">
        <v>1.0</v>
      </c>
      <c r="F2341" s="1" t="s">
        <v>1520</v>
      </c>
      <c r="G2341" s="2">
        <f>IFERROR(__xludf.DUMMYFUNCTION("IF(B2341="""","""",COUNTA(SPLIT(B2341,"" "")))"),4.0)</f>
        <v>4</v>
      </c>
    </row>
    <row r="2342">
      <c r="A2342" s="1" t="s">
        <v>4689</v>
      </c>
      <c r="B2342" s="1" t="s">
        <v>4690</v>
      </c>
      <c r="C2342" s="1">
        <v>8891.0</v>
      </c>
      <c r="D2342" s="1">
        <v>1.0</v>
      </c>
      <c r="F2342" s="1" t="s">
        <v>1520</v>
      </c>
      <c r="G2342" s="2">
        <f>IFERROR(__xludf.DUMMYFUNCTION("IF(B2342="""","""",COUNTA(SPLIT(B2342,"" "")))"),7.0)</f>
        <v>7</v>
      </c>
    </row>
    <row r="2343">
      <c r="A2343" s="1" t="s">
        <v>4691</v>
      </c>
      <c r="B2343" s="1" t="s">
        <v>4692</v>
      </c>
      <c r="C2343" s="1">
        <v>3458.0</v>
      </c>
      <c r="D2343" s="1">
        <v>1.0</v>
      </c>
      <c r="F2343" s="1" t="s">
        <v>1520</v>
      </c>
      <c r="G2343" s="2">
        <f>IFERROR(__xludf.DUMMYFUNCTION("IF(B2343="""","""",COUNTA(SPLIT(B2343,"" "")))"),5.0)</f>
        <v>5</v>
      </c>
    </row>
    <row r="2344">
      <c r="A2344" s="1" t="s">
        <v>4693</v>
      </c>
      <c r="B2344" s="1" t="s">
        <v>4694</v>
      </c>
      <c r="C2344" s="1">
        <v>3459.0</v>
      </c>
      <c r="D2344" s="1">
        <v>1.0</v>
      </c>
      <c r="F2344" s="1" t="s">
        <v>1520</v>
      </c>
      <c r="G2344" s="2">
        <f>IFERROR(__xludf.DUMMYFUNCTION("IF(B2344="""","""",COUNTA(SPLIT(B2344,"" "")))"),3.0)</f>
        <v>3</v>
      </c>
    </row>
    <row r="2345">
      <c r="A2345" s="1" t="s">
        <v>4695</v>
      </c>
      <c r="B2345" s="1" t="s">
        <v>4696</v>
      </c>
      <c r="C2345" s="1">
        <v>3460.0</v>
      </c>
      <c r="D2345" s="1">
        <v>1.0</v>
      </c>
      <c r="F2345" s="1" t="s">
        <v>1520</v>
      </c>
      <c r="G2345" s="2">
        <f>IFERROR(__xludf.DUMMYFUNCTION("IF(B2345="""","""",COUNTA(SPLIT(B2345,"" "")))"),5.0)</f>
        <v>5</v>
      </c>
    </row>
    <row r="2346">
      <c r="A2346" s="1" t="s">
        <v>4697</v>
      </c>
      <c r="B2346" s="1" t="s">
        <v>4698</v>
      </c>
      <c r="C2346" s="1">
        <v>7623.0</v>
      </c>
      <c r="D2346" s="1">
        <v>1.0</v>
      </c>
      <c r="F2346" s="1" t="s">
        <v>1520</v>
      </c>
      <c r="G2346" s="2">
        <f>IFERROR(__xludf.DUMMYFUNCTION("IF(B2346="""","""",COUNTA(SPLIT(B2346,"" "")))"),7.0)</f>
        <v>7</v>
      </c>
    </row>
    <row r="2347">
      <c r="A2347" s="1" t="s">
        <v>4699</v>
      </c>
      <c r="B2347" s="1" t="s">
        <v>4700</v>
      </c>
      <c r="C2347" s="1">
        <v>7624.0</v>
      </c>
      <c r="D2347" s="1">
        <v>1.0</v>
      </c>
      <c r="F2347" s="1" t="s">
        <v>1520</v>
      </c>
      <c r="G2347" s="2">
        <f>IFERROR(__xludf.DUMMYFUNCTION("IF(B2347="""","""",COUNTA(SPLIT(B2347,"" "")))"),12.0)</f>
        <v>12</v>
      </c>
    </row>
    <row r="2348">
      <c r="A2348" s="1" t="s">
        <v>4701</v>
      </c>
      <c r="B2348" s="1" t="s">
        <v>4702</v>
      </c>
      <c r="C2348" s="1">
        <v>7625.0</v>
      </c>
      <c r="D2348" s="1">
        <v>1.0</v>
      </c>
      <c r="F2348" s="1" t="s">
        <v>1520</v>
      </c>
      <c r="G2348" s="2">
        <f>IFERROR(__xludf.DUMMYFUNCTION("IF(B2348="""","""",COUNTA(SPLIT(B2348,"" "")))"),10.0)</f>
        <v>10</v>
      </c>
    </row>
    <row r="2349">
      <c r="A2349" s="1" t="s">
        <v>4703</v>
      </c>
      <c r="B2349" s="1" t="s">
        <v>4704</v>
      </c>
      <c r="C2349" s="1">
        <v>7626.0</v>
      </c>
      <c r="D2349" s="1">
        <v>1.0</v>
      </c>
      <c r="F2349" s="1" t="s">
        <v>1520</v>
      </c>
      <c r="G2349" s="2">
        <f>IFERROR(__xludf.DUMMYFUNCTION("IF(B2349="""","""",COUNTA(SPLIT(B2349,"" "")))"),10.0)</f>
        <v>10</v>
      </c>
    </row>
    <row r="2350">
      <c r="A2350" s="1" t="s">
        <v>4705</v>
      </c>
      <c r="B2350" s="1" t="s">
        <v>4706</v>
      </c>
      <c r="C2350" s="1">
        <v>7627.0</v>
      </c>
      <c r="D2350" s="1">
        <v>1.0</v>
      </c>
      <c r="F2350" s="1" t="s">
        <v>1520</v>
      </c>
      <c r="G2350" s="2">
        <f>IFERROR(__xludf.DUMMYFUNCTION("IF(B2350="""","""",COUNTA(SPLIT(B2350,"" "")))"),11.0)</f>
        <v>11</v>
      </c>
    </row>
    <row r="2351">
      <c r="A2351" s="1" t="s">
        <v>4707</v>
      </c>
      <c r="B2351" s="1" t="s">
        <v>4708</v>
      </c>
      <c r="C2351" s="1">
        <v>9533.0</v>
      </c>
      <c r="D2351" s="1">
        <v>16.0</v>
      </c>
      <c r="F2351" s="1" t="s">
        <v>1520</v>
      </c>
      <c r="G2351" s="2">
        <f>IFERROR(__xludf.DUMMYFUNCTION("IF(B2351="""","""",COUNTA(SPLIT(B2351,"" "")))"),1.0)</f>
        <v>1</v>
      </c>
    </row>
    <row r="2352">
      <c r="A2352" s="1" t="s">
        <v>4709</v>
      </c>
      <c r="B2352" s="1" t="s">
        <v>4710</v>
      </c>
      <c r="C2352" s="1">
        <v>9534.0</v>
      </c>
      <c r="D2352" s="1">
        <v>16.0</v>
      </c>
      <c r="F2352" s="1" t="s">
        <v>1520</v>
      </c>
      <c r="G2352" s="2">
        <f>IFERROR(__xludf.DUMMYFUNCTION("IF(B2352="""","""",COUNTA(SPLIT(B2352,"" "")))"),1.0)</f>
        <v>1</v>
      </c>
    </row>
    <row r="2353">
      <c r="A2353" s="1" t="s">
        <v>4711</v>
      </c>
      <c r="B2353" s="1" t="s">
        <v>4712</v>
      </c>
      <c r="C2353" s="1">
        <v>9535.0</v>
      </c>
      <c r="D2353" s="1">
        <v>16.0</v>
      </c>
      <c r="F2353" s="1" t="s">
        <v>1520</v>
      </c>
      <c r="G2353" s="2">
        <f>IFERROR(__xludf.DUMMYFUNCTION("IF(B2353="""","""",COUNTA(SPLIT(B2353,"" "")))"),1.0)</f>
        <v>1</v>
      </c>
    </row>
    <row r="2354">
      <c r="A2354" s="1" t="s">
        <v>4713</v>
      </c>
      <c r="B2354" s="1" t="s">
        <v>1650</v>
      </c>
      <c r="C2354" s="1">
        <v>9536.0</v>
      </c>
      <c r="D2354" s="1">
        <v>16.0</v>
      </c>
      <c r="F2354" s="1" t="s">
        <v>1520</v>
      </c>
      <c r="G2354" s="2">
        <f>IFERROR(__xludf.DUMMYFUNCTION("IF(B2354="""","""",COUNTA(SPLIT(B2354,"" "")))"),1.0)</f>
        <v>1</v>
      </c>
    </row>
    <row r="2355">
      <c r="A2355" s="1" t="s">
        <v>4714</v>
      </c>
      <c r="B2355" s="1" t="s">
        <v>4715</v>
      </c>
      <c r="C2355" s="1">
        <v>9537.0</v>
      </c>
      <c r="D2355" s="1">
        <v>16.0</v>
      </c>
      <c r="F2355" s="1" t="s">
        <v>1520</v>
      </c>
      <c r="G2355" s="2">
        <f>IFERROR(__xludf.DUMMYFUNCTION("IF(B2355="""","""",COUNTA(SPLIT(B2355,"" "")))"),1.0)</f>
        <v>1</v>
      </c>
    </row>
    <row r="2356">
      <c r="A2356" s="1" t="s">
        <v>4716</v>
      </c>
      <c r="B2356" s="1" t="s">
        <v>4717</v>
      </c>
      <c r="C2356" s="1">
        <v>9538.0</v>
      </c>
      <c r="D2356" s="1">
        <v>16.0</v>
      </c>
      <c r="F2356" s="1" t="s">
        <v>1520</v>
      </c>
      <c r="G2356" s="2">
        <f>IFERROR(__xludf.DUMMYFUNCTION("IF(B2356="""","""",COUNTA(SPLIT(B2356,"" "")))"),1.0)</f>
        <v>1</v>
      </c>
    </row>
    <row r="2357">
      <c r="A2357" s="1" t="s">
        <v>4718</v>
      </c>
      <c r="B2357" s="1" t="s">
        <v>4719</v>
      </c>
      <c r="C2357" s="1">
        <v>9539.0</v>
      </c>
      <c r="D2357" s="1">
        <v>16.0</v>
      </c>
      <c r="F2357" s="1" t="s">
        <v>1520</v>
      </c>
      <c r="G2357" s="2">
        <f>IFERROR(__xludf.DUMMYFUNCTION("IF(B2357="""","""",COUNTA(SPLIT(B2357,"" "")))"),3.0)</f>
        <v>3</v>
      </c>
    </row>
    <row r="2358">
      <c r="A2358" s="1" t="s">
        <v>4720</v>
      </c>
      <c r="B2358" s="1" t="s">
        <v>4721</v>
      </c>
      <c r="C2358" s="1">
        <v>9540.0</v>
      </c>
      <c r="D2358" s="1">
        <v>16.0</v>
      </c>
      <c r="F2358" s="1" t="s">
        <v>1520</v>
      </c>
      <c r="G2358" s="2">
        <f>IFERROR(__xludf.DUMMYFUNCTION("IF(B2358="""","""",COUNTA(SPLIT(B2358,"" "")))"),4.0)</f>
        <v>4</v>
      </c>
    </row>
    <row r="2359">
      <c r="A2359" s="1" t="s">
        <v>4722</v>
      </c>
      <c r="B2359" s="1" t="s">
        <v>4723</v>
      </c>
      <c r="C2359" s="1">
        <v>9541.0</v>
      </c>
      <c r="D2359" s="1">
        <v>16.0</v>
      </c>
      <c r="F2359" s="1" t="s">
        <v>1520</v>
      </c>
      <c r="G2359" s="2">
        <f>IFERROR(__xludf.DUMMYFUNCTION("IF(B2359="""","""",COUNTA(SPLIT(B2359,"" "")))"),5.0)</f>
        <v>5</v>
      </c>
    </row>
    <row r="2360">
      <c r="A2360" s="1" t="s">
        <v>4724</v>
      </c>
      <c r="B2360" s="1" t="s">
        <v>4725</v>
      </c>
      <c r="C2360" s="1">
        <v>9542.0</v>
      </c>
      <c r="D2360" s="1">
        <v>16.0</v>
      </c>
      <c r="F2360" s="1" t="s">
        <v>1520</v>
      </c>
      <c r="G2360" s="2">
        <f>IFERROR(__xludf.DUMMYFUNCTION("IF(B2360="""","""",COUNTA(SPLIT(B2360,"" "")))"),2.0)</f>
        <v>2</v>
      </c>
    </row>
    <row r="2361">
      <c r="A2361" s="1" t="s">
        <v>4726</v>
      </c>
      <c r="B2361" s="1" t="s">
        <v>4727</v>
      </c>
      <c r="C2361" s="1">
        <v>9543.0</v>
      </c>
      <c r="D2361" s="1">
        <v>16.0</v>
      </c>
      <c r="F2361" s="1" t="s">
        <v>1520</v>
      </c>
      <c r="G2361" s="2">
        <f>IFERROR(__xludf.DUMMYFUNCTION("IF(B2361="""","""",COUNTA(SPLIT(B2361,"" "")))"),4.0)</f>
        <v>4</v>
      </c>
    </row>
    <row r="2362">
      <c r="A2362" s="1" t="s">
        <v>4728</v>
      </c>
      <c r="B2362" s="1" t="s">
        <v>1893</v>
      </c>
      <c r="C2362" s="1">
        <v>9526.0</v>
      </c>
      <c r="D2362" s="1">
        <v>16.0</v>
      </c>
      <c r="F2362" s="1" t="s">
        <v>1520</v>
      </c>
      <c r="G2362" s="2">
        <f>IFERROR(__xludf.DUMMYFUNCTION("IF(B2362="""","""",COUNTA(SPLIT(B2362,"" "")))"),4.0)</f>
        <v>4</v>
      </c>
    </row>
    <row r="2363">
      <c r="A2363" s="1" t="s">
        <v>4729</v>
      </c>
      <c r="B2363" s="1" t="s">
        <v>4730</v>
      </c>
      <c r="C2363" s="1">
        <v>9527.0</v>
      </c>
      <c r="D2363" s="1">
        <v>16.0</v>
      </c>
      <c r="F2363" s="1" t="s">
        <v>1520</v>
      </c>
      <c r="G2363" s="2">
        <f>IFERROR(__xludf.DUMMYFUNCTION("IF(B2363="""","""",COUNTA(SPLIT(B2363,"" "")))"),2.0)</f>
        <v>2</v>
      </c>
    </row>
    <row r="2364">
      <c r="A2364" s="1" t="s">
        <v>4731</v>
      </c>
      <c r="B2364" s="1" t="s">
        <v>4732</v>
      </c>
      <c r="C2364" s="1">
        <v>9528.0</v>
      </c>
      <c r="D2364" s="1">
        <v>16.0</v>
      </c>
      <c r="F2364" s="1" t="s">
        <v>1520</v>
      </c>
      <c r="G2364" s="2">
        <f>IFERROR(__xludf.DUMMYFUNCTION("IF(B2364="""","""",COUNTA(SPLIT(B2364,"" "")))"),5.0)</f>
        <v>5</v>
      </c>
    </row>
    <row r="2365">
      <c r="A2365" s="1" t="s">
        <v>4733</v>
      </c>
      <c r="B2365" s="1" t="s">
        <v>4734</v>
      </c>
      <c r="C2365" s="1">
        <v>9529.0</v>
      </c>
      <c r="D2365" s="1">
        <v>16.0</v>
      </c>
      <c r="F2365" s="1" t="s">
        <v>1520</v>
      </c>
      <c r="G2365" s="2">
        <f>IFERROR(__xludf.DUMMYFUNCTION("IF(B2365="""","""",COUNTA(SPLIT(B2365,"" "")))"),1.0)</f>
        <v>1</v>
      </c>
    </row>
    <row r="2366">
      <c r="A2366" s="1" t="s">
        <v>4735</v>
      </c>
      <c r="B2366" s="1" t="s">
        <v>4736</v>
      </c>
      <c r="C2366" s="1">
        <v>9530.0</v>
      </c>
      <c r="D2366" s="1">
        <v>16.0</v>
      </c>
      <c r="F2366" s="1" t="s">
        <v>1520</v>
      </c>
      <c r="G2366" s="2">
        <f>IFERROR(__xludf.DUMMYFUNCTION("IF(B2366="""","""",COUNTA(SPLIT(B2366,"" "")))"),4.0)</f>
        <v>4</v>
      </c>
    </row>
    <row r="2367">
      <c r="A2367" s="1" t="s">
        <v>4737</v>
      </c>
      <c r="B2367" s="1" t="s">
        <v>4738</v>
      </c>
      <c r="C2367" s="1">
        <v>9531.0</v>
      </c>
      <c r="D2367" s="1">
        <v>16.0</v>
      </c>
      <c r="F2367" s="1" t="s">
        <v>1520</v>
      </c>
      <c r="G2367" s="2">
        <f>IFERROR(__xludf.DUMMYFUNCTION("IF(B2367="""","""",COUNTA(SPLIT(B2367,"" "")))"),4.0)</f>
        <v>4</v>
      </c>
    </row>
    <row r="2368">
      <c r="A2368" s="1" t="s">
        <v>4739</v>
      </c>
      <c r="B2368" s="1" t="s">
        <v>4740</v>
      </c>
      <c r="C2368" s="1">
        <v>9532.0</v>
      </c>
      <c r="D2368" s="1">
        <v>16.0</v>
      </c>
      <c r="F2368" s="1" t="s">
        <v>1520</v>
      </c>
      <c r="G2368" s="2">
        <f>IFERROR(__xludf.DUMMYFUNCTION("IF(B2368="""","""",COUNTA(SPLIT(B2368,"" "")))"),5.0)</f>
        <v>5</v>
      </c>
    </row>
    <row r="2369">
      <c r="A2369" s="1" t="s">
        <v>4741</v>
      </c>
      <c r="B2369" s="1" t="s">
        <v>4742</v>
      </c>
      <c r="C2369" s="1">
        <v>7379.0</v>
      </c>
      <c r="D2369" s="1">
        <v>1.0</v>
      </c>
      <c r="F2369" s="1" t="s">
        <v>1520</v>
      </c>
      <c r="G2369" s="2">
        <f>IFERROR(__xludf.DUMMYFUNCTION("IF(B2369="""","""",COUNTA(SPLIT(B2369,"" "")))"),7.0)</f>
        <v>7</v>
      </c>
    </row>
    <row r="2370">
      <c r="A2370" s="1" t="s">
        <v>4743</v>
      </c>
      <c r="B2370" s="1" t="s">
        <v>4744</v>
      </c>
      <c r="C2370" s="1">
        <v>7377.0</v>
      </c>
      <c r="D2370" s="1">
        <v>1.0</v>
      </c>
      <c r="F2370" s="1" t="s">
        <v>1520</v>
      </c>
      <c r="G2370" s="2">
        <f>IFERROR(__xludf.DUMMYFUNCTION("IF(B2370="""","""",COUNTA(SPLIT(B2370,"" "")))"),8.0)</f>
        <v>8</v>
      </c>
    </row>
    <row r="2371">
      <c r="A2371" s="1" t="s">
        <v>4745</v>
      </c>
      <c r="B2371" s="1" t="s">
        <v>4746</v>
      </c>
      <c r="C2371" s="1">
        <v>7378.0</v>
      </c>
      <c r="D2371" s="1">
        <v>1.0</v>
      </c>
      <c r="F2371" s="1" t="s">
        <v>1520</v>
      </c>
      <c r="G2371" s="2">
        <f>IFERROR(__xludf.DUMMYFUNCTION("IF(B2371="""","""",COUNTA(SPLIT(B2371,"" "")))"),6.0)</f>
        <v>6</v>
      </c>
    </row>
    <row r="2372">
      <c r="A2372" s="1" t="s">
        <v>4747</v>
      </c>
      <c r="B2372" s="1" t="s">
        <v>4748</v>
      </c>
      <c r="C2372" s="1">
        <v>7376.0</v>
      </c>
      <c r="D2372" s="1">
        <v>1.0</v>
      </c>
      <c r="F2372" s="1" t="s">
        <v>1520</v>
      </c>
      <c r="G2372" s="2">
        <f>IFERROR(__xludf.DUMMYFUNCTION("IF(B2372="""","""",COUNTA(SPLIT(B2372,"" "")))"),5.0)</f>
        <v>5</v>
      </c>
    </row>
    <row r="2373">
      <c r="A2373" s="1" t="s">
        <v>4749</v>
      </c>
      <c r="B2373" s="1" t="s">
        <v>4750</v>
      </c>
      <c r="C2373" s="1">
        <v>7380.0</v>
      </c>
      <c r="D2373" s="1">
        <v>1.0</v>
      </c>
      <c r="F2373" s="1" t="s">
        <v>1520</v>
      </c>
      <c r="G2373" s="2">
        <f>IFERROR(__xludf.DUMMYFUNCTION("IF(B2373="""","""",COUNTA(SPLIT(B2373,"" "")))"),5.0)</f>
        <v>5</v>
      </c>
    </row>
    <row r="2374">
      <c r="A2374" s="1" t="s">
        <v>4751</v>
      </c>
      <c r="B2374" s="1" t="s">
        <v>4752</v>
      </c>
      <c r="C2374" s="1">
        <v>7389.0</v>
      </c>
      <c r="D2374" s="1">
        <v>1.0</v>
      </c>
      <c r="F2374" s="1" t="s">
        <v>1520</v>
      </c>
      <c r="G2374" s="2">
        <f>IFERROR(__xludf.DUMMYFUNCTION("IF(B2374="""","""",COUNTA(SPLIT(B2374,"" "")))"),7.0)</f>
        <v>7</v>
      </c>
    </row>
    <row r="2375">
      <c r="A2375" s="1" t="s">
        <v>4753</v>
      </c>
      <c r="B2375" s="1" t="s">
        <v>4754</v>
      </c>
      <c r="C2375" s="1">
        <v>7390.0</v>
      </c>
      <c r="D2375" s="1">
        <v>1.0</v>
      </c>
      <c r="F2375" s="1" t="s">
        <v>1520</v>
      </c>
      <c r="G2375" s="2">
        <f>IFERROR(__xludf.DUMMYFUNCTION("IF(B2375="""","""",COUNTA(SPLIT(B2375,"" "")))"),9.0)</f>
        <v>9</v>
      </c>
    </row>
    <row r="2376">
      <c r="A2376" s="1" t="s">
        <v>4755</v>
      </c>
      <c r="B2376" s="1" t="s">
        <v>4756</v>
      </c>
      <c r="C2376" s="1">
        <v>7391.0</v>
      </c>
      <c r="D2376" s="1">
        <v>1.0</v>
      </c>
      <c r="F2376" s="1" t="s">
        <v>1520</v>
      </c>
      <c r="G2376" s="2">
        <f>IFERROR(__xludf.DUMMYFUNCTION("IF(B2376="""","""",COUNTA(SPLIT(B2376,"" "")))"),10.0)</f>
        <v>10</v>
      </c>
    </row>
    <row r="2377">
      <c r="A2377" s="1" t="s">
        <v>4757</v>
      </c>
      <c r="B2377" s="1" t="s">
        <v>4758</v>
      </c>
      <c r="C2377" s="1">
        <v>10208.0</v>
      </c>
      <c r="D2377" s="1">
        <v>1.0</v>
      </c>
      <c r="F2377" s="1" t="s">
        <v>1520</v>
      </c>
      <c r="G2377" s="2">
        <f>IFERROR(__xludf.DUMMYFUNCTION("IF(B2377="""","""",COUNTA(SPLIT(B2377,"" "")))"),6.0)</f>
        <v>6</v>
      </c>
    </row>
    <row r="2378">
      <c r="A2378" s="1" t="s">
        <v>4759</v>
      </c>
      <c r="B2378" s="1" t="s">
        <v>4760</v>
      </c>
      <c r="C2378" s="1">
        <v>10523.0</v>
      </c>
      <c r="D2378" s="1">
        <v>1.0</v>
      </c>
      <c r="F2378" s="1" t="s">
        <v>1520</v>
      </c>
      <c r="G2378" s="2">
        <f>IFERROR(__xludf.DUMMYFUNCTION("IF(B2378="""","""",COUNTA(SPLIT(B2378,"" "")))"),5.0)</f>
        <v>5</v>
      </c>
    </row>
    <row r="2379">
      <c r="A2379" s="1" t="s">
        <v>4761</v>
      </c>
      <c r="B2379" s="1" t="s">
        <v>4762</v>
      </c>
      <c r="C2379" s="1">
        <v>10524.0</v>
      </c>
      <c r="D2379" s="1">
        <v>1.0</v>
      </c>
      <c r="F2379" s="1" t="s">
        <v>1520</v>
      </c>
      <c r="G2379" s="2">
        <f>IFERROR(__xludf.DUMMYFUNCTION("IF(B2379="""","""",COUNTA(SPLIT(B2379,"" "")))"),6.0)</f>
        <v>6</v>
      </c>
    </row>
    <row r="2380">
      <c r="A2380" s="1" t="s">
        <v>4763</v>
      </c>
      <c r="B2380" s="1" t="s">
        <v>4764</v>
      </c>
      <c r="C2380" s="1">
        <v>10210.0</v>
      </c>
      <c r="D2380" s="1">
        <v>1.0</v>
      </c>
      <c r="F2380" s="1" t="s">
        <v>1520</v>
      </c>
      <c r="G2380" s="2">
        <f>IFERROR(__xludf.DUMMYFUNCTION("IF(B2380="""","""",COUNTA(SPLIT(B2380,"" "")))"),6.0)</f>
        <v>6</v>
      </c>
    </row>
    <row r="2381">
      <c r="A2381" s="1" t="s">
        <v>4765</v>
      </c>
      <c r="B2381" s="1" t="s">
        <v>4766</v>
      </c>
      <c r="C2381" s="1">
        <v>10525.0</v>
      </c>
      <c r="D2381" s="1">
        <v>1.0</v>
      </c>
      <c r="F2381" s="1" t="s">
        <v>1520</v>
      </c>
      <c r="G2381" s="2">
        <f>IFERROR(__xludf.DUMMYFUNCTION("IF(B2381="""","""",COUNTA(SPLIT(B2381,"" "")))"),7.0)</f>
        <v>7</v>
      </c>
    </row>
    <row r="2382">
      <c r="A2382" s="1" t="s">
        <v>4767</v>
      </c>
      <c r="B2382" s="1" t="s">
        <v>4768</v>
      </c>
      <c r="C2382" s="1">
        <v>10526.0</v>
      </c>
      <c r="D2382" s="1">
        <v>1.0</v>
      </c>
      <c r="F2382" s="1" t="s">
        <v>1520</v>
      </c>
      <c r="G2382" s="2">
        <f>IFERROR(__xludf.DUMMYFUNCTION("IF(B2382="""","""",COUNTA(SPLIT(B2382,"" "")))"),9.0)</f>
        <v>9</v>
      </c>
    </row>
    <row r="2383">
      <c r="A2383" s="1" t="s">
        <v>4769</v>
      </c>
      <c r="B2383" s="1" t="s">
        <v>4770</v>
      </c>
      <c r="C2383" s="1">
        <v>10206.0</v>
      </c>
      <c r="D2383" s="1">
        <v>1.0</v>
      </c>
      <c r="F2383" s="1" t="s">
        <v>1520</v>
      </c>
      <c r="G2383" s="2">
        <f>IFERROR(__xludf.DUMMYFUNCTION("IF(B2383="""","""",COUNTA(SPLIT(B2383,"" "")))"),5.0)</f>
        <v>5</v>
      </c>
    </row>
    <row r="2384">
      <c r="A2384" s="1" t="s">
        <v>4771</v>
      </c>
      <c r="B2384" s="1" t="s">
        <v>4772</v>
      </c>
      <c r="C2384" s="1">
        <v>10527.0</v>
      </c>
      <c r="D2384" s="1">
        <v>1.0</v>
      </c>
      <c r="F2384" s="1" t="s">
        <v>1520</v>
      </c>
      <c r="G2384" s="2">
        <f>IFERROR(__xludf.DUMMYFUNCTION("IF(B2384="""","""",COUNTA(SPLIT(B2384,"" "")))"),8.0)</f>
        <v>8</v>
      </c>
    </row>
    <row r="2385">
      <c r="A2385" s="1" t="s">
        <v>4773</v>
      </c>
      <c r="B2385" s="1" t="s">
        <v>4774</v>
      </c>
      <c r="C2385" s="1">
        <v>10528.0</v>
      </c>
      <c r="D2385" s="1">
        <v>1.0</v>
      </c>
      <c r="F2385" s="1" t="s">
        <v>1520</v>
      </c>
      <c r="G2385" s="2">
        <f>IFERROR(__xludf.DUMMYFUNCTION("IF(B2385="""","""",COUNTA(SPLIT(B2385,"" "")))"),5.0)</f>
        <v>5</v>
      </c>
    </row>
    <row r="2386">
      <c r="A2386" s="1" t="s">
        <v>4775</v>
      </c>
      <c r="B2386" s="1" t="s">
        <v>4776</v>
      </c>
      <c r="C2386" s="1">
        <v>10795.0</v>
      </c>
      <c r="D2386" s="1">
        <v>1.0</v>
      </c>
      <c r="F2386" s="1" t="s">
        <v>1520</v>
      </c>
      <c r="G2386" s="2">
        <f>IFERROR(__xludf.DUMMYFUNCTION("IF(B2386="""","""",COUNTA(SPLIT(B2386,"" "")))"),9.0)</f>
        <v>9</v>
      </c>
    </row>
    <row r="2387">
      <c r="A2387" s="1" t="s">
        <v>4777</v>
      </c>
      <c r="B2387" s="1" t="s">
        <v>4778</v>
      </c>
      <c r="C2387" s="1">
        <v>10796.0</v>
      </c>
      <c r="D2387" s="1">
        <v>1.0</v>
      </c>
      <c r="F2387" s="1" t="s">
        <v>1520</v>
      </c>
      <c r="G2387" s="2">
        <f>IFERROR(__xludf.DUMMYFUNCTION("IF(B2387="""","""",COUNTA(SPLIT(B2387,"" "")))"),11.0)</f>
        <v>11</v>
      </c>
    </row>
    <row r="2388">
      <c r="A2388" s="1" t="s">
        <v>4779</v>
      </c>
      <c r="B2388" s="1" t="s">
        <v>4780</v>
      </c>
      <c r="C2388" s="1">
        <v>7347.0</v>
      </c>
      <c r="D2388" s="1">
        <v>1.0</v>
      </c>
      <c r="F2388" s="1" t="s">
        <v>1520</v>
      </c>
      <c r="G2388" s="2">
        <f>IFERROR(__xludf.DUMMYFUNCTION("IF(B2388="""","""",COUNTA(SPLIT(B2388,"" "")))"),7.0)</f>
        <v>7</v>
      </c>
    </row>
    <row r="2389">
      <c r="A2389" s="1" t="s">
        <v>4781</v>
      </c>
      <c r="B2389" s="1" t="s">
        <v>4782</v>
      </c>
      <c r="C2389" s="1">
        <v>7348.0</v>
      </c>
      <c r="D2389" s="1">
        <v>1.0</v>
      </c>
      <c r="F2389" s="1" t="s">
        <v>1520</v>
      </c>
      <c r="G2389" s="2">
        <f>IFERROR(__xludf.DUMMYFUNCTION("IF(B2389="""","""",COUNTA(SPLIT(B2389,"" "")))"),8.0)</f>
        <v>8</v>
      </c>
    </row>
    <row r="2390">
      <c r="A2390" s="1" t="s">
        <v>4783</v>
      </c>
      <c r="B2390" s="1" t="s">
        <v>4784</v>
      </c>
      <c r="C2390" s="1">
        <v>7414.0</v>
      </c>
      <c r="D2390" s="1">
        <v>1.0</v>
      </c>
      <c r="F2390" s="1" t="s">
        <v>1520</v>
      </c>
      <c r="G2390" s="2">
        <f>IFERROR(__xludf.DUMMYFUNCTION("IF(B2390="""","""",COUNTA(SPLIT(B2390,"" "")))"),6.0)</f>
        <v>6</v>
      </c>
    </row>
    <row r="2391">
      <c r="A2391" s="1" t="s">
        <v>4785</v>
      </c>
      <c r="B2391" s="1" t="s">
        <v>4786</v>
      </c>
      <c r="C2391" s="1">
        <v>7415.0</v>
      </c>
      <c r="D2391" s="1">
        <v>1.0</v>
      </c>
      <c r="F2391" s="1" t="s">
        <v>1520</v>
      </c>
      <c r="G2391" s="2">
        <f>IFERROR(__xludf.DUMMYFUNCTION("IF(B2391="""","""",COUNTA(SPLIT(B2391,"" "")))"),10.0)</f>
        <v>10</v>
      </c>
    </row>
    <row r="2392">
      <c r="A2392" s="1" t="s">
        <v>4787</v>
      </c>
      <c r="B2392" s="1" t="s">
        <v>4788</v>
      </c>
      <c r="C2392" s="1">
        <v>7416.0</v>
      </c>
      <c r="D2392" s="1">
        <v>1.0</v>
      </c>
      <c r="F2392" s="1" t="s">
        <v>1520</v>
      </c>
      <c r="G2392" s="2">
        <f>IFERROR(__xludf.DUMMYFUNCTION("IF(B2392="""","""",COUNTA(SPLIT(B2392,"" "")))"),6.0)</f>
        <v>6</v>
      </c>
    </row>
    <row r="2393">
      <c r="A2393" s="1" t="s">
        <v>4789</v>
      </c>
      <c r="B2393" s="1" t="s">
        <v>4790</v>
      </c>
      <c r="C2393" s="1">
        <v>7512.0</v>
      </c>
      <c r="D2393" s="1">
        <v>1.0</v>
      </c>
      <c r="F2393" s="1" t="s">
        <v>1520</v>
      </c>
      <c r="G2393" s="2">
        <f>IFERROR(__xludf.DUMMYFUNCTION("IF(B2393="""","""",COUNTA(SPLIT(B2393,"" "")))"),5.0)</f>
        <v>5</v>
      </c>
    </row>
    <row r="2394">
      <c r="A2394" s="1" t="s">
        <v>4791</v>
      </c>
      <c r="B2394" s="1" t="s">
        <v>4792</v>
      </c>
      <c r="C2394" s="1">
        <v>7513.0</v>
      </c>
      <c r="D2394" s="1">
        <v>1.0</v>
      </c>
      <c r="F2394" s="1" t="s">
        <v>1520</v>
      </c>
      <c r="G2394" s="2">
        <f>IFERROR(__xludf.DUMMYFUNCTION("IF(B2394="""","""",COUNTA(SPLIT(B2394,"" "")))"),5.0)</f>
        <v>5</v>
      </c>
    </row>
    <row r="2395">
      <c r="A2395" s="1" t="s">
        <v>4793</v>
      </c>
      <c r="B2395" s="1" t="s">
        <v>4794</v>
      </c>
      <c r="C2395" s="1">
        <v>7422.0</v>
      </c>
      <c r="D2395" s="1">
        <v>1.0</v>
      </c>
      <c r="F2395" s="1" t="s">
        <v>1520</v>
      </c>
      <c r="G2395" s="2">
        <f>IFERROR(__xludf.DUMMYFUNCTION("IF(B2395="""","""",COUNTA(SPLIT(B2395,"" "")))"),8.0)</f>
        <v>8</v>
      </c>
    </row>
    <row r="2396">
      <c r="A2396" s="1" t="s">
        <v>4795</v>
      </c>
      <c r="B2396" s="1" t="s">
        <v>4796</v>
      </c>
      <c r="C2396" s="1">
        <v>7428.0</v>
      </c>
      <c r="D2396" s="1">
        <v>1.0</v>
      </c>
      <c r="F2396" s="1" t="s">
        <v>1520</v>
      </c>
      <c r="G2396" s="2">
        <f>IFERROR(__xludf.DUMMYFUNCTION("IF(B2396="""","""",COUNTA(SPLIT(B2396,"" "")))"),6.0)</f>
        <v>6</v>
      </c>
    </row>
    <row r="2397">
      <c r="A2397" s="1" t="s">
        <v>4797</v>
      </c>
      <c r="B2397" s="1" t="s">
        <v>4798</v>
      </c>
      <c r="C2397" s="1">
        <v>7429.0</v>
      </c>
      <c r="D2397" s="1">
        <v>1.0</v>
      </c>
      <c r="F2397" s="1" t="s">
        <v>1520</v>
      </c>
      <c r="G2397" s="2">
        <f>IFERROR(__xludf.DUMMYFUNCTION("IF(B2397="""","""",COUNTA(SPLIT(B2397,"" "")))"),8.0)</f>
        <v>8</v>
      </c>
    </row>
    <row r="2398">
      <c r="A2398" s="1" t="s">
        <v>4799</v>
      </c>
      <c r="B2398" s="1" t="s">
        <v>4800</v>
      </c>
      <c r="C2398" s="1">
        <v>7438.0</v>
      </c>
      <c r="D2398" s="1">
        <v>1.0</v>
      </c>
      <c r="F2398" s="1" t="s">
        <v>1520</v>
      </c>
      <c r="G2398" s="2">
        <f>IFERROR(__xludf.DUMMYFUNCTION("IF(B2398="""","""",COUNTA(SPLIT(B2398,"" "")))"),9.0)</f>
        <v>9</v>
      </c>
    </row>
    <row r="2399">
      <c r="A2399" s="1" t="s">
        <v>4801</v>
      </c>
      <c r="B2399" s="1" t="s">
        <v>4802</v>
      </c>
      <c r="C2399" s="1">
        <v>7439.0</v>
      </c>
      <c r="D2399" s="1">
        <v>1.0</v>
      </c>
      <c r="F2399" s="1" t="s">
        <v>1520</v>
      </c>
      <c r="G2399" s="2">
        <f>IFERROR(__xludf.DUMMYFUNCTION("IF(B2399="""","""",COUNTA(SPLIT(B2399,"" "")))"),9.0)</f>
        <v>9</v>
      </c>
    </row>
    <row r="2400">
      <c r="A2400" s="1" t="s">
        <v>4803</v>
      </c>
      <c r="B2400" s="1" t="s">
        <v>4804</v>
      </c>
      <c r="C2400" s="1">
        <v>7440.0</v>
      </c>
      <c r="D2400" s="1">
        <v>1.0</v>
      </c>
      <c r="F2400" s="1" t="s">
        <v>1520</v>
      </c>
      <c r="G2400" s="2">
        <f>IFERROR(__xludf.DUMMYFUNCTION("IF(B2400="""","""",COUNTA(SPLIT(B2400,"" "")))"),8.0)</f>
        <v>8</v>
      </c>
    </row>
    <row r="2401">
      <c r="A2401" s="1" t="s">
        <v>4805</v>
      </c>
      <c r="B2401" s="1" t="s">
        <v>4806</v>
      </c>
      <c r="C2401" s="1">
        <v>7441.0</v>
      </c>
      <c r="D2401" s="1">
        <v>1.0</v>
      </c>
      <c r="F2401" s="1" t="s">
        <v>1520</v>
      </c>
      <c r="G2401" s="2">
        <f>IFERROR(__xludf.DUMMYFUNCTION("IF(B2401="""","""",COUNTA(SPLIT(B2401,"" "")))"),6.0)</f>
        <v>6</v>
      </c>
    </row>
    <row r="2402">
      <c r="A2402" s="1" t="s">
        <v>4807</v>
      </c>
      <c r="B2402" s="1" t="s">
        <v>4808</v>
      </c>
      <c r="C2402" s="1">
        <v>9996.0</v>
      </c>
      <c r="D2402" s="1">
        <v>1.0</v>
      </c>
      <c r="F2402" s="1" t="s">
        <v>1520</v>
      </c>
      <c r="G2402" s="2">
        <f>IFERROR(__xludf.DUMMYFUNCTION("IF(B2402="""","""",COUNTA(SPLIT(B2402,"" "")))"),9.0)</f>
        <v>9</v>
      </c>
    </row>
    <row r="2403">
      <c r="A2403" s="1" t="s">
        <v>4809</v>
      </c>
      <c r="B2403" s="1" t="s">
        <v>4810</v>
      </c>
      <c r="C2403" s="1">
        <v>7309.0</v>
      </c>
      <c r="D2403" s="1">
        <v>1.0</v>
      </c>
      <c r="F2403" s="1" t="s">
        <v>1520</v>
      </c>
      <c r="G2403" s="2">
        <f>IFERROR(__xludf.DUMMYFUNCTION("IF(B2403="""","""",COUNTA(SPLIT(B2403,"" "")))"),9.0)</f>
        <v>9</v>
      </c>
    </row>
    <row r="2404">
      <c r="A2404" s="1" t="s">
        <v>4811</v>
      </c>
      <c r="B2404" s="1" t="s">
        <v>4812</v>
      </c>
      <c r="C2404" s="1">
        <v>7310.0</v>
      </c>
      <c r="D2404" s="1">
        <v>1.0</v>
      </c>
      <c r="F2404" s="1" t="s">
        <v>1520</v>
      </c>
      <c r="G2404" s="2">
        <f>IFERROR(__xludf.DUMMYFUNCTION("IF(B2404="""","""",COUNTA(SPLIT(B2404,"" "")))"),7.0)</f>
        <v>7</v>
      </c>
    </row>
    <row r="2405">
      <c r="A2405" s="1" t="s">
        <v>4813</v>
      </c>
      <c r="B2405" s="1" t="s">
        <v>4814</v>
      </c>
      <c r="C2405" s="1">
        <v>7500.0</v>
      </c>
      <c r="D2405" s="1">
        <v>1.0</v>
      </c>
      <c r="F2405" s="1" t="s">
        <v>1520</v>
      </c>
      <c r="G2405" s="2">
        <f>IFERROR(__xludf.DUMMYFUNCTION("IF(B2405="""","""",COUNTA(SPLIT(B2405,"" "")))"),7.0)</f>
        <v>7</v>
      </c>
    </row>
    <row r="2406">
      <c r="A2406" s="1" t="s">
        <v>4815</v>
      </c>
      <c r="B2406" s="1" t="s">
        <v>4816</v>
      </c>
      <c r="C2406" s="1">
        <v>7501.0</v>
      </c>
      <c r="D2406" s="1">
        <v>1.0</v>
      </c>
      <c r="F2406" s="1" t="s">
        <v>1520</v>
      </c>
      <c r="G2406" s="2">
        <f>IFERROR(__xludf.DUMMYFUNCTION("IF(B2406="""","""",COUNTA(SPLIT(B2406,"" "")))"),8.0)</f>
        <v>8</v>
      </c>
    </row>
    <row r="2407">
      <c r="A2407" s="1" t="s">
        <v>4817</v>
      </c>
      <c r="B2407" s="1" t="s">
        <v>4818</v>
      </c>
      <c r="C2407" s="1">
        <v>7311.0</v>
      </c>
      <c r="D2407" s="1">
        <v>1.0</v>
      </c>
      <c r="F2407" s="1" t="s">
        <v>1520</v>
      </c>
      <c r="G2407" s="2">
        <f>IFERROR(__xludf.DUMMYFUNCTION("IF(B2407="""","""",COUNTA(SPLIT(B2407,"" "")))"),7.0)</f>
        <v>7</v>
      </c>
    </row>
    <row r="2408">
      <c r="A2408" s="1" t="s">
        <v>4819</v>
      </c>
      <c r="B2408" s="1" t="s">
        <v>4820</v>
      </c>
      <c r="C2408" s="1">
        <v>7312.0</v>
      </c>
      <c r="D2408" s="1">
        <v>1.0</v>
      </c>
      <c r="F2408" s="1" t="s">
        <v>1520</v>
      </c>
      <c r="G2408" s="2">
        <f>IFERROR(__xludf.DUMMYFUNCTION("IF(B2408="""","""",COUNTA(SPLIT(B2408,"" "")))"),12.0)</f>
        <v>12</v>
      </c>
    </row>
    <row r="2409">
      <c r="A2409" s="1" t="s">
        <v>4821</v>
      </c>
      <c r="B2409" s="1" t="s">
        <v>4822</v>
      </c>
      <c r="C2409" s="1">
        <v>8261.0</v>
      </c>
      <c r="D2409" s="1">
        <v>1.0</v>
      </c>
      <c r="F2409" s="1" t="s">
        <v>1520</v>
      </c>
      <c r="G2409" s="2">
        <f>IFERROR(__xludf.DUMMYFUNCTION("IF(B2409="""","""",COUNTA(SPLIT(B2409,"" "")))"),8.0)</f>
        <v>8</v>
      </c>
    </row>
    <row r="2410">
      <c r="A2410" s="1" t="s">
        <v>4823</v>
      </c>
      <c r="B2410" s="1" t="s">
        <v>4824</v>
      </c>
      <c r="C2410" s="1">
        <v>8262.0</v>
      </c>
      <c r="D2410" s="1">
        <v>1.0</v>
      </c>
      <c r="F2410" s="1" t="s">
        <v>1520</v>
      </c>
      <c r="G2410" s="2">
        <f>IFERROR(__xludf.DUMMYFUNCTION("IF(B2410="""","""",COUNTA(SPLIT(B2410,"" "")))"),10.0)</f>
        <v>10</v>
      </c>
    </row>
    <row r="2411">
      <c r="A2411" s="1" t="s">
        <v>4825</v>
      </c>
      <c r="B2411" s="1" t="s">
        <v>4826</v>
      </c>
      <c r="C2411" s="1">
        <v>8682.0</v>
      </c>
      <c r="D2411" s="1">
        <v>1.0</v>
      </c>
      <c r="F2411" s="1" t="s">
        <v>1520</v>
      </c>
      <c r="G2411" s="2">
        <f>IFERROR(__xludf.DUMMYFUNCTION("IF(B2411="""","""",COUNTA(SPLIT(B2411,"" "")))"),10.0)</f>
        <v>10</v>
      </c>
    </row>
    <row r="2412">
      <c r="A2412" s="1" t="s">
        <v>4827</v>
      </c>
      <c r="B2412" s="1" t="s">
        <v>4828</v>
      </c>
      <c r="C2412" s="1">
        <v>8683.0</v>
      </c>
      <c r="D2412" s="1">
        <v>1.0</v>
      </c>
      <c r="F2412" s="1" t="s">
        <v>1520</v>
      </c>
      <c r="G2412" s="2">
        <f>IFERROR(__xludf.DUMMYFUNCTION("IF(B2412="""","""",COUNTA(SPLIT(B2412,"" "")))"),12.0)</f>
        <v>12</v>
      </c>
    </row>
    <row r="2413">
      <c r="A2413" s="1" t="s">
        <v>4829</v>
      </c>
      <c r="B2413" s="1" t="s">
        <v>4708</v>
      </c>
      <c r="C2413" s="1">
        <v>9676.0</v>
      </c>
      <c r="D2413" s="1">
        <v>15.0</v>
      </c>
      <c r="F2413" s="1" t="s">
        <v>1520</v>
      </c>
      <c r="G2413" s="2">
        <f>IFERROR(__xludf.DUMMYFUNCTION("IF(B2413="""","""",COUNTA(SPLIT(B2413,"" "")))"),1.0)</f>
        <v>1</v>
      </c>
    </row>
    <row r="2414">
      <c r="A2414" s="1" t="s">
        <v>4830</v>
      </c>
      <c r="B2414" s="1" t="s">
        <v>4710</v>
      </c>
      <c r="C2414" s="1">
        <v>9677.0</v>
      </c>
      <c r="D2414" s="1">
        <v>15.0</v>
      </c>
      <c r="F2414" s="1" t="s">
        <v>1520</v>
      </c>
      <c r="G2414" s="2">
        <f>IFERROR(__xludf.DUMMYFUNCTION("IF(B2414="""","""",COUNTA(SPLIT(B2414,"" "")))"),1.0)</f>
        <v>1</v>
      </c>
    </row>
    <row r="2415">
      <c r="A2415" s="1" t="s">
        <v>4831</v>
      </c>
      <c r="B2415" s="1" t="s">
        <v>4712</v>
      </c>
      <c r="C2415" s="1">
        <v>9678.0</v>
      </c>
      <c r="D2415" s="1">
        <v>15.0</v>
      </c>
      <c r="F2415" s="1" t="s">
        <v>1520</v>
      </c>
      <c r="G2415" s="2">
        <f>IFERROR(__xludf.DUMMYFUNCTION("IF(B2415="""","""",COUNTA(SPLIT(B2415,"" "")))"),1.0)</f>
        <v>1</v>
      </c>
    </row>
    <row r="2416">
      <c r="A2416" s="1" t="s">
        <v>4832</v>
      </c>
      <c r="B2416" s="1" t="s">
        <v>1650</v>
      </c>
      <c r="C2416" s="1">
        <v>9679.0</v>
      </c>
      <c r="D2416" s="1">
        <v>15.0</v>
      </c>
      <c r="F2416" s="1" t="s">
        <v>1520</v>
      </c>
      <c r="G2416" s="2">
        <f>IFERROR(__xludf.DUMMYFUNCTION("IF(B2416="""","""",COUNTA(SPLIT(B2416,"" "")))"),1.0)</f>
        <v>1</v>
      </c>
    </row>
    <row r="2417">
      <c r="A2417" s="1" t="s">
        <v>4833</v>
      </c>
      <c r="B2417" s="1" t="s">
        <v>4715</v>
      </c>
      <c r="C2417" s="1">
        <v>9680.0</v>
      </c>
      <c r="D2417" s="1">
        <v>15.0</v>
      </c>
      <c r="F2417" s="1" t="s">
        <v>1520</v>
      </c>
      <c r="G2417" s="2">
        <f>IFERROR(__xludf.DUMMYFUNCTION("IF(B2417="""","""",COUNTA(SPLIT(B2417,"" "")))"),1.0)</f>
        <v>1</v>
      </c>
    </row>
    <row r="2418">
      <c r="A2418" s="1" t="s">
        <v>4834</v>
      </c>
      <c r="B2418" s="1" t="s">
        <v>4835</v>
      </c>
      <c r="C2418" s="1">
        <v>9681.0</v>
      </c>
      <c r="D2418" s="1">
        <v>15.0</v>
      </c>
      <c r="F2418" s="1" t="s">
        <v>1520</v>
      </c>
      <c r="G2418" s="2">
        <f>IFERROR(__xludf.DUMMYFUNCTION("IF(B2418="""","""",COUNTA(SPLIT(B2418,"" "")))"),1.0)</f>
        <v>1</v>
      </c>
    </row>
    <row r="2419">
      <c r="A2419" s="1" t="s">
        <v>4836</v>
      </c>
      <c r="B2419" s="1" t="s">
        <v>4837</v>
      </c>
      <c r="C2419" s="1">
        <v>9682.0</v>
      </c>
      <c r="D2419" s="1">
        <v>15.0</v>
      </c>
      <c r="F2419" s="1" t="s">
        <v>1520</v>
      </c>
      <c r="G2419" s="2">
        <f>IFERROR(__xludf.DUMMYFUNCTION("IF(B2419="""","""",COUNTA(SPLIT(B2419,"" "")))"),4.0)</f>
        <v>4</v>
      </c>
    </row>
    <row r="2420">
      <c r="A2420" s="1" t="s">
        <v>4838</v>
      </c>
      <c r="B2420" s="1" t="s">
        <v>4839</v>
      </c>
      <c r="C2420" s="1">
        <v>9683.0</v>
      </c>
      <c r="D2420" s="1">
        <v>15.0</v>
      </c>
      <c r="F2420" s="1" t="s">
        <v>1520</v>
      </c>
      <c r="G2420" s="2">
        <f>IFERROR(__xludf.DUMMYFUNCTION("IF(B2420="""","""",COUNTA(SPLIT(B2420,"" "")))"),2.0)</f>
        <v>2</v>
      </c>
    </row>
    <row r="2421">
      <c r="A2421" s="1" t="s">
        <v>4840</v>
      </c>
      <c r="B2421" s="1" t="s">
        <v>4841</v>
      </c>
      <c r="C2421" s="1">
        <v>9684.0</v>
      </c>
      <c r="D2421" s="1">
        <v>15.0</v>
      </c>
      <c r="F2421" s="1" t="s">
        <v>1520</v>
      </c>
      <c r="G2421" s="2">
        <f>IFERROR(__xludf.DUMMYFUNCTION("IF(B2421="""","""",COUNTA(SPLIT(B2421,"" "")))"),4.0)</f>
        <v>4</v>
      </c>
    </row>
    <row r="2422">
      <c r="A2422" s="1" t="s">
        <v>4842</v>
      </c>
      <c r="B2422" s="1" t="s">
        <v>4843</v>
      </c>
      <c r="C2422" s="1">
        <v>9685.0</v>
      </c>
      <c r="D2422" s="1">
        <v>15.0</v>
      </c>
      <c r="F2422" s="1" t="s">
        <v>1520</v>
      </c>
      <c r="G2422" s="2">
        <f>IFERROR(__xludf.DUMMYFUNCTION("IF(B2422="""","""",COUNTA(SPLIT(B2422,"" "")))"),7.0)</f>
        <v>7</v>
      </c>
    </row>
    <row r="2423">
      <c r="A2423" s="1" t="s">
        <v>4844</v>
      </c>
      <c r="B2423" s="1" t="s">
        <v>4734</v>
      </c>
      <c r="C2423" s="1">
        <v>9669.0</v>
      </c>
      <c r="D2423" s="1">
        <v>15.0</v>
      </c>
      <c r="F2423" s="1" t="s">
        <v>1520</v>
      </c>
      <c r="G2423" s="2">
        <f>IFERROR(__xludf.DUMMYFUNCTION("IF(B2423="""","""",COUNTA(SPLIT(B2423,"" "")))"),1.0)</f>
        <v>1</v>
      </c>
    </row>
    <row r="2424">
      <c r="A2424" s="1" t="s">
        <v>4845</v>
      </c>
      <c r="B2424" s="1" t="s">
        <v>4846</v>
      </c>
      <c r="C2424" s="1">
        <v>9670.0</v>
      </c>
      <c r="D2424" s="1">
        <v>15.0</v>
      </c>
      <c r="F2424" s="1" t="s">
        <v>1520</v>
      </c>
      <c r="G2424" s="2">
        <f>IFERROR(__xludf.DUMMYFUNCTION("IF(B2424="""","""",COUNTA(SPLIT(B2424,"" "")))"),5.0)</f>
        <v>5</v>
      </c>
    </row>
    <row r="2425">
      <c r="A2425" s="1" t="s">
        <v>4847</v>
      </c>
      <c r="B2425" s="1" t="s">
        <v>4848</v>
      </c>
      <c r="C2425" s="1">
        <v>9671.0</v>
      </c>
      <c r="D2425" s="1">
        <v>15.0</v>
      </c>
      <c r="F2425" s="1" t="s">
        <v>1520</v>
      </c>
      <c r="G2425" s="2">
        <f>IFERROR(__xludf.DUMMYFUNCTION("IF(B2425="""","""",COUNTA(SPLIT(B2425,"" "")))"),5.0)</f>
        <v>5</v>
      </c>
    </row>
    <row r="2426">
      <c r="A2426" s="1" t="s">
        <v>4849</v>
      </c>
      <c r="B2426" s="1" t="s">
        <v>4850</v>
      </c>
      <c r="C2426" s="1">
        <v>9672.0</v>
      </c>
      <c r="D2426" s="1">
        <v>15.0</v>
      </c>
      <c r="F2426" s="1" t="s">
        <v>1520</v>
      </c>
      <c r="G2426" s="2">
        <f>IFERROR(__xludf.DUMMYFUNCTION("IF(B2426="""","""",COUNTA(SPLIT(B2426,"" "")))"),5.0)</f>
        <v>5</v>
      </c>
    </row>
    <row r="2427">
      <c r="A2427" s="1" t="s">
        <v>4851</v>
      </c>
      <c r="B2427" s="1" t="s">
        <v>4852</v>
      </c>
      <c r="C2427" s="1">
        <v>9673.0</v>
      </c>
      <c r="D2427" s="1">
        <v>15.0</v>
      </c>
      <c r="F2427" s="1" t="s">
        <v>1520</v>
      </c>
      <c r="G2427" s="2">
        <f>IFERROR(__xludf.DUMMYFUNCTION("IF(B2427="""","""",COUNTA(SPLIT(B2427,"" "")))"),6.0)</f>
        <v>6</v>
      </c>
    </row>
    <row r="2428">
      <c r="A2428" s="1" t="s">
        <v>4853</v>
      </c>
      <c r="B2428" s="1" t="s">
        <v>4854</v>
      </c>
      <c r="C2428" s="1">
        <v>9674.0</v>
      </c>
      <c r="D2428" s="1">
        <v>15.0</v>
      </c>
      <c r="F2428" s="1" t="s">
        <v>1520</v>
      </c>
      <c r="G2428" s="2">
        <f>IFERROR(__xludf.DUMMYFUNCTION("IF(B2428="""","""",COUNTA(SPLIT(B2428,"" "")))"),5.0)</f>
        <v>5</v>
      </c>
    </row>
    <row r="2429">
      <c r="A2429" s="1" t="s">
        <v>4855</v>
      </c>
      <c r="B2429" s="1" t="s">
        <v>4856</v>
      </c>
      <c r="C2429" s="1">
        <v>9675.0</v>
      </c>
      <c r="D2429" s="1">
        <v>15.0</v>
      </c>
      <c r="F2429" s="1" t="s">
        <v>1520</v>
      </c>
      <c r="G2429" s="2">
        <f>IFERROR(__xludf.DUMMYFUNCTION("IF(B2429="""","""",COUNTA(SPLIT(B2429,"" "")))"),5.0)</f>
        <v>5</v>
      </c>
    </row>
    <row r="2430">
      <c r="A2430" s="1" t="s">
        <v>4857</v>
      </c>
      <c r="B2430" s="1" t="s">
        <v>4858</v>
      </c>
      <c r="C2430" s="1">
        <v>7417.0</v>
      </c>
      <c r="D2430" s="1">
        <v>2.0</v>
      </c>
      <c r="F2430" s="1" t="s">
        <v>1520</v>
      </c>
      <c r="G2430" s="2">
        <f>IFERROR(__xludf.DUMMYFUNCTION("IF(B2430="""","""",COUNTA(SPLIT(B2430,"" "")))"),4.0)</f>
        <v>4</v>
      </c>
    </row>
    <row r="2431">
      <c r="A2431" s="1" t="s">
        <v>4859</v>
      </c>
      <c r="B2431" s="1" t="s">
        <v>4860</v>
      </c>
      <c r="C2431" s="1">
        <v>7418.0</v>
      </c>
      <c r="D2431" s="1">
        <v>1.0</v>
      </c>
      <c r="F2431" s="1" t="s">
        <v>1520</v>
      </c>
      <c r="G2431" s="2">
        <f>IFERROR(__xludf.DUMMYFUNCTION("IF(B2431="""","""",COUNTA(SPLIT(B2431,"" "")))"),17.0)</f>
        <v>17</v>
      </c>
    </row>
    <row r="2432">
      <c r="A2432" s="1" t="s">
        <v>4861</v>
      </c>
      <c r="B2432" s="1" t="s">
        <v>4862</v>
      </c>
      <c r="C2432" s="1">
        <v>7419.0</v>
      </c>
      <c r="D2432" s="1">
        <v>1.0</v>
      </c>
      <c r="F2432" s="1" t="s">
        <v>1520</v>
      </c>
      <c r="G2432" s="2">
        <f>IFERROR(__xludf.DUMMYFUNCTION("IF(B2432="""","""",COUNTA(SPLIT(B2432,"" "")))"),30.0)</f>
        <v>30</v>
      </c>
    </row>
    <row r="2433">
      <c r="A2433" s="1" t="s">
        <v>4863</v>
      </c>
      <c r="B2433" s="1" t="s">
        <v>4864</v>
      </c>
      <c r="C2433" s="1">
        <v>7420.0</v>
      </c>
      <c r="D2433" s="1">
        <v>1.0</v>
      </c>
      <c r="F2433" s="1" t="s">
        <v>1520</v>
      </c>
      <c r="G2433" s="2">
        <f>IFERROR(__xludf.DUMMYFUNCTION("IF(B2433="""","""",COUNTA(SPLIT(B2433,"" "")))"),35.0)</f>
        <v>35</v>
      </c>
    </row>
    <row r="2434">
      <c r="A2434" s="1" t="s">
        <v>4865</v>
      </c>
      <c r="B2434" s="1" t="s">
        <v>4866</v>
      </c>
      <c r="C2434" s="1">
        <v>7424.0</v>
      </c>
      <c r="D2434" s="1">
        <v>1.0</v>
      </c>
      <c r="F2434" s="1" t="s">
        <v>1520</v>
      </c>
      <c r="G2434" s="2">
        <f>IFERROR(__xludf.DUMMYFUNCTION("IF(B2434="""","""",COUNTA(SPLIT(B2434,"" "")))"),11.0)</f>
        <v>11</v>
      </c>
    </row>
    <row r="2435">
      <c r="A2435" s="1" t="s">
        <v>4867</v>
      </c>
      <c r="B2435" s="1" t="s">
        <v>4868</v>
      </c>
      <c r="C2435" s="1">
        <v>7423.0</v>
      </c>
      <c r="D2435" s="1">
        <v>1.0</v>
      </c>
      <c r="F2435" s="1" t="s">
        <v>1520</v>
      </c>
      <c r="G2435" s="2">
        <f>IFERROR(__xludf.DUMMYFUNCTION("IF(B2435="""","""",COUNTA(SPLIT(B2435,"" "")))"),7.0)</f>
        <v>7</v>
      </c>
    </row>
    <row r="2436">
      <c r="A2436" s="1" t="s">
        <v>4869</v>
      </c>
      <c r="B2436" s="1" t="s">
        <v>4870</v>
      </c>
      <c r="C2436" s="1">
        <v>7425.0</v>
      </c>
      <c r="D2436" s="1">
        <v>2.0</v>
      </c>
      <c r="F2436" s="1" t="s">
        <v>1520</v>
      </c>
      <c r="G2436" s="2">
        <f>IFERROR(__xludf.DUMMYFUNCTION("IF(B2436="""","""",COUNTA(SPLIT(B2436,"" "")))"),15.0)</f>
        <v>15</v>
      </c>
    </row>
    <row r="2437">
      <c r="A2437" s="1" t="s">
        <v>4871</v>
      </c>
      <c r="B2437" s="1" t="s">
        <v>4872</v>
      </c>
      <c r="C2437" s="1">
        <v>8224.0</v>
      </c>
      <c r="D2437" s="1">
        <v>2.0</v>
      </c>
      <c r="F2437" s="1" t="s">
        <v>1520</v>
      </c>
      <c r="G2437" s="2">
        <f>IFERROR(__xludf.DUMMYFUNCTION("IF(B2437="""","""",COUNTA(SPLIT(B2437,"" "")))"),1.0)</f>
        <v>1</v>
      </c>
    </row>
    <row r="2438">
      <c r="A2438" s="1" t="s">
        <v>4873</v>
      </c>
      <c r="B2438" s="1" t="s">
        <v>4874</v>
      </c>
      <c r="C2438" s="1">
        <v>11114.0</v>
      </c>
      <c r="D2438" s="1">
        <v>1.0</v>
      </c>
      <c r="F2438" s="1" t="s">
        <v>1520</v>
      </c>
      <c r="G2438" s="2">
        <f>IFERROR(__xludf.DUMMYFUNCTION("IF(B2438="""","""",COUNTA(SPLIT(B2438,"" "")))"),9.0)</f>
        <v>9</v>
      </c>
    </row>
    <row r="2439">
      <c r="A2439" s="1" t="s">
        <v>4875</v>
      </c>
      <c r="B2439" s="1" t="s">
        <v>4876</v>
      </c>
      <c r="C2439" s="1">
        <v>11115.0</v>
      </c>
      <c r="D2439" s="1">
        <v>1.0</v>
      </c>
      <c r="F2439" s="1" t="s">
        <v>1520</v>
      </c>
      <c r="G2439" s="2">
        <f>IFERROR(__xludf.DUMMYFUNCTION("IF(B2439="""","""",COUNTA(SPLIT(B2439,"" "")))"),8.0)</f>
        <v>8</v>
      </c>
    </row>
    <row r="2440">
      <c r="A2440" s="1" t="s">
        <v>4877</v>
      </c>
      <c r="B2440" s="1" t="s">
        <v>4878</v>
      </c>
      <c r="C2440" s="1">
        <v>11116.0</v>
      </c>
      <c r="D2440" s="1">
        <v>1.0</v>
      </c>
      <c r="F2440" s="1" t="s">
        <v>1520</v>
      </c>
      <c r="G2440" s="2">
        <f>IFERROR(__xludf.DUMMYFUNCTION("IF(B2440="""","""",COUNTA(SPLIT(B2440,"" "")))"),10.0)</f>
        <v>10</v>
      </c>
    </row>
    <row r="2441">
      <c r="A2441" s="1" t="s">
        <v>4879</v>
      </c>
      <c r="B2441" s="1" t="s">
        <v>4880</v>
      </c>
      <c r="C2441" s="1">
        <v>11117.0</v>
      </c>
      <c r="D2441" s="1">
        <v>1.0</v>
      </c>
      <c r="F2441" s="1" t="s">
        <v>1520</v>
      </c>
      <c r="G2441" s="2">
        <f>IFERROR(__xludf.DUMMYFUNCTION("IF(B2441="""","""",COUNTA(SPLIT(B2441,"" "")))"),6.0)</f>
        <v>6</v>
      </c>
    </row>
    <row r="2442">
      <c r="A2442" s="1" t="s">
        <v>4881</v>
      </c>
      <c r="B2442" s="1" t="s">
        <v>4882</v>
      </c>
      <c r="C2442" s="1">
        <v>11293.0</v>
      </c>
      <c r="D2442" s="1">
        <v>1.0</v>
      </c>
      <c r="F2442" s="1" t="s">
        <v>1520</v>
      </c>
      <c r="G2442" s="2">
        <f>IFERROR(__xludf.DUMMYFUNCTION("IF(B2442="""","""",COUNTA(SPLIT(B2442,"" "")))"),34.0)</f>
        <v>34</v>
      </c>
    </row>
    <row r="2443">
      <c r="A2443" s="1" t="s">
        <v>4883</v>
      </c>
      <c r="B2443" s="1" t="s">
        <v>4884</v>
      </c>
      <c r="C2443" s="1">
        <v>11294.0</v>
      </c>
      <c r="D2443" s="1">
        <v>1.0</v>
      </c>
      <c r="F2443" s="1" t="s">
        <v>1520</v>
      </c>
      <c r="G2443" s="2">
        <f>IFERROR(__xludf.DUMMYFUNCTION("IF(B2443="""","""",COUNTA(SPLIT(B2443,"" "")))"),23.0)</f>
        <v>23</v>
      </c>
    </row>
    <row r="2444">
      <c r="A2444" s="1" t="s">
        <v>4885</v>
      </c>
      <c r="B2444" s="1" t="s">
        <v>4886</v>
      </c>
      <c r="C2444" s="1">
        <v>11300.0</v>
      </c>
      <c r="D2444" s="1">
        <v>1.0</v>
      </c>
      <c r="F2444" s="1" t="s">
        <v>1520</v>
      </c>
      <c r="G2444" s="2">
        <f>IFERROR(__xludf.DUMMYFUNCTION("IF(B2444="""","""",COUNTA(SPLIT(B2444,"" "")))"),8.0)</f>
        <v>8</v>
      </c>
    </row>
    <row r="2445">
      <c r="A2445" s="1" t="s">
        <v>4887</v>
      </c>
      <c r="B2445" s="1" t="s">
        <v>4888</v>
      </c>
      <c r="C2445" s="1">
        <v>7397.0</v>
      </c>
      <c r="D2445" s="1">
        <v>11.0</v>
      </c>
      <c r="F2445" s="1" t="s">
        <v>1520</v>
      </c>
      <c r="G2445" s="2">
        <f>IFERROR(__xludf.DUMMYFUNCTION("IF(B2445="""","""",COUNTA(SPLIT(B2445,"" "")))"),2.0)</f>
        <v>2</v>
      </c>
    </row>
    <row r="2446">
      <c r="A2446" s="1" t="s">
        <v>4889</v>
      </c>
      <c r="B2446" s="1" t="s">
        <v>4890</v>
      </c>
      <c r="C2446" s="1">
        <v>7398.0</v>
      </c>
      <c r="D2446" s="1">
        <v>12.0</v>
      </c>
      <c r="F2446" s="1" t="s">
        <v>1520</v>
      </c>
      <c r="G2446" s="2">
        <f>IFERROR(__xludf.DUMMYFUNCTION("IF(B2446="""","""",COUNTA(SPLIT(B2446,"" "")))"),16.0)</f>
        <v>16</v>
      </c>
    </row>
    <row r="2447">
      <c r="A2447" s="1" t="s">
        <v>4891</v>
      </c>
      <c r="B2447" s="1" t="s">
        <v>4892</v>
      </c>
      <c r="C2447" s="1">
        <v>7399.0</v>
      </c>
      <c r="D2447" s="1">
        <v>11.0</v>
      </c>
      <c r="F2447" s="1" t="s">
        <v>1520</v>
      </c>
      <c r="G2447" s="2">
        <f>IFERROR(__xludf.DUMMYFUNCTION("IF(B2447="""","""",COUNTA(SPLIT(B2447,"" "")))"),14.0)</f>
        <v>14</v>
      </c>
    </row>
    <row r="2448">
      <c r="A2448" s="1" t="s">
        <v>4893</v>
      </c>
      <c r="B2448" s="1" t="s">
        <v>4894</v>
      </c>
      <c r="C2448" s="1">
        <v>7400.0</v>
      </c>
      <c r="D2448" s="1">
        <v>12.0</v>
      </c>
      <c r="F2448" s="1" t="s">
        <v>1520</v>
      </c>
      <c r="G2448" s="2">
        <f>IFERROR(__xludf.DUMMYFUNCTION("IF(B2448="""","""",COUNTA(SPLIT(B2448,"" "")))"),15.0)</f>
        <v>15</v>
      </c>
    </row>
    <row r="2449">
      <c r="A2449" s="1" t="s">
        <v>4895</v>
      </c>
      <c r="B2449" s="1" t="s">
        <v>4896</v>
      </c>
      <c r="C2449" s="1">
        <v>7401.0</v>
      </c>
      <c r="D2449" s="1">
        <v>11.0</v>
      </c>
      <c r="F2449" s="1" t="s">
        <v>1520</v>
      </c>
      <c r="G2449" s="2">
        <f>IFERROR(__xludf.DUMMYFUNCTION("IF(B2449="""","""",COUNTA(SPLIT(B2449,"" "")))"),16.0)</f>
        <v>16</v>
      </c>
    </row>
    <row r="2450">
      <c r="A2450" s="1" t="s">
        <v>4897</v>
      </c>
      <c r="B2450" s="1" t="s">
        <v>4898</v>
      </c>
      <c r="C2450" s="1">
        <v>7409.0</v>
      </c>
      <c r="D2450" s="1">
        <v>12.0</v>
      </c>
      <c r="F2450" s="1" t="s">
        <v>1520</v>
      </c>
      <c r="G2450" s="2">
        <f>IFERROR(__xludf.DUMMYFUNCTION("IF(B2450="""","""",COUNTA(SPLIT(B2450,"" "")))"),15.0)</f>
        <v>15</v>
      </c>
    </row>
    <row r="2451">
      <c r="A2451" s="1" t="s">
        <v>4899</v>
      </c>
      <c r="B2451" s="1" t="s">
        <v>4900</v>
      </c>
      <c r="C2451" s="1">
        <v>7410.0</v>
      </c>
      <c r="D2451" s="1">
        <v>11.0</v>
      </c>
      <c r="F2451" s="1" t="s">
        <v>1520</v>
      </c>
      <c r="G2451" s="2">
        <f>IFERROR(__xludf.DUMMYFUNCTION("IF(B2451="""","""",COUNTA(SPLIT(B2451,"" "")))"),15.0)</f>
        <v>15</v>
      </c>
    </row>
    <row r="2452">
      <c r="A2452" s="1" t="s">
        <v>4901</v>
      </c>
      <c r="B2452" s="1" t="s">
        <v>4902</v>
      </c>
      <c r="C2452" s="1">
        <v>7408.0</v>
      </c>
      <c r="D2452" s="1">
        <v>11.0</v>
      </c>
      <c r="F2452" s="1" t="s">
        <v>1520</v>
      </c>
      <c r="G2452" s="2">
        <f>IFERROR(__xludf.DUMMYFUNCTION("IF(B2452="""","""",COUNTA(SPLIT(B2452,"" "")))"),15.0)</f>
        <v>15</v>
      </c>
    </row>
    <row r="2453">
      <c r="A2453" s="1" t="s">
        <v>4903</v>
      </c>
      <c r="B2453" s="1" t="s">
        <v>4904</v>
      </c>
      <c r="C2453" s="1">
        <v>8033.0</v>
      </c>
      <c r="D2453" s="1">
        <v>11.0</v>
      </c>
      <c r="F2453" s="1" t="s">
        <v>1520</v>
      </c>
      <c r="G2453" s="2">
        <f>IFERROR(__xludf.DUMMYFUNCTION("IF(B2453="""","""",COUNTA(SPLIT(B2453,"" "")))"),26.0)</f>
        <v>26</v>
      </c>
    </row>
    <row r="2454">
      <c r="A2454" s="1" t="s">
        <v>4905</v>
      </c>
      <c r="B2454" s="1" t="s">
        <v>4906</v>
      </c>
      <c r="C2454" s="1">
        <v>8034.0</v>
      </c>
      <c r="D2454" s="1">
        <v>12.0</v>
      </c>
      <c r="F2454" s="1" t="s">
        <v>1520</v>
      </c>
      <c r="G2454" s="2">
        <f>IFERROR(__xludf.DUMMYFUNCTION("IF(B2454="""","""",COUNTA(SPLIT(B2454,"" "")))"),8.0)</f>
        <v>8</v>
      </c>
    </row>
    <row r="2455">
      <c r="A2455" s="1" t="s">
        <v>4907</v>
      </c>
      <c r="B2455" s="1" t="s">
        <v>4908</v>
      </c>
      <c r="C2455" s="1">
        <v>8035.0</v>
      </c>
      <c r="D2455" s="1">
        <v>11.0</v>
      </c>
      <c r="F2455" s="1" t="s">
        <v>1520</v>
      </c>
      <c r="G2455" s="2">
        <f>IFERROR(__xludf.DUMMYFUNCTION("IF(B2455="""","""",COUNTA(SPLIT(B2455,"" "")))"),14.0)</f>
        <v>14</v>
      </c>
    </row>
    <row r="2456">
      <c r="A2456" s="1" t="s">
        <v>4909</v>
      </c>
      <c r="B2456" s="1" t="s">
        <v>4910</v>
      </c>
      <c r="C2456" s="1">
        <v>8036.0</v>
      </c>
      <c r="D2456" s="1">
        <v>12.0</v>
      </c>
      <c r="F2456" s="1" t="s">
        <v>1520</v>
      </c>
      <c r="G2456" s="2">
        <f>IFERROR(__xludf.DUMMYFUNCTION("IF(B2456="""","""",COUNTA(SPLIT(B2456,"" "")))"),7.0)</f>
        <v>7</v>
      </c>
    </row>
    <row r="2457">
      <c r="A2457" s="1" t="s">
        <v>4911</v>
      </c>
      <c r="B2457" s="1" t="s">
        <v>4912</v>
      </c>
      <c r="C2457" s="1">
        <v>8037.0</v>
      </c>
      <c r="D2457" s="1">
        <v>11.0</v>
      </c>
      <c r="F2457" s="1" t="s">
        <v>1520</v>
      </c>
      <c r="G2457" s="2">
        <f>IFERROR(__xludf.DUMMYFUNCTION("IF(B2457="""","""",COUNTA(SPLIT(B2457,"" "")))"),14.0)</f>
        <v>14</v>
      </c>
    </row>
    <row r="2458">
      <c r="A2458" s="1" t="s">
        <v>4913</v>
      </c>
      <c r="B2458" s="1" t="s">
        <v>4914</v>
      </c>
      <c r="C2458" s="1">
        <v>8038.0</v>
      </c>
      <c r="D2458" s="1">
        <v>12.0</v>
      </c>
      <c r="F2458" s="1" t="s">
        <v>1520</v>
      </c>
      <c r="G2458" s="2">
        <f>IFERROR(__xludf.DUMMYFUNCTION("IF(B2458="""","""",COUNTA(SPLIT(B2458,"" "")))"),11.0)</f>
        <v>11</v>
      </c>
    </row>
    <row r="2459">
      <c r="A2459" s="1" t="s">
        <v>4915</v>
      </c>
      <c r="B2459" s="1" t="s">
        <v>4916</v>
      </c>
      <c r="C2459" s="1">
        <v>8039.0</v>
      </c>
      <c r="D2459" s="1">
        <v>11.0</v>
      </c>
      <c r="F2459" s="1" t="s">
        <v>1520</v>
      </c>
      <c r="G2459" s="2">
        <f>IFERROR(__xludf.DUMMYFUNCTION("IF(B2459="""","""",COUNTA(SPLIT(B2459,"" "")))"),9.0)</f>
        <v>9</v>
      </c>
    </row>
    <row r="2460">
      <c r="A2460" s="1" t="s">
        <v>4917</v>
      </c>
      <c r="B2460" s="1" t="s">
        <v>4918</v>
      </c>
      <c r="C2460" s="1">
        <v>8040.0</v>
      </c>
      <c r="D2460" s="1">
        <v>12.0</v>
      </c>
      <c r="F2460" s="1" t="s">
        <v>1520</v>
      </c>
      <c r="G2460" s="2">
        <f>IFERROR(__xludf.DUMMYFUNCTION("IF(B2460="""","""",COUNTA(SPLIT(B2460,"" "")))"),9.0)</f>
        <v>9</v>
      </c>
    </row>
    <row r="2461">
      <c r="A2461" s="1" t="s">
        <v>4919</v>
      </c>
      <c r="B2461" s="1" t="s">
        <v>4920</v>
      </c>
      <c r="C2461" s="1">
        <v>8041.0</v>
      </c>
      <c r="D2461" s="1">
        <v>11.0</v>
      </c>
      <c r="F2461" s="1" t="s">
        <v>1520</v>
      </c>
      <c r="G2461" s="2">
        <f>IFERROR(__xludf.DUMMYFUNCTION("IF(B2461="""","""",COUNTA(SPLIT(B2461,"" "")))"),7.0)</f>
        <v>7</v>
      </c>
    </row>
    <row r="2462">
      <c r="A2462" s="1" t="s">
        <v>4921</v>
      </c>
      <c r="B2462" s="1" t="s">
        <v>4922</v>
      </c>
      <c r="C2462" s="1">
        <v>8042.0</v>
      </c>
      <c r="D2462" s="1">
        <v>12.0</v>
      </c>
      <c r="F2462" s="1" t="s">
        <v>1520</v>
      </c>
      <c r="G2462" s="2">
        <f>IFERROR(__xludf.DUMMYFUNCTION("IF(B2462="""","""",COUNTA(SPLIT(B2462,"" "")))"),9.0)</f>
        <v>9</v>
      </c>
    </row>
    <row r="2463">
      <c r="A2463" s="1" t="s">
        <v>4923</v>
      </c>
      <c r="B2463" s="1" t="s">
        <v>4924</v>
      </c>
      <c r="C2463" s="1">
        <v>8043.0</v>
      </c>
      <c r="D2463" s="1">
        <v>11.0</v>
      </c>
      <c r="F2463" s="1" t="s">
        <v>1520</v>
      </c>
      <c r="G2463" s="2">
        <f>IFERROR(__xludf.DUMMYFUNCTION("IF(B2463="""","""",COUNTA(SPLIT(B2463,"" "")))"),15.0)</f>
        <v>15</v>
      </c>
    </row>
    <row r="2464">
      <c r="A2464" s="1" t="s">
        <v>4925</v>
      </c>
      <c r="B2464" s="1" t="s">
        <v>4926</v>
      </c>
      <c r="C2464" s="1">
        <v>8044.0</v>
      </c>
      <c r="D2464" s="1">
        <v>12.0</v>
      </c>
      <c r="F2464" s="1" t="s">
        <v>1520</v>
      </c>
      <c r="G2464" s="2">
        <f>IFERROR(__xludf.DUMMYFUNCTION("IF(B2464="""","""",COUNTA(SPLIT(B2464,"" "")))"),20.0)</f>
        <v>20</v>
      </c>
    </row>
    <row r="2465">
      <c r="A2465" s="1" t="s">
        <v>4927</v>
      </c>
      <c r="B2465" s="1" t="s">
        <v>4928</v>
      </c>
      <c r="C2465" s="1">
        <v>8045.0</v>
      </c>
      <c r="D2465" s="1">
        <v>11.0</v>
      </c>
      <c r="F2465" s="1" t="s">
        <v>1520</v>
      </c>
      <c r="G2465" s="2">
        <f>IFERROR(__xludf.DUMMYFUNCTION("IF(B2465="""","""",COUNTA(SPLIT(B2465,"" "")))"),10.0)</f>
        <v>10</v>
      </c>
    </row>
    <row r="2466">
      <c r="A2466" s="1" t="s">
        <v>4929</v>
      </c>
      <c r="B2466" s="1" t="s">
        <v>4930</v>
      </c>
      <c r="C2466" s="1">
        <v>8046.0</v>
      </c>
      <c r="D2466" s="1">
        <v>12.0</v>
      </c>
      <c r="F2466" s="1" t="s">
        <v>1520</v>
      </c>
      <c r="G2466" s="2">
        <f>IFERROR(__xludf.DUMMYFUNCTION("IF(B2466="""","""",COUNTA(SPLIT(B2466,"" "")))"),5.0)</f>
        <v>5</v>
      </c>
    </row>
    <row r="2467">
      <c r="A2467" s="1" t="s">
        <v>4931</v>
      </c>
      <c r="B2467" s="1" t="s">
        <v>4932</v>
      </c>
      <c r="C2467" s="1">
        <v>8047.0</v>
      </c>
      <c r="D2467" s="1">
        <v>11.0</v>
      </c>
      <c r="F2467" s="1" t="s">
        <v>1520</v>
      </c>
      <c r="G2467" s="2">
        <f>IFERROR(__xludf.DUMMYFUNCTION("IF(B2467="""","""",COUNTA(SPLIT(B2467,"" "")))"),3.0)</f>
        <v>3</v>
      </c>
    </row>
    <row r="2468">
      <c r="A2468" s="1" t="s">
        <v>4933</v>
      </c>
      <c r="B2468" s="1" t="s">
        <v>4934</v>
      </c>
      <c r="C2468" s="1">
        <v>8048.0</v>
      </c>
      <c r="D2468" s="1">
        <v>12.0</v>
      </c>
      <c r="F2468" s="1" t="s">
        <v>1520</v>
      </c>
      <c r="G2468" s="2">
        <f>IFERROR(__xludf.DUMMYFUNCTION("IF(B2468="""","""",COUNTA(SPLIT(B2468,"" "")))"),16.0)</f>
        <v>16</v>
      </c>
    </row>
    <row r="2469">
      <c r="A2469" s="1" t="s">
        <v>4935</v>
      </c>
      <c r="B2469" s="1" t="s">
        <v>4936</v>
      </c>
      <c r="C2469" s="1">
        <v>7633.0</v>
      </c>
      <c r="D2469" s="1">
        <v>1.0</v>
      </c>
      <c r="F2469" s="1" t="s">
        <v>1520</v>
      </c>
      <c r="G2469" s="2">
        <f>IFERROR(__xludf.DUMMYFUNCTION("IF(B2469="""","""",COUNTA(SPLIT(B2469,"" "")))"),6.0)</f>
        <v>6</v>
      </c>
    </row>
    <row r="2470">
      <c r="A2470" s="1" t="s">
        <v>4937</v>
      </c>
      <c r="B2470" s="1" t="s">
        <v>4938</v>
      </c>
      <c r="C2470" s="1">
        <v>7634.0</v>
      </c>
      <c r="D2470" s="1">
        <v>1.0</v>
      </c>
      <c r="F2470" s="1" t="s">
        <v>1520</v>
      </c>
      <c r="G2470" s="2">
        <f>IFERROR(__xludf.DUMMYFUNCTION("IF(B2470="""","""",COUNTA(SPLIT(B2470,"" "")))"),7.0)</f>
        <v>7</v>
      </c>
    </row>
    <row r="2471">
      <c r="A2471" s="1" t="s">
        <v>4939</v>
      </c>
      <c r="B2471" s="1" t="s">
        <v>4940</v>
      </c>
      <c r="C2471" s="1">
        <v>7635.0</v>
      </c>
      <c r="D2471" s="1">
        <v>1.0</v>
      </c>
      <c r="F2471" s="1" t="s">
        <v>1520</v>
      </c>
      <c r="G2471" s="2">
        <f>IFERROR(__xludf.DUMMYFUNCTION("IF(B2471="""","""",COUNTA(SPLIT(B2471,"" "")))"),17.0)</f>
        <v>17</v>
      </c>
    </row>
    <row r="2472">
      <c r="A2472" s="1" t="s">
        <v>4941</v>
      </c>
      <c r="B2472" s="1" t="s">
        <v>4942</v>
      </c>
      <c r="C2472" s="1">
        <v>7636.0</v>
      </c>
      <c r="D2472" s="1">
        <v>1.0</v>
      </c>
      <c r="F2472" s="1" t="s">
        <v>1520</v>
      </c>
      <c r="G2472" s="2">
        <f>IFERROR(__xludf.DUMMYFUNCTION("IF(B2472="""","""",COUNTA(SPLIT(B2472,"" "")))"),7.0)</f>
        <v>7</v>
      </c>
    </row>
    <row r="2473">
      <c r="A2473" s="1" t="s">
        <v>4943</v>
      </c>
      <c r="B2473" s="1" t="s">
        <v>4944</v>
      </c>
      <c r="C2473" s="1">
        <v>7637.0</v>
      </c>
      <c r="D2473" s="1">
        <v>1.0</v>
      </c>
      <c r="F2473" s="1" t="s">
        <v>1520</v>
      </c>
      <c r="G2473" s="2">
        <f>IFERROR(__xludf.DUMMYFUNCTION("IF(B2473="""","""",COUNTA(SPLIT(B2473,"" "")))"),9.0)</f>
        <v>9</v>
      </c>
    </row>
    <row r="2474">
      <c r="A2474" s="1" t="s">
        <v>4945</v>
      </c>
      <c r="B2474" s="1" t="s">
        <v>4946</v>
      </c>
      <c r="C2474" s="1">
        <v>7514.0</v>
      </c>
      <c r="D2474" s="1">
        <v>1.0</v>
      </c>
      <c r="F2474" s="1" t="s">
        <v>1520</v>
      </c>
      <c r="G2474" s="2">
        <f>IFERROR(__xludf.DUMMYFUNCTION("IF(B2474="""","""",COUNTA(SPLIT(B2474,"" "")))"),7.0)</f>
        <v>7</v>
      </c>
    </row>
    <row r="2475">
      <c r="A2475" s="1" t="s">
        <v>4947</v>
      </c>
      <c r="B2475" s="1" t="s">
        <v>4948</v>
      </c>
      <c r="C2475" s="1">
        <v>7515.0</v>
      </c>
      <c r="D2475" s="1">
        <v>1.0</v>
      </c>
      <c r="F2475" s="1" t="s">
        <v>1520</v>
      </c>
      <c r="G2475" s="2">
        <f>IFERROR(__xludf.DUMMYFUNCTION("IF(B2475="""","""",COUNTA(SPLIT(B2475,"" "")))"),7.0)</f>
        <v>7</v>
      </c>
    </row>
    <row r="2476">
      <c r="A2476" s="1" t="s">
        <v>4949</v>
      </c>
      <c r="B2476" s="1" t="s">
        <v>4950</v>
      </c>
      <c r="C2476" s="1">
        <v>7510.0</v>
      </c>
      <c r="D2476" s="1">
        <v>1.0</v>
      </c>
      <c r="F2476" s="1" t="s">
        <v>1520</v>
      </c>
      <c r="G2476" s="2">
        <f>IFERROR(__xludf.DUMMYFUNCTION("IF(B2476="""","""",COUNTA(SPLIT(B2476,"" "")))"),5.0)</f>
        <v>5</v>
      </c>
    </row>
    <row r="2477">
      <c r="A2477" s="1" t="s">
        <v>4951</v>
      </c>
      <c r="B2477" s="1" t="s">
        <v>4952</v>
      </c>
      <c r="C2477" s="1">
        <v>7511.0</v>
      </c>
      <c r="D2477" s="1">
        <v>1.0</v>
      </c>
      <c r="F2477" s="1" t="s">
        <v>1520</v>
      </c>
      <c r="G2477" s="2">
        <f>IFERROR(__xludf.DUMMYFUNCTION("IF(B2477="""","""",COUNTA(SPLIT(B2477,"" "")))"),7.0)</f>
        <v>7</v>
      </c>
    </row>
    <row r="2478">
      <c r="A2478" s="1" t="s">
        <v>4953</v>
      </c>
      <c r="B2478" s="1" t="s">
        <v>4954</v>
      </c>
      <c r="C2478" s="1">
        <v>3455.0</v>
      </c>
      <c r="D2478" s="1">
        <v>1.0</v>
      </c>
      <c r="F2478" s="1" t="s">
        <v>1520</v>
      </c>
      <c r="G2478" s="2">
        <f>IFERROR(__xludf.DUMMYFUNCTION("IF(B2478="""","""",COUNTA(SPLIT(B2478,"" "")))"),5.0)</f>
        <v>5</v>
      </c>
    </row>
    <row r="2479">
      <c r="A2479" s="1" t="s">
        <v>4955</v>
      </c>
      <c r="B2479" s="1" t="s">
        <v>4956</v>
      </c>
      <c r="C2479" s="1">
        <v>3456.0</v>
      </c>
      <c r="D2479" s="1">
        <v>1.0</v>
      </c>
      <c r="F2479" s="1" t="s">
        <v>1520</v>
      </c>
      <c r="G2479" s="2">
        <f>IFERROR(__xludf.DUMMYFUNCTION("IF(B2479="""","""",COUNTA(SPLIT(B2479,"" "")))"),6.0)</f>
        <v>6</v>
      </c>
    </row>
    <row r="2480">
      <c r="A2480" s="1" t="s">
        <v>4957</v>
      </c>
      <c r="B2480" s="1" t="s">
        <v>4958</v>
      </c>
      <c r="C2480" s="1">
        <v>7339.0</v>
      </c>
      <c r="D2480" s="1">
        <v>1.0</v>
      </c>
      <c r="F2480" s="1" t="s">
        <v>1520</v>
      </c>
      <c r="G2480" s="2">
        <f>IFERROR(__xludf.DUMMYFUNCTION("IF(B2480="""","""",COUNTA(SPLIT(B2480,"" "")))"),13.0)</f>
        <v>13</v>
      </c>
    </row>
    <row r="2481">
      <c r="A2481" s="1" t="s">
        <v>4959</v>
      </c>
      <c r="B2481" s="1" t="s">
        <v>4960</v>
      </c>
      <c r="C2481" s="1">
        <v>7340.0</v>
      </c>
      <c r="D2481" s="1">
        <v>1.0</v>
      </c>
      <c r="F2481" s="1" t="s">
        <v>1520</v>
      </c>
      <c r="G2481" s="2">
        <f>IFERROR(__xludf.DUMMYFUNCTION("IF(B2481="""","""",COUNTA(SPLIT(B2481,"" "")))"),22.0)</f>
        <v>22</v>
      </c>
    </row>
    <row r="2482">
      <c r="A2482" s="1" t="s">
        <v>4961</v>
      </c>
      <c r="B2482" s="1" t="s">
        <v>4962</v>
      </c>
      <c r="C2482" s="1">
        <v>7341.0</v>
      </c>
      <c r="D2482" s="1">
        <v>1.0</v>
      </c>
      <c r="F2482" s="1" t="s">
        <v>1520</v>
      </c>
      <c r="G2482" s="2">
        <f>IFERROR(__xludf.DUMMYFUNCTION("IF(B2482="""","""",COUNTA(SPLIT(B2482,"" "")))"),7.0)</f>
        <v>7</v>
      </c>
    </row>
    <row r="2483">
      <c r="A2483" s="1" t="s">
        <v>4963</v>
      </c>
      <c r="B2483" s="1" t="s">
        <v>4964</v>
      </c>
      <c r="C2483" s="1">
        <v>7342.0</v>
      </c>
      <c r="D2483" s="1">
        <v>1.0</v>
      </c>
      <c r="F2483" s="1" t="s">
        <v>1520</v>
      </c>
      <c r="G2483" s="2">
        <f>IFERROR(__xludf.DUMMYFUNCTION("IF(B2483="""","""",COUNTA(SPLIT(B2483,"" "")))"),9.0)</f>
        <v>9</v>
      </c>
    </row>
    <row r="2484">
      <c r="A2484" s="1" t="s">
        <v>4965</v>
      </c>
      <c r="B2484" s="1" t="s">
        <v>4966</v>
      </c>
      <c r="C2484" s="1">
        <v>7345.0</v>
      </c>
      <c r="D2484" s="1">
        <v>1.0</v>
      </c>
      <c r="F2484" s="1" t="s">
        <v>1520</v>
      </c>
      <c r="G2484" s="2">
        <f>IFERROR(__xludf.DUMMYFUNCTION("IF(B2484="""","""",COUNTA(SPLIT(B2484,"" "")))"),10.0)</f>
        <v>10</v>
      </c>
    </row>
    <row r="2485">
      <c r="A2485" s="1" t="s">
        <v>4967</v>
      </c>
      <c r="B2485" s="1" t="s">
        <v>4968</v>
      </c>
      <c r="C2485" s="1">
        <v>7346.0</v>
      </c>
      <c r="D2485" s="1">
        <v>1.0</v>
      </c>
      <c r="F2485" s="1" t="s">
        <v>1520</v>
      </c>
      <c r="G2485" s="2">
        <f>IFERROR(__xludf.DUMMYFUNCTION("IF(B2485="""","""",COUNTA(SPLIT(B2485,"" "")))"),10.0)</f>
        <v>10</v>
      </c>
    </row>
    <row r="2486">
      <c r="A2486" s="1" t="s">
        <v>4969</v>
      </c>
      <c r="B2486" s="1" t="s">
        <v>4970</v>
      </c>
      <c r="C2486" s="1">
        <v>7411.0</v>
      </c>
      <c r="D2486" s="1">
        <v>1.0</v>
      </c>
      <c r="F2486" s="1" t="s">
        <v>1520</v>
      </c>
      <c r="G2486" s="2">
        <f>IFERROR(__xludf.DUMMYFUNCTION("IF(B2486="""","""",COUNTA(SPLIT(B2486,"" "")))"),6.0)</f>
        <v>6</v>
      </c>
    </row>
    <row r="2487">
      <c r="A2487" s="1" t="s">
        <v>4971</v>
      </c>
      <c r="B2487" s="1" t="s">
        <v>4972</v>
      </c>
      <c r="C2487" s="1">
        <v>7412.0</v>
      </c>
      <c r="D2487" s="1">
        <v>1.0</v>
      </c>
      <c r="F2487" s="1" t="s">
        <v>1520</v>
      </c>
      <c r="G2487" s="2">
        <f>IFERROR(__xludf.DUMMYFUNCTION("IF(B2487="""","""",COUNTA(SPLIT(B2487,"" "")))"),6.0)</f>
        <v>6</v>
      </c>
    </row>
    <row r="2488">
      <c r="A2488" s="1" t="s">
        <v>4973</v>
      </c>
      <c r="B2488" s="1" t="s">
        <v>4974</v>
      </c>
      <c r="C2488" s="1">
        <v>7413.0</v>
      </c>
      <c r="D2488" s="1">
        <v>1.0</v>
      </c>
      <c r="F2488" s="1" t="s">
        <v>1520</v>
      </c>
      <c r="G2488" s="2">
        <f>IFERROR(__xludf.DUMMYFUNCTION("IF(B2488="""","""",COUNTA(SPLIT(B2488,"" "")))"),7.0)</f>
        <v>7</v>
      </c>
    </row>
    <row r="2489">
      <c r="A2489" s="1" t="s">
        <v>4975</v>
      </c>
      <c r="B2489" s="1" t="s">
        <v>4976</v>
      </c>
      <c r="C2489" s="1">
        <v>7326.0</v>
      </c>
      <c r="D2489" s="1">
        <v>1.0</v>
      </c>
      <c r="F2489" s="1" t="s">
        <v>1520</v>
      </c>
      <c r="G2489" s="2">
        <f>IFERROR(__xludf.DUMMYFUNCTION("IF(B2489="""","""",COUNTA(SPLIT(B2489,"" "")))"),50.0)</f>
        <v>50</v>
      </c>
    </row>
    <row r="2490">
      <c r="A2490" s="1" t="s">
        <v>4977</v>
      </c>
      <c r="B2490" s="1" t="s">
        <v>4978</v>
      </c>
      <c r="C2490" s="1">
        <v>7327.0</v>
      </c>
      <c r="D2490" s="1">
        <v>1.0</v>
      </c>
      <c r="F2490" s="1" t="s">
        <v>1520</v>
      </c>
      <c r="G2490" s="2">
        <f>IFERROR(__xludf.DUMMYFUNCTION("IF(B2490="""","""",COUNTA(SPLIT(B2490,"" "")))"),20.0)</f>
        <v>20</v>
      </c>
    </row>
    <row r="2491">
      <c r="A2491" s="1" t="s">
        <v>4979</v>
      </c>
      <c r="B2491" s="1" t="s">
        <v>4980</v>
      </c>
      <c r="C2491" s="1">
        <v>7328.0</v>
      </c>
      <c r="D2491" s="1">
        <v>1.0</v>
      </c>
      <c r="F2491" s="1" t="s">
        <v>1520</v>
      </c>
      <c r="G2491" s="2">
        <f>IFERROR(__xludf.DUMMYFUNCTION("IF(B2491="""","""",COUNTA(SPLIT(B2491,"" "")))"),29.0)</f>
        <v>29</v>
      </c>
    </row>
    <row r="2492">
      <c r="A2492" s="1" t="s">
        <v>4981</v>
      </c>
      <c r="B2492" s="1" t="s">
        <v>4982</v>
      </c>
      <c r="C2492" s="1">
        <v>7329.0</v>
      </c>
      <c r="D2492" s="1">
        <v>1.0</v>
      </c>
      <c r="F2492" s="1" t="s">
        <v>1520</v>
      </c>
      <c r="G2492" s="2">
        <f>IFERROR(__xludf.DUMMYFUNCTION("IF(B2492="""","""",COUNTA(SPLIT(B2492,"" "")))"),42.0)</f>
        <v>42</v>
      </c>
    </row>
    <row r="2493">
      <c r="A2493" s="1" t="s">
        <v>4983</v>
      </c>
      <c r="B2493" s="1" t="s">
        <v>4984</v>
      </c>
      <c r="C2493" s="1">
        <v>7330.0</v>
      </c>
      <c r="D2493" s="1">
        <v>1.0</v>
      </c>
      <c r="F2493" s="1" t="s">
        <v>1520</v>
      </c>
      <c r="G2493" s="2">
        <f>IFERROR(__xludf.DUMMYFUNCTION("IF(B2493="""","""",COUNTA(SPLIT(B2493,"" "")))"),28.0)</f>
        <v>28</v>
      </c>
    </row>
    <row r="2494">
      <c r="A2494" s="1" t="s">
        <v>4985</v>
      </c>
      <c r="B2494" s="1" t="s">
        <v>4986</v>
      </c>
      <c r="C2494" s="1">
        <v>7331.0</v>
      </c>
      <c r="D2494" s="1">
        <v>1.0</v>
      </c>
      <c r="F2494" s="1" t="s">
        <v>1520</v>
      </c>
      <c r="G2494" s="2">
        <f>IFERROR(__xludf.DUMMYFUNCTION("IF(B2494="""","""",COUNTA(SPLIT(B2494,"" "")))"),12.0)</f>
        <v>12</v>
      </c>
    </row>
    <row r="2495">
      <c r="A2495" s="1" t="s">
        <v>4987</v>
      </c>
      <c r="B2495" s="1" t="s">
        <v>4988</v>
      </c>
      <c r="C2495" s="1">
        <v>7332.0</v>
      </c>
      <c r="D2495" s="1">
        <v>1.0</v>
      </c>
      <c r="F2495" s="1" t="s">
        <v>1520</v>
      </c>
      <c r="G2495" s="2">
        <f>IFERROR(__xludf.DUMMYFUNCTION("IF(B2495="""","""",COUNTA(SPLIT(B2495,"" "")))"),12.0)</f>
        <v>12</v>
      </c>
    </row>
    <row r="2496">
      <c r="A2496" s="1" t="s">
        <v>4989</v>
      </c>
      <c r="B2496" s="1" t="s">
        <v>4990</v>
      </c>
      <c r="C2496" s="1">
        <v>7333.0</v>
      </c>
      <c r="D2496" s="1">
        <v>1.0</v>
      </c>
      <c r="F2496" s="1" t="s">
        <v>1520</v>
      </c>
      <c r="G2496" s="2">
        <f>IFERROR(__xludf.DUMMYFUNCTION("IF(B2496="""","""",COUNTA(SPLIT(B2496,"" "")))"),27.0)</f>
        <v>27</v>
      </c>
    </row>
    <row r="2497">
      <c r="A2497" s="1" t="s">
        <v>4991</v>
      </c>
      <c r="B2497" s="1" t="s">
        <v>4992</v>
      </c>
      <c r="C2497" s="1">
        <v>7334.0</v>
      </c>
      <c r="D2497" s="1">
        <v>1.0</v>
      </c>
      <c r="F2497" s="1" t="s">
        <v>1520</v>
      </c>
      <c r="G2497" s="2">
        <f>IFERROR(__xludf.DUMMYFUNCTION("IF(B2497="""","""",COUNTA(SPLIT(B2497,"" "")))"),50.0)</f>
        <v>50</v>
      </c>
    </row>
    <row r="2498">
      <c r="A2498" s="1" t="s">
        <v>4993</v>
      </c>
      <c r="B2498" s="1" t="s">
        <v>4994</v>
      </c>
      <c r="C2498" s="1">
        <v>7360.0</v>
      </c>
      <c r="D2498" s="1">
        <v>1.0</v>
      </c>
      <c r="F2498" s="1" t="s">
        <v>1520</v>
      </c>
      <c r="G2498" s="2">
        <f>IFERROR(__xludf.DUMMYFUNCTION("IF(B2498="""","""",COUNTA(SPLIT(B2498,"" "")))"),22.0)</f>
        <v>22</v>
      </c>
    </row>
    <row r="2499">
      <c r="A2499" s="1" t="s">
        <v>4995</v>
      </c>
      <c r="B2499" s="1" t="s">
        <v>4996</v>
      </c>
      <c r="C2499" s="1">
        <v>7361.0</v>
      </c>
      <c r="D2499" s="1">
        <v>1.0</v>
      </c>
      <c r="F2499" s="1" t="s">
        <v>1520</v>
      </c>
      <c r="G2499" s="2">
        <f>IFERROR(__xludf.DUMMYFUNCTION("IF(B2499="""","""",COUNTA(SPLIT(B2499,"" "")))"),26.0)</f>
        <v>26</v>
      </c>
    </row>
    <row r="2500">
      <c r="A2500" s="1" t="s">
        <v>4997</v>
      </c>
      <c r="B2500" s="1" t="s">
        <v>4998</v>
      </c>
      <c r="C2500" s="1">
        <v>7362.0</v>
      </c>
      <c r="D2500" s="1">
        <v>1.0</v>
      </c>
      <c r="F2500" s="1" t="s">
        <v>1520</v>
      </c>
      <c r="G2500" s="2">
        <f>IFERROR(__xludf.DUMMYFUNCTION("IF(B2500="""","""",COUNTA(SPLIT(B2500,"" "")))"),12.0)</f>
        <v>12</v>
      </c>
    </row>
    <row r="2501">
      <c r="A2501" s="1" t="s">
        <v>4999</v>
      </c>
      <c r="B2501" s="1" t="s">
        <v>5000</v>
      </c>
      <c r="C2501" s="1">
        <v>7363.0</v>
      </c>
      <c r="D2501" s="1">
        <v>1.0</v>
      </c>
      <c r="F2501" s="1" t="s">
        <v>1520</v>
      </c>
      <c r="G2501" s="2">
        <f>IFERROR(__xludf.DUMMYFUNCTION("IF(B2501="""","""",COUNTA(SPLIT(B2501,"" "")))"),30.0)</f>
        <v>30</v>
      </c>
    </row>
    <row r="2502">
      <c r="A2502" s="1" t="s">
        <v>5001</v>
      </c>
      <c r="B2502" s="1" t="s">
        <v>5002</v>
      </c>
      <c r="C2502" s="1">
        <v>7364.0</v>
      </c>
      <c r="D2502" s="1">
        <v>1.0</v>
      </c>
      <c r="F2502" s="1" t="s">
        <v>1520</v>
      </c>
      <c r="G2502" s="2">
        <f>IFERROR(__xludf.DUMMYFUNCTION("IF(B2502="""","""",COUNTA(SPLIT(B2502,"" "")))"),29.0)</f>
        <v>29</v>
      </c>
    </row>
    <row r="2503">
      <c r="A2503" s="1" t="s">
        <v>5003</v>
      </c>
      <c r="B2503" s="1" t="s">
        <v>5004</v>
      </c>
      <c r="C2503" s="1">
        <v>7365.0</v>
      </c>
      <c r="D2503" s="1">
        <v>1.0</v>
      </c>
      <c r="F2503" s="1" t="s">
        <v>1520</v>
      </c>
      <c r="G2503" s="2">
        <f>IFERROR(__xludf.DUMMYFUNCTION("IF(B2503="""","""",COUNTA(SPLIT(B2503,"" "")))"),23.0)</f>
        <v>23</v>
      </c>
    </row>
    <row r="2504">
      <c r="A2504" s="1" t="s">
        <v>5005</v>
      </c>
      <c r="B2504" s="1" t="s">
        <v>5006</v>
      </c>
      <c r="C2504" s="1">
        <v>7366.0</v>
      </c>
      <c r="D2504" s="1">
        <v>1.0</v>
      </c>
      <c r="F2504" s="1" t="s">
        <v>1520</v>
      </c>
      <c r="G2504" s="2">
        <f>IFERROR(__xludf.DUMMYFUNCTION("IF(B2504="""","""",COUNTA(SPLIT(B2504,"" "")))"),27.0)</f>
        <v>27</v>
      </c>
    </row>
    <row r="2505">
      <c r="A2505" s="1" t="s">
        <v>5007</v>
      </c>
      <c r="B2505" s="1" t="s">
        <v>5008</v>
      </c>
      <c r="C2505" s="1">
        <v>7367.0</v>
      </c>
      <c r="D2505" s="1">
        <v>1.0</v>
      </c>
      <c r="F2505" s="1" t="s">
        <v>1520</v>
      </c>
      <c r="G2505" s="2">
        <f>IFERROR(__xludf.DUMMYFUNCTION("IF(B2505="""","""",COUNTA(SPLIT(B2505,"" "")))"),26.0)</f>
        <v>26</v>
      </c>
    </row>
    <row r="2506">
      <c r="A2506" s="1" t="s">
        <v>5009</v>
      </c>
      <c r="B2506" s="1" t="s">
        <v>5010</v>
      </c>
      <c r="C2506" s="1">
        <v>7368.0</v>
      </c>
      <c r="D2506" s="1">
        <v>1.0</v>
      </c>
      <c r="F2506" s="1" t="s">
        <v>1520</v>
      </c>
      <c r="G2506" s="2">
        <f>IFERROR(__xludf.DUMMYFUNCTION("IF(B2506="""","""",COUNTA(SPLIT(B2506,"" "")))"),25.0)</f>
        <v>25</v>
      </c>
    </row>
    <row r="2507">
      <c r="A2507" s="1" t="s">
        <v>5011</v>
      </c>
      <c r="B2507" s="1" t="s">
        <v>5012</v>
      </c>
      <c r="C2507" s="1">
        <v>7436.0</v>
      </c>
      <c r="D2507" s="1">
        <v>1.0</v>
      </c>
      <c r="F2507" s="1" t="s">
        <v>1520</v>
      </c>
      <c r="G2507" s="2">
        <f>IFERROR(__xludf.DUMMYFUNCTION("IF(B2507="""","""",COUNTA(SPLIT(B2507,"" "")))"),49.0)</f>
        <v>49</v>
      </c>
    </row>
    <row r="2508">
      <c r="A2508" s="1" t="s">
        <v>5013</v>
      </c>
      <c r="B2508" s="1" t="s">
        <v>5014</v>
      </c>
      <c r="C2508" s="1">
        <v>7323.0</v>
      </c>
      <c r="D2508" s="1">
        <v>1.0</v>
      </c>
      <c r="F2508" s="1" t="s">
        <v>1520</v>
      </c>
      <c r="G2508" s="2">
        <f>IFERROR(__xludf.DUMMYFUNCTION("IF(B2508="""","""",COUNTA(SPLIT(B2508,"" "")))"),11.0)</f>
        <v>11</v>
      </c>
    </row>
    <row r="2509">
      <c r="A2509" s="1" t="s">
        <v>5015</v>
      </c>
      <c r="B2509" s="1" t="s">
        <v>5016</v>
      </c>
      <c r="C2509" s="1">
        <v>7324.0</v>
      </c>
      <c r="D2509" s="1">
        <v>1.0</v>
      </c>
      <c r="F2509" s="1" t="s">
        <v>1520</v>
      </c>
      <c r="G2509" s="2">
        <f>IFERROR(__xludf.DUMMYFUNCTION("IF(B2509="""","""",COUNTA(SPLIT(B2509,"" "")))"),17.0)</f>
        <v>17</v>
      </c>
    </row>
    <row r="2510">
      <c r="A2510" s="1" t="s">
        <v>5017</v>
      </c>
      <c r="B2510" s="1" t="s">
        <v>5018</v>
      </c>
      <c r="C2510" s="1">
        <v>7394.0</v>
      </c>
      <c r="D2510" s="1">
        <v>1.0</v>
      </c>
      <c r="F2510" s="1" t="s">
        <v>1520</v>
      </c>
      <c r="G2510" s="2">
        <f>IFERROR(__xludf.DUMMYFUNCTION("IF(B2510="""","""",COUNTA(SPLIT(B2510,"" "")))"),51.0)</f>
        <v>51</v>
      </c>
    </row>
    <row r="2511">
      <c r="A2511" s="1" t="s">
        <v>5019</v>
      </c>
      <c r="B2511" s="1" t="s">
        <v>5020</v>
      </c>
      <c r="C2511" s="1">
        <v>7396.0</v>
      </c>
      <c r="D2511" s="1">
        <v>1.0</v>
      </c>
      <c r="F2511" s="1" t="s">
        <v>1520</v>
      </c>
      <c r="G2511" s="2">
        <f>IFERROR(__xludf.DUMMYFUNCTION("IF(B2511="""","""",COUNTA(SPLIT(B2511,"" "")))"),26.0)</f>
        <v>26</v>
      </c>
    </row>
    <row r="2512">
      <c r="A2512" s="1" t="s">
        <v>5021</v>
      </c>
      <c r="B2512" s="1" t="s">
        <v>5022</v>
      </c>
      <c r="C2512" s="1">
        <v>7451.0</v>
      </c>
      <c r="D2512" s="1">
        <v>1.0</v>
      </c>
      <c r="F2512" s="1" t="s">
        <v>1520</v>
      </c>
      <c r="G2512" s="2">
        <f>IFERROR(__xludf.DUMMYFUNCTION("IF(B2512="""","""",COUNTA(SPLIT(B2512,"" "")))"),28.0)</f>
        <v>28</v>
      </c>
    </row>
    <row r="2513">
      <c r="A2513" s="1" t="s">
        <v>5023</v>
      </c>
      <c r="B2513" s="1" t="s">
        <v>5024</v>
      </c>
      <c r="C2513" s="1">
        <v>7453.0</v>
      </c>
      <c r="D2513" s="1">
        <v>1.0</v>
      </c>
      <c r="F2513" s="1" t="s">
        <v>1520</v>
      </c>
      <c r="G2513" s="2">
        <f>IFERROR(__xludf.DUMMYFUNCTION("IF(B2513="""","""",COUNTA(SPLIT(B2513,"" "")))"),23.0)</f>
        <v>23</v>
      </c>
    </row>
    <row r="2514">
      <c r="A2514" s="1" t="s">
        <v>5025</v>
      </c>
      <c r="B2514" s="1" t="s">
        <v>5026</v>
      </c>
      <c r="C2514" s="1">
        <v>7452.0</v>
      </c>
      <c r="D2514" s="1">
        <v>1.0</v>
      </c>
      <c r="F2514" s="1" t="s">
        <v>1520</v>
      </c>
      <c r="G2514" s="2">
        <f>IFERROR(__xludf.DUMMYFUNCTION("IF(B2514="""","""",COUNTA(SPLIT(B2514,"" "")))"),18.0)</f>
        <v>18</v>
      </c>
    </row>
    <row r="2515">
      <c r="A2515" s="1" t="s">
        <v>5027</v>
      </c>
      <c r="B2515" s="1" t="s">
        <v>5028</v>
      </c>
      <c r="C2515" s="1">
        <v>7454.0</v>
      </c>
      <c r="D2515" s="1">
        <v>1.0</v>
      </c>
      <c r="F2515" s="1" t="s">
        <v>1520</v>
      </c>
      <c r="G2515" s="2">
        <f>IFERROR(__xludf.DUMMYFUNCTION("IF(B2515="""","""",COUNTA(SPLIT(B2515,"" "")))"),33.0)</f>
        <v>33</v>
      </c>
    </row>
    <row r="2516">
      <c r="A2516" s="1" t="s">
        <v>5029</v>
      </c>
      <c r="B2516" s="1" t="s">
        <v>5030</v>
      </c>
      <c r="C2516" s="1">
        <v>7455.0</v>
      </c>
      <c r="D2516" s="1">
        <v>1.0</v>
      </c>
      <c r="F2516" s="1" t="s">
        <v>1520</v>
      </c>
      <c r="G2516" s="2">
        <f>IFERROR(__xludf.DUMMYFUNCTION("IF(B2516="""","""",COUNTA(SPLIT(B2516,"" "")))"),31.0)</f>
        <v>31</v>
      </c>
    </row>
    <row r="2517">
      <c r="A2517" s="1" t="s">
        <v>5031</v>
      </c>
      <c r="B2517" s="1" t="s">
        <v>5032</v>
      </c>
      <c r="C2517" s="1">
        <v>7456.0</v>
      </c>
      <c r="D2517" s="1">
        <v>1.0</v>
      </c>
      <c r="F2517" s="1" t="s">
        <v>1520</v>
      </c>
      <c r="G2517" s="2">
        <f>IFERROR(__xludf.DUMMYFUNCTION("IF(B2517="""","""",COUNTA(SPLIT(B2517,"" "")))"),14.0)</f>
        <v>14</v>
      </c>
    </row>
    <row r="2518">
      <c r="A2518" s="1" t="s">
        <v>5033</v>
      </c>
      <c r="B2518" s="1" t="s">
        <v>5034</v>
      </c>
      <c r="C2518" s="1">
        <v>7457.0</v>
      </c>
      <c r="D2518" s="1">
        <v>1.0</v>
      </c>
      <c r="F2518" s="1" t="s">
        <v>1520</v>
      </c>
      <c r="G2518" s="2">
        <f>IFERROR(__xludf.DUMMYFUNCTION("IF(B2518="""","""",COUNTA(SPLIT(B2518,"" "")))"),8.0)</f>
        <v>8</v>
      </c>
    </row>
    <row r="2519">
      <c r="A2519" s="1" t="s">
        <v>5035</v>
      </c>
      <c r="B2519" s="1" t="s">
        <v>5036</v>
      </c>
      <c r="C2519" s="1">
        <v>7465.0</v>
      </c>
      <c r="D2519" s="1">
        <v>1.0</v>
      </c>
      <c r="F2519" s="1" t="s">
        <v>1520</v>
      </c>
      <c r="G2519" s="2">
        <f>IFERROR(__xludf.DUMMYFUNCTION("IF(B2519="""","""",COUNTA(SPLIT(B2519,"" "")))"),23.0)</f>
        <v>23</v>
      </c>
    </row>
    <row r="2520">
      <c r="A2520" s="1" t="s">
        <v>5037</v>
      </c>
      <c r="B2520" s="1" t="s">
        <v>5038</v>
      </c>
      <c r="C2520" s="1">
        <v>7466.0</v>
      </c>
      <c r="D2520" s="1">
        <v>1.0</v>
      </c>
      <c r="F2520" s="1" t="s">
        <v>1520</v>
      </c>
      <c r="G2520" s="2">
        <f>IFERROR(__xludf.DUMMYFUNCTION("IF(B2520="""","""",COUNTA(SPLIT(B2520,"" "")))"),37.0)</f>
        <v>37</v>
      </c>
    </row>
    <row r="2521">
      <c r="A2521" s="1" t="s">
        <v>5039</v>
      </c>
      <c r="B2521" s="1" t="s">
        <v>5040</v>
      </c>
      <c r="C2521" s="1">
        <v>7467.0</v>
      </c>
      <c r="D2521" s="1">
        <v>1.0</v>
      </c>
      <c r="F2521" s="1" t="s">
        <v>1520</v>
      </c>
      <c r="G2521" s="2">
        <f>IFERROR(__xludf.DUMMYFUNCTION("IF(B2521="""","""",COUNTA(SPLIT(B2521,"" "")))"),20.0)</f>
        <v>20</v>
      </c>
    </row>
    <row r="2522">
      <c r="A2522" s="1" t="s">
        <v>5041</v>
      </c>
      <c r="B2522" s="1" t="s">
        <v>5042</v>
      </c>
      <c r="C2522" s="1">
        <v>7468.0</v>
      </c>
      <c r="D2522" s="1">
        <v>1.0</v>
      </c>
      <c r="F2522" s="1" t="s">
        <v>1520</v>
      </c>
      <c r="G2522" s="2">
        <f>IFERROR(__xludf.DUMMYFUNCTION("IF(B2522="""","""",COUNTA(SPLIT(B2522,"" "")))"),21.0)</f>
        <v>21</v>
      </c>
    </row>
    <row r="2523">
      <c r="A2523" s="1" t="s">
        <v>5043</v>
      </c>
      <c r="B2523" s="1" t="s">
        <v>5044</v>
      </c>
      <c r="C2523" s="1">
        <v>7469.0</v>
      </c>
      <c r="D2523" s="1">
        <v>1.0</v>
      </c>
      <c r="F2523" s="1" t="s">
        <v>1520</v>
      </c>
      <c r="G2523" s="2">
        <f>IFERROR(__xludf.DUMMYFUNCTION("IF(B2523="""","""",COUNTA(SPLIT(B2523,"" "")))"),12.0)</f>
        <v>12</v>
      </c>
    </row>
    <row r="2524">
      <c r="A2524" s="1" t="s">
        <v>5045</v>
      </c>
      <c r="B2524" s="1" t="s">
        <v>5046</v>
      </c>
      <c r="C2524" s="1">
        <v>7470.0</v>
      </c>
      <c r="D2524" s="1">
        <v>1.0</v>
      </c>
      <c r="F2524" s="1" t="s">
        <v>1520</v>
      </c>
      <c r="G2524" s="2">
        <f>IFERROR(__xludf.DUMMYFUNCTION("IF(B2524="""","""",COUNTA(SPLIT(B2524,"" "")))"),9.0)</f>
        <v>9</v>
      </c>
    </row>
    <row r="2525">
      <c r="A2525" s="1" t="s">
        <v>5047</v>
      </c>
      <c r="B2525" s="1" t="s">
        <v>5048</v>
      </c>
      <c r="C2525" s="1">
        <v>7471.0</v>
      </c>
      <c r="D2525" s="1">
        <v>1.0</v>
      </c>
      <c r="F2525" s="1" t="s">
        <v>1520</v>
      </c>
      <c r="G2525" s="2">
        <f>IFERROR(__xludf.DUMMYFUNCTION("IF(B2525="""","""",COUNTA(SPLIT(B2525,"" "")))"),12.0)</f>
        <v>12</v>
      </c>
    </row>
    <row r="2526">
      <c r="A2526" s="1" t="s">
        <v>5049</v>
      </c>
      <c r="B2526" s="1" t="s">
        <v>5050</v>
      </c>
      <c r="C2526" s="1">
        <v>7472.0</v>
      </c>
      <c r="D2526" s="1">
        <v>1.0</v>
      </c>
      <c r="F2526" s="1" t="s">
        <v>1520</v>
      </c>
      <c r="G2526" s="2">
        <f>IFERROR(__xludf.DUMMYFUNCTION("IF(B2526="""","""",COUNTA(SPLIT(B2526,"" "")))"),24.0)</f>
        <v>24</v>
      </c>
    </row>
    <row r="2527">
      <c r="A2527" s="1" t="s">
        <v>5051</v>
      </c>
      <c r="B2527" s="1" t="s">
        <v>5052</v>
      </c>
      <c r="C2527" s="1">
        <v>7473.0</v>
      </c>
      <c r="D2527" s="1">
        <v>1.0</v>
      </c>
      <c r="F2527" s="1" t="s">
        <v>1520</v>
      </c>
      <c r="G2527" s="2">
        <f>IFERROR(__xludf.DUMMYFUNCTION("IF(B2527="""","""",COUNTA(SPLIT(B2527,"" "")))"),37.0)</f>
        <v>37</v>
      </c>
    </row>
    <row r="2528">
      <c r="A2528" s="1" t="s">
        <v>5053</v>
      </c>
      <c r="B2528" s="1" t="s">
        <v>5054</v>
      </c>
      <c r="C2528" s="1">
        <v>7474.0</v>
      </c>
      <c r="D2528" s="1">
        <v>1.0</v>
      </c>
      <c r="F2528" s="1" t="s">
        <v>1520</v>
      </c>
      <c r="G2528" s="2">
        <f>IFERROR(__xludf.DUMMYFUNCTION("IF(B2528="""","""",COUNTA(SPLIT(B2528,"" "")))"),27.0)</f>
        <v>27</v>
      </c>
    </row>
    <row r="2529">
      <c r="A2529" s="1" t="s">
        <v>5055</v>
      </c>
      <c r="B2529" s="1" t="s">
        <v>5056</v>
      </c>
      <c r="C2529" s="1">
        <v>7475.0</v>
      </c>
      <c r="D2529" s="1">
        <v>1.0</v>
      </c>
      <c r="F2529" s="1" t="s">
        <v>1520</v>
      </c>
      <c r="G2529" s="2">
        <f>IFERROR(__xludf.DUMMYFUNCTION("IF(B2529="""","""",COUNTA(SPLIT(B2529,"" "")))"),12.0)</f>
        <v>12</v>
      </c>
    </row>
    <row r="2530">
      <c r="A2530" s="1" t="s">
        <v>5057</v>
      </c>
      <c r="B2530" s="1" t="s">
        <v>5058</v>
      </c>
      <c r="C2530" s="1">
        <v>7476.0</v>
      </c>
      <c r="D2530" s="1">
        <v>1.0</v>
      </c>
      <c r="F2530" s="1" t="s">
        <v>1520</v>
      </c>
      <c r="G2530" s="2">
        <f>IFERROR(__xludf.DUMMYFUNCTION("IF(B2530="""","""",COUNTA(SPLIT(B2530,"" "")))"),16.0)</f>
        <v>16</v>
      </c>
    </row>
    <row r="2531">
      <c r="A2531" s="1" t="s">
        <v>5059</v>
      </c>
      <c r="B2531" s="1" t="s">
        <v>5060</v>
      </c>
      <c r="C2531" s="1">
        <v>7477.0</v>
      </c>
      <c r="D2531" s="1">
        <v>1.0</v>
      </c>
      <c r="F2531" s="1" t="s">
        <v>1520</v>
      </c>
      <c r="G2531" s="2">
        <f>IFERROR(__xludf.DUMMYFUNCTION("IF(B2531="""","""",COUNTA(SPLIT(B2531,"" "")))"),28.0)</f>
        <v>28</v>
      </c>
    </row>
    <row r="2532">
      <c r="A2532" s="1" t="s">
        <v>5061</v>
      </c>
      <c r="B2532" s="1" t="s">
        <v>5062</v>
      </c>
      <c r="C2532" s="1">
        <v>7478.0</v>
      </c>
      <c r="D2532" s="1">
        <v>1.0</v>
      </c>
      <c r="F2532" s="1" t="s">
        <v>1520</v>
      </c>
      <c r="G2532" s="2">
        <f>IFERROR(__xludf.DUMMYFUNCTION("IF(B2532="""","""",COUNTA(SPLIT(B2532,"" "")))"),46.0)</f>
        <v>46</v>
      </c>
    </row>
    <row r="2533">
      <c r="A2533" s="1" t="s">
        <v>5063</v>
      </c>
      <c r="B2533" s="1" t="s">
        <v>5064</v>
      </c>
      <c r="C2533" s="1">
        <v>7479.0</v>
      </c>
      <c r="D2533" s="1">
        <v>1.0</v>
      </c>
      <c r="F2533" s="1" t="s">
        <v>1520</v>
      </c>
      <c r="G2533" s="2">
        <f>IFERROR(__xludf.DUMMYFUNCTION("IF(B2533="""","""",COUNTA(SPLIT(B2533,"" "")))"),27.0)</f>
        <v>27</v>
      </c>
    </row>
    <row r="2534">
      <c r="A2534" s="1" t="s">
        <v>5065</v>
      </c>
      <c r="B2534" s="1" t="s">
        <v>5066</v>
      </c>
      <c r="C2534" s="1">
        <v>7480.0</v>
      </c>
      <c r="D2534" s="1">
        <v>1.0</v>
      </c>
      <c r="F2534" s="1" t="s">
        <v>1520</v>
      </c>
      <c r="G2534" s="2">
        <f>IFERROR(__xludf.DUMMYFUNCTION("IF(B2534="""","""",COUNTA(SPLIT(B2534,"" "")))"),29.0)</f>
        <v>29</v>
      </c>
    </row>
    <row r="2535">
      <c r="A2535" s="1" t="s">
        <v>5067</v>
      </c>
      <c r="B2535" s="1" t="s">
        <v>5068</v>
      </c>
      <c r="C2535" s="1">
        <v>7481.0</v>
      </c>
      <c r="D2535" s="1">
        <v>1.0</v>
      </c>
      <c r="F2535" s="1" t="s">
        <v>1520</v>
      </c>
      <c r="G2535" s="2">
        <f>IFERROR(__xludf.DUMMYFUNCTION("IF(B2535="""","""",COUNTA(SPLIT(B2535,"" "")))"),22.0)</f>
        <v>22</v>
      </c>
    </row>
    <row r="2536">
      <c r="A2536" s="1" t="s">
        <v>5069</v>
      </c>
      <c r="B2536" s="1" t="s">
        <v>5070</v>
      </c>
      <c r="C2536" s="1">
        <v>7482.0</v>
      </c>
      <c r="D2536" s="1">
        <v>1.0</v>
      </c>
      <c r="F2536" s="1" t="s">
        <v>1520</v>
      </c>
      <c r="G2536" s="2">
        <f>IFERROR(__xludf.DUMMYFUNCTION("IF(B2536="""","""",COUNTA(SPLIT(B2536,"" "")))"),25.0)</f>
        <v>25</v>
      </c>
    </row>
    <row r="2537">
      <c r="A2537" s="1" t="s">
        <v>5071</v>
      </c>
      <c r="B2537" s="1" t="s">
        <v>5072</v>
      </c>
      <c r="C2537" s="1">
        <v>7483.0</v>
      </c>
      <c r="D2537" s="1">
        <v>1.0</v>
      </c>
      <c r="F2537" s="1" t="s">
        <v>1520</v>
      </c>
      <c r="G2537" s="2">
        <f>IFERROR(__xludf.DUMMYFUNCTION("IF(B2537="""","""",COUNTA(SPLIT(B2537,"" "")))"),8.0)</f>
        <v>8</v>
      </c>
    </row>
    <row r="2538">
      <c r="A2538" s="1" t="s">
        <v>5073</v>
      </c>
      <c r="B2538" s="1" t="s">
        <v>5074</v>
      </c>
      <c r="C2538" s="1">
        <v>7484.0</v>
      </c>
      <c r="D2538" s="1">
        <v>1.0</v>
      </c>
      <c r="F2538" s="1" t="s">
        <v>1520</v>
      </c>
      <c r="G2538" s="2">
        <f>IFERROR(__xludf.DUMMYFUNCTION("IF(B2538="""","""",COUNTA(SPLIT(B2538,"" "")))"),18.0)</f>
        <v>18</v>
      </c>
    </row>
    <row r="2539">
      <c r="A2539" s="1" t="s">
        <v>5075</v>
      </c>
      <c r="B2539" s="1" t="s">
        <v>5076</v>
      </c>
      <c r="C2539" s="1">
        <v>7485.0</v>
      </c>
      <c r="D2539" s="1">
        <v>1.0</v>
      </c>
      <c r="F2539" s="1" t="s">
        <v>1520</v>
      </c>
      <c r="G2539" s="2">
        <f>IFERROR(__xludf.DUMMYFUNCTION("IF(B2539="""","""",COUNTA(SPLIT(B2539,"" "")))"),25.0)</f>
        <v>25</v>
      </c>
    </row>
    <row r="2540">
      <c r="A2540" s="1" t="s">
        <v>5077</v>
      </c>
      <c r="B2540" s="1" t="s">
        <v>5078</v>
      </c>
      <c r="C2540" s="1">
        <v>7486.0</v>
      </c>
      <c r="D2540" s="1">
        <v>1.0</v>
      </c>
      <c r="F2540" s="1" t="s">
        <v>1520</v>
      </c>
      <c r="G2540" s="2">
        <f>IFERROR(__xludf.DUMMYFUNCTION("IF(B2540="""","""",COUNTA(SPLIT(B2540,"" "")))"),36.0)</f>
        <v>36</v>
      </c>
    </row>
    <row r="2541">
      <c r="A2541" s="1" t="s">
        <v>5079</v>
      </c>
      <c r="B2541" s="1" t="s">
        <v>5080</v>
      </c>
      <c r="C2541" s="1">
        <v>7487.0</v>
      </c>
      <c r="D2541" s="1">
        <v>1.0</v>
      </c>
      <c r="F2541" s="1" t="s">
        <v>1520</v>
      </c>
      <c r="G2541" s="2">
        <f>IFERROR(__xludf.DUMMYFUNCTION("IF(B2541="""","""",COUNTA(SPLIT(B2541,"" "")))"),26.0)</f>
        <v>26</v>
      </c>
    </row>
    <row r="2542">
      <c r="A2542" s="1" t="s">
        <v>5081</v>
      </c>
      <c r="B2542" s="1" t="s">
        <v>5082</v>
      </c>
      <c r="C2542" s="1">
        <v>7488.0</v>
      </c>
      <c r="D2542" s="1">
        <v>1.0</v>
      </c>
      <c r="F2542" s="1" t="s">
        <v>1520</v>
      </c>
      <c r="G2542" s="2">
        <f>IFERROR(__xludf.DUMMYFUNCTION("IF(B2542="""","""",COUNTA(SPLIT(B2542,"" "")))"),23.0)</f>
        <v>23</v>
      </c>
    </row>
    <row r="2543">
      <c r="A2543" s="1" t="s">
        <v>5083</v>
      </c>
      <c r="B2543" s="1" t="s">
        <v>5084</v>
      </c>
      <c r="C2543" s="1">
        <v>7489.0</v>
      </c>
      <c r="D2543" s="1">
        <v>1.0</v>
      </c>
      <c r="F2543" s="1" t="s">
        <v>1520</v>
      </c>
      <c r="G2543" s="2">
        <f>IFERROR(__xludf.DUMMYFUNCTION("IF(B2543="""","""",COUNTA(SPLIT(B2543,"" "")))"),24.0)</f>
        <v>24</v>
      </c>
    </row>
    <row r="2544">
      <c r="A2544" s="1" t="s">
        <v>5085</v>
      </c>
      <c r="B2544" s="1" t="s">
        <v>5086</v>
      </c>
      <c r="C2544" s="1">
        <v>7490.0</v>
      </c>
      <c r="D2544" s="1">
        <v>1.0</v>
      </c>
      <c r="F2544" s="1" t="s">
        <v>1520</v>
      </c>
      <c r="G2544" s="2">
        <f>IFERROR(__xludf.DUMMYFUNCTION("IF(B2544="""","""",COUNTA(SPLIT(B2544,"" "")))"),15.0)</f>
        <v>15</v>
      </c>
    </row>
    <row r="2545">
      <c r="A2545" s="1" t="s">
        <v>5087</v>
      </c>
      <c r="B2545" s="1" t="s">
        <v>5088</v>
      </c>
      <c r="C2545" s="1">
        <v>7491.0</v>
      </c>
      <c r="D2545" s="1">
        <v>1.0</v>
      </c>
      <c r="F2545" s="1" t="s">
        <v>1520</v>
      </c>
      <c r="G2545" s="2">
        <f>IFERROR(__xludf.DUMMYFUNCTION("IF(B2545="""","""",COUNTA(SPLIT(B2545,"" "")))"),16.0)</f>
        <v>16</v>
      </c>
    </row>
    <row r="2546">
      <c r="A2546" s="1" t="s">
        <v>5089</v>
      </c>
      <c r="B2546" s="1" t="s">
        <v>5090</v>
      </c>
      <c r="C2546" s="1">
        <v>7492.0</v>
      </c>
      <c r="D2546" s="1">
        <v>1.0</v>
      </c>
      <c r="F2546" s="1" t="s">
        <v>1520</v>
      </c>
      <c r="G2546" s="2">
        <f>IFERROR(__xludf.DUMMYFUNCTION("IF(B2546="""","""",COUNTA(SPLIT(B2546,"" "")))"),16.0)</f>
        <v>16</v>
      </c>
    </row>
    <row r="2547">
      <c r="A2547" s="1" t="s">
        <v>5091</v>
      </c>
      <c r="B2547" s="1" t="s">
        <v>5092</v>
      </c>
      <c r="C2547" s="1">
        <v>7493.0</v>
      </c>
      <c r="D2547" s="1">
        <v>1.0</v>
      </c>
      <c r="F2547" s="1" t="s">
        <v>1520</v>
      </c>
      <c r="G2547" s="2">
        <f>IFERROR(__xludf.DUMMYFUNCTION("IF(B2547="""","""",COUNTA(SPLIT(B2547,"" "")))"),13.0)</f>
        <v>13</v>
      </c>
    </row>
    <row r="2548">
      <c r="A2548" s="1" t="s">
        <v>5093</v>
      </c>
      <c r="B2548" s="1" t="s">
        <v>5094</v>
      </c>
      <c r="C2548" s="1">
        <v>7496.0</v>
      </c>
      <c r="D2548" s="1">
        <v>1.0</v>
      </c>
      <c r="F2548" s="1" t="s">
        <v>1520</v>
      </c>
      <c r="G2548" s="2">
        <f>IFERROR(__xludf.DUMMYFUNCTION("IF(B2548="""","""",COUNTA(SPLIT(B2548,"" "")))"),25.0)</f>
        <v>25</v>
      </c>
    </row>
    <row r="2549">
      <c r="A2549" s="1" t="s">
        <v>5095</v>
      </c>
      <c r="B2549" s="1" t="s">
        <v>5096</v>
      </c>
      <c r="C2549" s="1">
        <v>7497.0</v>
      </c>
      <c r="D2549" s="1">
        <v>1.0</v>
      </c>
      <c r="F2549" s="1" t="s">
        <v>1520</v>
      </c>
      <c r="G2549" s="2">
        <f>IFERROR(__xludf.DUMMYFUNCTION("IF(B2549="""","""",COUNTA(SPLIT(B2549,"" "")))"),17.0)</f>
        <v>17</v>
      </c>
    </row>
    <row r="2550">
      <c r="A2550" s="1" t="s">
        <v>5097</v>
      </c>
      <c r="B2550" s="1" t="s">
        <v>5098</v>
      </c>
      <c r="C2550" s="1">
        <v>7498.0</v>
      </c>
      <c r="D2550" s="1">
        <v>1.0</v>
      </c>
      <c r="F2550" s="1" t="s">
        <v>1520</v>
      </c>
      <c r="G2550" s="2">
        <f>IFERROR(__xludf.DUMMYFUNCTION("IF(B2550="""","""",COUNTA(SPLIT(B2550,"" "")))"),44.0)</f>
        <v>44</v>
      </c>
    </row>
    <row r="2551">
      <c r="A2551" s="1" t="s">
        <v>5099</v>
      </c>
      <c r="B2551" s="1" t="s">
        <v>5100</v>
      </c>
      <c r="C2551" s="1">
        <v>7499.0</v>
      </c>
      <c r="D2551" s="1">
        <v>1.0</v>
      </c>
      <c r="F2551" s="1" t="s">
        <v>1520</v>
      </c>
      <c r="G2551" s="2">
        <f>IFERROR(__xludf.DUMMYFUNCTION("IF(B2551="""","""",COUNTA(SPLIT(B2551,"" "")))"),18.0)</f>
        <v>18</v>
      </c>
    </row>
    <row r="2552">
      <c r="A2552" s="1" t="s">
        <v>5101</v>
      </c>
      <c r="B2552" s="1" t="s">
        <v>5102</v>
      </c>
      <c r="C2552" s="1">
        <v>7651.0</v>
      </c>
      <c r="D2552" s="1">
        <v>1.0</v>
      </c>
      <c r="F2552" s="1" t="s">
        <v>1520</v>
      </c>
      <c r="G2552" s="2">
        <f>IFERROR(__xludf.DUMMYFUNCTION("IF(B2552="""","""",COUNTA(SPLIT(B2552,"" "")))"),36.0)</f>
        <v>36</v>
      </c>
    </row>
    <row r="2553">
      <c r="A2553" s="1" t="s">
        <v>5103</v>
      </c>
      <c r="B2553" s="1" t="s">
        <v>5104</v>
      </c>
      <c r="C2553" s="1">
        <v>7652.0</v>
      </c>
      <c r="D2553" s="1">
        <v>1.0</v>
      </c>
      <c r="F2553" s="1" t="s">
        <v>1520</v>
      </c>
      <c r="G2553" s="2">
        <f>IFERROR(__xludf.DUMMYFUNCTION("IF(B2553="""","""",COUNTA(SPLIT(B2553,"" "")))"),16.0)</f>
        <v>16</v>
      </c>
    </row>
    <row r="2554">
      <c r="A2554" s="1" t="s">
        <v>5105</v>
      </c>
      <c r="B2554" s="1" t="s">
        <v>5106</v>
      </c>
      <c r="C2554" s="1">
        <v>7653.0</v>
      </c>
      <c r="D2554" s="1">
        <v>1.0</v>
      </c>
      <c r="F2554" s="1" t="s">
        <v>1520</v>
      </c>
      <c r="G2554" s="2">
        <f>IFERROR(__xludf.DUMMYFUNCTION("IF(B2554="""","""",COUNTA(SPLIT(B2554,"" "")))"),37.0)</f>
        <v>37</v>
      </c>
    </row>
    <row r="2555">
      <c r="A2555" s="1" t="s">
        <v>5107</v>
      </c>
      <c r="B2555" s="1" t="s">
        <v>5108</v>
      </c>
      <c r="C2555" s="1">
        <v>7655.0</v>
      </c>
      <c r="D2555" s="1">
        <v>1.0</v>
      </c>
      <c r="F2555" s="1" t="s">
        <v>1520</v>
      </c>
      <c r="G2555" s="2">
        <f>IFERROR(__xludf.DUMMYFUNCTION("IF(B2555="""","""",COUNTA(SPLIT(B2555,"" "")))"),30.0)</f>
        <v>30</v>
      </c>
    </row>
    <row r="2556">
      <c r="A2556" s="1" t="s">
        <v>5109</v>
      </c>
      <c r="B2556" s="1" t="s">
        <v>5110</v>
      </c>
      <c r="C2556" s="1">
        <v>7656.0</v>
      </c>
      <c r="D2556" s="1">
        <v>1.0</v>
      </c>
      <c r="F2556" s="1" t="s">
        <v>1520</v>
      </c>
      <c r="G2556" s="2">
        <f>IFERROR(__xludf.DUMMYFUNCTION("IF(B2556="""","""",COUNTA(SPLIT(B2556,"" "")))"),31.0)</f>
        <v>31</v>
      </c>
    </row>
    <row r="2557">
      <c r="A2557" s="1" t="s">
        <v>5111</v>
      </c>
      <c r="B2557" s="1" t="s">
        <v>5112</v>
      </c>
      <c r="C2557" s="1">
        <v>7657.0</v>
      </c>
      <c r="D2557" s="1">
        <v>1.0</v>
      </c>
      <c r="F2557" s="1" t="s">
        <v>1520</v>
      </c>
      <c r="G2557" s="2">
        <f>IFERROR(__xludf.DUMMYFUNCTION("IF(B2557="""","""",COUNTA(SPLIT(B2557,"" "")))"),21.0)</f>
        <v>21</v>
      </c>
    </row>
    <row r="2558">
      <c r="A2558" s="1" t="s">
        <v>5113</v>
      </c>
      <c r="B2558" s="1" t="s">
        <v>5114</v>
      </c>
      <c r="C2558" s="1">
        <v>7658.0</v>
      </c>
      <c r="D2558" s="1">
        <v>1.0</v>
      </c>
      <c r="F2558" s="1" t="s">
        <v>1520</v>
      </c>
      <c r="G2558" s="2">
        <f>IFERROR(__xludf.DUMMYFUNCTION("IF(B2558="""","""",COUNTA(SPLIT(B2558,"" "")))"),48.0)</f>
        <v>48</v>
      </c>
    </row>
    <row r="2559">
      <c r="A2559" s="1" t="s">
        <v>5115</v>
      </c>
      <c r="B2559" s="1" t="s">
        <v>5116</v>
      </c>
      <c r="C2559" s="1">
        <v>7659.0</v>
      </c>
      <c r="D2559" s="1">
        <v>1.0</v>
      </c>
      <c r="F2559" s="1" t="s">
        <v>1520</v>
      </c>
      <c r="G2559" s="2">
        <f>IFERROR(__xludf.DUMMYFUNCTION("IF(B2559="""","""",COUNTA(SPLIT(B2559,"" "")))"),39.0)</f>
        <v>39</v>
      </c>
    </row>
    <row r="2560">
      <c r="A2560" s="1" t="s">
        <v>5117</v>
      </c>
      <c r="B2560" s="1" t="s">
        <v>5118</v>
      </c>
      <c r="C2560" s="1">
        <v>7803.0</v>
      </c>
      <c r="D2560" s="1">
        <v>1.0</v>
      </c>
      <c r="F2560" s="1" t="s">
        <v>1520</v>
      </c>
      <c r="G2560" s="2">
        <f>IFERROR(__xludf.DUMMYFUNCTION("IF(B2560="""","""",COUNTA(SPLIT(B2560,"" "")))"),9.0)</f>
        <v>9</v>
      </c>
    </row>
    <row r="2561">
      <c r="A2561" s="1" t="s">
        <v>5119</v>
      </c>
      <c r="B2561" s="1" t="s">
        <v>5120</v>
      </c>
      <c r="C2561" s="1">
        <v>7661.0</v>
      </c>
      <c r="D2561" s="1">
        <v>1.0</v>
      </c>
      <c r="F2561" s="1" t="s">
        <v>1520</v>
      </c>
      <c r="G2561" s="2">
        <f>IFERROR(__xludf.DUMMYFUNCTION("IF(B2561="""","""",COUNTA(SPLIT(B2561,"" "")))"),17.0)</f>
        <v>17</v>
      </c>
    </row>
    <row r="2562">
      <c r="A2562" s="1" t="s">
        <v>5121</v>
      </c>
      <c r="B2562" s="1" t="s">
        <v>5122</v>
      </c>
      <c r="C2562" s="1">
        <v>7662.0</v>
      </c>
      <c r="D2562" s="1">
        <v>1.0</v>
      </c>
      <c r="F2562" s="1" t="s">
        <v>1520</v>
      </c>
      <c r="G2562" s="2">
        <f>IFERROR(__xludf.DUMMYFUNCTION("IF(B2562="""","""",COUNTA(SPLIT(B2562,"" "")))"),10.0)</f>
        <v>10</v>
      </c>
    </row>
    <row r="2563">
      <c r="A2563" s="1" t="s">
        <v>5123</v>
      </c>
      <c r="B2563" s="1" t="s">
        <v>5124</v>
      </c>
      <c r="C2563" s="1">
        <v>7663.0</v>
      </c>
      <c r="D2563" s="1">
        <v>1.0</v>
      </c>
      <c r="F2563" s="1" t="s">
        <v>1520</v>
      </c>
      <c r="G2563" s="2">
        <f>IFERROR(__xludf.DUMMYFUNCTION("IF(B2563="""","""",COUNTA(SPLIT(B2563,"" "")))"),34.0)</f>
        <v>34</v>
      </c>
    </row>
    <row r="2564">
      <c r="A2564" s="1" t="s">
        <v>5125</v>
      </c>
      <c r="B2564" s="1" t="s">
        <v>5126</v>
      </c>
      <c r="C2564" s="1">
        <v>7664.0</v>
      </c>
      <c r="D2564" s="1">
        <v>1.0</v>
      </c>
      <c r="F2564" s="1" t="s">
        <v>1520</v>
      </c>
      <c r="G2564" s="2">
        <f>IFERROR(__xludf.DUMMYFUNCTION("IF(B2564="""","""",COUNTA(SPLIT(B2564,"" "")))"),6.0)</f>
        <v>6</v>
      </c>
    </row>
    <row r="2565">
      <c r="A2565" s="1" t="s">
        <v>5127</v>
      </c>
      <c r="B2565" s="1" t="s">
        <v>5128</v>
      </c>
      <c r="C2565" s="1">
        <v>7665.0</v>
      </c>
      <c r="D2565" s="1">
        <v>1.0</v>
      </c>
      <c r="F2565" s="1" t="s">
        <v>1520</v>
      </c>
      <c r="G2565" s="2">
        <f>IFERROR(__xludf.DUMMYFUNCTION("IF(B2565="""","""",COUNTA(SPLIT(B2565,"" "")))"),18.0)</f>
        <v>18</v>
      </c>
    </row>
    <row r="2566">
      <c r="A2566" s="1" t="s">
        <v>5129</v>
      </c>
      <c r="B2566" s="1" t="s">
        <v>5130</v>
      </c>
      <c r="C2566" s="1">
        <v>7666.0</v>
      </c>
      <c r="D2566" s="1">
        <v>1.0</v>
      </c>
      <c r="F2566" s="1" t="s">
        <v>1520</v>
      </c>
      <c r="G2566" s="2">
        <f>IFERROR(__xludf.DUMMYFUNCTION("IF(B2566="""","""",COUNTA(SPLIT(B2566,"" "")))"),16.0)</f>
        <v>16</v>
      </c>
    </row>
    <row r="2567">
      <c r="A2567" s="1" t="s">
        <v>5131</v>
      </c>
      <c r="B2567" s="1" t="s">
        <v>5132</v>
      </c>
      <c r="C2567" s="1">
        <v>7667.0</v>
      </c>
      <c r="D2567" s="1">
        <v>1.0</v>
      </c>
      <c r="F2567" s="1" t="s">
        <v>1520</v>
      </c>
      <c r="G2567" s="2">
        <f>IFERROR(__xludf.DUMMYFUNCTION("IF(B2567="""","""",COUNTA(SPLIT(B2567,"" "")))"),15.0)</f>
        <v>15</v>
      </c>
    </row>
    <row r="2568">
      <c r="A2568" s="1" t="s">
        <v>5133</v>
      </c>
      <c r="B2568" s="1" t="s">
        <v>5134</v>
      </c>
      <c r="C2568" s="1">
        <v>7668.0</v>
      </c>
      <c r="D2568" s="1">
        <v>1.0</v>
      </c>
      <c r="F2568" s="1" t="s">
        <v>1520</v>
      </c>
      <c r="G2568" s="2">
        <f>IFERROR(__xludf.DUMMYFUNCTION("IF(B2568="""","""",COUNTA(SPLIT(B2568,"" "")))"),27.0)</f>
        <v>27</v>
      </c>
    </row>
    <row r="2569">
      <c r="A2569" s="1" t="s">
        <v>5135</v>
      </c>
      <c r="B2569" s="1" t="s">
        <v>5136</v>
      </c>
      <c r="C2569" s="1">
        <v>7669.0</v>
      </c>
      <c r="D2569" s="1">
        <v>1.0</v>
      </c>
      <c r="F2569" s="1" t="s">
        <v>1520</v>
      </c>
      <c r="G2569" s="2">
        <f>IFERROR(__xludf.DUMMYFUNCTION("IF(B2569="""","""",COUNTA(SPLIT(B2569,"" "")))"),48.0)</f>
        <v>48</v>
      </c>
    </row>
    <row r="2570">
      <c r="A2570" s="1" t="s">
        <v>5137</v>
      </c>
      <c r="B2570" s="1" t="s">
        <v>5138</v>
      </c>
      <c r="C2570" s="1">
        <v>7670.0</v>
      </c>
      <c r="D2570" s="1">
        <v>1.0</v>
      </c>
      <c r="F2570" s="1" t="s">
        <v>1520</v>
      </c>
      <c r="G2570" s="2">
        <f>IFERROR(__xludf.DUMMYFUNCTION("IF(B2570="""","""",COUNTA(SPLIT(B2570,"" "")))"),41.0)</f>
        <v>41</v>
      </c>
    </row>
    <row r="2571">
      <c r="A2571" s="1" t="s">
        <v>5139</v>
      </c>
      <c r="B2571" s="1" t="s">
        <v>5140</v>
      </c>
      <c r="C2571" s="1">
        <v>7671.0</v>
      </c>
      <c r="D2571" s="1">
        <v>1.0</v>
      </c>
      <c r="F2571" s="1" t="s">
        <v>1520</v>
      </c>
      <c r="G2571" s="2">
        <f>IFERROR(__xludf.DUMMYFUNCTION("IF(B2571="""","""",COUNTA(SPLIT(B2571,"" "")))"),20.0)</f>
        <v>20</v>
      </c>
    </row>
    <row r="2572">
      <c r="A2572" s="1" t="s">
        <v>5141</v>
      </c>
      <c r="B2572" s="1" t="s">
        <v>5142</v>
      </c>
      <c r="C2572" s="1">
        <v>7672.0</v>
      </c>
      <c r="D2572" s="1">
        <v>1.0</v>
      </c>
      <c r="F2572" s="1" t="s">
        <v>1520</v>
      </c>
      <c r="G2572" s="2">
        <f>IFERROR(__xludf.DUMMYFUNCTION("IF(B2572="""","""",COUNTA(SPLIT(B2572,"" "")))"),19.0)</f>
        <v>19</v>
      </c>
    </row>
    <row r="2573">
      <c r="A2573" s="1" t="s">
        <v>5143</v>
      </c>
      <c r="B2573" s="1" t="s">
        <v>5144</v>
      </c>
      <c r="C2573" s="1">
        <v>7673.0</v>
      </c>
      <c r="D2573" s="1">
        <v>1.0</v>
      </c>
      <c r="F2573" s="1" t="s">
        <v>1520</v>
      </c>
      <c r="G2573" s="2">
        <f>IFERROR(__xludf.DUMMYFUNCTION("IF(B2573="""","""",COUNTA(SPLIT(B2573,"" "")))"),20.0)</f>
        <v>20</v>
      </c>
    </row>
    <row r="2574">
      <c r="A2574" s="1" t="s">
        <v>5145</v>
      </c>
      <c r="B2574" s="1" t="s">
        <v>5146</v>
      </c>
      <c r="C2574" s="1">
        <v>7674.0</v>
      </c>
      <c r="D2574" s="1">
        <v>1.0</v>
      </c>
      <c r="F2574" s="1" t="s">
        <v>1520</v>
      </c>
      <c r="G2574" s="2">
        <f>IFERROR(__xludf.DUMMYFUNCTION("IF(B2574="""","""",COUNTA(SPLIT(B2574,"" "")))"),21.0)</f>
        <v>21</v>
      </c>
    </row>
    <row r="2575">
      <c r="A2575" s="1" t="s">
        <v>5147</v>
      </c>
      <c r="B2575" s="1" t="s">
        <v>5148</v>
      </c>
      <c r="C2575" s="1">
        <v>7675.0</v>
      </c>
      <c r="D2575" s="1">
        <v>1.0</v>
      </c>
      <c r="F2575" s="1" t="s">
        <v>1520</v>
      </c>
      <c r="G2575" s="2">
        <f>IFERROR(__xludf.DUMMYFUNCTION("IF(B2575="""","""",COUNTA(SPLIT(B2575,"" "")))"),36.0)</f>
        <v>36</v>
      </c>
    </row>
    <row r="2576">
      <c r="A2576" s="1" t="s">
        <v>5149</v>
      </c>
      <c r="B2576" s="1" t="s">
        <v>5150</v>
      </c>
      <c r="C2576" s="1">
        <v>7676.0</v>
      </c>
      <c r="D2576" s="1">
        <v>1.0</v>
      </c>
      <c r="F2576" s="1" t="s">
        <v>1520</v>
      </c>
      <c r="G2576" s="2">
        <f>IFERROR(__xludf.DUMMYFUNCTION("IF(B2576="""","""",COUNTA(SPLIT(B2576,"" "")))"),18.0)</f>
        <v>18</v>
      </c>
    </row>
    <row r="2577">
      <c r="A2577" s="1" t="s">
        <v>5151</v>
      </c>
      <c r="B2577" s="1" t="s">
        <v>5152</v>
      </c>
      <c r="C2577" s="1">
        <v>7677.0</v>
      </c>
      <c r="D2577" s="1">
        <v>1.0</v>
      </c>
      <c r="F2577" s="1" t="s">
        <v>1520</v>
      </c>
      <c r="G2577" s="2">
        <f>IFERROR(__xludf.DUMMYFUNCTION("IF(B2577="""","""",COUNTA(SPLIT(B2577,"" "")))"),15.0)</f>
        <v>15</v>
      </c>
    </row>
    <row r="2578">
      <c r="A2578" s="1" t="s">
        <v>5153</v>
      </c>
      <c r="B2578" s="1" t="s">
        <v>5154</v>
      </c>
      <c r="C2578" s="1">
        <v>7678.0</v>
      </c>
      <c r="D2578" s="1">
        <v>1.0</v>
      </c>
      <c r="F2578" s="1" t="s">
        <v>1520</v>
      </c>
      <c r="G2578" s="2">
        <f>IFERROR(__xludf.DUMMYFUNCTION("IF(B2578="""","""",COUNTA(SPLIT(B2578,"" "")))"),17.0)</f>
        <v>17</v>
      </c>
    </row>
    <row r="2579">
      <c r="A2579" s="1" t="s">
        <v>5155</v>
      </c>
      <c r="B2579" s="1" t="s">
        <v>5156</v>
      </c>
      <c r="C2579" s="1">
        <v>7679.0</v>
      </c>
      <c r="D2579" s="1">
        <v>1.0</v>
      </c>
      <c r="F2579" s="1" t="s">
        <v>1520</v>
      </c>
      <c r="G2579" s="2">
        <f>IFERROR(__xludf.DUMMYFUNCTION("IF(B2579="""","""",COUNTA(SPLIT(B2579,"" "")))"),8.0)</f>
        <v>8</v>
      </c>
    </row>
    <row r="2580">
      <c r="A2580" s="1" t="s">
        <v>5157</v>
      </c>
      <c r="B2580" s="1" t="s">
        <v>5158</v>
      </c>
      <c r="C2580" s="1">
        <v>7680.0</v>
      </c>
      <c r="D2580" s="1">
        <v>1.0</v>
      </c>
      <c r="F2580" s="1" t="s">
        <v>1520</v>
      </c>
      <c r="G2580" s="2">
        <f>IFERROR(__xludf.DUMMYFUNCTION("IF(B2580="""","""",COUNTA(SPLIT(B2580,"" "")))"),8.0)</f>
        <v>8</v>
      </c>
    </row>
    <row r="2581">
      <c r="A2581" s="1" t="s">
        <v>5159</v>
      </c>
      <c r="B2581" s="1" t="s">
        <v>5160</v>
      </c>
      <c r="C2581" s="1">
        <v>7681.0</v>
      </c>
      <c r="D2581" s="1">
        <v>1.0</v>
      </c>
      <c r="F2581" s="1" t="s">
        <v>1520</v>
      </c>
      <c r="G2581" s="2">
        <f>IFERROR(__xludf.DUMMYFUNCTION("IF(B2581="""","""",COUNTA(SPLIT(B2581,"" "")))"),12.0)</f>
        <v>12</v>
      </c>
    </row>
    <row r="2582">
      <c r="A2582" s="1" t="s">
        <v>5161</v>
      </c>
      <c r="B2582" s="1" t="s">
        <v>5162</v>
      </c>
      <c r="C2582" s="1">
        <v>7682.0</v>
      </c>
      <c r="D2582" s="1">
        <v>1.0</v>
      </c>
      <c r="F2582" s="1" t="s">
        <v>1520</v>
      </c>
      <c r="G2582" s="2">
        <f>IFERROR(__xludf.DUMMYFUNCTION("IF(B2582="""","""",COUNTA(SPLIT(B2582,"" "")))"),7.0)</f>
        <v>7</v>
      </c>
    </row>
    <row r="2583">
      <c r="A2583" s="1" t="s">
        <v>5163</v>
      </c>
      <c r="B2583" s="1" t="s">
        <v>5164</v>
      </c>
      <c r="C2583" s="1">
        <v>7683.0</v>
      </c>
      <c r="D2583" s="1">
        <v>1.0</v>
      </c>
      <c r="F2583" s="1" t="s">
        <v>1520</v>
      </c>
      <c r="G2583" s="2">
        <f>IFERROR(__xludf.DUMMYFUNCTION("IF(B2583="""","""",COUNTA(SPLIT(B2583,"" "")))"),10.0)</f>
        <v>10</v>
      </c>
    </row>
    <row r="2584">
      <c r="A2584" s="1" t="s">
        <v>5165</v>
      </c>
      <c r="B2584" s="1" t="s">
        <v>5166</v>
      </c>
      <c r="C2584" s="1">
        <v>7684.0</v>
      </c>
      <c r="D2584" s="1">
        <v>1.0</v>
      </c>
      <c r="F2584" s="1" t="s">
        <v>1520</v>
      </c>
      <c r="G2584" s="2">
        <f>IFERROR(__xludf.DUMMYFUNCTION("IF(B2584="""","""",COUNTA(SPLIT(B2584,"" "")))"),26.0)</f>
        <v>26</v>
      </c>
    </row>
    <row r="2585">
      <c r="A2585" s="1" t="s">
        <v>5167</v>
      </c>
      <c r="B2585" s="1" t="s">
        <v>5168</v>
      </c>
      <c r="C2585" s="1">
        <v>7685.0</v>
      </c>
      <c r="D2585" s="1">
        <v>1.0</v>
      </c>
      <c r="F2585" s="1" t="s">
        <v>1520</v>
      </c>
      <c r="G2585" s="2">
        <f>IFERROR(__xludf.DUMMYFUNCTION("IF(B2585="""","""",COUNTA(SPLIT(B2585,"" "")))"),20.0)</f>
        <v>20</v>
      </c>
    </row>
    <row r="2586">
      <c r="A2586" s="1" t="s">
        <v>5169</v>
      </c>
      <c r="B2586" s="1" t="s">
        <v>5170</v>
      </c>
      <c r="C2586" s="1">
        <v>7686.0</v>
      </c>
      <c r="D2586" s="1">
        <v>1.0</v>
      </c>
      <c r="F2586" s="1" t="s">
        <v>1520</v>
      </c>
      <c r="G2586" s="2">
        <f>IFERROR(__xludf.DUMMYFUNCTION("IF(B2586="""","""",COUNTA(SPLIT(B2586,"" "")))"),32.0)</f>
        <v>32</v>
      </c>
    </row>
    <row r="2587">
      <c r="A2587" s="1" t="s">
        <v>5171</v>
      </c>
      <c r="B2587" s="1" t="s">
        <v>5172</v>
      </c>
      <c r="C2587" s="1">
        <v>7687.0</v>
      </c>
      <c r="D2587" s="1">
        <v>1.0</v>
      </c>
      <c r="F2587" s="1" t="s">
        <v>1520</v>
      </c>
      <c r="G2587" s="2">
        <f>IFERROR(__xludf.DUMMYFUNCTION("IF(B2587="""","""",COUNTA(SPLIT(B2587,"" "")))"),20.0)</f>
        <v>20</v>
      </c>
    </row>
    <row r="2588">
      <c r="A2588" s="1" t="s">
        <v>5173</v>
      </c>
      <c r="B2588" s="1" t="s">
        <v>5174</v>
      </c>
      <c r="C2588" s="1">
        <v>7688.0</v>
      </c>
      <c r="D2588" s="1">
        <v>1.0</v>
      </c>
      <c r="F2588" s="1" t="s">
        <v>1520</v>
      </c>
      <c r="G2588" s="2">
        <f>IFERROR(__xludf.DUMMYFUNCTION("IF(B2588="""","""",COUNTA(SPLIT(B2588,"" "")))"),34.0)</f>
        <v>34</v>
      </c>
    </row>
    <row r="2589">
      <c r="A2589" s="1" t="s">
        <v>5175</v>
      </c>
      <c r="B2589" s="1" t="s">
        <v>5176</v>
      </c>
      <c r="C2589" s="1">
        <v>7628.0</v>
      </c>
      <c r="D2589" s="1">
        <v>1.0</v>
      </c>
      <c r="F2589" s="1" t="s">
        <v>1520</v>
      </c>
      <c r="G2589" s="2">
        <f>IFERROR(__xludf.DUMMYFUNCTION("IF(B2589="""","""",COUNTA(SPLIT(B2589,"" "")))"),9.0)</f>
        <v>9</v>
      </c>
    </row>
    <row r="2590">
      <c r="A2590" s="1" t="s">
        <v>5177</v>
      </c>
      <c r="B2590" s="1" t="s">
        <v>5178</v>
      </c>
      <c r="C2590" s="1">
        <v>7629.0</v>
      </c>
      <c r="D2590" s="1">
        <v>1.0</v>
      </c>
      <c r="F2590" s="1" t="s">
        <v>1520</v>
      </c>
      <c r="G2590" s="2">
        <f>IFERROR(__xludf.DUMMYFUNCTION("IF(B2590="""","""",COUNTA(SPLIT(B2590,"" "")))"),7.0)</f>
        <v>7</v>
      </c>
    </row>
    <row r="2591">
      <c r="A2591" s="1" t="s">
        <v>5179</v>
      </c>
      <c r="B2591" s="1" t="s">
        <v>5180</v>
      </c>
      <c r="C2591" s="1">
        <v>7630.0</v>
      </c>
      <c r="D2591" s="1">
        <v>1.0</v>
      </c>
      <c r="F2591" s="1" t="s">
        <v>1520</v>
      </c>
      <c r="G2591" s="2">
        <f>IFERROR(__xludf.DUMMYFUNCTION("IF(B2591="""","""",COUNTA(SPLIT(B2591,"" "")))"),7.0)</f>
        <v>7</v>
      </c>
    </row>
    <row r="2592">
      <c r="A2592" s="1" t="s">
        <v>5181</v>
      </c>
      <c r="B2592" s="1" t="s">
        <v>5182</v>
      </c>
      <c r="C2592" s="1">
        <v>7631.0</v>
      </c>
      <c r="D2592" s="1">
        <v>1.0</v>
      </c>
      <c r="F2592" s="1" t="s">
        <v>1520</v>
      </c>
      <c r="G2592" s="2">
        <f>IFERROR(__xludf.DUMMYFUNCTION("IF(B2592="""","""",COUNTA(SPLIT(B2592,"" "")))"),10.0)</f>
        <v>10</v>
      </c>
    </row>
    <row r="2593">
      <c r="A2593" s="1" t="s">
        <v>5183</v>
      </c>
      <c r="B2593" s="1" t="s">
        <v>5184</v>
      </c>
      <c r="C2593" s="1">
        <v>7632.0</v>
      </c>
      <c r="D2593" s="1">
        <v>1.0</v>
      </c>
      <c r="F2593" s="1" t="s">
        <v>1520</v>
      </c>
      <c r="G2593" s="2">
        <f>IFERROR(__xludf.DUMMYFUNCTION("IF(B2593="""","""",COUNTA(SPLIT(B2593,"" "")))"),6.0)</f>
        <v>6</v>
      </c>
    </row>
    <row r="2594">
      <c r="A2594" s="1" t="s">
        <v>5185</v>
      </c>
      <c r="B2594" s="1" t="s">
        <v>5186</v>
      </c>
      <c r="C2594" s="1">
        <v>7354.0</v>
      </c>
      <c r="D2594" s="1">
        <v>1.0</v>
      </c>
      <c r="F2594" s="1" t="s">
        <v>1520</v>
      </c>
      <c r="G2594" s="2">
        <f>IFERROR(__xludf.DUMMYFUNCTION("IF(B2594="""","""",COUNTA(SPLIT(B2594,"" "")))"),8.0)</f>
        <v>8</v>
      </c>
    </row>
    <row r="2595">
      <c r="A2595" s="1" t="s">
        <v>5187</v>
      </c>
      <c r="B2595" s="1" t="s">
        <v>5188</v>
      </c>
      <c r="C2595" s="1">
        <v>7355.0</v>
      </c>
      <c r="D2595" s="1">
        <v>1.0</v>
      </c>
      <c r="F2595" s="1" t="s">
        <v>1520</v>
      </c>
      <c r="G2595" s="2">
        <f>IFERROR(__xludf.DUMMYFUNCTION("IF(B2595="""","""",COUNTA(SPLIT(B2595,"" "")))"),12.0)</f>
        <v>12</v>
      </c>
    </row>
    <row r="2596">
      <c r="A2596" s="1" t="s">
        <v>5189</v>
      </c>
      <c r="B2596" s="1" t="s">
        <v>5190</v>
      </c>
      <c r="C2596" s="1">
        <v>7356.0</v>
      </c>
      <c r="D2596" s="1">
        <v>1.0</v>
      </c>
      <c r="F2596" s="1" t="s">
        <v>1520</v>
      </c>
      <c r="G2596" s="2">
        <f>IFERROR(__xludf.DUMMYFUNCTION("IF(B2596="""","""",COUNTA(SPLIT(B2596,"" "")))"),9.0)</f>
        <v>9</v>
      </c>
    </row>
    <row r="2597">
      <c r="A2597" s="1" t="s">
        <v>5191</v>
      </c>
      <c r="B2597" s="1" t="s">
        <v>5192</v>
      </c>
      <c r="C2597" s="1">
        <v>7383.0</v>
      </c>
      <c r="D2597" s="1">
        <v>1.0</v>
      </c>
      <c r="F2597" s="1" t="s">
        <v>1520</v>
      </c>
      <c r="G2597" s="2">
        <f>IFERROR(__xludf.DUMMYFUNCTION("IF(B2597="""","""",COUNTA(SPLIT(B2597,"" "")))"),6.0)</f>
        <v>6</v>
      </c>
    </row>
    <row r="2598">
      <c r="A2598" s="1" t="s">
        <v>5193</v>
      </c>
      <c r="B2598" s="1" t="s">
        <v>5194</v>
      </c>
      <c r="C2598" s="1">
        <v>7384.0</v>
      </c>
      <c r="D2598" s="1">
        <v>1.0</v>
      </c>
      <c r="F2598" s="1" t="s">
        <v>1520</v>
      </c>
      <c r="G2598" s="2">
        <f>IFERROR(__xludf.DUMMYFUNCTION("IF(B2598="""","""",COUNTA(SPLIT(B2598,"" "")))"),11.0)</f>
        <v>11</v>
      </c>
    </row>
    <row r="2599">
      <c r="A2599" s="1" t="s">
        <v>5195</v>
      </c>
      <c r="B2599" s="1" t="s">
        <v>5196</v>
      </c>
      <c r="C2599" s="1">
        <v>7385.0</v>
      </c>
      <c r="D2599" s="1">
        <v>1.0</v>
      </c>
      <c r="F2599" s="1" t="s">
        <v>1520</v>
      </c>
      <c r="G2599" s="2">
        <f>IFERROR(__xludf.DUMMYFUNCTION("IF(B2599="""","""",COUNTA(SPLIT(B2599,"" "")))"),5.0)</f>
        <v>5</v>
      </c>
    </row>
    <row r="2600">
      <c r="A2600" s="1" t="s">
        <v>5197</v>
      </c>
      <c r="B2600" s="1" t="s">
        <v>5198</v>
      </c>
      <c r="C2600" s="1">
        <v>7369.0</v>
      </c>
      <c r="D2600" s="1">
        <v>1.0</v>
      </c>
      <c r="F2600" s="1" t="s">
        <v>1520</v>
      </c>
      <c r="G2600" s="2">
        <f>IFERROR(__xludf.DUMMYFUNCTION("IF(B2600="""","""",COUNTA(SPLIT(B2600,"" "")))"),6.0)</f>
        <v>6</v>
      </c>
    </row>
    <row r="2601">
      <c r="A2601" s="1" t="s">
        <v>5199</v>
      </c>
      <c r="B2601" s="1" t="s">
        <v>5200</v>
      </c>
      <c r="C2601" s="1">
        <v>7370.0</v>
      </c>
      <c r="D2601" s="1">
        <v>1.0</v>
      </c>
      <c r="F2601" s="1" t="s">
        <v>1520</v>
      </c>
      <c r="G2601" s="2">
        <f>IFERROR(__xludf.DUMMYFUNCTION("IF(B2601="""","""",COUNTA(SPLIT(B2601,"" "")))"),3.0)</f>
        <v>3</v>
      </c>
    </row>
    <row r="2602">
      <c r="A2602" s="1" t="s">
        <v>5201</v>
      </c>
      <c r="B2602" s="1" t="s">
        <v>5202</v>
      </c>
      <c r="C2602" s="1">
        <v>7371.0</v>
      </c>
      <c r="D2602" s="1">
        <v>1.0</v>
      </c>
      <c r="F2602" s="1" t="s">
        <v>1520</v>
      </c>
      <c r="G2602" s="2">
        <f>IFERROR(__xludf.DUMMYFUNCTION("IF(B2602="""","""",COUNTA(SPLIT(B2602,"" "")))"),8.0)</f>
        <v>8</v>
      </c>
    </row>
    <row r="2603">
      <c r="A2603" s="1" t="s">
        <v>5203</v>
      </c>
      <c r="B2603" s="1" t="s">
        <v>5204</v>
      </c>
      <c r="C2603" s="1">
        <v>7386.0</v>
      </c>
      <c r="D2603" s="1">
        <v>1.0</v>
      </c>
      <c r="F2603" s="1" t="s">
        <v>1520</v>
      </c>
      <c r="G2603" s="2">
        <f>IFERROR(__xludf.DUMMYFUNCTION("IF(B2603="""","""",COUNTA(SPLIT(B2603,"" "")))"),5.0)</f>
        <v>5</v>
      </c>
    </row>
    <row r="2604">
      <c r="A2604" s="1" t="s">
        <v>5205</v>
      </c>
      <c r="B2604" s="1" t="s">
        <v>5206</v>
      </c>
      <c r="C2604" s="1">
        <v>7387.0</v>
      </c>
      <c r="D2604" s="1">
        <v>1.0</v>
      </c>
      <c r="F2604" s="1" t="s">
        <v>1520</v>
      </c>
      <c r="G2604" s="2">
        <f>IFERROR(__xludf.DUMMYFUNCTION("IF(B2604="""","""",COUNTA(SPLIT(B2604,"" "")))"),6.0)</f>
        <v>6</v>
      </c>
    </row>
    <row r="2605">
      <c r="A2605" s="1" t="s">
        <v>5207</v>
      </c>
      <c r="B2605" s="1" t="s">
        <v>5208</v>
      </c>
      <c r="C2605" s="1">
        <v>7388.0</v>
      </c>
      <c r="D2605" s="1">
        <v>1.0</v>
      </c>
      <c r="F2605" s="1" t="s">
        <v>1520</v>
      </c>
      <c r="G2605" s="2">
        <f>IFERROR(__xludf.DUMMYFUNCTION("IF(B2605="""","""",COUNTA(SPLIT(B2605,"" "")))"),10.0)</f>
        <v>10</v>
      </c>
    </row>
    <row r="2606">
      <c r="A2606" s="1" t="s">
        <v>5209</v>
      </c>
      <c r="B2606" s="1" t="s">
        <v>5210</v>
      </c>
      <c r="C2606" s="1">
        <v>7372.0</v>
      </c>
      <c r="D2606" s="1">
        <v>1.0</v>
      </c>
      <c r="F2606" s="1" t="s">
        <v>1520</v>
      </c>
      <c r="G2606" s="2">
        <f>IFERROR(__xludf.DUMMYFUNCTION("IF(B2606="""","""",COUNTA(SPLIT(B2606,"" "")))"),6.0)</f>
        <v>6</v>
      </c>
    </row>
    <row r="2607">
      <c r="A2607" s="1" t="s">
        <v>5211</v>
      </c>
      <c r="B2607" s="1" t="s">
        <v>5212</v>
      </c>
      <c r="C2607" s="1">
        <v>7373.0</v>
      </c>
      <c r="D2607" s="1">
        <v>1.0</v>
      </c>
      <c r="F2607" s="1" t="s">
        <v>1520</v>
      </c>
      <c r="G2607" s="2">
        <f>IFERROR(__xludf.DUMMYFUNCTION("IF(B2607="""","""",COUNTA(SPLIT(B2607,"" "")))"),3.0)</f>
        <v>3</v>
      </c>
    </row>
    <row r="2608">
      <c r="A2608" s="1" t="s">
        <v>5213</v>
      </c>
      <c r="B2608" s="1" t="s">
        <v>5214</v>
      </c>
      <c r="C2608" s="1">
        <v>7648.0</v>
      </c>
      <c r="D2608" s="1">
        <v>1.0</v>
      </c>
      <c r="F2608" s="1" t="s">
        <v>1520</v>
      </c>
      <c r="G2608" s="2">
        <f>IFERROR(__xludf.DUMMYFUNCTION("IF(B2608="""","""",COUNTA(SPLIT(B2608,"" "")))"),8.0)</f>
        <v>8</v>
      </c>
    </row>
    <row r="2609">
      <c r="A2609" s="1" t="s">
        <v>5215</v>
      </c>
      <c r="B2609" s="1" t="s">
        <v>5216</v>
      </c>
      <c r="C2609" s="1">
        <v>7649.0</v>
      </c>
      <c r="D2609" s="1">
        <v>1.0</v>
      </c>
      <c r="F2609" s="1" t="s">
        <v>1520</v>
      </c>
      <c r="G2609" s="2">
        <f>IFERROR(__xludf.DUMMYFUNCTION("IF(B2609="""","""",COUNTA(SPLIT(B2609,"" "")))"),11.0)</f>
        <v>11</v>
      </c>
    </row>
    <row r="2610">
      <c r="A2610" s="1" t="s">
        <v>5217</v>
      </c>
      <c r="B2610" s="1" t="s">
        <v>5218</v>
      </c>
      <c r="C2610" s="1">
        <v>7374.0</v>
      </c>
      <c r="D2610" s="1">
        <v>1.0</v>
      </c>
      <c r="F2610" s="1" t="s">
        <v>1520</v>
      </c>
      <c r="G2610" s="2">
        <f>IFERROR(__xludf.DUMMYFUNCTION("IF(B2610="""","""",COUNTA(SPLIT(B2610,"" "")))"),6.0)</f>
        <v>6</v>
      </c>
    </row>
    <row r="2611">
      <c r="A2611" s="1" t="s">
        <v>5219</v>
      </c>
      <c r="B2611" s="1" t="s">
        <v>5220</v>
      </c>
      <c r="C2611" s="1">
        <v>7375.0</v>
      </c>
      <c r="D2611" s="1">
        <v>1.0</v>
      </c>
      <c r="F2611" s="1" t="s">
        <v>1520</v>
      </c>
      <c r="G2611" s="2">
        <f>IFERROR(__xludf.DUMMYFUNCTION("IF(B2611="""","""",COUNTA(SPLIT(B2611,"" "")))"),3.0)</f>
        <v>3</v>
      </c>
    </row>
    <row r="2612">
      <c r="A2612" s="1" t="s">
        <v>5221</v>
      </c>
      <c r="B2612" s="1" t="s">
        <v>5222</v>
      </c>
      <c r="C2612" s="1">
        <v>10171.0</v>
      </c>
      <c r="D2612" s="1">
        <v>1.0</v>
      </c>
      <c r="F2612" s="1" t="s">
        <v>1520</v>
      </c>
      <c r="G2612" s="2">
        <f>IFERROR(__xludf.DUMMYFUNCTION("IF(B2612="""","""",COUNTA(SPLIT(B2612,"" "")))"),7.0)</f>
        <v>7</v>
      </c>
    </row>
    <row r="2613">
      <c r="A2613" s="1" t="s">
        <v>5223</v>
      </c>
      <c r="B2613" s="1" t="s">
        <v>5224</v>
      </c>
      <c r="C2613" s="1">
        <v>10172.0</v>
      </c>
      <c r="D2613" s="1">
        <v>1.0</v>
      </c>
      <c r="F2613" s="1" t="s">
        <v>1520</v>
      </c>
      <c r="G2613" s="2">
        <f>IFERROR(__xludf.DUMMYFUNCTION("IF(B2613="""","""",COUNTA(SPLIT(B2613,"" "")))"),5.0)</f>
        <v>5</v>
      </c>
    </row>
    <row r="2614">
      <c r="A2614" s="1" t="s">
        <v>5225</v>
      </c>
      <c r="B2614" s="1" t="s">
        <v>5226</v>
      </c>
      <c r="C2614" s="1">
        <v>10168.0</v>
      </c>
      <c r="D2614" s="1">
        <v>1.0</v>
      </c>
      <c r="F2614" s="1" t="s">
        <v>1520</v>
      </c>
      <c r="G2614" s="2">
        <f>IFERROR(__xludf.DUMMYFUNCTION("IF(B2614="""","""",COUNTA(SPLIT(B2614,"" "")))"),4.0)</f>
        <v>4</v>
      </c>
    </row>
    <row r="2615">
      <c r="A2615" s="1" t="s">
        <v>5227</v>
      </c>
      <c r="B2615" s="1" t="s">
        <v>5228</v>
      </c>
      <c r="C2615" s="1">
        <v>10169.0</v>
      </c>
      <c r="D2615" s="1">
        <v>1.0</v>
      </c>
      <c r="F2615" s="1" t="s">
        <v>1520</v>
      </c>
      <c r="G2615" s="2">
        <f>IFERROR(__xludf.DUMMYFUNCTION("IF(B2615="""","""",COUNTA(SPLIT(B2615,"" "")))"),6.0)</f>
        <v>6</v>
      </c>
    </row>
    <row r="2616">
      <c r="A2616" s="1" t="s">
        <v>5229</v>
      </c>
      <c r="B2616" s="1" t="s">
        <v>5230</v>
      </c>
      <c r="C2616" s="1">
        <v>10170.0</v>
      </c>
      <c r="D2616" s="1">
        <v>1.0</v>
      </c>
      <c r="F2616" s="1" t="s">
        <v>1520</v>
      </c>
      <c r="G2616" s="2">
        <f>IFERROR(__xludf.DUMMYFUNCTION("IF(B2616="""","""",COUNTA(SPLIT(B2616,"" "")))"),6.0)</f>
        <v>6</v>
      </c>
    </row>
    <row r="2617">
      <c r="A2617" s="1" t="s">
        <v>5231</v>
      </c>
      <c r="B2617" s="1" t="s">
        <v>5232</v>
      </c>
      <c r="C2617" s="1">
        <v>10165.0</v>
      </c>
      <c r="D2617" s="1">
        <v>1.0</v>
      </c>
      <c r="F2617" s="1" t="s">
        <v>1520</v>
      </c>
      <c r="G2617" s="2">
        <f>IFERROR(__xludf.DUMMYFUNCTION("IF(B2617="""","""",COUNTA(SPLIT(B2617,"" "")))"),4.0)</f>
        <v>4</v>
      </c>
    </row>
    <row r="2618">
      <c r="A2618" s="1" t="s">
        <v>5233</v>
      </c>
      <c r="B2618" s="1" t="s">
        <v>5234</v>
      </c>
      <c r="C2618" s="1">
        <v>10166.0</v>
      </c>
      <c r="D2618" s="1">
        <v>1.0</v>
      </c>
      <c r="F2618" s="1" t="s">
        <v>1520</v>
      </c>
      <c r="G2618" s="2">
        <f>IFERROR(__xludf.DUMMYFUNCTION("IF(B2618="""","""",COUNTA(SPLIT(B2618,"" "")))"),7.0)</f>
        <v>7</v>
      </c>
    </row>
    <row r="2619">
      <c r="A2619" s="1" t="s">
        <v>5235</v>
      </c>
      <c r="B2619" s="1" t="s">
        <v>5236</v>
      </c>
      <c r="C2619" s="1">
        <v>10167.0</v>
      </c>
      <c r="D2619" s="1">
        <v>1.0</v>
      </c>
      <c r="F2619" s="1" t="s">
        <v>1520</v>
      </c>
      <c r="G2619" s="2">
        <f>IFERROR(__xludf.DUMMYFUNCTION("IF(B2619="""","""",COUNTA(SPLIT(B2619,"" "")))"),8.0)</f>
        <v>8</v>
      </c>
    </row>
    <row r="2620">
      <c r="A2620" s="1" t="s">
        <v>5237</v>
      </c>
      <c r="B2620" s="1" t="s">
        <v>5238</v>
      </c>
      <c r="C2620" s="1">
        <v>10163.0</v>
      </c>
      <c r="D2620" s="1">
        <v>1.0</v>
      </c>
      <c r="F2620" s="1" t="s">
        <v>1520</v>
      </c>
      <c r="G2620" s="2">
        <f>IFERROR(__xludf.DUMMYFUNCTION("IF(B2620="""","""",COUNTA(SPLIT(B2620,"" "")))"),8.0)</f>
        <v>8</v>
      </c>
    </row>
    <row r="2621">
      <c r="A2621" s="1" t="s">
        <v>5239</v>
      </c>
      <c r="B2621" s="1" t="s">
        <v>5240</v>
      </c>
      <c r="C2621" s="1">
        <v>10164.0</v>
      </c>
      <c r="D2621" s="1">
        <v>1.0</v>
      </c>
      <c r="F2621" s="1" t="s">
        <v>1520</v>
      </c>
      <c r="G2621" s="2">
        <f>IFERROR(__xludf.DUMMYFUNCTION("IF(B2621="""","""",COUNTA(SPLIT(B2621,"" "")))"),10.0)</f>
        <v>10</v>
      </c>
    </row>
    <row r="2622">
      <c r="A2622" s="1" t="s">
        <v>5241</v>
      </c>
      <c r="B2622" s="1" t="s">
        <v>4708</v>
      </c>
      <c r="C2622" s="1">
        <v>10726.0</v>
      </c>
      <c r="D2622" s="1">
        <v>1.0</v>
      </c>
      <c r="F2622" s="1" t="s">
        <v>1520</v>
      </c>
      <c r="G2622" s="2">
        <f>IFERROR(__xludf.DUMMYFUNCTION("IF(B2622="""","""",COUNTA(SPLIT(B2622,"" "")))"),1.0)</f>
        <v>1</v>
      </c>
    </row>
    <row r="2623">
      <c r="A2623" s="1" t="s">
        <v>5242</v>
      </c>
      <c r="B2623" s="1" t="s">
        <v>4710</v>
      </c>
      <c r="C2623" s="1">
        <v>10727.0</v>
      </c>
      <c r="D2623" s="1">
        <v>1.0</v>
      </c>
      <c r="F2623" s="1" t="s">
        <v>1520</v>
      </c>
      <c r="G2623" s="2">
        <f>IFERROR(__xludf.DUMMYFUNCTION("IF(B2623="""","""",COUNTA(SPLIT(B2623,"" "")))"),1.0)</f>
        <v>1</v>
      </c>
    </row>
    <row r="2624">
      <c r="A2624" s="1" t="s">
        <v>5243</v>
      </c>
      <c r="B2624" s="1" t="s">
        <v>4712</v>
      </c>
      <c r="C2624" s="1">
        <v>10728.0</v>
      </c>
      <c r="D2624" s="1">
        <v>1.0</v>
      </c>
      <c r="F2624" s="1" t="s">
        <v>1520</v>
      </c>
      <c r="G2624" s="2">
        <f>IFERROR(__xludf.DUMMYFUNCTION("IF(B2624="""","""",COUNTA(SPLIT(B2624,"" "")))"),1.0)</f>
        <v>1</v>
      </c>
    </row>
    <row r="2625">
      <c r="A2625" s="1" t="s">
        <v>5244</v>
      </c>
      <c r="B2625" s="1" t="s">
        <v>1650</v>
      </c>
      <c r="C2625" s="1">
        <v>10729.0</v>
      </c>
      <c r="D2625" s="1">
        <v>1.0</v>
      </c>
      <c r="F2625" s="1" t="s">
        <v>1520</v>
      </c>
      <c r="G2625" s="2">
        <f>IFERROR(__xludf.DUMMYFUNCTION("IF(B2625="""","""",COUNTA(SPLIT(B2625,"" "")))"),1.0)</f>
        <v>1</v>
      </c>
    </row>
    <row r="2626">
      <c r="A2626" s="1" t="s">
        <v>5245</v>
      </c>
      <c r="B2626" s="1" t="s">
        <v>5246</v>
      </c>
      <c r="C2626" s="1">
        <v>3453.0</v>
      </c>
      <c r="D2626" s="1">
        <v>1.0</v>
      </c>
      <c r="F2626" s="1" t="s">
        <v>1520</v>
      </c>
      <c r="G2626" s="2">
        <f>IFERROR(__xludf.DUMMYFUNCTION("IF(B2626="""","""",COUNTA(SPLIT(B2626,"" "")))"),1.0)</f>
        <v>1</v>
      </c>
    </row>
    <row r="2627">
      <c r="A2627" s="1" t="s">
        <v>5247</v>
      </c>
      <c r="B2627" s="1" t="s">
        <v>5248</v>
      </c>
      <c r="C2627" s="1">
        <v>3454.0</v>
      </c>
      <c r="D2627" s="1">
        <v>1.0</v>
      </c>
      <c r="F2627" s="1" t="s">
        <v>1520</v>
      </c>
      <c r="G2627" s="2">
        <f>IFERROR(__xludf.DUMMYFUNCTION("IF(B2627="""","""",COUNTA(SPLIT(B2627,"" "")))"),2.0)</f>
        <v>2</v>
      </c>
    </row>
    <row r="2628">
      <c r="A2628" s="1" t="s">
        <v>5249</v>
      </c>
      <c r="B2628" s="1" t="s">
        <v>5250</v>
      </c>
      <c r="C2628" s="1">
        <v>7402.0</v>
      </c>
      <c r="D2628" s="1">
        <v>12.0</v>
      </c>
      <c r="F2628" s="1" t="s">
        <v>1520</v>
      </c>
      <c r="G2628" s="2">
        <f>IFERROR(__xludf.DUMMYFUNCTION("IF(B2628="""","""",COUNTA(SPLIT(B2628,"" "")))"),2.0)</f>
        <v>2</v>
      </c>
    </row>
    <row r="2629">
      <c r="A2629" s="1" t="s">
        <v>5251</v>
      </c>
      <c r="B2629" s="1" t="s">
        <v>5252</v>
      </c>
      <c r="C2629" s="1">
        <v>7403.0</v>
      </c>
      <c r="D2629" s="1">
        <v>11.0</v>
      </c>
      <c r="F2629" s="1" t="s">
        <v>1520</v>
      </c>
      <c r="G2629" s="2">
        <f>IFERROR(__xludf.DUMMYFUNCTION("IF(B2629="""","""",COUNTA(SPLIT(B2629,"" "")))"),10.0)</f>
        <v>10</v>
      </c>
    </row>
    <row r="2630">
      <c r="A2630" s="1" t="s">
        <v>5253</v>
      </c>
      <c r="B2630" s="1" t="s">
        <v>5254</v>
      </c>
      <c r="C2630" s="1">
        <v>7404.0</v>
      </c>
      <c r="D2630" s="1">
        <v>12.0</v>
      </c>
      <c r="F2630" s="1" t="s">
        <v>1520</v>
      </c>
      <c r="G2630" s="2">
        <f>IFERROR(__xludf.DUMMYFUNCTION("IF(B2630="""","""",COUNTA(SPLIT(B2630,"" "")))"),6.0)</f>
        <v>6</v>
      </c>
    </row>
    <row r="2631">
      <c r="A2631" s="1" t="s">
        <v>5255</v>
      </c>
      <c r="B2631" s="1" t="s">
        <v>5256</v>
      </c>
      <c r="C2631" s="1">
        <v>7405.0</v>
      </c>
      <c r="D2631" s="1">
        <v>11.0</v>
      </c>
      <c r="F2631" s="1" t="s">
        <v>1520</v>
      </c>
      <c r="G2631" s="2">
        <f>IFERROR(__xludf.DUMMYFUNCTION("IF(B2631="""","""",COUNTA(SPLIT(B2631,"" "")))"),12.0)</f>
        <v>12</v>
      </c>
    </row>
    <row r="2632">
      <c r="A2632" s="1" t="s">
        <v>5257</v>
      </c>
      <c r="B2632" s="1" t="s">
        <v>5258</v>
      </c>
      <c r="C2632" s="1">
        <v>7406.0</v>
      </c>
      <c r="D2632" s="1">
        <v>11.0</v>
      </c>
      <c r="F2632" s="1" t="s">
        <v>1520</v>
      </c>
      <c r="G2632" s="2">
        <f>IFERROR(__xludf.DUMMYFUNCTION("IF(B2632="""","""",COUNTA(SPLIT(B2632,"" "")))"),26.0)</f>
        <v>26</v>
      </c>
    </row>
    <row r="2633">
      <c r="A2633" s="1" t="s">
        <v>5259</v>
      </c>
      <c r="B2633" s="1" t="s">
        <v>5260</v>
      </c>
      <c r="C2633" s="1">
        <v>7407.0</v>
      </c>
      <c r="D2633" s="1">
        <v>12.0</v>
      </c>
      <c r="F2633" s="1" t="s">
        <v>1520</v>
      </c>
      <c r="G2633" s="2">
        <f>IFERROR(__xludf.DUMMYFUNCTION("IF(B2633="""","""",COUNTA(SPLIT(B2633,"" "")))"),16.0)</f>
        <v>16</v>
      </c>
    </row>
    <row r="2634">
      <c r="A2634" s="1" t="s">
        <v>5261</v>
      </c>
      <c r="B2634" s="1" t="s">
        <v>5262</v>
      </c>
      <c r="C2634" s="1">
        <v>7991.0</v>
      </c>
      <c r="D2634" s="1">
        <v>1.0</v>
      </c>
      <c r="F2634" s="1" t="s">
        <v>1520</v>
      </c>
      <c r="G2634" s="2">
        <f>IFERROR(__xludf.DUMMYFUNCTION("IF(B2634="""","""",COUNTA(SPLIT(B2634,"" "")))"),31.0)</f>
        <v>31</v>
      </c>
    </row>
    <row r="2635">
      <c r="A2635" s="1" t="s">
        <v>5263</v>
      </c>
      <c r="B2635" s="1" t="s">
        <v>5264</v>
      </c>
      <c r="C2635" s="1">
        <v>7992.0</v>
      </c>
      <c r="D2635" s="1">
        <v>2.0</v>
      </c>
      <c r="F2635" s="1" t="s">
        <v>1520</v>
      </c>
      <c r="G2635" s="2">
        <f>IFERROR(__xludf.DUMMYFUNCTION("IF(B2635="""","""",COUNTA(SPLIT(B2635,"" "")))"),13.0)</f>
        <v>13</v>
      </c>
    </row>
    <row r="2636">
      <c r="A2636" s="1" t="s">
        <v>5265</v>
      </c>
      <c r="B2636" s="1" t="s">
        <v>5266</v>
      </c>
      <c r="C2636" s="1">
        <v>7357.0</v>
      </c>
      <c r="D2636" s="1">
        <v>1.0</v>
      </c>
      <c r="F2636" s="1" t="s">
        <v>1520</v>
      </c>
      <c r="G2636" s="2">
        <f>IFERROR(__xludf.DUMMYFUNCTION("IF(B2636="""","""",COUNTA(SPLIT(B2636,"" "")))"),6.0)</f>
        <v>6</v>
      </c>
    </row>
    <row r="2637">
      <c r="A2637" s="1" t="s">
        <v>5267</v>
      </c>
      <c r="B2637" s="1" t="s">
        <v>5268</v>
      </c>
      <c r="C2637" s="1">
        <v>7358.0</v>
      </c>
      <c r="D2637" s="1">
        <v>1.0</v>
      </c>
      <c r="F2637" s="1" t="s">
        <v>1520</v>
      </c>
      <c r="G2637" s="2">
        <f>IFERROR(__xludf.DUMMYFUNCTION("IF(B2637="""","""",COUNTA(SPLIT(B2637,"" "")))"),8.0)</f>
        <v>8</v>
      </c>
    </row>
    <row r="2638">
      <c r="A2638" s="1" t="s">
        <v>5269</v>
      </c>
      <c r="B2638" s="1" t="s">
        <v>5270</v>
      </c>
      <c r="C2638" s="1">
        <v>7359.0</v>
      </c>
      <c r="D2638" s="1">
        <v>1.0</v>
      </c>
      <c r="F2638" s="1" t="s">
        <v>1520</v>
      </c>
      <c r="G2638" s="2">
        <f>IFERROR(__xludf.DUMMYFUNCTION("IF(B2638="""","""",COUNTA(SPLIT(B2638,"" "")))"),8.0)</f>
        <v>8</v>
      </c>
    </row>
    <row r="2639">
      <c r="A2639" s="1" t="s">
        <v>5271</v>
      </c>
      <c r="B2639" s="1" t="s">
        <v>5272</v>
      </c>
      <c r="C2639" s="1">
        <v>8123.0</v>
      </c>
      <c r="D2639" s="1">
        <v>1.0</v>
      </c>
      <c r="F2639" s="1" t="s">
        <v>1520</v>
      </c>
      <c r="G2639" s="2">
        <f>IFERROR(__xludf.DUMMYFUNCTION("IF(B2639="""","""",COUNTA(SPLIT(B2639,"" "")))"),8.0)</f>
        <v>8</v>
      </c>
    </row>
    <row r="2640">
      <c r="A2640" s="1" t="s">
        <v>5273</v>
      </c>
      <c r="B2640" s="1" t="s">
        <v>5274</v>
      </c>
      <c r="C2640" s="1">
        <v>8124.0</v>
      </c>
      <c r="D2640" s="1">
        <v>1.0</v>
      </c>
      <c r="F2640" s="1" t="s">
        <v>1520</v>
      </c>
      <c r="G2640" s="2">
        <f>IFERROR(__xludf.DUMMYFUNCTION("IF(B2640="""","""",COUNTA(SPLIT(B2640,"" "")))"),5.0)</f>
        <v>5</v>
      </c>
    </row>
    <row r="2641">
      <c r="A2641" s="1" t="s">
        <v>5275</v>
      </c>
      <c r="B2641" s="1" t="s">
        <v>5276</v>
      </c>
      <c r="C2641" s="1">
        <v>8125.0</v>
      </c>
      <c r="D2641" s="1">
        <v>1.0</v>
      </c>
      <c r="F2641" s="1" t="s">
        <v>1520</v>
      </c>
      <c r="G2641" s="2">
        <f>IFERROR(__xludf.DUMMYFUNCTION("IF(B2641="""","""",COUNTA(SPLIT(B2641,"" "")))"),7.0)</f>
        <v>7</v>
      </c>
    </row>
    <row r="2642">
      <c r="A2642" s="1" t="s">
        <v>5277</v>
      </c>
      <c r="B2642" s="1" t="s">
        <v>5278</v>
      </c>
      <c r="C2642" s="1">
        <v>8110.0</v>
      </c>
      <c r="D2642" s="1">
        <v>1.0</v>
      </c>
      <c r="F2642" s="1" t="s">
        <v>1520</v>
      </c>
      <c r="G2642" s="2">
        <f>IFERROR(__xludf.DUMMYFUNCTION("IF(B2642="""","""",COUNTA(SPLIT(B2642,"" "")))"),7.0)</f>
        <v>7</v>
      </c>
    </row>
    <row r="2643">
      <c r="A2643" s="1" t="s">
        <v>5279</v>
      </c>
      <c r="B2643" s="1" t="s">
        <v>5280</v>
      </c>
      <c r="C2643" s="1">
        <v>8111.0</v>
      </c>
      <c r="D2643" s="1">
        <v>1.0</v>
      </c>
      <c r="F2643" s="1" t="s">
        <v>1520</v>
      </c>
      <c r="G2643" s="2">
        <f>IFERROR(__xludf.DUMMYFUNCTION("IF(B2643="""","""",COUNTA(SPLIT(B2643,"" "")))"),5.0)</f>
        <v>5</v>
      </c>
    </row>
    <row r="2644">
      <c r="A2644" s="1" t="s">
        <v>5281</v>
      </c>
      <c r="B2644" s="1" t="s">
        <v>5282</v>
      </c>
      <c r="C2644" s="1">
        <v>8112.0</v>
      </c>
      <c r="D2644" s="1">
        <v>1.0</v>
      </c>
      <c r="F2644" s="1" t="s">
        <v>1520</v>
      </c>
      <c r="G2644" s="2">
        <f>IFERROR(__xludf.DUMMYFUNCTION("IF(B2644="""","""",COUNTA(SPLIT(B2644,"" "")))"),7.0)</f>
        <v>7</v>
      </c>
    </row>
    <row r="2645">
      <c r="A2645" s="1" t="s">
        <v>5283</v>
      </c>
      <c r="B2645" s="1" t="s">
        <v>5284</v>
      </c>
      <c r="C2645" s="1">
        <v>8113.0</v>
      </c>
      <c r="D2645" s="1">
        <v>1.0</v>
      </c>
      <c r="F2645" s="1" t="s">
        <v>1520</v>
      </c>
      <c r="G2645" s="2">
        <f>IFERROR(__xludf.DUMMYFUNCTION("IF(B2645="""","""",COUNTA(SPLIT(B2645,"" "")))"),5.0)</f>
        <v>5</v>
      </c>
    </row>
    <row r="2646">
      <c r="A2646" s="1" t="s">
        <v>5285</v>
      </c>
      <c r="B2646" s="1" t="s">
        <v>5286</v>
      </c>
      <c r="C2646" s="1">
        <v>8120.0</v>
      </c>
      <c r="D2646" s="1">
        <v>1.0</v>
      </c>
      <c r="F2646" s="1" t="s">
        <v>1520</v>
      </c>
      <c r="G2646" s="2">
        <f>IFERROR(__xludf.DUMMYFUNCTION("IF(B2646="""","""",COUNTA(SPLIT(B2646,"" "")))"),7.0)</f>
        <v>7</v>
      </c>
    </row>
    <row r="2647">
      <c r="A2647" s="1" t="s">
        <v>5287</v>
      </c>
      <c r="B2647" s="1" t="s">
        <v>5288</v>
      </c>
      <c r="C2647" s="1">
        <v>8121.0</v>
      </c>
      <c r="D2647" s="1">
        <v>1.0</v>
      </c>
      <c r="F2647" s="1" t="s">
        <v>1520</v>
      </c>
      <c r="G2647" s="2">
        <f>IFERROR(__xludf.DUMMYFUNCTION("IF(B2647="""","""",COUNTA(SPLIT(B2647,"" "")))"),6.0)</f>
        <v>6</v>
      </c>
    </row>
    <row r="2648">
      <c r="A2648" s="1" t="s">
        <v>5289</v>
      </c>
      <c r="B2648" s="1" t="s">
        <v>5290</v>
      </c>
      <c r="C2648" s="1">
        <v>8122.0</v>
      </c>
      <c r="D2648" s="1">
        <v>1.0</v>
      </c>
      <c r="F2648" s="1" t="s">
        <v>1520</v>
      </c>
      <c r="G2648" s="2">
        <f>IFERROR(__xludf.DUMMYFUNCTION("IF(B2648="""","""",COUNTA(SPLIT(B2648,"" "")))"),9.0)</f>
        <v>9</v>
      </c>
    </row>
    <row r="2649">
      <c r="A2649" s="1" t="s">
        <v>5291</v>
      </c>
      <c r="B2649" s="1" t="s">
        <v>5292</v>
      </c>
      <c r="C2649" s="1">
        <v>8129.0</v>
      </c>
      <c r="D2649" s="1">
        <v>1.0</v>
      </c>
      <c r="F2649" s="1" t="s">
        <v>1520</v>
      </c>
      <c r="G2649" s="2">
        <f>IFERROR(__xludf.DUMMYFUNCTION("IF(B2649="""","""",COUNTA(SPLIT(B2649,"" "")))"),3.0)</f>
        <v>3</v>
      </c>
    </row>
    <row r="2650">
      <c r="A2650" s="1" t="s">
        <v>5293</v>
      </c>
      <c r="B2650" s="1" t="s">
        <v>5292</v>
      </c>
      <c r="C2650" s="1">
        <v>8130.0</v>
      </c>
      <c r="D2650" s="1">
        <v>1.0</v>
      </c>
      <c r="F2650" s="1" t="s">
        <v>1520</v>
      </c>
      <c r="G2650" s="2">
        <f>IFERROR(__xludf.DUMMYFUNCTION("IF(B2650="""","""",COUNTA(SPLIT(B2650,"" "")))"),3.0)</f>
        <v>3</v>
      </c>
    </row>
    <row r="2651">
      <c r="A2651" s="1" t="s">
        <v>5294</v>
      </c>
      <c r="B2651" s="1" t="s">
        <v>5292</v>
      </c>
      <c r="C2651" s="1">
        <v>8131.0</v>
      </c>
      <c r="D2651" s="1">
        <v>1.0</v>
      </c>
      <c r="F2651" s="1" t="s">
        <v>1520</v>
      </c>
      <c r="G2651" s="2">
        <f>IFERROR(__xludf.DUMMYFUNCTION("IF(B2651="""","""",COUNTA(SPLIT(B2651,"" "")))"),3.0)</f>
        <v>3</v>
      </c>
    </row>
    <row r="2652">
      <c r="A2652" s="1" t="s">
        <v>5295</v>
      </c>
      <c r="B2652" s="1" t="s">
        <v>5296</v>
      </c>
      <c r="C2652" s="1">
        <v>8126.0</v>
      </c>
      <c r="D2652" s="1">
        <v>1.0</v>
      </c>
      <c r="F2652" s="1" t="s">
        <v>1520</v>
      </c>
      <c r="G2652" s="2">
        <f>IFERROR(__xludf.DUMMYFUNCTION("IF(B2652="""","""",COUNTA(SPLIT(B2652,"" "")))"),6.0)</f>
        <v>6</v>
      </c>
    </row>
    <row r="2653">
      <c r="A2653" s="1" t="s">
        <v>5297</v>
      </c>
      <c r="B2653" s="1" t="s">
        <v>5298</v>
      </c>
      <c r="C2653" s="1">
        <v>8127.0</v>
      </c>
      <c r="D2653" s="1">
        <v>1.0</v>
      </c>
      <c r="F2653" s="1" t="s">
        <v>1520</v>
      </c>
      <c r="G2653" s="2">
        <f>IFERROR(__xludf.DUMMYFUNCTION("IF(B2653="""","""",COUNTA(SPLIT(B2653,"" "")))"),11.0)</f>
        <v>11</v>
      </c>
    </row>
    <row r="2654">
      <c r="A2654" s="1" t="s">
        <v>5299</v>
      </c>
      <c r="B2654" s="1" t="s">
        <v>5300</v>
      </c>
      <c r="C2654" s="1">
        <v>8128.0</v>
      </c>
      <c r="D2654" s="1">
        <v>1.0</v>
      </c>
      <c r="F2654" s="1" t="s">
        <v>1520</v>
      </c>
      <c r="G2654" s="2">
        <f>IFERROR(__xludf.DUMMYFUNCTION("IF(B2654="""","""",COUNTA(SPLIT(B2654,"" "")))"),8.0)</f>
        <v>8</v>
      </c>
    </row>
    <row r="2655">
      <c r="A2655" s="1" t="s">
        <v>5301</v>
      </c>
      <c r="B2655" s="1" t="s">
        <v>5302</v>
      </c>
      <c r="C2655" s="1">
        <v>7381.0</v>
      </c>
      <c r="D2655" s="1">
        <v>1.0</v>
      </c>
      <c r="F2655" s="1" t="s">
        <v>1520</v>
      </c>
      <c r="G2655" s="2">
        <f>IFERROR(__xludf.DUMMYFUNCTION("IF(B2655="""","""",COUNTA(SPLIT(B2655,"" "")))"),5.0)</f>
        <v>5</v>
      </c>
    </row>
    <row r="2656">
      <c r="A2656" s="1" t="s">
        <v>5303</v>
      </c>
      <c r="B2656" s="1" t="s">
        <v>5304</v>
      </c>
      <c r="C2656" s="1">
        <v>7382.0</v>
      </c>
      <c r="D2656" s="1">
        <v>1.0</v>
      </c>
      <c r="F2656" s="1" t="s">
        <v>1520</v>
      </c>
      <c r="G2656" s="2">
        <f>IFERROR(__xludf.DUMMYFUNCTION("IF(B2656="""","""",COUNTA(SPLIT(B2656,"" "")))"),7.0)</f>
        <v>7</v>
      </c>
    </row>
    <row r="2657">
      <c r="A2657" s="1" t="s">
        <v>5305</v>
      </c>
      <c r="B2657" s="1" t="s">
        <v>5306</v>
      </c>
      <c r="C2657" s="1">
        <v>9976.0</v>
      </c>
      <c r="D2657" s="1">
        <v>1.0</v>
      </c>
      <c r="F2657" s="1" t="s">
        <v>1520</v>
      </c>
      <c r="G2657" s="2">
        <f>IFERROR(__xludf.DUMMYFUNCTION("IF(B2657="""","""",COUNTA(SPLIT(B2657,"" "")))"),8.0)</f>
        <v>8</v>
      </c>
    </row>
    <row r="2658">
      <c r="A2658" s="1" t="s">
        <v>5307</v>
      </c>
      <c r="B2658" s="1" t="s">
        <v>5308</v>
      </c>
      <c r="C2658" s="1">
        <v>7335.0</v>
      </c>
      <c r="D2658" s="1">
        <v>1.0</v>
      </c>
      <c r="F2658" s="1" t="s">
        <v>1520</v>
      </c>
      <c r="G2658" s="2">
        <f>IFERROR(__xludf.DUMMYFUNCTION("IF(B2658="""","""",COUNTA(SPLIT(B2658,"" "")))"),8.0)</f>
        <v>8</v>
      </c>
    </row>
    <row r="2659">
      <c r="A2659" s="1" t="s">
        <v>5309</v>
      </c>
      <c r="B2659" s="1" t="s">
        <v>5310</v>
      </c>
      <c r="C2659" s="1">
        <v>7336.0</v>
      </c>
      <c r="D2659" s="1">
        <v>1.0</v>
      </c>
      <c r="F2659" s="1" t="s">
        <v>1520</v>
      </c>
      <c r="G2659" s="2">
        <f>IFERROR(__xludf.DUMMYFUNCTION("IF(B2659="""","""",COUNTA(SPLIT(B2659,"" "")))"),11.0)</f>
        <v>11</v>
      </c>
    </row>
    <row r="2660">
      <c r="A2660" s="1" t="s">
        <v>5311</v>
      </c>
      <c r="B2660" s="1" t="s">
        <v>5312</v>
      </c>
      <c r="C2660" s="1">
        <v>7337.0</v>
      </c>
      <c r="D2660" s="1">
        <v>1.0</v>
      </c>
      <c r="F2660" s="1" t="s">
        <v>1520</v>
      </c>
      <c r="G2660" s="2">
        <f>IFERROR(__xludf.DUMMYFUNCTION("IF(B2660="""","""",COUNTA(SPLIT(B2660,"" "")))"),6.0)</f>
        <v>6</v>
      </c>
    </row>
    <row r="2661">
      <c r="A2661" s="1" t="s">
        <v>5313</v>
      </c>
      <c r="B2661" s="1" t="s">
        <v>5314</v>
      </c>
      <c r="C2661" s="1">
        <v>7338.0</v>
      </c>
      <c r="D2661" s="1">
        <v>1.0</v>
      </c>
      <c r="F2661" s="1" t="s">
        <v>1520</v>
      </c>
      <c r="G2661" s="2">
        <f>IFERROR(__xludf.DUMMYFUNCTION("IF(B2661="""","""",COUNTA(SPLIT(B2661,"" "")))"),14.0)</f>
        <v>14</v>
      </c>
    </row>
    <row r="2662">
      <c r="A2662" s="1" t="s">
        <v>5315</v>
      </c>
      <c r="B2662" s="1" t="s">
        <v>5316</v>
      </c>
      <c r="C2662" s="1">
        <v>8932.0</v>
      </c>
      <c r="D2662" s="1">
        <v>2.0</v>
      </c>
      <c r="F2662" s="1" t="s">
        <v>1520</v>
      </c>
      <c r="G2662" s="2">
        <f>IFERROR(__xludf.DUMMYFUNCTION("IF(B2662="""","""",COUNTA(SPLIT(B2662,"" "")))"),1.0)</f>
        <v>1</v>
      </c>
    </row>
    <row r="2663">
      <c r="A2663" s="1" t="s">
        <v>5317</v>
      </c>
      <c r="B2663" s="1" t="s">
        <v>5318</v>
      </c>
      <c r="C2663" s="1">
        <v>8933.0</v>
      </c>
      <c r="D2663" s="1">
        <v>2.0</v>
      </c>
      <c r="F2663" s="1" t="s">
        <v>1520</v>
      </c>
      <c r="G2663" s="2">
        <f>IFERROR(__xludf.DUMMYFUNCTION("IF(B2663="""","""",COUNTA(SPLIT(B2663,"" "")))"),1.0)</f>
        <v>1</v>
      </c>
    </row>
    <row r="2664">
      <c r="A2664" s="1" t="s">
        <v>5319</v>
      </c>
      <c r="B2664" s="1" t="s">
        <v>5320</v>
      </c>
      <c r="C2664" s="1">
        <v>8934.0</v>
      </c>
      <c r="D2664" s="1">
        <v>2.0</v>
      </c>
      <c r="F2664" s="1" t="s">
        <v>1520</v>
      </c>
      <c r="G2664" s="2">
        <f>IFERROR(__xludf.DUMMYFUNCTION("IF(B2664="""","""",COUNTA(SPLIT(B2664,"" "")))"),1.0)</f>
        <v>1</v>
      </c>
    </row>
    <row r="2665">
      <c r="A2665" s="1" t="s">
        <v>5321</v>
      </c>
      <c r="B2665" s="1" t="s">
        <v>5322</v>
      </c>
      <c r="C2665" s="1">
        <v>8935.0</v>
      </c>
      <c r="D2665" s="1">
        <v>2.0</v>
      </c>
      <c r="F2665" s="1" t="s">
        <v>1520</v>
      </c>
      <c r="G2665" s="2">
        <f>IFERROR(__xludf.DUMMYFUNCTION("IF(B2665="""","""",COUNTA(SPLIT(B2665,"" "")))"),1.0)</f>
        <v>1</v>
      </c>
    </row>
    <row r="2666">
      <c r="A2666" s="1" t="s">
        <v>5323</v>
      </c>
      <c r="B2666" s="1" t="s">
        <v>5316</v>
      </c>
      <c r="C2666" s="1">
        <v>8936.0</v>
      </c>
      <c r="D2666" s="1">
        <v>2.0</v>
      </c>
      <c r="F2666" s="1" t="s">
        <v>1520</v>
      </c>
      <c r="G2666" s="2">
        <f>IFERROR(__xludf.DUMMYFUNCTION("IF(B2666="""","""",COUNTA(SPLIT(B2666,"" "")))"),1.0)</f>
        <v>1</v>
      </c>
    </row>
    <row r="2667">
      <c r="A2667" s="1" t="s">
        <v>5324</v>
      </c>
      <c r="B2667" s="1" t="s">
        <v>5325</v>
      </c>
      <c r="C2667" s="1">
        <v>8937.0</v>
      </c>
      <c r="D2667" s="1">
        <v>2.0</v>
      </c>
      <c r="F2667" s="1" t="s">
        <v>1520</v>
      </c>
      <c r="G2667" s="2">
        <f>IFERROR(__xludf.DUMMYFUNCTION("IF(B2667="""","""",COUNTA(SPLIT(B2667,"" "")))"),1.0)</f>
        <v>1</v>
      </c>
    </row>
    <row r="2668">
      <c r="A2668" s="1" t="s">
        <v>5326</v>
      </c>
      <c r="B2668" s="1" t="s">
        <v>5322</v>
      </c>
      <c r="C2668" s="1">
        <v>8938.0</v>
      </c>
      <c r="D2668" s="1">
        <v>2.0</v>
      </c>
      <c r="F2668" s="1" t="s">
        <v>1520</v>
      </c>
      <c r="G2668" s="2">
        <f>IFERROR(__xludf.DUMMYFUNCTION("IF(B2668="""","""",COUNTA(SPLIT(B2668,"" "")))"),1.0)</f>
        <v>1</v>
      </c>
    </row>
    <row r="2669">
      <c r="A2669" s="1" t="s">
        <v>5327</v>
      </c>
      <c r="B2669" s="1" t="s">
        <v>5328</v>
      </c>
      <c r="C2669" s="1">
        <v>8939.0</v>
      </c>
      <c r="D2669" s="1">
        <v>2.0</v>
      </c>
      <c r="F2669" s="1" t="s">
        <v>1520</v>
      </c>
      <c r="G2669" s="2">
        <f>IFERROR(__xludf.DUMMYFUNCTION("IF(B2669="""","""",COUNTA(SPLIT(B2669,"" "")))"),1.0)</f>
        <v>1</v>
      </c>
    </row>
    <row r="2670">
      <c r="A2670" s="1" t="s">
        <v>5329</v>
      </c>
      <c r="B2670" s="1" t="s">
        <v>5330</v>
      </c>
      <c r="C2670" s="1">
        <v>8940.0</v>
      </c>
      <c r="D2670" s="1">
        <v>2.0</v>
      </c>
      <c r="F2670" s="1" t="s">
        <v>1520</v>
      </c>
      <c r="G2670" s="2">
        <f>IFERROR(__xludf.DUMMYFUNCTION("IF(B2670="""","""",COUNTA(SPLIT(B2670,"" "")))"),1.0)</f>
        <v>1</v>
      </c>
    </row>
    <row r="2671">
      <c r="A2671" s="1" t="s">
        <v>5331</v>
      </c>
      <c r="B2671" s="1" t="s">
        <v>5316</v>
      </c>
      <c r="C2671" s="1">
        <v>8941.0</v>
      </c>
      <c r="D2671" s="1">
        <v>2.0</v>
      </c>
      <c r="F2671" s="1" t="s">
        <v>1520</v>
      </c>
      <c r="G2671" s="2">
        <f>IFERROR(__xludf.DUMMYFUNCTION("IF(B2671="""","""",COUNTA(SPLIT(B2671,"" "")))"),1.0)</f>
        <v>1</v>
      </c>
    </row>
    <row r="2672">
      <c r="A2672" s="1" t="s">
        <v>5332</v>
      </c>
      <c r="B2672" s="1" t="s">
        <v>5316</v>
      </c>
      <c r="C2672" s="1">
        <v>7913.0</v>
      </c>
      <c r="D2672" s="1">
        <v>2.0</v>
      </c>
      <c r="F2672" s="1" t="s">
        <v>1520</v>
      </c>
      <c r="G2672" s="2">
        <f>IFERROR(__xludf.DUMMYFUNCTION("IF(B2672="""","""",COUNTA(SPLIT(B2672,"" "")))"),1.0)</f>
        <v>1</v>
      </c>
    </row>
    <row r="2673">
      <c r="A2673" s="1" t="s">
        <v>5333</v>
      </c>
      <c r="B2673" s="1" t="s">
        <v>5334</v>
      </c>
      <c r="C2673" s="1">
        <v>7914.0</v>
      </c>
      <c r="D2673" s="1">
        <v>2.0</v>
      </c>
      <c r="F2673" s="1" t="s">
        <v>1520</v>
      </c>
      <c r="G2673" s="2">
        <f>IFERROR(__xludf.DUMMYFUNCTION("IF(B2673="""","""",COUNTA(SPLIT(B2673,"" "")))"),1.0)</f>
        <v>1</v>
      </c>
    </row>
    <row r="2674">
      <c r="A2674" s="1" t="s">
        <v>5335</v>
      </c>
      <c r="B2674" s="1" t="s">
        <v>5336</v>
      </c>
      <c r="C2674" s="1">
        <v>7915.0</v>
      </c>
      <c r="D2674" s="1">
        <v>2.0</v>
      </c>
      <c r="F2674" s="1" t="s">
        <v>1520</v>
      </c>
      <c r="G2674" s="2">
        <f>IFERROR(__xludf.DUMMYFUNCTION("IF(B2674="""","""",COUNTA(SPLIT(B2674,"" "")))"),4.0)</f>
        <v>4</v>
      </c>
    </row>
    <row r="2675">
      <c r="A2675" s="1" t="s">
        <v>5337</v>
      </c>
      <c r="B2675" s="1" t="s">
        <v>5338</v>
      </c>
      <c r="C2675" s="1">
        <v>7916.0</v>
      </c>
      <c r="D2675" s="1">
        <v>2.0</v>
      </c>
      <c r="F2675" s="1" t="s">
        <v>1520</v>
      </c>
      <c r="G2675" s="2">
        <f>IFERROR(__xludf.DUMMYFUNCTION("IF(B2675="""","""",COUNTA(SPLIT(B2675,"" "")))"),2.0)</f>
        <v>2</v>
      </c>
    </row>
    <row r="2676">
      <c r="A2676" s="1" t="s">
        <v>5339</v>
      </c>
      <c r="B2676" s="1" t="s">
        <v>5340</v>
      </c>
      <c r="C2676" s="1">
        <v>7917.0</v>
      </c>
      <c r="D2676" s="1">
        <v>2.0</v>
      </c>
      <c r="F2676" s="1" t="s">
        <v>1520</v>
      </c>
      <c r="G2676" s="2">
        <f>IFERROR(__xludf.DUMMYFUNCTION("IF(B2676="""","""",COUNTA(SPLIT(B2676,"" "")))"),2.0)</f>
        <v>2</v>
      </c>
    </row>
    <row r="2677">
      <c r="A2677" s="1" t="s">
        <v>5341</v>
      </c>
      <c r="B2677" s="1" t="s">
        <v>5342</v>
      </c>
      <c r="C2677" s="1">
        <v>7918.0</v>
      </c>
      <c r="D2677" s="1">
        <v>2.0</v>
      </c>
      <c r="F2677" s="1" t="s">
        <v>1520</v>
      </c>
      <c r="G2677" s="2">
        <f>IFERROR(__xludf.DUMMYFUNCTION("IF(B2677="""","""",COUNTA(SPLIT(B2677,"" "")))"),4.0)</f>
        <v>4</v>
      </c>
    </row>
    <row r="2678">
      <c r="A2678" s="1" t="s">
        <v>5343</v>
      </c>
      <c r="B2678" s="1" t="s">
        <v>5344</v>
      </c>
      <c r="C2678" s="1">
        <v>7919.0</v>
      </c>
      <c r="D2678" s="1">
        <v>2.0</v>
      </c>
      <c r="F2678" s="1" t="s">
        <v>1520</v>
      </c>
      <c r="G2678" s="2">
        <f>IFERROR(__xludf.DUMMYFUNCTION("IF(B2678="""","""",COUNTA(SPLIT(B2678,"" "")))"),1.0)</f>
        <v>1</v>
      </c>
    </row>
    <row r="2679">
      <c r="A2679" s="1" t="s">
        <v>5345</v>
      </c>
      <c r="B2679" s="1" t="s">
        <v>5325</v>
      </c>
      <c r="C2679" s="1">
        <v>7920.0</v>
      </c>
      <c r="D2679" s="1">
        <v>2.0</v>
      </c>
      <c r="F2679" s="1" t="s">
        <v>1520</v>
      </c>
      <c r="G2679" s="2">
        <f>IFERROR(__xludf.DUMMYFUNCTION("IF(B2679="""","""",COUNTA(SPLIT(B2679,"" "")))"),1.0)</f>
        <v>1</v>
      </c>
    </row>
    <row r="2680">
      <c r="A2680" s="1" t="s">
        <v>5346</v>
      </c>
      <c r="B2680" s="1" t="s">
        <v>5347</v>
      </c>
      <c r="C2680" s="1">
        <v>8021.0</v>
      </c>
      <c r="D2680" s="1">
        <v>2.0</v>
      </c>
      <c r="F2680" s="1" t="s">
        <v>1520</v>
      </c>
      <c r="G2680" s="2">
        <f>IFERROR(__xludf.DUMMYFUNCTION("IF(B2680="""","""",COUNTA(SPLIT(B2680,"" "")))"),1.0)</f>
        <v>1</v>
      </c>
    </row>
    <row r="2681">
      <c r="A2681" s="1" t="s">
        <v>5348</v>
      </c>
      <c r="B2681" s="1" t="s">
        <v>5349</v>
      </c>
      <c r="C2681" s="1">
        <v>8022.0</v>
      </c>
      <c r="D2681" s="1">
        <v>2.0</v>
      </c>
      <c r="F2681" s="1" t="s">
        <v>1520</v>
      </c>
      <c r="G2681" s="2">
        <f>IFERROR(__xludf.DUMMYFUNCTION("IF(B2681="""","""",COUNTA(SPLIT(B2681,"" "")))"),1.0)</f>
        <v>1</v>
      </c>
    </row>
    <row r="2682">
      <c r="A2682" s="1" t="s">
        <v>5350</v>
      </c>
      <c r="B2682" s="1" t="s">
        <v>5351</v>
      </c>
      <c r="C2682" s="1">
        <v>8023.0</v>
      </c>
      <c r="D2682" s="1">
        <v>2.0</v>
      </c>
      <c r="F2682" s="1" t="s">
        <v>1520</v>
      </c>
      <c r="G2682" s="2">
        <f>IFERROR(__xludf.DUMMYFUNCTION("IF(B2682="""","""",COUNTA(SPLIT(B2682,"" "")))"),1.0)</f>
        <v>1</v>
      </c>
    </row>
    <row r="2683">
      <c r="A2683" s="1" t="s">
        <v>5352</v>
      </c>
      <c r="B2683" s="1" t="s">
        <v>5353</v>
      </c>
      <c r="C2683" s="1">
        <v>8024.0</v>
      </c>
      <c r="D2683" s="1">
        <v>2.0</v>
      </c>
      <c r="F2683" s="1" t="s">
        <v>1520</v>
      </c>
      <c r="G2683" s="2">
        <f>IFERROR(__xludf.DUMMYFUNCTION("IF(B2683="""","""",COUNTA(SPLIT(B2683,"" "")))"),4.0)</f>
        <v>4</v>
      </c>
    </row>
    <row r="2684">
      <c r="A2684" s="1" t="s">
        <v>5354</v>
      </c>
      <c r="B2684" s="1" t="s">
        <v>5355</v>
      </c>
      <c r="C2684" s="1">
        <v>8025.0</v>
      </c>
      <c r="D2684" s="1">
        <v>2.0</v>
      </c>
      <c r="F2684" s="1" t="s">
        <v>1520</v>
      </c>
      <c r="G2684" s="2">
        <f>IFERROR(__xludf.DUMMYFUNCTION("IF(B2684="""","""",COUNTA(SPLIT(B2684,"" "")))"),3.0)</f>
        <v>3</v>
      </c>
    </row>
    <row r="2685">
      <c r="A2685" s="1" t="s">
        <v>5356</v>
      </c>
      <c r="B2685" s="1" t="s">
        <v>5357</v>
      </c>
      <c r="C2685" s="1">
        <v>8026.0</v>
      </c>
      <c r="D2685" s="1">
        <v>2.0</v>
      </c>
      <c r="F2685" s="1" t="s">
        <v>1520</v>
      </c>
      <c r="G2685" s="2">
        <f>IFERROR(__xludf.DUMMYFUNCTION("IF(B2685="""","""",COUNTA(SPLIT(B2685,"" "")))"),4.0)</f>
        <v>4</v>
      </c>
    </row>
    <row r="2686">
      <c r="A2686" s="1" t="s">
        <v>5358</v>
      </c>
      <c r="B2686" s="1" t="s">
        <v>5359</v>
      </c>
      <c r="C2686" s="1">
        <v>8027.0</v>
      </c>
      <c r="D2686" s="1">
        <v>2.0</v>
      </c>
      <c r="F2686" s="1" t="s">
        <v>1520</v>
      </c>
      <c r="G2686" s="2">
        <f>IFERROR(__xludf.DUMMYFUNCTION("IF(B2686="""","""",COUNTA(SPLIT(B2686,"" "")))"),3.0)</f>
        <v>3</v>
      </c>
    </row>
    <row r="2687">
      <c r="A2687" s="1" t="s">
        <v>5360</v>
      </c>
      <c r="B2687" s="1" t="s">
        <v>5361</v>
      </c>
      <c r="C2687" s="1">
        <v>8028.0</v>
      </c>
      <c r="D2687" s="1">
        <v>2.0</v>
      </c>
      <c r="F2687" s="1" t="s">
        <v>1520</v>
      </c>
      <c r="G2687" s="2">
        <f>IFERROR(__xludf.DUMMYFUNCTION("IF(B2687="""","""",COUNTA(SPLIT(B2687,"" "")))"),4.0)</f>
        <v>4</v>
      </c>
    </row>
    <row r="2688">
      <c r="A2688" s="1" t="s">
        <v>5362</v>
      </c>
      <c r="B2688" s="1" t="s">
        <v>5363</v>
      </c>
      <c r="C2688" s="1">
        <v>8029.0</v>
      </c>
      <c r="D2688" s="1">
        <v>2.0</v>
      </c>
      <c r="F2688" s="1" t="s">
        <v>1520</v>
      </c>
      <c r="G2688" s="2">
        <f>IFERROR(__xludf.DUMMYFUNCTION("IF(B2688="""","""",COUNTA(SPLIT(B2688,"" "")))"),3.0)</f>
        <v>3</v>
      </c>
    </row>
    <row r="2689">
      <c r="A2689" s="1" t="s">
        <v>5364</v>
      </c>
      <c r="B2689" s="1" t="s">
        <v>5365</v>
      </c>
      <c r="C2689" s="1">
        <v>8030.0</v>
      </c>
      <c r="D2689" s="1">
        <v>2.0</v>
      </c>
      <c r="F2689" s="1" t="s">
        <v>1520</v>
      </c>
      <c r="G2689" s="2">
        <f>IFERROR(__xludf.DUMMYFUNCTION("IF(B2689="""","""",COUNTA(SPLIT(B2689,"" "")))"),2.0)</f>
        <v>2</v>
      </c>
    </row>
    <row r="2690">
      <c r="A2690" s="1" t="s">
        <v>5366</v>
      </c>
      <c r="B2690" s="1" t="s">
        <v>5367</v>
      </c>
      <c r="C2690" s="1">
        <v>8031.0</v>
      </c>
      <c r="D2690" s="1">
        <v>2.0</v>
      </c>
      <c r="F2690" s="1" t="s">
        <v>1520</v>
      </c>
      <c r="G2690" s="2">
        <f>IFERROR(__xludf.DUMMYFUNCTION("IF(B2690="""","""",COUNTA(SPLIT(B2690,"" "")))"),8.0)</f>
        <v>8</v>
      </c>
    </row>
    <row r="2691">
      <c r="A2691" s="1" t="s">
        <v>5368</v>
      </c>
      <c r="B2691" s="1" t="s">
        <v>5369</v>
      </c>
      <c r="C2691" s="1">
        <v>8032.0</v>
      </c>
      <c r="D2691" s="1">
        <v>2.0</v>
      </c>
      <c r="F2691" s="1" t="s">
        <v>1520</v>
      </c>
      <c r="G2691" s="2">
        <f>IFERROR(__xludf.DUMMYFUNCTION("IF(B2691="""","""",COUNTA(SPLIT(B2691,"" "")))"),1.0)</f>
        <v>1</v>
      </c>
    </row>
    <row r="2692">
      <c r="A2692" s="1" t="s">
        <v>5370</v>
      </c>
      <c r="B2692" s="1" t="s">
        <v>5371</v>
      </c>
      <c r="C2692" s="1">
        <v>8600.0</v>
      </c>
      <c r="D2692" s="1">
        <v>2.0</v>
      </c>
      <c r="F2692" s="1" t="s">
        <v>1520</v>
      </c>
      <c r="G2692" s="2">
        <f>IFERROR(__xludf.DUMMYFUNCTION("IF(B2692="""","""",COUNTA(SPLIT(B2692,"" "")))"),3.0)</f>
        <v>3</v>
      </c>
    </row>
    <row r="2693">
      <c r="A2693" s="1" t="s">
        <v>5372</v>
      </c>
      <c r="B2693" s="1" t="s">
        <v>4708</v>
      </c>
      <c r="C2693" s="1">
        <v>8204.0</v>
      </c>
      <c r="D2693" s="1">
        <v>2.0</v>
      </c>
      <c r="F2693" s="1" t="s">
        <v>1520</v>
      </c>
      <c r="G2693" s="2">
        <f>IFERROR(__xludf.DUMMYFUNCTION("IF(B2693="""","""",COUNTA(SPLIT(B2693,"" "")))"),1.0)</f>
        <v>1</v>
      </c>
    </row>
    <row r="2694">
      <c r="A2694" s="1" t="s">
        <v>5373</v>
      </c>
      <c r="B2694" s="1" t="s">
        <v>4872</v>
      </c>
      <c r="C2694" s="1">
        <v>8205.0</v>
      </c>
      <c r="D2694" s="1">
        <v>2.0</v>
      </c>
      <c r="F2694" s="1" t="s">
        <v>1520</v>
      </c>
      <c r="G2694" s="2">
        <f>IFERROR(__xludf.DUMMYFUNCTION("IF(B2694="""","""",COUNTA(SPLIT(B2694,"" "")))"),1.0)</f>
        <v>1</v>
      </c>
    </row>
    <row r="2695">
      <c r="A2695" s="1" t="s">
        <v>5374</v>
      </c>
      <c r="B2695" s="1" t="s">
        <v>4712</v>
      </c>
      <c r="C2695" s="1">
        <v>8206.0</v>
      </c>
      <c r="D2695" s="1">
        <v>2.0</v>
      </c>
      <c r="F2695" s="1" t="s">
        <v>1520</v>
      </c>
      <c r="G2695" s="2">
        <f>IFERROR(__xludf.DUMMYFUNCTION("IF(B2695="""","""",COUNTA(SPLIT(B2695,"" "")))"),1.0)</f>
        <v>1</v>
      </c>
    </row>
    <row r="2696">
      <c r="A2696" s="1" t="s">
        <v>5375</v>
      </c>
      <c r="B2696" s="1" t="s">
        <v>4708</v>
      </c>
      <c r="C2696" s="1">
        <v>8207.0</v>
      </c>
      <c r="D2696" s="1">
        <v>2.0</v>
      </c>
      <c r="F2696" s="1" t="s">
        <v>1520</v>
      </c>
      <c r="G2696" s="2">
        <f>IFERROR(__xludf.DUMMYFUNCTION("IF(B2696="""","""",COUNTA(SPLIT(B2696,"" "")))"),1.0)</f>
        <v>1</v>
      </c>
    </row>
    <row r="2697">
      <c r="A2697" s="1" t="s">
        <v>5376</v>
      </c>
      <c r="B2697" s="1" t="s">
        <v>1650</v>
      </c>
      <c r="C2697" s="1">
        <v>8208.0</v>
      </c>
      <c r="D2697" s="1">
        <v>2.0</v>
      </c>
      <c r="F2697" s="1" t="s">
        <v>1520</v>
      </c>
      <c r="G2697" s="2">
        <f>IFERROR(__xludf.DUMMYFUNCTION("IF(B2697="""","""",COUNTA(SPLIT(B2697,"" "")))"),1.0)</f>
        <v>1</v>
      </c>
    </row>
    <row r="2698">
      <c r="A2698" s="1" t="s">
        <v>5377</v>
      </c>
      <c r="B2698" s="1" t="s">
        <v>4710</v>
      </c>
      <c r="C2698" s="1">
        <v>8209.0</v>
      </c>
      <c r="D2698" s="1">
        <v>2.0</v>
      </c>
      <c r="F2698" s="1" t="s">
        <v>1520</v>
      </c>
      <c r="G2698" s="2">
        <f>IFERROR(__xludf.DUMMYFUNCTION("IF(B2698="""","""",COUNTA(SPLIT(B2698,"" "")))"),1.0)</f>
        <v>1</v>
      </c>
    </row>
    <row r="2699">
      <c r="A2699" s="1" t="s">
        <v>5378</v>
      </c>
      <c r="B2699" s="1" t="s">
        <v>4712</v>
      </c>
      <c r="C2699" s="1">
        <v>8210.0</v>
      </c>
      <c r="D2699" s="1">
        <v>2.0</v>
      </c>
      <c r="F2699" s="1" t="s">
        <v>1520</v>
      </c>
      <c r="G2699" s="2">
        <f>IFERROR(__xludf.DUMMYFUNCTION("IF(B2699="""","""",COUNTA(SPLIT(B2699,"" "")))"),1.0)</f>
        <v>1</v>
      </c>
    </row>
    <row r="2700">
      <c r="A2700" s="1" t="s">
        <v>5379</v>
      </c>
      <c r="B2700" s="1" t="s">
        <v>5380</v>
      </c>
      <c r="C2700" s="1">
        <v>8211.0</v>
      </c>
      <c r="D2700" s="1">
        <v>2.0</v>
      </c>
      <c r="F2700" s="1" t="s">
        <v>1520</v>
      </c>
      <c r="G2700" s="2">
        <f>IFERROR(__xludf.DUMMYFUNCTION("IF(B2700="""","""",COUNTA(SPLIT(B2700,"" "")))"),2.0)</f>
        <v>2</v>
      </c>
    </row>
    <row r="2701">
      <c r="A2701" s="1" t="s">
        <v>5381</v>
      </c>
      <c r="B2701" s="1" t="s">
        <v>5382</v>
      </c>
      <c r="C2701" s="1">
        <v>8212.0</v>
      </c>
      <c r="D2701" s="1">
        <v>2.0</v>
      </c>
      <c r="F2701" s="1" t="s">
        <v>1520</v>
      </c>
      <c r="G2701" s="2">
        <f>IFERROR(__xludf.DUMMYFUNCTION("IF(B2701="""","""",COUNTA(SPLIT(B2701,"" "")))"),2.0)</f>
        <v>2</v>
      </c>
    </row>
    <row r="2702">
      <c r="A2702" s="1" t="s">
        <v>5383</v>
      </c>
      <c r="B2702" s="1" t="s">
        <v>5384</v>
      </c>
      <c r="C2702" s="1">
        <v>8213.0</v>
      </c>
      <c r="D2702" s="1">
        <v>2.0</v>
      </c>
      <c r="F2702" s="1" t="s">
        <v>1520</v>
      </c>
      <c r="G2702" s="2">
        <f>IFERROR(__xludf.DUMMYFUNCTION("IF(B2702="""","""",COUNTA(SPLIT(B2702,"" "")))"),2.0)</f>
        <v>2</v>
      </c>
    </row>
    <row r="2703">
      <c r="A2703" s="1" t="s">
        <v>5385</v>
      </c>
      <c r="B2703" s="1" t="s">
        <v>5386</v>
      </c>
      <c r="C2703" s="1">
        <v>8214.0</v>
      </c>
      <c r="D2703" s="1">
        <v>2.0</v>
      </c>
      <c r="F2703" s="1" t="s">
        <v>1520</v>
      </c>
      <c r="G2703" s="2">
        <f>IFERROR(__xludf.DUMMYFUNCTION("IF(B2703="""","""",COUNTA(SPLIT(B2703,"" "")))"),3.0)</f>
        <v>3</v>
      </c>
    </row>
    <row r="2704">
      <c r="A2704" s="1" t="s">
        <v>5387</v>
      </c>
      <c r="B2704" s="1" t="s">
        <v>5388</v>
      </c>
      <c r="C2704" s="1">
        <v>8215.0</v>
      </c>
      <c r="D2704" s="1">
        <v>2.0</v>
      </c>
      <c r="F2704" s="1" t="s">
        <v>1520</v>
      </c>
      <c r="G2704" s="2">
        <f>IFERROR(__xludf.DUMMYFUNCTION("IF(B2704="""","""",COUNTA(SPLIT(B2704,"" "")))"),2.0)</f>
        <v>2</v>
      </c>
    </row>
    <row r="2705">
      <c r="A2705" s="1" t="s">
        <v>5389</v>
      </c>
      <c r="B2705" s="1" t="s">
        <v>5390</v>
      </c>
      <c r="C2705" s="1">
        <v>8216.0</v>
      </c>
      <c r="D2705" s="1">
        <v>2.0</v>
      </c>
      <c r="F2705" s="1" t="s">
        <v>1520</v>
      </c>
      <c r="G2705" s="2">
        <f>IFERROR(__xludf.DUMMYFUNCTION("IF(B2705="""","""",COUNTA(SPLIT(B2705,"" "")))"),4.0)</f>
        <v>4</v>
      </c>
    </row>
    <row r="2706">
      <c r="A2706" s="1" t="s">
        <v>5391</v>
      </c>
      <c r="B2706" s="1" t="s">
        <v>5392</v>
      </c>
      <c r="C2706" s="1">
        <v>8217.0</v>
      </c>
      <c r="D2706" s="1">
        <v>2.0</v>
      </c>
      <c r="F2706" s="1" t="s">
        <v>1520</v>
      </c>
      <c r="G2706" s="2">
        <f>IFERROR(__xludf.DUMMYFUNCTION("IF(B2706="""","""",COUNTA(SPLIT(B2706,"" "")))"),3.0)</f>
        <v>3</v>
      </c>
    </row>
    <row r="2707">
      <c r="A2707" s="1" t="s">
        <v>5393</v>
      </c>
      <c r="B2707" s="1" t="s">
        <v>5394</v>
      </c>
      <c r="C2707" s="1">
        <v>8218.0</v>
      </c>
      <c r="D2707" s="1">
        <v>2.0</v>
      </c>
      <c r="F2707" s="1" t="s">
        <v>1520</v>
      </c>
      <c r="G2707" s="2">
        <f>IFERROR(__xludf.DUMMYFUNCTION("IF(B2707="""","""",COUNTA(SPLIT(B2707,"" "")))"),6.0)</f>
        <v>6</v>
      </c>
    </row>
    <row r="2708">
      <c r="A2708" s="1" t="s">
        <v>5395</v>
      </c>
      <c r="B2708" s="1" t="s">
        <v>5396</v>
      </c>
      <c r="C2708" s="1">
        <v>8219.0</v>
      </c>
      <c r="D2708" s="1">
        <v>2.0</v>
      </c>
      <c r="F2708" s="1" t="s">
        <v>1520</v>
      </c>
      <c r="G2708" s="2">
        <f>IFERROR(__xludf.DUMMYFUNCTION("IF(B2708="""","""",COUNTA(SPLIT(B2708,"" "")))"),3.0)</f>
        <v>3</v>
      </c>
    </row>
    <row r="2709">
      <c r="A2709" s="1" t="s">
        <v>5397</v>
      </c>
      <c r="B2709" s="1" t="s">
        <v>5398</v>
      </c>
      <c r="C2709" s="1">
        <v>8220.0</v>
      </c>
      <c r="D2709" s="1">
        <v>2.0</v>
      </c>
      <c r="F2709" s="1" t="s">
        <v>1520</v>
      </c>
      <c r="G2709" s="2">
        <f>IFERROR(__xludf.DUMMYFUNCTION("IF(B2709="""","""",COUNTA(SPLIT(B2709,"" "")))"),4.0)</f>
        <v>4</v>
      </c>
    </row>
    <row r="2710">
      <c r="A2710" s="1" t="s">
        <v>5399</v>
      </c>
      <c r="B2710" s="1" t="s">
        <v>5400</v>
      </c>
      <c r="C2710" s="1">
        <v>8221.0</v>
      </c>
      <c r="D2710" s="1">
        <v>2.0</v>
      </c>
      <c r="F2710" s="1" t="s">
        <v>1520</v>
      </c>
      <c r="G2710" s="2">
        <f>IFERROR(__xludf.DUMMYFUNCTION("IF(B2710="""","""",COUNTA(SPLIT(B2710,"" "")))"),3.0)</f>
        <v>3</v>
      </c>
    </row>
    <row r="2711">
      <c r="A2711" s="1" t="s">
        <v>5401</v>
      </c>
      <c r="B2711" s="1" t="s">
        <v>5292</v>
      </c>
      <c r="C2711" s="1">
        <v>8222.0</v>
      </c>
      <c r="D2711" s="1">
        <v>2.0</v>
      </c>
      <c r="F2711" s="1" t="s">
        <v>1520</v>
      </c>
      <c r="G2711" s="2">
        <f>IFERROR(__xludf.DUMMYFUNCTION("IF(B2711="""","""",COUNTA(SPLIT(B2711,"" "")))"),3.0)</f>
        <v>3</v>
      </c>
    </row>
    <row r="2712">
      <c r="A2712" s="1" t="s">
        <v>5402</v>
      </c>
      <c r="B2712" s="1" t="s">
        <v>5403</v>
      </c>
      <c r="C2712" s="1">
        <v>8223.0</v>
      </c>
      <c r="D2712" s="1">
        <v>2.0</v>
      </c>
      <c r="F2712" s="1" t="s">
        <v>1520</v>
      </c>
      <c r="G2712" s="2">
        <f>IFERROR(__xludf.DUMMYFUNCTION("IF(B2712="""","""",COUNTA(SPLIT(B2712,"" "")))"),3.0)</f>
        <v>3</v>
      </c>
    </row>
    <row r="2713">
      <c r="A2713" s="1" t="s">
        <v>5404</v>
      </c>
      <c r="B2713" s="1" t="s">
        <v>5405</v>
      </c>
      <c r="C2713" s="1">
        <v>8194.0</v>
      </c>
      <c r="D2713" s="1">
        <v>2.0</v>
      </c>
      <c r="F2713" s="1" t="s">
        <v>1520</v>
      </c>
      <c r="G2713" s="2">
        <f>IFERROR(__xludf.DUMMYFUNCTION("IF(B2713="""","""",COUNTA(SPLIT(B2713,"" "")))"),6.0)</f>
        <v>6</v>
      </c>
    </row>
    <row r="2714">
      <c r="A2714" s="1" t="s">
        <v>5406</v>
      </c>
      <c r="B2714" s="1" t="s">
        <v>5407</v>
      </c>
      <c r="C2714" s="1">
        <v>8195.0</v>
      </c>
      <c r="D2714" s="1">
        <v>2.0</v>
      </c>
      <c r="F2714" s="1" t="s">
        <v>1520</v>
      </c>
      <c r="G2714" s="2">
        <f>IFERROR(__xludf.DUMMYFUNCTION("IF(B2714="""","""",COUNTA(SPLIT(B2714,"" "")))"),5.0)</f>
        <v>5</v>
      </c>
    </row>
    <row r="2715">
      <c r="A2715" s="1" t="s">
        <v>5408</v>
      </c>
      <c r="B2715" s="1" t="s">
        <v>5409</v>
      </c>
      <c r="C2715" s="1">
        <v>8196.0</v>
      </c>
      <c r="D2715" s="1">
        <v>2.0</v>
      </c>
      <c r="F2715" s="1" t="s">
        <v>1520</v>
      </c>
      <c r="G2715" s="2">
        <f>IFERROR(__xludf.DUMMYFUNCTION("IF(B2715="""","""",COUNTA(SPLIT(B2715,"" "")))"),5.0)</f>
        <v>5</v>
      </c>
    </row>
    <row r="2716">
      <c r="A2716" s="1" t="s">
        <v>5410</v>
      </c>
      <c r="B2716" s="1" t="s">
        <v>5411</v>
      </c>
      <c r="C2716" s="1">
        <v>8197.0</v>
      </c>
      <c r="D2716" s="1">
        <v>2.0</v>
      </c>
      <c r="F2716" s="1" t="s">
        <v>1520</v>
      </c>
      <c r="G2716" s="2">
        <f>IFERROR(__xludf.DUMMYFUNCTION("IF(B2716="""","""",COUNTA(SPLIT(B2716,"" "")))"),6.0)</f>
        <v>6</v>
      </c>
    </row>
    <row r="2717">
      <c r="A2717" s="1" t="s">
        <v>5412</v>
      </c>
      <c r="B2717" s="1" t="s">
        <v>5413</v>
      </c>
      <c r="C2717" s="1">
        <v>8198.0</v>
      </c>
      <c r="D2717" s="1">
        <v>2.0</v>
      </c>
      <c r="F2717" s="1" t="s">
        <v>1520</v>
      </c>
      <c r="G2717" s="2">
        <f>IFERROR(__xludf.DUMMYFUNCTION("IF(B2717="""","""",COUNTA(SPLIT(B2717,"" "")))"),8.0)</f>
        <v>8</v>
      </c>
    </row>
    <row r="2718">
      <c r="A2718" s="1" t="s">
        <v>5414</v>
      </c>
      <c r="B2718" s="1" t="s">
        <v>5415</v>
      </c>
      <c r="C2718" s="1">
        <v>8199.0</v>
      </c>
      <c r="D2718" s="1">
        <v>2.0</v>
      </c>
      <c r="F2718" s="1" t="s">
        <v>1520</v>
      </c>
      <c r="G2718" s="2">
        <f>IFERROR(__xludf.DUMMYFUNCTION("IF(B2718="""","""",COUNTA(SPLIT(B2718,"" "")))"),5.0)</f>
        <v>5</v>
      </c>
    </row>
    <row r="2719">
      <c r="A2719" s="1" t="s">
        <v>5416</v>
      </c>
      <c r="B2719" s="1" t="s">
        <v>5417</v>
      </c>
      <c r="C2719" s="1">
        <v>8200.0</v>
      </c>
      <c r="D2719" s="1">
        <v>2.0</v>
      </c>
      <c r="F2719" s="1" t="s">
        <v>1520</v>
      </c>
      <c r="G2719" s="2">
        <f>IFERROR(__xludf.DUMMYFUNCTION("IF(B2719="""","""",COUNTA(SPLIT(B2719,"" "")))"),5.0)</f>
        <v>5</v>
      </c>
    </row>
    <row r="2720">
      <c r="A2720" s="1" t="s">
        <v>5418</v>
      </c>
      <c r="B2720" s="1" t="s">
        <v>5419</v>
      </c>
      <c r="C2720" s="1">
        <v>8201.0</v>
      </c>
      <c r="D2720" s="1">
        <v>2.0</v>
      </c>
      <c r="F2720" s="1" t="s">
        <v>1520</v>
      </c>
      <c r="G2720" s="2">
        <f>IFERROR(__xludf.DUMMYFUNCTION("IF(B2720="""","""",COUNTA(SPLIT(B2720,"" "")))"),4.0)</f>
        <v>4</v>
      </c>
    </row>
    <row r="2721">
      <c r="A2721" s="1" t="s">
        <v>5420</v>
      </c>
      <c r="B2721" s="1" t="s">
        <v>5421</v>
      </c>
      <c r="C2721" s="1">
        <v>8202.0</v>
      </c>
      <c r="D2721" s="1">
        <v>2.0</v>
      </c>
      <c r="F2721" s="1" t="s">
        <v>1520</v>
      </c>
      <c r="G2721" s="2">
        <f>IFERROR(__xludf.DUMMYFUNCTION("IF(B2721="""","""",COUNTA(SPLIT(B2721,"" "")))"),4.0)</f>
        <v>4</v>
      </c>
    </row>
    <row r="2722">
      <c r="A2722" s="1" t="s">
        <v>5422</v>
      </c>
      <c r="B2722" s="1" t="s">
        <v>5423</v>
      </c>
      <c r="C2722" s="1">
        <v>8203.0</v>
      </c>
      <c r="D2722" s="1">
        <v>2.0</v>
      </c>
      <c r="F2722" s="1" t="s">
        <v>1520</v>
      </c>
      <c r="G2722" s="2">
        <f>IFERROR(__xludf.DUMMYFUNCTION("IF(B2722="""","""",COUNTA(SPLIT(B2722,"" "")))"),4.0)</f>
        <v>4</v>
      </c>
    </row>
    <row r="2723">
      <c r="A2723" s="1" t="s">
        <v>5424</v>
      </c>
      <c r="B2723" s="1" t="s">
        <v>5425</v>
      </c>
      <c r="C2723" s="1">
        <v>8355.0</v>
      </c>
      <c r="D2723" s="1">
        <v>2.0</v>
      </c>
      <c r="F2723" s="1" t="s">
        <v>1520</v>
      </c>
      <c r="G2723" s="2">
        <f>IFERROR(__xludf.DUMMYFUNCTION("IF(B2723="""","""",COUNTA(SPLIT(B2723,"" "")))"),6.0)</f>
        <v>6</v>
      </c>
    </row>
    <row r="2724">
      <c r="A2724" s="1" t="s">
        <v>5426</v>
      </c>
      <c r="B2724" s="1" t="s">
        <v>5427</v>
      </c>
      <c r="C2724" s="1">
        <v>8356.0</v>
      </c>
      <c r="D2724" s="1">
        <v>2.0</v>
      </c>
      <c r="F2724" s="1" t="s">
        <v>1520</v>
      </c>
      <c r="G2724" s="2">
        <f>IFERROR(__xludf.DUMMYFUNCTION("IF(B2724="""","""",COUNTA(SPLIT(B2724,"" "")))"),14.0)</f>
        <v>14</v>
      </c>
    </row>
    <row r="2725">
      <c r="A2725" s="1" t="s">
        <v>5428</v>
      </c>
      <c r="B2725" s="1" t="s">
        <v>5429</v>
      </c>
      <c r="C2725" s="1">
        <v>8357.0</v>
      </c>
      <c r="D2725" s="1">
        <v>2.0</v>
      </c>
      <c r="F2725" s="1" t="s">
        <v>1520</v>
      </c>
      <c r="G2725" s="2">
        <f>IFERROR(__xludf.DUMMYFUNCTION("IF(B2725="""","""",COUNTA(SPLIT(B2725,"" "")))"),6.0)</f>
        <v>6</v>
      </c>
    </row>
    <row r="2726">
      <c r="A2726" s="1" t="s">
        <v>5430</v>
      </c>
      <c r="B2726" s="1" t="s">
        <v>5431</v>
      </c>
      <c r="C2726" s="1">
        <v>7905.0</v>
      </c>
      <c r="D2726" s="1">
        <v>2.0</v>
      </c>
      <c r="F2726" s="1" t="s">
        <v>1520</v>
      </c>
      <c r="G2726" s="2">
        <f>IFERROR(__xludf.DUMMYFUNCTION("IF(B2726="""","""",COUNTA(SPLIT(B2726,"" "")))"),5.0)</f>
        <v>5</v>
      </c>
    </row>
    <row r="2727">
      <c r="A2727" s="1" t="s">
        <v>5432</v>
      </c>
      <c r="B2727" s="1" t="s">
        <v>5433</v>
      </c>
      <c r="C2727" s="1">
        <v>7906.0</v>
      </c>
      <c r="D2727" s="1">
        <v>2.0</v>
      </c>
      <c r="F2727" s="1" t="s">
        <v>1520</v>
      </c>
      <c r="G2727" s="2">
        <f>IFERROR(__xludf.DUMMYFUNCTION("IF(B2727="""","""",COUNTA(SPLIT(B2727,"" "")))"),6.0)</f>
        <v>6</v>
      </c>
    </row>
    <row r="2728">
      <c r="A2728" s="1" t="s">
        <v>5434</v>
      </c>
      <c r="B2728" s="1" t="s">
        <v>5435</v>
      </c>
      <c r="C2728" s="1">
        <v>7907.0</v>
      </c>
      <c r="D2728" s="1">
        <v>2.0</v>
      </c>
      <c r="F2728" s="1" t="s">
        <v>1520</v>
      </c>
      <c r="G2728" s="2">
        <f>IFERROR(__xludf.DUMMYFUNCTION("IF(B2728="""","""",COUNTA(SPLIT(B2728,"" "")))"),2.0)</f>
        <v>2</v>
      </c>
    </row>
    <row r="2729">
      <c r="A2729" s="1" t="s">
        <v>5436</v>
      </c>
      <c r="B2729" s="1" t="s">
        <v>5437</v>
      </c>
      <c r="C2729" s="1">
        <v>7908.0</v>
      </c>
      <c r="D2729" s="1">
        <v>2.0</v>
      </c>
      <c r="F2729" s="1" t="s">
        <v>1520</v>
      </c>
      <c r="G2729" s="2">
        <f>IFERROR(__xludf.DUMMYFUNCTION("IF(B2729="""","""",COUNTA(SPLIT(B2729,"" "")))"),3.0)</f>
        <v>3</v>
      </c>
    </row>
    <row r="2730">
      <c r="A2730" s="1" t="s">
        <v>5438</v>
      </c>
      <c r="B2730" s="1" t="s">
        <v>5439</v>
      </c>
      <c r="C2730" s="1">
        <v>7909.0</v>
      </c>
      <c r="D2730" s="1">
        <v>2.0</v>
      </c>
      <c r="F2730" s="1" t="s">
        <v>1520</v>
      </c>
      <c r="G2730" s="2">
        <f>IFERROR(__xludf.DUMMYFUNCTION("IF(B2730="""","""",COUNTA(SPLIT(B2730,"" "")))"),5.0)</f>
        <v>5</v>
      </c>
    </row>
    <row r="2731">
      <c r="A2731" s="1" t="s">
        <v>5440</v>
      </c>
      <c r="B2731" s="1" t="s">
        <v>5441</v>
      </c>
      <c r="C2731" s="1">
        <v>7910.0</v>
      </c>
      <c r="D2731" s="1">
        <v>2.0</v>
      </c>
      <c r="F2731" s="1" t="s">
        <v>1520</v>
      </c>
      <c r="G2731" s="2">
        <f>IFERROR(__xludf.DUMMYFUNCTION("IF(B2731="""","""",COUNTA(SPLIT(B2731,"" "")))"),6.0)</f>
        <v>6</v>
      </c>
    </row>
    <row r="2732">
      <c r="A2732" s="1" t="s">
        <v>5442</v>
      </c>
      <c r="B2732" s="1" t="s">
        <v>5443</v>
      </c>
      <c r="C2732" s="1">
        <v>7911.0</v>
      </c>
      <c r="D2732" s="1">
        <v>2.0</v>
      </c>
      <c r="F2732" s="1" t="s">
        <v>1520</v>
      </c>
      <c r="G2732" s="2">
        <f>IFERROR(__xludf.DUMMYFUNCTION("IF(B2732="""","""",COUNTA(SPLIT(B2732,"" "")))"),1.0)</f>
        <v>1</v>
      </c>
    </row>
    <row r="2733">
      <c r="A2733" s="1" t="s">
        <v>5444</v>
      </c>
      <c r="B2733" s="1" t="s">
        <v>5371</v>
      </c>
      <c r="C2733" s="1">
        <v>7912.0</v>
      </c>
      <c r="D2733" s="1">
        <v>2.0</v>
      </c>
      <c r="F2733" s="1" t="s">
        <v>1520</v>
      </c>
      <c r="G2733" s="2">
        <f>IFERROR(__xludf.DUMMYFUNCTION("IF(B2733="""","""",COUNTA(SPLIT(B2733,"" "")))"),3.0)</f>
        <v>3</v>
      </c>
    </row>
    <row r="2734">
      <c r="A2734" s="1" t="s">
        <v>5445</v>
      </c>
      <c r="B2734" s="1" t="s">
        <v>5446</v>
      </c>
      <c r="C2734" s="1">
        <v>8009.0</v>
      </c>
      <c r="D2734" s="1">
        <v>2.0</v>
      </c>
      <c r="F2734" s="1" t="s">
        <v>1520</v>
      </c>
      <c r="G2734" s="2">
        <f>IFERROR(__xludf.DUMMYFUNCTION("IF(B2734="""","""",COUNTA(SPLIT(B2734,"" "")))"),2.0)</f>
        <v>2</v>
      </c>
    </row>
    <row r="2735">
      <c r="A2735" s="1" t="s">
        <v>5447</v>
      </c>
      <c r="B2735" s="1" t="s">
        <v>5448</v>
      </c>
      <c r="C2735" s="1">
        <v>8010.0</v>
      </c>
      <c r="D2735" s="1">
        <v>2.0</v>
      </c>
      <c r="F2735" s="1" t="s">
        <v>1520</v>
      </c>
      <c r="G2735" s="2">
        <f>IFERROR(__xludf.DUMMYFUNCTION("IF(B2735="""","""",COUNTA(SPLIT(B2735,"" "")))"),5.0)</f>
        <v>5</v>
      </c>
    </row>
    <row r="2736">
      <c r="A2736" s="1" t="s">
        <v>5449</v>
      </c>
      <c r="B2736" s="1" t="s">
        <v>5450</v>
      </c>
      <c r="C2736" s="1">
        <v>8011.0</v>
      </c>
      <c r="D2736" s="1">
        <v>2.0</v>
      </c>
      <c r="F2736" s="1" t="s">
        <v>1520</v>
      </c>
      <c r="G2736" s="2">
        <f>IFERROR(__xludf.DUMMYFUNCTION("IF(B2736="""","""",COUNTA(SPLIT(B2736,"" "")))"),4.0)</f>
        <v>4</v>
      </c>
    </row>
    <row r="2737">
      <c r="A2737" s="1" t="s">
        <v>5451</v>
      </c>
      <c r="B2737" s="1" t="s">
        <v>5452</v>
      </c>
      <c r="C2737" s="1">
        <v>8012.0</v>
      </c>
      <c r="D2737" s="1">
        <v>2.0</v>
      </c>
      <c r="F2737" s="1" t="s">
        <v>1520</v>
      </c>
      <c r="G2737" s="2">
        <f>IFERROR(__xludf.DUMMYFUNCTION("IF(B2737="""","""",COUNTA(SPLIT(B2737,"" "")))"),5.0)</f>
        <v>5</v>
      </c>
    </row>
    <row r="2738">
      <c r="A2738" s="1" t="s">
        <v>5453</v>
      </c>
      <c r="B2738" s="1" t="s">
        <v>5454</v>
      </c>
      <c r="C2738" s="1">
        <v>8013.0</v>
      </c>
      <c r="D2738" s="1">
        <v>2.0</v>
      </c>
      <c r="F2738" s="1" t="s">
        <v>1520</v>
      </c>
      <c r="G2738" s="2">
        <f>IFERROR(__xludf.DUMMYFUNCTION("IF(B2738="""","""",COUNTA(SPLIT(B2738,"" "")))"),5.0)</f>
        <v>5</v>
      </c>
    </row>
    <row r="2739">
      <c r="A2739" s="1" t="s">
        <v>5455</v>
      </c>
      <c r="B2739" s="1" t="s">
        <v>5456</v>
      </c>
      <c r="C2739" s="1">
        <v>8014.0</v>
      </c>
      <c r="D2739" s="1">
        <v>2.0</v>
      </c>
      <c r="F2739" s="1" t="s">
        <v>1520</v>
      </c>
      <c r="G2739" s="2">
        <f>IFERROR(__xludf.DUMMYFUNCTION("IF(B2739="""","""",COUNTA(SPLIT(B2739,"" "")))"),4.0)</f>
        <v>4</v>
      </c>
    </row>
    <row r="2740">
      <c r="A2740" s="1" t="s">
        <v>5457</v>
      </c>
      <c r="B2740" s="1" t="s">
        <v>5458</v>
      </c>
      <c r="C2740" s="1">
        <v>8015.0</v>
      </c>
      <c r="D2740" s="1">
        <v>2.0</v>
      </c>
      <c r="F2740" s="1" t="s">
        <v>1520</v>
      </c>
      <c r="G2740" s="2">
        <f>IFERROR(__xludf.DUMMYFUNCTION("IF(B2740="""","""",COUNTA(SPLIT(B2740,"" "")))"),6.0)</f>
        <v>6</v>
      </c>
    </row>
    <row r="2741">
      <c r="A2741" s="1" t="s">
        <v>5459</v>
      </c>
      <c r="B2741" s="1" t="s">
        <v>5460</v>
      </c>
      <c r="C2741" s="1">
        <v>8016.0</v>
      </c>
      <c r="D2741" s="1">
        <v>2.0</v>
      </c>
      <c r="F2741" s="1" t="s">
        <v>1520</v>
      </c>
      <c r="G2741" s="2">
        <f>IFERROR(__xludf.DUMMYFUNCTION("IF(B2741="""","""",COUNTA(SPLIT(B2741,"" "")))"),3.0)</f>
        <v>3</v>
      </c>
    </row>
    <row r="2742">
      <c r="A2742" s="1" t="s">
        <v>5461</v>
      </c>
      <c r="B2742" s="1" t="s">
        <v>5462</v>
      </c>
      <c r="C2742" s="1">
        <v>8017.0</v>
      </c>
      <c r="D2742" s="1">
        <v>2.0</v>
      </c>
      <c r="F2742" s="1" t="s">
        <v>1520</v>
      </c>
      <c r="G2742" s="2">
        <f>IFERROR(__xludf.DUMMYFUNCTION("IF(B2742="""","""",COUNTA(SPLIT(B2742,"" "")))"),3.0)</f>
        <v>3</v>
      </c>
    </row>
    <row r="2743">
      <c r="A2743" s="1" t="s">
        <v>5463</v>
      </c>
      <c r="B2743" s="1" t="s">
        <v>5464</v>
      </c>
      <c r="C2743" s="1">
        <v>8018.0</v>
      </c>
      <c r="D2743" s="1">
        <v>2.0</v>
      </c>
      <c r="F2743" s="1" t="s">
        <v>1520</v>
      </c>
      <c r="G2743" s="2">
        <f>IFERROR(__xludf.DUMMYFUNCTION("IF(B2743="""","""",COUNTA(SPLIT(B2743,"" "")))"),5.0)</f>
        <v>5</v>
      </c>
    </row>
    <row r="2744">
      <c r="A2744" s="1" t="s">
        <v>5465</v>
      </c>
      <c r="B2744" s="1" t="s">
        <v>5466</v>
      </c>
      <c r="C2744" s="1">
        <v>8019.0</v>
      </c>
      <c r="D2744" s="1">
        <v>2.0</v>
      </c>
      <c r="F2744" s="1" t="s">
        <v>1520</v>
      </c>
      <c r="G2744" s="2">
        <f>IFERROR(__xludf.DUMMYFUNCTION("IF(B2744="""","""",COUNTA(SPLIT(B2744,"" "")))"),3.0)</f>
        <v>3</v>
      </c>
    </row>
    <row r="2745">
      <c r="A2745" s="1" t="s">
        <v>5467</v>
      </c>
      <c r="B2745" s="1" t="s">
        <v>5468</v>
      </c>
      <c r="C2745" s="1">
        <v>8020.0</v>
      </c>
      <c r="D2745" s="1">
        <v>2.0</v>
      </c>
      <c r="F2745" s="1" t="s">
        <v>1520</v>
      </c>
      <c r="G2745" s="2">
        <f>IFERROR(__xludf.DUMMYFUNCTION("IF(B2745="""","""",COUNTA(SPLIT(B2745,"" "")))"),4.0)</f>
        <v>4</v>
      </c>
    </row>
    <row r="2746">
      <c r="A2746" s="1" t="s">
        <v>5469</v>
      </c>
      <c r="B2746" s="1" t="s">
        <v>5470</v>
      </c>
      <c r="C2746" s="1">
        <v>8184.0</v>
      </c>
      <c r="D2746" s="1">
        <v>2.0</v>
      </c>
      <c r="F2746" s="1" t="s">
        <v>1520</v>
      </c>
      <c r="G2746" s="2">
        <f>IFERROR(__xludf.DUMMYFUNCTION("IF(B2746="""","""",COUNTA(SPLIT(B2746,"" "")))"),3.0)</f>
        <v>3</v>
      </c>
    </row>
    <row r="2747">
      <c r="A2747" s="1" t="s">
        <v>5471</v>
      </c>
      <c r="B2747" s="1" t="s">
        <v>5472</v>
      </c>
      <c r="C2747" s="1">
        <v>8185.0</v>
      </c>
      <c r="D2747" s="1">
        <v>2.0</v>
      </c>
      <c r="F2747" s="1" t="s">
        <v>1520</v>
      </c>
      <c r="G2747" s="2">
        <f>IFERROR(__xludf.DUMMYFUNCTION("IF(B2747="""","""",COUNTA(SPLIT(B2747,"" "")))"),3.0)</f>
        <v>3</v>
      </c>
    </row>
    <row r="2748">
      <c r="A2748" s="1" t="s">
        <v>5473</v>
      </c>
      <c r="B2748" s="1" t="s">
        <v>5474</v>
      </c>
      <c r="C2748" s="1">
        <v>8186.0</v>
      </c>
      <c r="D2748" s="1">
        <v>2.0</v>
      </c>
      <c r="F2748" s="1" t="s">
        <v>1520</v>
      </c>
      <c r="G2748" s="2">
        <f>IFERROR(__xludf.DUMMYFUNCTION("IF(B2748="""","""",COUNTA(SPLIT(B2748,"" "")))"),5.0)</f>
        <v>5</v>
      </c>
    </row>
    <row r="2749">
      <c r="A2749" s="1" t="s">
        <v>5475</v>
      </c>
      <c r="B2749" s="1" t="s">
        <v>5476</v>
      </c>
      <c r="C2749" s="1">
        <v>8187.0</v>
      </c>
      <c r="D2749" s="1">
        <v>2.0</v>
      </c>
      <c r="F2749" s="1" t="s">
        <v>1520</v>
      </c>
      <c r="G2749" s="2">
        <f>IFERROR(__xludf.DUMMYFUNCTION("IF(B2749="""","""",COUNTA(SPLIT(B2749,"" "")))"),5.0)</f>
        <v>5</v>
      </c>
    </row>
    <row r="2750">
      <c r="A2750" s="1" t="s">
        <v>5477</v>
      </c>
      <c r="B2750" s="1" t="s">
        <v>5478</v>
      </c>
      <c r="C2750" s="1">
        <v>8188.0</v>
      </c>
      <c r="D2750" s="1">
        <v>2.0</v>
      </c>
      <c r="F2750" s="1" t="s">
        <v>1520</v>
      </c>
      <c r="G2750" s="2">
        <f>IFERROR(__xludf.DUMMYFUNCTION("IF(B2750="""","""",COUNTA(SPLIT(B2750,"" "")))"),5.0)</f>
        <v>5</v>
      </c>
    </row>
    <row r="2751">
      <c r="A2751" s="1" t="s">
        <v>5479</v>
      </c>
      <c r="B2751" s="1" t="s">
        <v>5480</v>
      </c>
      <c r="C2751" s="1">
        <v>8189.0</v>
      </c>
      <c r="D2751" s="1">
        <v>2.0</v>
      </c>
      <c r="F2751" s="1" t="s">
        <v>1520</v>
      </c>
      <c r="G2751" s="2">
        <f>IFERROR(__xludf.DUMMYFUNCTION("IF(B2751="""","""",COUNTA(SPLIT(B2751,"" "")))"),5.0)</f>
        <v>5</v>
      </c>
    </row>
    <row r="2752">
      <c r="A2752" s="1" t="s">
        <v>5481</v>
      </c>
      <c r="B2752" s="1" t="s">
        <v>5482</v>
      </c>
      <c r="C2752" s="1">
        <v>8190.0</v>
      </c>
      <c r="D2752" s="1">
        <v>2.0</v>
      </c>
      <c r="F2752" s="1" t="s">
        <v>1520</v>
      </c>
      <c r="G2752" s="2">
        <f>IFERROR(__xludf.DUMMYFUNCTION("IF(B2752="""","""",COUNTA(SPLIT(B2752,"" "")))"),4.0)</f>
        <v>4</v>
      </c>
    </row>
    <row r="2753">
      <c r="A2753" s="1" t="s">
        <v>5483</v>
      </c>
      <c r="B2753" s="1" t="s">
        <v>5484</v>
      </c>
      <c r="C2753" s="1">
        <v>8191.0</v>
      </c>
      <c r="D2753" s="1">
        <v>2.0</v>
      </c>
      <c r="F2753" s="1" t="s">
        <v>1520</v>
      </c>
      <c r="G2753" s="2">
        <f>IFERROR(__xludf.DUMMYFUNCTION("IF(B2753="""","""",COUNTA(SPLIT(B2753,"" "")))"),6.0)</f>
        <v>6</v>
      </c>
    </row>
    <row r="2754">
      <c r="A2754" s="1" t="s">
        <v>5485</v>
      </c>
      <c r="B2754" s="1" t="s">
        <v>5486</v>
      </c>
      <c r="C2754" s="1">
        <v>8192.0</v>
      </c>
      <c r="D2754" s="1">
        <v>2.0</v>
      </c>
      <c r="F2754" s="1" t="s">
        <v>1520</v>
      </c>
      <c r="G2754" s="2">
        <f>IFERROR(__xludf.DUMMYFUNCTION("IF(B2754="""","""",COUNTA(SPLIT(B2754,"" "")))"),2.0)</f>
        <v>2</v>
      </c>
    </row>
    <row r="2755">
      <c r="A2755" s="1" t="s">
        <v>5487</v>
      </c>
      <c r="B2755" s="1" t="s">
        <v>5488</v>
      </c>
      <c r="C2755" s="1">
        <v>8193.0</v>
      </c>
      <c r="D2755" s="1">
        <v>2.0</v>
      </c>
      <c r="F2755" s="1" t="s">
        <v>1520</v>
      </c>
      <c r="G2755" s="2">
        <f>IFERROR(__xludf.DUMMYFUNCTION("IF(B2755="""","""",COUNTA(SPLIT(B2755,"" "")))"),2.0)</f>
        <v>2</v>
      </c>
    </row>
    <row r="2756">
      <c r="A2756" s="1" t="s">
        <v>5489</v>
      </c>
      <c r="B2756" s="1" t="s">
        <v>5490</v>
      </c>
      <c r="C2756" s="1">
        <v>7921.0</v>
      </c>
      <c r="D2756" s="1">
        <v>2.0</v>
      </c>
      <c r="F2756" s="1" t="s">
        <v>1520</v>
      </c>
      <c r="G2756" s="2">
        <f>IFERROR(__xludf.DUMMYFUNCTION("IF(B2756="""","""",COUNTA(SPLIT(B2756,"" "")))"),6.0)</f>
        <v>6</v>
      </c>
    </row>
    <row r="2757">
      <c r="A2757" s="1" t="s">
        <v>5491</v>
      </c>
      <c r="B2757" s="1" t="s">
        <v>5466</v>
      </c>
      <c r="C2757" s="1">
        <v>7922.0</v>
      </c>
      <c r="D2757" s="1">
        <v>2.0</v>
      </c>
      <c r="F2757" s="1" t="s">
        <v>1520</v>
      </c>
      <c r="G2757" s="2">
        <f>IFERROR(__xludf.DUMMYFUNCTION("IF(B2757="""","""",COUNTA(SPLIT(B2757,"" "")))"),3.0)</f>
        <v>3</v>
      </c>
    </row>
    <row r="2758">
      <c r="A2758" s="1" t="s">
        <v>5492</v>
      </c>
      <c r="B2758" s="1" t="s">
        <v>4734</v>
      </c>
      <c r="C2758" s="1">
        <v>7923.0</v>
      </c>
      <c r="D2758" s="1">
        <v>2.0</v>
      </c>
      <c r="F2758" s="1" t="s">
        <v>1520</v>
      </c>
      <c r="G2758" s="2">
        <f>IFERROR(__xludf.DUMMYFUNCTION("IF(B2758="""","""",COUNTA(SPLIT(B2758,"" "")))"),1.0)</f>
        <v>1</v>
      </c>
    </row>
    <row r="2759">
      <c r="A2759" s="1" t="s">
        <v>5493</v>
      </c>
      <c r="B2759" s="1" t="s">
        <v>5494</v>
      </c>
      <c r="C2759" s="1">
        <v>7924.0</v>
      </c>
      <c r="D2759" s="1">
        <v>2.0</v>
      </c>
      <c r="F2759" s="1" t="s">
        <v>1520</v>
      </c>
      <c r="G2759" s="2">
        <f>IFERROR(__xludf.DUMMYFUNCTION("IF(B2759="""","""",COUNTA(SPLIT(B2759,"" "")))"),5.0)</f>
        <v>5</v>
      </c>
    </row>
    <row r="2760">
      <c r="A2760" s="1" t="s">
        <v>5495</v>
      </c>
      <c r="B2760" s="1" t="s">
        <v>5496</v>
      </c>
      <c r="C2760" s="1">
        <v>7925.0</v>
      </c>
      <c r="D2760" s="1">
        <v>2.0</v>
      </c>
      <c r="F2760" s="1" t="s">
        <v>1520</v>
      </c>
      <c r="G2760" s="2">
        <f>IFERROR(__xludf.DUMMYFUNCTION("IF(B2760="""","""",COUNTA(SPLIT(B2760,"" "")))"),3.0)</f>
        <v>3</v>
      </c>
    </row>
    <row r="2761">
      <c r="A2761" s="1" t="s">
        <v>5497</v>
      </c>
      <c r="B2761" s="1" t="s">
        <v>5417</v>
      </c>
      <c r="C2761" s="1">
        <v>7926.0</v>
      </c>
      <c r="D2761" s="1">
        <v>2.0</v>
      </c>
      <c r="F2761" s="1" t="s">
        <v>1520</v>
      </c>
      <c r="G2761" s="2">
        <f>IFERROR(__xludf.DUMMYFUNCTION("IF(B2761="""","""",COUNTA(SPLIT(B2761,"" "")))"),5.0)</f>
        <v>5</v>
      </c>
    </row>
    <row r="2762">
      <c r="A2762" s="1" t="s">
        <v>5498</v>
      </c>
      <c r="B2762" s="1" t="s">
        <v>5499</v>
      </c>
      <c r="C2762" s="1">
        <v>7927.0</v>
      </c>
      <c r="D2762" s="1">
        <v>2.0</v>
      </c>
      <c r="F2762" s="1" t="s">
        <v>1520</v>
      </c>
      <c r="G2762" s="2">
        <f>IFERROR(__xludf.DUMMYFUNCTION("IF(B2762="""","""",COUNTA(SPLIT(B2762,"" "")))"),2.0)</f>
        <v>2</v>
      </c>
    </row>
    <row r="2763">
      <c r="A2763" s="1" t="s">
        <v>5500</v>
      </c>
      <c r="B2763" s="1" t="s">
        <v>5501</v>
      </c>
      <c r="C2763" s="1">
        <v>7928.0</v>
      </c>
      <c r="D2763" s="1">
        <v>2.0</v>
      </c>
      <c r="F2763" s="1" t="s">
        <v>1520</v>
      </c>
      <c r="G2763" s="2">
        <f>IFERROR(__xludf.DUMMYFUNCTION("IF(B2763="""","""",COUNTA(SPLIT(B2763,"" "")))"),5.0)</f>
        <v>5</v>
      </c>
    </row>
    <row r="2764">
      <c r="A2764" s="1" t="s">
        <v>5502</v>
      </c>
      <c r="B2764" s="1" t="s">
        <v>5503</v>
      </c>
      <c r="C2764" s="1">
        <v>7997.0</v>
      </c>
      <c r="D2764" s="1">
        <v>2.0</v>
      </c>
      <c r="F2764" s="1" t="s">
        <v>1520</v>
      </c>
      <c r="G2764" s="2">
        <f>IFERROR(__xludf.DUMMYFUNCTION("IF(B2764="""","""",COUNTA(SPLIT(B2764,"" "")))"),1.0)</f>
        <v>1</v>
      </c>
    </row>
    <row r="2765">
      <c r="A2765" s="1" t="s">
        <v>5504</v>
      </c>
      <c r="B2765" s="1" t="s">
        <v>5505</v>
      </c>
      <c r="C2765" s="1">
        <v>7998.0</v>
      </c>
      <c r="D2765" s="1">
        <v>2.0</v>
      </c>
      <c r="F2765" s="1" t="s">
        <v>1520</v>
      </c>
      <c r="G2765" s="2">
        <f>IFERROR(__xludf.DUMMYFUNCTION("IF(B2765="""","""",COUNTA(SPLIT(B2765,"" "")))"),2.0)</f>
        <v>2</v>
      </c>
    </row>
    <row r="2766">
      <c r="A2766" s="1" t="s">
        <v>5506</v>
      </c>
      <c r="B2766" s="1" t="s">
        <v>5507</v>
      </c>
      <c r="C2766" s="1">
        <v>7999.0</v>
      </c>
      <c r="D2766" s="1">
        <v>2.0</v>
      </c>
      <c r="F2766" s="1" t="s">
        <v>1520</v>
      </c>
      <c r="G2766" s="2">
        <f>IFERROR(__xludf.DUMMYFUNCTION("IF(B2766="""","""",COUNTA(SPLIT(B2766,"" "")))"),5.0)</f>
        <v>5</v>
      </c>
    </row>
    <row r="2767">
      <c r="A2767" s="1" t="s">
        <v>5508</v>
      </c>
      <c r="B2767" s="1" t="s">
        <v>5509</v>
      </c>
      <c r="C2767" s="1">
        <v>8000.0</v>
      </c>
      <c r="D2767" s="1">
        <v>2.0</v>
      </c>
      <c r="F2767" s="1" t="s">
        <v>1520</v>
      </c>
      <c r="G2767" s="2">
        <f>IFERROR(__xludf.DUMMYFUNCTION("IF(B2767="""","""",COUNTA(SPLIT(B2767,"" "")))"),3.0)</f>
        <v>3</v>
      </c>
    </row>
    <row r="2768">
      <c r="A2768" s="1" t="s">
        <v>5510</v>
      </c>
      <c r="B2768" s="1" t="s">
        <v>5511</v>
      </c>
      <c r="C2768" s="1">
        <v>8001.0</v>
      </c>
      <c r="D2768" s="1">
        <v>2.0</v>
      </c>
      <c r="F2768" s="1" t="s">
        <v>1520</v>
      </c>
      <c r="G2768" s="2">
        <f>IFERROR(__xludf.DUMMYFUNCTION("IF(B2768="""","""",COUNTA(SPLIT(B2768,"" "")))"),4.0)</f>
        <v>4</v>
      </c>
    </row>
    <row r="2769">
      <c r="A2769" s="1" t="s">
        <v>5512</v>
      </c>
      <c r="B2769" s="1" t="s">
        <v>5513</v>
      </c>
      <c r="C2769" s="1">
        <v>8002.0</v>
      </c>
      <c r="D2769" s="1">
        <v>2.0</v>
      </c>
      <c r="F2769" s="1" t="s">
        <v>1520</v>
      </c>
      <c r="G2769" s="2">
        <f>IFERROR(__xludf.DUMMYFUNCTION("IF(B2769="""","""",COUNTA(SPLIT(B2769,"" "")))"),7.0)</f>
        <v>7</v>
      </c>
    </row>
    <row r="2770">
      <c r="A2770" s="1" t="s">
        <v>5514</v>
      </c>
      <c r="B2770" s="1" t="s">
        <v>5515</v>
      </c>
      <c r="C2770" s="1">
        <v>8003.0</v>
      </c>
      <c r="D2770" s="1">
        <v>2.0</v>
      </c>
      <c r="F2770" s="1" t="s">
        <v>1520</v>
      </c>
      <c r="G2770" s="2">
        <f>IFERROR(__xludf.DUMMYFUNCTION("IF(B2770="""","""",COUNTA(SPLIT(B2770,"" "")))"),2.0)</f>
        <v>2</v>
      </c>
    </row>
    <row r="2771">
      <c r="A2771" s="1" t="s">
        <v>5516</v>
      </c>
      <c r="B2771" s="1" t="s">
        <v>5517</v>
      </c>
      <c r="C2771" s="1">
        <v>8004.0</v>
      </c>
      <c r="D2771" s="1">
        <v>2.0</v>
      </c>
      <c r="F2771" s="1" t="s">
        <v>1520</v>
      </c>
      <c r="G2771" s="2">
        <f>IFERROR(__xludf.DUMMYFUNCTION("IF(B2771="""","""",COUNTA(SPLIT(B2771,"" "")))"),5.0)</f>
        <v>5</v>
      </c>
    </row>
    <row r="2772">
      <c r="A2772" s="1" t="s">
        <v>5518</v>
      </c>
      <c r="B2772" s="1" t="s">
        <v>5519</v>
      </c>
      <c r="C2772" s="1">
        <v>8005.0</v>
      </c>
      <c r="D2772" s="1">
        <v>2.0</v>
      </c>
      <c r="F2772" s="1" t="s">
        <v>1520</v>
      </c>
      <c r="G2772" s="2">
        <f>IFERROR(__xludf.DUMMYFUNCTION("IF(B2772="""","""",COUNTA(SPLIT(B2772,"" "")))"),4.0)</f>
        <v>4</v>
      </c>
    </row>
    <row r="2773">
      <c r="A2773" s="1" t="s">
        <v>5520</v>
      </c>
      <c r="B2773" s="1" t="s">
        <v>5437</v>
      </c>
      <c r="C2773" s="1">
        <v>8006.0</v>
      </c>
      <c r="D2773" s="1">
        <v>2.0</v>
      </c>
      <c r="F2773" s="1" t="s">
        <v>1520</v>
      </c>
      <c r="G2773" s="2">
        <f>IFERROR(__xludf.DUMMYFUNCTION("IF(B2773="""","""",COUNTA(SPLIT(B2773,"" "")))"),3.0)</f>
        <v>3</v>
      </c>
    </row>
    <row r="2774">
      <c r="A2774" s="1" t="s">
        <v>5521</v>
      </c>
      <c r="B2774" s="1" t="s">
        <v>5522</v>
      </c>
      <c r="C2774" s="1">
        <v>8007.0</v>
      </c>
      <c r="D2774" s="1">
        <v>2.0</v>
      </c>
      <c r="F2774" s="1" t="s">
        <v>1520</v>
      </c>
      <c r="G2774" s="2">
        <f>IFERROR(__xludf.DUMMYFUNCTION("IF(B2774="""","""",COUNTA(SPLIT(B2774,"" "")))"),4.0)</f>
        <v>4</v>
      </c>
    </row>
    <row r="2775">
      <c r="A2775" s="1" t="s">
        <v>5523</v>
      </c>
      <c r="B2775" s="1" t="s">
        <v>5524</v>
      </c>
      <c r="C2775" s="1">
        <v>8008.0</v>
      </c>
      <c r="D2775" s="1">
        <v>2.0</v>
      </c>
      <c r="F2775" s="1" t="s">
        <v>1520</v>
      </c>
      <c r="G2775" s="2">
        <f>IFERROR(__xludf.DUMMYFUNCTION("IF(B2775="""","""",COUNTA(SPLIT(B2775,"" "")))"),9.0)</f>
        <v>9</v>
      </c>
    </row>
    <row r="2776">
      <c r="A2776" s="1" t="s">
        <v>5525</v>
      </c>
      <c r="B2776" s="1" t="s">
        <v>5526</v>
      </c>
      <c r="C2776" s="1">
        <v>9696.0</v>
      </c>
      <c r="D2776" s="1">
        <v>2.0</v>
      </c>
      <c r="F2776" s="1" t="s">
        <v>1520</v>
      </c>
      <c r="G2776" s="2">
        <f>IFERROR(__xludf.DUMMYFUNCTION("IF(B2776="""","""",COUNTA(SPLIT(B2776,"" "")))"),4.0)</f>
        <v>4</v>
      </c>
    </row>
    <row r="2777">
      <c r="A2777" s="1" t="s">
        <v>5527</v>
      </c>
      <c r="B2777" s="1" t="s">
        <v>5528</v>
      </c>
      <c r="C2777" s="1">
        <v>9697.0</v>
      </c>
      <c r="D2777" s="1">
        <v>2.0</v>
      </c>
      <c r="F2777" s="1" t="s">
        <v>1520</v>
      </c>
      <c r="G2777" s="2">
        <f>IFERROR(__xludf.DUMMYFUNCTION("IF(B2777="""","""",COUNTA(SPLIT(B2777,"" "")))"),11.0)</f>
        <v>11</v>
      </c>
    </row>
    <row r="2778">
      <c r="A2778" s="1" t="s">
        <v>5529</v>
      </c>
      <c r="B2778" s="1" t="s">
        <v>5530</v>
      </c>
      <c r="C2778" s="1">
        <v>9698.0</v>
      </c>
      <c r="D2778" s="1">
        <v>2.0</v>
      </c>
      <c r="F2778" s="1" t="s">
        <v>1520</v>
      </c>
      <c r="G2778" s="2">
        <f>IFERROR(__xludf.DUMMYFUNCTION("IF(B2778="""","""",COUNTA(SPLIT(B2778,"" "")))"),3.0)</f>
        <v>3</v>
      </c>
    </row>
    <row r="2779">
      <c r="A2779" s="1" t="s">
        <v>5531</v>
      </c>
      <c r="B2779" s="1" t="s">
        <v>5532</v>
      </c>
      <c r="C2779" s="1">
        <v>9699.0</v>
      </c>
      <c r="D2779" s="1">
        <v>2.0</v>
      </c>
      <c r="F2779" s="1" t="s">
        <v>1520</v>
      </c>
      <c r="G2779" s="2">
        <f>IFERROR(__xludf.DUMMYFUNCTION("IF(B2779="""","""",COUNTA(SPLIT(B2779,"" "")))"),14.0)</f>
        <v>14</v>
      </c>
    </row>
    <row r="2780">
      <c r="A2780" s="1" t="s">
        <v>5533</v>
      </c>
      <c r="B2780" s="1" t="s">
        <v>5534</v>
      </c>
      <c r="C2780" s="1">
        <v>9700.0</v>
      </c>
      <c r="D2780" s="1">
        <v>2.0</v>
      </c>
      <c r="F2780" s="1" t="s">
        <v>1520</v>
      </c>
      <c r="G2780" s="2">
        <f>IFERROR(__xludf.DUMMYFUNCTION("IF(B2780="""","""",COUNTA(SPLIT(B2780,"" "")))"),14.0)</f>
        <v>14</v>
      </c>
    </row>
    <row r="2781">
      <c r="A2781" s="1" t="s">
        <v>5535</v>
      </c>
      <c r="B2781" s="1" t="s">
        <v>5536</v>
      </c>
      <c r="C2781" s="1">
        <v>9701.0</v>
      </c>
      <c r="D2781" s="1">
        <v>2.0</v>
      </c>
      <c r="F2781" s="1" t="s">
        <v>1520</v>
      </c>
      <c r="G2781" s="2">
        <f>IFERROR(__xludf.DUMMYFUNCTION("IF(B2781="""","""",COUNTA(SPLIT(B2781,"" "")))"),17.0)</f>
        <v>17</v>
      </c>
    </row>
    <row r="2782">
      <c r="A2782" s="1" t="s">
        <v>5537</v>
      </c>
      <c r="B2782" s="1" t="s">
        <v>5538</v>
      </c>
      <c r="C2782" s="1">
        <v>9702.0</v>
      </c>
      <c r="D2782" s="1">
        <v>2.0</v>
      </c>
      <c r="F2782" s="1" t="s">
        <v>1520</v>
      </c>
      <c r="G2782" s="2">
        <f>IFERROR(__xludf.DUMMYFUNCTION("IF(B2782="""","""",COUNTA(SPLIT(B2782,"" "")))"),9.0)</f>
        <v>9</v>
      </c>
    </row>
    <row r="2783">
      <c r="A2783" s="1" t="s">
        <v>5539</v>
      </c>
      <c r="B2783" s="1" t="s">
        <v>5540</v>
      </c>
      <c r="C2783" s="1">
        <v>9703.0</v>
      </c>
      <c r="D2783" s="1">
        <v>2.0</v>
      </c>
      <c r="F2783" s="1" t="s">
        <v>1520</v>
      </c>
      <c r="G2783" s="2">
        <f>IFERROR(__xludf.DUMMYFUNCTION("IF(B2783="""","""",COUNTA(SPLIT(B2783,"" "")))"),6.0)</f>
        <v>6</v>
      </c>
    </row>
    <row r="2784">
      <c r="A2784" s="1" t="s">
        <v>5541</v>
      </c>
      <c r="B2784" s="1" t="s">
        <v>5542</v>
      </c>
      <c r="C2784" s="1">
        <v>9704.0</v>
      </c>
      <c r="D2784" s="1">
        <v>2.0</v>
      </c>
      <c r="F2784" s="1" t="s">
        <v>1520</v>
      </c>
      <c r="G2784" s="2">
        <f>IFERROR(__xludf.DUMMYFUNCTION("IF(B2784="""","""",COUNTA(SPLIT(B2784,"" "")))"),9.0)</f>
        <v>9</v>
      </c>
    </row>
    <row r="2785">
      <c r="A2785" s="1" t="s">
        <v>5543</v>
      </c>
      <c r="B2785" s="1" t="s">
        <v>5544</v>
      </c>
      <c r="C2785" s="1">
        <v>9705.0</v>
      </c>
      <c r="D2785" s="1">
        <v>2.0</v>
      </c>
      <c r="F2785" s="1" t="s">
        <v>1520</v>
      </c>
      <c r="G2785" s="2">
        <f>IFERROR(__xludf.DUMMYFUNCTION("IF(B2785="""","""",COUNTA(SPLIT(B2785,"" "")))"),2.0)</f>
        <v>2</v>
      </c>
    </row>
    <row r="2786">
      <c r="A2786" s="1" t="s">
        <v>5545</v>
      </c>
      <c r="B2786" s="1" t="s">
        <v>5546</v>
      </c>
      <c r="C2786" s="1">
        <v>9706.0</v>
      </c>
      <c r="D2786" s="1">
        <v>2.0</v>
      </c>
      <c r="F2786" s="1" t="s">
        <v>1520</v>
      </c>
      <c r="G2786" s="2">
        <f>IFERROR(__xludf.DUMMYFUNCTION("IF(B2786="""","""",COUNTA(SPLIT(B2786,"" "")))"),12.0)</f>
        <v>12</v>
      </c>
    </row>
    <row r="2787">
      <c r="A2787" s="1" t="s">
        <v>5547</v>
      </c>
      <c r="B2787" s="1" t="s">
        <v>5548</v>
      </c>
      <c r="C2787" s="1">
        <v>9707.0</v>
      </c>
      <c r="D2787" s="1">
        <v>2.0</v>
      </c>
      <c r="F2787" s="1" t="s">
        <v>1520</v>
      </c>
      <c r="G2787" s="2">
        <f>IFERROR(__xludf.DUMMYFUNCTION("IF(B2787="""","""",COUNTA(SPLIT(B2787,"" "")))"),6.0)</f>
        <v>6</v>
      </c>
    </row>
    <row r="2788">
      <c r="A2788" s="1" t="s">
        <v>5549</v>
      </c>
      <c r="B2788" s="1" t="s">
        <v>5550</v>
      </c>
      <c r="C2788" s="1">
        <v>9708.0</v>
      </c>
      <c r="D2788" s="1">
        <v>2.0</v>
      </c>
      <c r="F2788" s="1" t="s">
        <v>1520</v>
      </c>
      <c r="G2788" s="2">
        <f>IFERROR(__xludf.DUMMYFUNCTION("IF(B2788="""","""",COUNTA(SPLIT(B2788,"" "")))"),15.0)</f>
        <v>15</v>
      </c>
    </row>
    <row r="2789">
      <c r="A2789" s="1" t="s">
        <v>5551</v>
      </c>
      <c r="B2789" s="1" t="s">
        <v>5552</v>
      </c>
      <c r="C2789" s="1">
        <v>9709.0</v>
      </c>
      <c r="D2789" s="1">
        <v>2.0</v>
      </c>
      <c r="F2789" s="1" t="s">
        <v>1520</v>
      </c>
      <c r="G2789" s="2">
        <f>IFERROR(__xludf.DUMMYFUNCTION("IF(B2789="""","""",COUNTA(SPLIT(B2789,"" "")))"),20.0)</f>
        <v>20</v>
      </c>
    </row>
    <row r="2790">
      <c r="A2790" s="1" t="s">
        <v>5553</v>
      </c>
      <c r="B2790" s="1" t="s">
        <v>5554</v>
      </c>
      <c r="C2790" s="1">
        <v>9710.0</v>
      </c>
      <c r="D2790" s="1">
        <v>2.0</v>
      </c>
      <c r="F2790" s="1" t="s">
        <v>1520</v>
      </c>
      <c r="G2790" s="2">
        <f>IFERROR(__xludf.DUMMYFUNCTION("IF(B2790="""","""",COUNTA(SPLIT(B2790,"" "")))"),17.0)</f>
        <v>17</v>
      </c>
    </row>
    <row r="2791">
      <c r="A2791" s="1" t="s">
        <v>5555</v>
      </c>
      <c r="B2791" s="1" t="s">
        <v>5556</v>
      </c>
      <c r="C2791" s="1">
        <v>7351.0</v>
      </c>
      <c r="D2791" s="1">
        <v>1.0</v>
      </c>
      <c r="F2791" s="1" t="s">
        <v>1520</v>
      </c>
      <c r="G2791" s="2">
        <f>IFERROR(__xludf.DUMMYFUNCTION("IF(B2791="""","""",COUNTA(SPLIT(B2791,"" "")))"),6.0)</f>
        <v>6</v>
      </c>
    </row>
    <row r="2792">
      <c r="A2792" s="1" t="s">
        <v>5557</v>
      </c>
      <c r="B2792" s="1" t="s">
        <v>5558</v>
      </c>
      <c r="C2792" s="1">
        <v>7352.0</v>
      </c>
      <c r="D2792" s="1">
        <v>1.0</v>
      </c>
      <c r="F2792" s="1" t="s">
        <v>1520</v>
      </c>
      <c r="G2792" s="2">
        <f>IFERROR(__xludf.DUMMYFUNCTION("IF(B2792="""","""",COUNTA(SPLIT(B2792,"" "")))"),11.0)</f>
        <v>11</v>
      </c>
    </row>
    <row r="2793">
      <c r="A2793" s="1" t="s">
        <v>5559</v>
      </c>
      <c r="B2793" s="1" t="s">
        <v>5560</v>
      </c>
      <c r="C2793" s="1">
        <v>7353.0</v>
      </c>
      <c r="D2793" s="1">
        <v>1.0</v>
      </c>
      <c r="F2793" s="1" t="s">
        <v>1520</v>
      </c>
      <c r="G2793" s="2">
        <f>IFERROR(__xludf.DUMMYFUNCTION("IF(B2793="""","""",COUNTA(SPLIT(B2793,"" "")))"),10.0)</f>
        <v>10</v>
      </c>
    </row>
    <row r="2794">
      <c r="A2794" s="1" t="s">
        <v>5561</v>
      </c>
      <c r="B2794" s="1" t="s">
        <v>5562</v>
      </c>
      <c r="C2794" s="1">
        <v>7608.0</v>
      </c>
      <c r="D2794" s="1">
        <v>1.0</v>
      </c>
      <c r="F2794" s="1" t="s">
        <v>1520</v>
      </c>
      <c r="G2794" s="2">
        <f>IFERROR(__xludf.DUMMYFUNCTION("IF(B2794="""","""",COUNTA(SPLIT(B2794,"" "")))"),10.0)</f>
        <v>10</v>
      </c>
    </row>
    <row r="2795">
      <c r="A2795" s="1" t="s">
        <v>5563</v>
      </c>
      <c r="B2795" s="1" t="s">
        <v>5564</v>
      </c>
      <c r="C2795" s="1">
        <v>7609.0</v>
      </c>
      <c r="D2795" s="1">
        <v>1.0</v>
      </c>
      <c r="F2795" s="1" t="s">
        <v>1520</v>
      </c>
      <c r="G2795" s="2">
        <f>IFERROR(__xludf.DUMMYFUNCTION("IF(B2795="""","""",COUNTA(SPLIT(B2795,"" "")))"),13.0)</f>
        <v>13</v>
      </c>
    </row>
    <row r="2796">
      <c r="A2796" s="1" t="s">
        <v>5565</v>
      </c>
      <c r="B2796" s="1" t="s">
        <v>5566</v>
      </c>
      <c r="C2796" s="1">
        <v>7610.0</v>
      </c>
      <c r="D2796" s="1">
        <v>1.0</v>
      </c>
      <c r="F2796" s="1" t="s">
        <v>1520</v>
      </c>
      <c r="G2796" s="2">
        <f>IFERROR(__xludf.DUMMYFUNCTION("IF(B2796="""","""",COUNTA(SPLIT(B2796,"" "")))"),12.0)</f>
        <v>12</v>
      </c>
    </row>
    <row r="2797">
      <c r="A2797" s="1" t="s">
        <v>5567</v>
      </c>
      <c r="B2797" s="1" t="s">
        <v>5568</v>
      </c>
      <c r="C2797" s="1">
        <v>7611.0</v>
      </c>
      <c r="D2797" s="1">
        <v>1.0</v>
      </c>
      <c r="F2797" s="1" t="s">
        <v>1520</v>
      </c>
      <c r="G2797" s="2">
        <f>IFERROR(__xludf.DUMMYFUNCTION("IF(B2797="""","""",COUNTA(SPLIT(B2797,"" "")))"),8.0)</f>
        <v>8</v>
      </c>
    </row>
    <row r="2798">
      <c r="A2798" s="1" t="s">
        <v>5569</v>
      </c>
      <c r="B2798" s="1" t="s">
        <v>5570</v>
      </c>
      <c r="C2798" s="1">
        <v>7612.0</v>
      </c>
      <c r="D2798" s="1">
        <v>1.0</v>
      </c>
      <c r="F2798" s="1" t="s">
        <v>1520</v>
      </c>
      <c r="G2798" s="2">
        <f>IFERROR(__xludf.DUMMYFUNCTION("IF(B2798="""","""",COUNTA(SPLIT(B2798,"" "")))"),6.0)</f>
        <v>6</v>
      </c>
    </row>
    <row r="2799">
      <c r="A2799" s="1" t="s">
        <v>5571</v>
      </c>
      <c r="B2799" s="1" t="s">
        <v>5572</v>
      </c>
      <c r="C2799" s="1">
        <v>7433.0</v>
      </c>
      <c r="D2799" s="1">
        <v>1.0</v>
      </c>
      <c r="F2799" s="1" t="s">
        <v>1520</v>
      </c>
      <c r="G2799" s="2">
        <f>IFERROR(__xludf.DUMMYFUNCTION("IF(B2799="""","""",COUNTA(SPLIT(B2799,"" "")))"),10.0)</f>
        <v>10</v>
      </c>
    </row>
    <row r="2800">
      <c r="A2800" s="1" t="s">
        <v>5573</v>
      </c>
      <c r="B2800" s="1" t="s">
        <v>5574</v>
      </c>
      <c r="C2800" s="1">
        <v>7434.0</v>
      </c>
      <c r="D2800" s="1">
        <v>1.0</v>
      </c>
      <c r="F2800" s="1" t="s">
        <v>1520</v>
      </c>
      <c r="G2800" s="2">
        <f>IFERROR(__xludf.DUMMYFUNCTION("IF(B2800="""","""",COUNTA(SPLIT(B2800,"" "")))"),8.0)</f>
        <v>8</v>
      </c>
    </row>
    <row r="2801">
      <c r="A2801" s="1" t="s">
        <v>5575</v>
      </c>
      <c r="B2801" s="1" t="s">
        <v>5576</v>
      </c>
      <c r="C2801" s="1">
        <v>7435.0</v>
      </c>
      <c r="D2801" s="1">
        <v>1.0</v>
      </c>
      <c r="F2801" s="1" t="s">
        <v>1520</v>
      </c>
      <c r="G2801" s="2">
        <f>IFERROR(__xludf.DUMMYFUNCTION("IF(B2801="""","""",COUNTA(SPLIT(B2801,"" "")))"),8.0)</f>
        <v>8</v>
      </c>
    </row>
    <row r="2802">
      <c r="A2802" s="1" t="s">
        <v>5577</v>
      </c>
      <c r="B2802" s="1" t="s">
        <v>5578</v>
      </c>
      <c r="C2802" s="1">
        <v>7430.0</v>
      </c>
      <c r="D2802" s="1">
        <v>1.0</v>
      </c>
      <c r="F2802" s="1" t="s">
        <v>1520</v>
      </c>
      <c r="G2802" s="2">
        <f>IFERROR(__xludf.DUMMYFUNCTION("IF(B2802="""","""",COUNTA(SPLIT(B2802,"" "")))"),6.0)</f>
        <v>6</v>
      </c>
    </row>
    <row r="2803">
      <c r="A2803" s="1" t="s">
        <v>5579</v>
      </c>
      <c r="B2803" s="1" t="s">
        <v>5580</v>
      </c>
      <c r="C2803" s="1">
        <v>7431.0</v>
      </c>
      <c r="D2803" s="1">
        <v>1.0</v>
      </c>
      <c r="F2803" s="1" t="s">
        <v>1520</v>
      </c>
      <c r="G2803" s="2">
        <f>IFERROR(__xludf.DUMMYFUNCTION("IF(B2803="""","""",COUNTA(SPLIT(B2803,"" "")))"),5.0)</f>
        <v>5</v>
      </c>
    </row>
    <row r="2804">
      <c r="A2804" s="1" t="s">
        <v>5581</v>
      </c>
      <c r="B2804" s="1" t="s">
        <v>5582</v>
      </c>
      <c r="C2804" s="1">
        <v>7432.0</v>
      </c>
      <c r="D2804" s="1">
        <v>1.0</v>
      </c>
      <c r="F2804" s="1" t="s">
        <v>1520</v>
      </c>
      <c r="G2804" s="2">
        <f>IFERROR(__xludf.DUMMYFUNCTION("IF(B2804="""","""",COUNTA(SPLIT(B2804,"" "")))"),12.0)</f>
        <v>12</v>
      </c>
    </row>
    <row r="2805">
      <c r="A2805" s="1" t="s">
        <v>5583</v>
      </c>
      <c r="B2805" s="1" t="s">
        <v>5584</v>
      </c>
      <c r="C2805" s="1">
        <v>7343.0</v>
      </c>
      <c r="D2805" s="1">
        <v>1.0</v>
      </c>
      <c r="F2805" s="1" t="s">
        <v>1520</v>
      </c>
      <c r="G2805" s="2">
        <f>IFERROR(__xludf.DUMMYFUNCTION("IF(B2805="""","""",COUNTA(SPLIT(B2805,"" "")))"),7.0)</f>
        <v>7</v>
      </c>
    </row>
    <row r="2806">
      <c r="A2806" s="1" t="s">
        <v>5585</v>
      </c>
      <c r="B2806" s="1" t="s">
        <v>5586</v>
      </c>
      <c r="C2806" s="1">
        <v>7344.0</v>
      </c>
      <c r="D2806" s="1">
        <v>1.0</v>
      </c>
      <c r="F2806" s="1" t="s">
        <v>1520</v>
      </c>
      <c r="G2806" s="2">
        <f>IFERROR(__xludf.DUMMYFUNCTION("IF(B2806="""","""",COUNTA(SPLIT(B2806,"" "")))"),9.0)</f>
        <v>9</v>
      </c>
    </row>
    <row r="2807">
      <c r="A2807" s="1" t="s">
        <v>5587</v>
      </c>
      <c r="B2807" s="1" t="s">
        <v>5588</v>
      </c>
      <c r="C2807" s="1">
        <v>7638.0</v>
      </c>
      <c r="D2807" s="1">
        <v>1.0</v>
      </c>
      <c r="F2807" s="1" t="s">
        <v>1520</v>
      </c>
      <c r="G2807" s="2">
        <f>IFERROR(__xludf.DUMMYFUNCTION("IF(B2807="""","""",COUNTA(SPLIT(B2807,"" "")))"),12.0)</f>
        <v>12</v>
      </c>
    </row>
    <row r="2808">
      <c r="A2808" s="1" t="s">
        <v>5589</v>
      </c>
      <c r="B2808" s="1" t="s">
        <v>5590</v>
      </c>
      <c r="C2808" s="1">
        <v>7639.0</v>
      </c>
      <c r="D2808" s="1">
        <v>1.0</v>
      </c>
      <c r="F2808" s="1" t="s">
        <v>1520</v>
      </c>
      <c r="G2808" s="2">
        <f>IFERROR(__xludf.DUMMYFUNCTION("IF(B2808="""","""",COUNTA(SPLIT(B2808,"" "")))"),7.0)</f>
        <v>7</v>
      </c>
    </row>
    <row r="2809">
      <c r="A2809" s="1" t="s">
        <v>5591</v>
      </c>
      <c r="B2809" s="1" t="s">
        <v>5592</v>
      </c>
      <c r="C2809" s="1">
        <v>7640.0</v>
      </c>
      <c r="D2809" s="1">
        <v>1.0</v>
      </c>
      <c r="F2809" s="1" t="s">
        <v>1520</v>
      </c>
      <c r="G2809" s="2">
        <f>IFERROR(__xludf.DUMMYFUNCTION("IF(B2809="""","""",COUNTA(SPLIT(B2809,"" "")))"),7.0)</f>
        <v>7</v>
      </c>
    </row>
    <row r="2810">
      <c r="A2810" s="1" t="s">
        <v>5593</v>
      </c>
      <c r="B2810" s="1" t="s">
        <v>5594</v>
      </c>
      <c r="C2810" s="1">
        <v>7641.0</v>
      </c>
      <c r="D2810" s="1">
        <v>1.0</v>
      </c>
      <c r="F2810" s="1" t="s">
        <v>1520</v>
      </c>
      <c r="G2810" s="2">
        <f>IFERROR(__xludf.DUMMYFUNCTION("IF(B2810="""","""",COUNTA(SPLIT(B2810,"" "")))"),9.0)</f>
        <v>9</v>
      </c>
    </row>
    <row r="2811">
      <c r="A2811" s="1" t="s">
        <v>5595</v>
      </c>
      <c r="B2811" s="1" t="s">
        <v>5596</v>
      </c>
      <c r="C2811" s="1">
        <v>7642.0</v>
      </c>
      <c r="D2811" s="1">
        <v>1.0</v>
      </c>
      <c r="F2811" s="1" t="s">
        <v>1520</v>
      </c>
      <c r="G2811" s="2">
        <f>IFERROR(__xludf.DUMMYFUNCTION("IF(B2811="""","""",COUNTA(SPLIT(B2811,"" "")))"),10.0)</f>
        <v>10</v>
      </c>
    </row>
    <row r="2812">
      <c r="A2812" s="1" t="s">
        <v>5597</v>
      </c>
      <c r="B2812" s="1" t="s">
        <v>5598</v>
      </c>
      <c r="C2812" s="1">
        <v>7618.0</v>
      </c>
      <c r="D2812" s="1">
        <v>1.0</v>
      </c>
      <c r="F2812" s="1" t="s">
        <v>1520</v>
      </c>
      <c r="G2812" s="2">
        <f>IFERROR(__xludf.DUMMYFUNCTION("IF(B2812="""","""",COUNTA(SPLIT(B2812,"" "")))"),6.0)</f>
        <v>6</v>
      </c>
    </row>
    <row r="2813">
      <c r="A2813" s="1" t="s">
        <v>5599</v>
      </c>
      <c r="B2813" s="1" t="s">
        <v>5600</v>
      </c>
      <c r="C2813" s="1">
        <v>7619.0</v>
      </c>
      <c r="D2813" s="1">
        <v>1.0</v>
      </c>
      <c r="F2813" s="1" t="s">
        <v>1520</v>
      </c>
      <c r="G2813" s="2">
        <f>IFERROR(__xludf.DUMMYFUNCTION("IF(B2813="""","""",COUNTA(SPLIT(B2813,"" "")))"),8.0)</f>
        <v>8</v>
      </c>
    </row>
    <row r="2814">
      <c r="A2814" s="1" t="s">
        <v>5601</v>
      </c>
      <c r="B2814" s="1" t="s">
        <v>5602</v>
      </c>
      <c r="C2814" s="1">
        <v>7620.0</v>
      </c>
      <c r="D2814" s="1">
        <v>1.0</v>
      </c>
      <c r="F2814" s="1" t="s">
        <v>1520</v>
      </c>
      <c r="G2814" s="2">
        <f>IFERROR(__xludf.DUMMYFUNCTION("IF(B2814="""","""",COUNTA(SPLIT(B2814,"" "")))"),9.0)</f>
        <v>9</v>
      </c>
    </row>
    <row r="2815">
      <c r="A2815" s="1" t="s">
        <v>5603</v>
      </c>
      <c r="B2815" s="1" t="s">
        <v>5604</v>
      </c>
      <c r="C2815" s="1">
        <v>7621.0</v>
      </c>
      <c r="D2815" s="1">
        <v>1.0</v>
      </c>
      <c r="F2815" s="1" t="s">
        <v>1520</v>
      </c>
      <c r="G2815" s="2">
        <f>IFERROR(__xludf.DUMMYFUNCTION("IF(B2815="""","""",COUNTA(SPLIT(B2815,"" "")))"),6.0)</f>
        <v>6</v>
      </c>
    </row>
    <row r="2816">
      <c r="A2816" s="1" t="s">
        <v>5605</v>
      </c>
      <c r="B2816" s="1" t="s">
        <v>5606</v>
      </c>
      <c r="C2816" s="1">
        <v>7622.0</v>
      </c>
      <c r="D2816" s="1">
        <v>1.0</v>
      </c>
      <c r="F2816" s="1" t="s">
        <v>1520</v>
      </c>
      <c r="G2816" s="2">
        <f>IFERROR(__xludf.DUMMYFUNCTION("IF(B2816="""","""",COUNTA(SPLIT(B2816,"" "")))"),12.0)</f>
        <v>12</v>
      </c>
    </row>
    <row r="2817">
      <c r="A2817" s="1" t="s">
        <v>5607</v>
      </c>
      <c r="B2817" s="1" t="s">
        <v>5608</v>
      </c>
      <c r="C2817" s="1">
        <v>7442.0</v>
      </c>
      <c r="D2817" s="1">
        <v>1.0</v>
      </c>
      <c r="F2817" s="1" t="s">
        <v>1520</v>
      </c>
      <c r="G2817" s="2">
        <f>IFERROR(__xludf.DUMMYFUNCTION("IF(B2817="""","""",COUNTA(SPLIT(B2817,"" "")))"),9.0)</f>
        <v>9</v>
      </c>
    </row>
    <row r="2818">
      <c r="A2818" s="1" t="s">
        <v>5609</v>
      </c>
      <c r="B2818" s="1" t="s">
        <v>5610</v>
      </c>
      <c r="C2818" s="1">
        <v>7443.0</v>
      </c>
      <c r="D2818" s="1">
        <v>1.0</v>
      </c>
      <c r="F2818" s="1" t="s">
        <v>1520</v>
      </c>
      <c r="G2818" s="2">
        <f>IFERROR(__xludf.DUMMYFUNCTION("IF(B2818="""","""",COUNTA(SPLIT(B2818,"" "")))"),8.0)</f>
        <v>8</v>
      </c>
    </row>
    <row r="2819">
      <c r="A2819" s="1" t="s">
        <v>5611</v>
      </c>
      <c r="B2819" s="1" t="s">
        <v>5612</v>
      </c>
      <c r="C2819" s="1">
        <v>7444.0</v>
      </c>
      <c r="D2819" s="1">
        <v>1.0</v>
      </c>
      <c r="F2819" s="1" t="s">
        <v>1520</v>
      </c>
      <c r="G2819" s="2">
        <f>IFERROR(__xludf.DUMMYFUNCTION("IF(B2819="""","""",COUNTA(SPLIT(B2819,"" "")))"),15.0)</f>
        <v>15</v>
      </c>
    </row>
    <row r="2820">
      <c r="A2820" s="1" t="s">
        <v>5613</v>
      </c>
      <c r="B2820" s="1" t="s">
        <v>5614</v>
      </c>
      <c r="C2820" s="1">
        <v>8416.0</v>
      </c>
      <c r="D2820" s="1">
        <v>1.0</v>
      </c>
      <c r="F2820" s="1" t="s">
        <v>1520</v>
      </c>
      <c r="G2820" s="2">
        <f>IFERROR(__xludf.DUMMYFUNCTION("IF(B2820="""","""",COUNTA(SPLIT(B2820,"" "")))"),12.0)</f>
        <v>12</v>
      </c>
    </row>
    <row r="2821">
      <c r="A2821" s="1" t="s">
        <v>5615</v>
      </c>
      <c r="B2821" s="1" t="s">
        <v>5616</v>
      </c>
      <c r="C2821" s="1">
        <v>8417.0</v>
      </c>
      <c r="D2821" s="1">
        <v>1.0</v>
      </c>
      <c r="F2821" s="1" t="s">
        <v>1520</v>
      </c>
      <c r="G2821" s="2">
        <f>IFERROR(__xludf.DUMMYFUNCTION("IF(B2821="""","""",COUNTA(SPLIT(B2821,"" "")))"),15.0)</f>
        <v>15</v>
      </c>
    </row>
    <row r="2822">
      <c r="A2822" s="1" t="s">
        <v>5617</v>
      </c>
      <c r="B2822" s="1" t="s">
        <v>5618</v>
      </c>
      <c r="C2822" s="1">
        <v>8418.0</v>
      </c>
      <c r="D2822" s="1">
        <v>1.0</v>
      </c>
      <c r="F2822" s="1" t="s">
        <v>1520</v>
      </c>
      <c r="G2822" s="2">
        <f>IFERROR(__xludf.DUMMYFUNCTION("IF(B2822="""","""",COUNTA(SPLIT(B2822,"" "")))"),7.0)</f>
        <v>7</v>
      </c>
    </row>
    <row r="2823">
      <c r="A2823" s="1" t="s">
        <v>5619</v>
      </c>
      <c r="B2823" s="1" t="s">
        <v>5620</v>
      </c>
      <c r="C2823" s="1">
        <v>10656.0</v>
      </c>
      <c r="D2823" s="1">
        <v>2.0</v>
      </c>
      <c r="F2823" s="1" t="s">
        <v>1520</v>
      </c>
      <c r="G2823" s="2">
        <f>IFERROR(__xludf.DUMMYFUNCTION("IF(B2823="""","""",COUNTA(SPLIT(B2823,"" "")))"),32.0)</f>
        <v>32</v>
      </c>
    </row>
    <row r="2824">
      <c r="A2824" s="1" t="s">
        <v>5621</v>
      </c>
      <c r="B2824" s="1" t="s">
        <v>5622</v>
      </c>
      <c r="C2824" s="1">
        <v>10113.0</v>
      </c>
      <c r="D2824" s="1">
        <v>9.0</v>
      </c>
      <c r="F2824" s="1" t="s">
        <v>1520</v>
      </c>
      <c r="G2824" s="2">
        <f>IFERROR(__xludf.DUMMYFUNCTION("IF(B2824="""","""",COUNTA(SPLIT(B2824,"" "")))"),24.0)</f>
        <v>24</v>
      </c>
    </row>
    <row r="2825">
      <c r="A2825" s="1" t="s">
        <v>5623</v>
      </c>
      <c r="B2825" s="1" t="s">
        <v>5624</v>
      </c>
      <c r="C2825" s="1">
        <v>10658.0</v>
      </c>
      <c r="D2825" s="1">
        <v>9.0</v>
      </c>
      <c r="F2825" s="1" t="s">
        <v>1520</v>
      </c>
      <c r="G2825" s="2">
        <f>IFERROR(__xludf.DUMMYFUNCTION("IF(B2825="""","""",COUNTA(SPLIT(B2825,"" "")))"),18.0)</f>
        <v>18</v>
      </c>
    </row>
    <row r="2826">
      <c r="A2826" s="1" t="s">
        <v>5625</v>
      </c>
      <c r="B2826" s="1" t="s">
        <v>5626</v>
      </c>
      <c r="C2826" s="1">
        <v>10657.0</v>
      </c>
      <c r="D2826" s="1">
        <v>2.0</v>
      </c>
      <c r="F2826" s="1" t="s">
        <v>1520</v>
      </c>
      <c r="G2826" s="2">
        <f>IFERROR(__xludf.DUMMYFUNCTION("IF(B2826="""","""",COUNTA(SPLIT(B2826,"" "")))"),18.0)</f>
        <v>18</v>
      </c>
    </row>
    <row r="2827">
      <c r="A2827" s="1" t="s">
        <v>5627</v>
      </c>
      <c r="B2827" s="1" t="s">
        <v>5628</v>
      </c>
      <c r="C2827" s="1">
        <v>10660.0</v>
      </c>
      <c r="D2827" s="1">
        <v>9.0</v>
      </c>
      <c r="F2827" s="1" t="s">
        <v>1520</v>
      </c>
      <c r="G2827" s="2">
        <f>IFERROR(__xludf.DUMMYFUNCTION("IF(B2827="""","""",COUNTA(SPLIT(B2827,"" "")))"),21.0)</f>
        <v>21</v>
      </c>
    </row>
    <row r="2828">
      <c r="A2828" s="1" t="s">
        <v>5629</v>
      </c>
      <c r="B2828" s="1" t="s">
        <v>5630</v>
      </c>
      <c r="C2828" s="1">
        <v>10659.0</v>
      </c>
      <c r="D2828" s="1">
        <v>2.0</v>
      </c>
      <c r="F2828" s="1" t="s">
        <v>1520</v>
      </c>
      <c r="G2828" s="2">
        <f>IFERROR(__xludf.DUMMYFUNCTION("IF(B2828="""","""",COUNTA(SPLIT(B2828,"" "")))"),34.0)</f>
        <v>34</v>
      </c>
    </row>
    <row r="2829">
      <c r="A2829" s="1" t="s">
        <v>5631</v>
      </c>
      <c r="B2829" s="1" t="s">
        <v>5632</v>
      </c>
      <c r="C2829" s="1">
        <v>10089.0</v>
      </c>
      <c r="D2829" s="1">
        <v>2.0</v>
      </c>
      <c r="F2829" s="1" t="s">
        <v>1520</v>
      </c>
      <c r="G2829" s="2">
        <f>IFERROR(__xludf.DUMMYFUNCTION("IF(B2829="""","""",COUNTA(SPLIT(B2829,"" "")))"),17.0)</f>
        <v>17</v>
      </c>
    </row>
    <row r="2830">
      <c r="A2830" s="1" t="s">
        <v>5633</v>
      </c>
      <c r="B2830" s="1" t="s">
        <v>5634</v>
      </c>
      <c r="C2830" s="1">
        <v>10646.0</v>
      </c>
      <c r="D2830" s="1">
        <v>2.0</v>
      </c>
      <c r="F2830" s="1" t="s">
        <v>1520</v>
      </c>
      <c r="G2830" s="2">
        <f>IFERROR(__xludf.DUMMYFUNCTION("IF(B2830="""","""",COUNTA(SPLIT(B2830,"" "")))"),17.0)</f>
        <v>17</v>
      </c>
    </row>
    <row r="2831">
      <c r="A2831" s="1" t="s">
        <v>5635</v>
      </c>
      <c r="B2831" s="1" t="s">
        <v>5636</v>
      </c>
      <c r="C2831" s="1">
        <v>10647.0</v>
      </c>
      <c r="D2831" s="1">
        <v>2.0</v>
      </c>
      <c r="F2831" s="1" t="s">
        <v>1520</v>
      </c>
      <c r="G2831" s="2">
        <f>IFERROR(__xludf.DUMMYFUNCTION("IF(B2831="""","""",COUNTA(SPLIT(B2831,"" "")))"),10.0)</f>
        <v>10</v>
      </c>
    </row>
    <row r="2832">
      <c r="A2832" s="1" t="s">
        <v>5637</v>
      </c>
      <c r="B2832" s="1" t="s">
        <v>5638</v>
      </c>
      <c r="C2832" s="1">
        <v>10648.0</v>
      </c>
      <c r="D2832" s="1">
        <v>2.0</v>
      </c>
      <c r="F2832" s="1" t="s">
        <v>1520</v>
      </c>
      <c r="G2832" s="2">
        <f>IFERROR(__xludf.DUMMYFUNCTION("IF(B2832="""","""",COUNTA(SPLIT(B2832,"" "")))"),3.0)</f>
        <v>3</v>
      </c>
    </row>
    <row r="2833">
      <c r="A2833" s="1" t="s">
        <v>5639</v>
      </c>
      <c r="B2833" s="1" t="s">
        <v>5640</v>
      </c>
      <c r="C2833" s="1">
        <v>10114.0</v>
      </c>
      <c r="D2833" s="1">
        <v>1.0</v>
      </c>
      <c r="F2833" s="1" t="s">
        <v>1520</v>
      </c>
      <c r="G2833" s="2">
        <f>IFERROR(__xludf.DUMMYFUNCTION("IF(B2833="""","""",COUNTA(SPLIT(B2833,"" "")))"),14.0)</f>
        <v>14</v>
      </c>
    </row>
    <row r="2834">
      <c r="A2834" s="1" t="s">
        <v>5641</v>
      </c>
      <c r="B2834" s="1" t="s">
        <v>5642</v>
      </c>
      <c r="C2834" s="1">
        <v>10649.0</v>
      </c>
      <c r="D2834" s="1">
        <v>1.0</v>
      </c>
      <c r="F2834" s="1" t="s">
        <v>1520</v>
      </c>
      <c r="G2834" s="2">
        <f>IFERROR(__xludf.DUMMYFUNCTION("IF(B2834="""","""",COUNTA(SPLIT(B2834,"" "")))"),12.0)</f>
        <v>12</v>
      </c>
    </row>
    <row r="2835">
      <c r="A2835" s="1" t="s">
        <v>5643</v>
      </c>
      <c r="B2835" s="1" t="s">
        <v>5644</v>
      </c>
      <c r="C2835" s="1">
        <v>10112.0</v>
      </c>
      <c r="D2835" s="1">
        <v>9.0</v>
      </c>
      <c r="F2835" s="1" t="s">
        <v>1520</v>
      </c>
      <c r="G2835" s="2">
        <f>IFERROR(__xludf.DUMMYFUNCTION("IF(B2835="""","""",COUNTA(SPLIT(B2835,"" "")))"),41.0)</f>
        <v>41</v>
      </c>
    </row>
    <row r="2836">
      <c r="A2836" s="1" t="s">
        <v>5645</v>
      </c>
      <c r="B2836" s="1" t="s">
        <v>5646</v>
      </c>
      <c r="C2836" s="1">
        <v>10655.0</v>
      </c>
      <c r="D2836" s="1">
        <v>1.0</v>
      </c>
      <c r="F2836" s="1" t="s">
        <v>1520</v>
      </c>
      <c r="G2836" s="2">
        <f>IFERROR(__xludf.DUMMYFUNCTION("IF(B2836="""","""",COUNTA(SPLIT(B2836,"" "")))"),10.0)</f>
        <v>10</v>
      </c>
    </row>
    <row r="2837">
      <c r="A2837" s="1" t="s">
        <v>5647</v>
      </c>
      <c r="B2837" s="1" t="s">
        <v>5648</v>
      </c>
      <c r="C2837" s="1">
        <v>10111.0</v>
      </c>
      <c r="D2837" s="1">
        <v>9.0</v>
      </c>
      <c r="F2837" s="1" t="s">
        <v>1520</v>
      </c>
      <c r="G2837" s="2">
        <f>IFERROR(__xludf.DUMMYFUNCTION("IF(B2837="""","""",COUNTA(SPLIT(B2837,"" "")))"),29.0)</f>
        <v>29</v>
      </c>
    </row>
    <row r="2838">
      <c r="A2838" s="1" t="s">
        <v>5649</v>
      </c>
      <c r="B2838" s="1" t="s">
        <v>5650</v>
      </c>
      <c r="C2838" s="1">
        <v>10654.0</v>
      </c>
      <c r="D2838" s="1">
        <v>1.0</v>
      </c>
      <c r="F2838" s="1" t="s">
        <v>1520</v>
      </c>
      <c r="G2838" s="2">
        <f>IFERROR(__xludf.DUMMYFUNCTION("IF(B2838="""","""",COUNTA(SPLIT(B2838,"" "")))"),18.0)</f>
        <v>18</v>
      </c>
    </row>
    <row r="2839">
      <c r="A2839" s="1" t="s">
        <v>5651</v>
      </c>
      <c r="B2839" s="1" t="s">
        <v>5652</v>
      </c>
      <c r="C2839" s="1">
        <v>10071.0</v>
      </c>
      <c r="D2839" s="1">
        <v>2.0</v>
      </c>
      <c r="F2839" s="1" t="s">
        <v>1520</v>
      </c>
      <c r="G2839" s="2">
        <f>IFERROR(__xludf.DUMMYFUNCTION("IF(B2839="""","""",COUNTA(SPLIT(B2839,"" "")))"),22.0)</f>
        <v>22</v>
      </c>
    </row>
    <row r="2840">
      <c r="A2840" s="1" t="s">
        <v>5653</v>
      </c>
      <c r="B2840" s="1" t="s">
        <v>5654</v>
      </c>
      <c r="C2840" s="1">
        <v>10627.0</v>
      </c>
      <c r="D2840" s="1">
        <v>1.0</v>
      </c>
      <c r="F2840" s="1" t="s">
        <v>1520</v>
      </c>
      <c r="G2840" s="2">
        <f>IFERROR(__xludf.DUMMYFUNCTION("IF(B2840="""","""",COUNTA(SPLIT(B2840,"" "")))"),18.0)</f>
        <v>18</v>
      </c>
    </row>
    <row r="2841">
      <c r="A2841" s="1" t="s">
        <v>5655</v>
      </c>
      <c r="B2841" s="1" t="s">
        <v>5656</v>
      </c>
      <c r="C2841" s="1">
        <v>10628.0</v>
      </c>
      <c r="D2841" s="1">
        <v>1.0</v>
      </c>
      <c r="F2841" s="1" t="s">
        <v>1520</v>
      </c>
      <c r="G2841" s="2">
        <f>IFERROR(__xludf.DUMMYFUNCTION("IF(B2841="""","""",COUNTA(SPLIT(B2841,"" "")))"),35.0)</f>
        <v>35</v>
      </c>
    </row>
    <row r="2842">
      <c r="A2842" s="1" t="s">
        <v>5657</v>
      </c>
      <c r="B2842" s="1" t="s">
        <v>5658</v>
      </c>
      <c r="C2842" s="1">
        <v>10629.0</v>
      </c>
      <c r="D2842" s="1">
        <v>1.0</v>
      </c>
      <c r="F2842" s="1" t="s">
        <v>1520</v>
      </c>
      <c r="G2842" s="2">
        <f>IFERROR(__xludf.DUMMYFUNCTION("IF(B2842="""","""",COUNTA(SPLIT(B2842,"" "")))"),20.0)</f>
        <v>20</v>
      </c>
    </row>
    <row r="2843">
      <c r="A2843" s="1" t="s">
        <v>5659</v>
      </c>
      <c r="B2843" s="1" t="s">
        <v>5660</v>
      </c>
      <c r="C2843" s="1">
        <v>10630.0</v>
      </c>
      <c r="D2843" s="1">
        <v>2.0</v>
      </c>
      <c r="F2843" s="1" t="s">
        <v>1520</v>
      </c>
      <c r="G2843" s="2">
        <f>IFERROR(__xludf.DUMMYFUNCTION("IF(B2843="""","""",COUNTA(SPLIT(B2843,"" "")))"),31.0)</f>
        <v>31</v>
      </c>
    </row>
    <row r="2844">
      <c r="A2844" s="1" t="s">
        <v>5661</v>
      </c>
      <c r="B2844" s="1" t="s">
        <v>5662</v>
      </c>
      <c r="C2844" s="1">
        <v>10631.0</v>
      </c>
      <c r="D2844" s="1">
        <v>1.0</v>
      </c>
      <c r="F2844" s="1" t="s">
        <v>1520</v>
      </c>
      <c r="G2844" s="2">
        <f>IFERROR(__xludf.DUMMYFUNCTION("IF(B2844="""","""",COUNTA(SPLIT(B2844,"" "")))"),15.0)</f>
        <v>15</v>
      </c>
    </row>
    <row r="2845">
      <c r="A2845" s="1" t="s">
        <v>5663</v>
      </c>
      <c r="B2845" s="1" t="s">
        <v>5664</v>
      </c>
      <c r="C2845" s="1">
        <v>10632.0</v>
      </c>
      <c r="D2845" s="1">
        <v>2.0</v>
      </c>
      <c r="F2845" s="1" t="s">
        <v>1520</v>
      </c>
      <c r="G2845" s="2">
        <f>IFERROR(__xludf.DUMMYFUNCTION("IF(B2845="""","""",COUNTA(SPLIT(B2845,"" "")))"),2.0)</f>
        <v>2</v>
      </c>
    </row>
    <row r="2846">
      <c r="A2846" s="1" t="s">
        <v>5665</v>
      </c>
      <c r="B2846" s="1" t="s">
        <v>5666</v>
      </c>
      <c r="C2846" s="1">
        <v>10633.0</v>
      </c>
      <c r="D2846" s="1">
        <v>9.0</v>
      </c>
      <c r="F2846" s="1" t="s">
        <v>1520</v>
      </c>
      <c r="G2846" s="2">
        <f>IFERROR(__xludf.DUMMYFUNCTION("IF(B2846="""","""",COUNTA(SPLIT(B2846,"" "")))"),32.0)</f>
        <v>32</v>
      </c>
    </row>
    <row r="2847">
      <c r="A2847" s="1" t="s">
        <v>5667</v>
      </c>
      <c r="B2847" s="1" t="s">
        <v>5668</v>
      </c>
      <c r="C2847" s="1">
        <v>10634.0</v>
      </c>
      <c r="D2847" s="1">
        <v>2.0</v>
      </c>
      <c r="F2847" s="1" t="s">
        <v>1520</v>
      </c>
      <c r="G2847" s="2">
        <f>IFERROR(__xludf.DUMMYFUNCTION("IF(B2847="""","""",COUNTA(SPLIT(B2847,"" "")))"),8.0)</f>
        <v>8</v>
      </c>
    </row>
    <row r="2848">
      <c r="A2848" s="1" t="s">
        <v>5669</v>
      </c>
      <c r="B2848" s="1" t="s">
        <v>5670</v>
      </c>
      <c r="C2848" s="1">
        <v>10635.0</v>
      </c>
      <c r="D2848" s="1">
        <v>9.0</v>
      </c>
      <c r="F2848" s="1" t="s">
        <v>1520</v>
      </c>
      <c r="G2848" s="2">
        <f>IFERROR(__xludf.DUMMYFUNCTION("IF(B2848="""","""",COUNTA(SPLIT(B2848,"" "")))"),26.0)</f>
        <v>26</v>
      </c>
    </row>
    <row r="2849">
      <c r="A2849" s="1" t="s">
        <v>5671</v>
      </c>
      <c r="B2849" s="1" t="s">
        <v>5672</v>
      </c>
      <c r="C2849" s="1">
        <v>10636.0</v>
      </c>
      <c r="D2849" s="1">
        <v>2.0</v>
      </c>
      <c r="F2849" s="1" t="s">
        <v>1520</v>
      </c>
      <c r="G2849" s="2">
        <f>IFERROR(__xludf.DUMMYFUNCTION("IF(B2849="""","""",COUNTA(SPLIT(B2849,"" "")))"),37.0)</f>
        <v>37</v>
      </c>
    </row>
    <row r="2850">
      <c r="A2850" s="1" t="s">
        <v>5673</v>
      </c>
      <c r="B2850" s="1" t="s">
        <v>5674</v>
      </c>
      <c r="C2850" s="1">
        <v>10637.0</v>
      </c>
      <c r="D2850" s="1">
        <v>2.0</v>
      </c>
      <c r="F2850" s="1" t="s">
        <v>1520</v>
      </c>
      <c r="G2850" s="2">
        <f>IFERROR(__xludf.DUMMYFUNCTION("IF(B2850="""","""",COUNTA(SPLIT(B2850,"" "")))"),23.0)</f>
        <v>23</v>
      </c>
    </row>
    <row r="2851">
      <c r="A2851" s="1" t="s">
        <v>5675</v>
      </c>
      <c r="B2851" s="1" t="s">
        <v>5676</v>
      </c>
      <c r="C2851" s="1">
        <v>10638.0</v>
      </c>
      <c r="D2851" s="1">
        <v>1.0</v>
      </c>
      <c r="F2851" s="1" t="s">
        <v>1520</v>
      </c>
      <c r="G2851" s="2">
        <f>IFERROR(__xludf.DUMMYFUNCTION("IF(B2851="""","""",COUNTA(SPLIT(B2851,"" "")))"),25.0)</f>
        <v>25</v>
      </c>
    </row>
    <row r="2852">
      <c r="A2852" s="1" t="s">
        <v>5677</v>
      </c>
      <c r="B2852" s="1" t="s">
        <v>5678</v>
      </c>
      <c r="C2852" s="1">
        <v>10639.0</v>
      </c>
      <c r="D2852" s="1">
        <v>2.0</v>
      </c>
      <c r="F2852" s="1" t="s">
        <v>1520</v>
      </c>
      <c r="G2852" s="2">
        <f>IFERROR(__xludf.DUMMYFUNCTION("IF(B2852="""","""",COUNTA(SPLIT(B2852,"" "")))"),26.0)</f>
        <v>26</v>
      </c>
    </row>
    <row r="2853">
      <c r="A2853" s="1" t="s">
        <v>5679</v>
      </c>
      <c r="B2853" s="1" t="s">
        <v>5680</v>
      </c>
      <c r="C2853" s="1">
        <v>10090.0</v>
      </c>
      <c r="D2853" s="1">
        <v>9.0</v>
      </c>
      <c r="F2853" s="1" t="s">
        <v>1520</v>
      </c>
      <c r="G2853" s="2">
        <f>IFERROR(__xludf.DUMMYFUNCTION("IF(B2853="""","""",COUNTA(SPLIT(B2853,"" "")))"),9.0)</f>
        <v>9</v>
      </c>
    </row>
    <row r="2854">
      <c r="A2854" s="1" t="s">
        <v>5681</v>
      </c>
      <c r="B2854" s="1" t="s">
        <v>5682</v>
      </c>
      <c r="C2854" s="1">
        <v>9971.0</v>
      </c>
      <c r="D2854" s="1">
        <v>1.0</v>
      </c>
      <c r="F2854" s="1" t="s">
        <v>1520</v>
      </c>
      <c r="G2854" s="2">
        <f>IFERROR(__xludf.DUMMYFUNCTION("IF(B2854="""","""",COUNTA(SPLIT(B2854,"" "")))"),4.0)</f>
        <v>4</v>
      </c>
    </row>
    <row r="2855">
      <c r="A2855" s="1" t="s">
        <v>5683</v>
      </c>
      <c r="B2855" s="1" t="s">
        <v>5684</v>
      </c>
      <c r="C2855" s="1">
        <v>9970.0</v>
      </c>
      <c r="D2855" s="1">
        <v>1.0</v>
      </c>
      <c r="F2855" s="1" t="s">
        <v>1520</v>
      </c>
      <c r="G2855" s="2">
        <f>IFERROR(__xludf.DUMMYFUNCTION("IF(B2855="""","""",COUNTA(SPLIT(B2855,"" "")))"),25.0)</f>
        <v>25</v>
      </c>
    </row>
    <row r="2856">
      <c r="A2856" s="1" t="s">
        <v>5685</v>
      </c>
      <c r="B2856" s="1" t="s">
        <v>5686</v>
      </c>
      <c r="C2856" s="1">
        <v>10072.0</v>
      </c>
      <c r="D2856" s="1">
        <v>2.0</v>
      </c>
      <c r="F2856" s="1" t="s">
        <v>1520</v>
      </c>
      <c r="G2856" s="2">
        <f>IFERROR(__xludf.DUMMYFUNCTION("IF(B2856="""","""",COUNTA(SPLIT(B2856,"" "")))"),9.0)</f>
        <v>9</v>
      </c>
    </row>
    <row r="2857">
      <c r="A2857" s="1" t="s">
        <v>5687</v>
      </c>
      <c r="B2857" s="1" t="s">
        <v>5688</v>
      </c>
      <c r="C2857" s="1">
        <v>10667.0</v>
      </c>
      <c r="D2857" s="1">
        <v>1.0</v>
      </c>
      <c r="F2857" s="1" t="s">
        <v>1520</v>
      </c>
      <c r="G2857" s="2">
        <f>IFERROR(__xludf.DUMMYFUNCTION("IF(B2857="""","""",COUNTA(SPLIT(B2857,"" "")))"),41.0)</f>
        <v>41</v>
      </c>
    </row>
    <row r="2858">
      <c r="A2858" s="1" t="s">
        <v>5689</v>
      </c>
      <c r="B2858" s="1" t="s">
        <v>5690</v>
      </c>
      <c r="C2858" s="1">
        <v>10668.0</v>
      </c>
      <c r="D2858" s="1">
        <v>2.0</v>
      </c>
      <c r="F2858" s="1" t="s">
        <v>1520</v>
      </c>
      <c r="G2858" s="2">
        <f>IFERROR(__xludf.DUMMYFUNCTION("IF(B2858="""","""",COUNTA(SPLIT(B2858,"" "")))"),18.0)</f>
        <v>18</v>
      </c>
    </row>
    <row r="2859">
      <c r="A2859" s="1" t="s">
        <v>5691</v>
      </c>
      <c r="B2859" s="1" t="s">
        <v>5692</v>
      </c>
      <c r="C2859" s="1">
        <v>10669.0</v>
      </c>
      <c r="D2859" s="1">
        <v>1.0</v>
      </c>
      <c r="F2859" s="1" t="s">
        <v>1520</v>
      </c>
      <c r="G2859" s="2">
        <f>IFERROR(__xludf.DUMMYFUNCTION("IF(B2859="""","""",COUNTA(SPLIT(B2859,"" "")))"),33.0)</f>
        <v>33</v>
      </c>
    </row>
    <row r="2860">
      <c r="A2860" s="1" t="s">
        <v>5693</v>
      </c>
      <c r="B2860" s="1" t="s">
        <v>5694</v>
      </c>
      <c r="C2860" s="1">
        <v>10073.0</v>
      </c>
      <c r="D2860" s="1">
        <v>1.0</v>
      </c>
      <c r="F2860" s="1" t="s">
        <v>1520</v>
      </c>
      <c r="G2860" s="2">
        <f>IFERROR(__xludf.DUMMYFUNCTION("IF(B2860="""","""",COUNTA(SPLIT(B2860,"" "")))"),29.0)</f>
        <v>29</v>
      </c>
    </row>
    <row r="2861">
      <c r="A2861" s="1" t="s">
        <v>5695</v>
      </c>
      <c r="B2861" s="1" t="s">
        <v>5696</v>
      </c>
      <c r="C2861" s="1">
        <v>10682.0</v>
      </c>
      <c r="D2861" s="1">
        <v>1.0</v>
      </c>
      <c r="F2861" s="1" t="s">
        <v>1520</v>
      </c>
      <c r="G2861" s="2">
        <f>IFERROR(__xludf.DUMMYFUNCTION("IF(B2861="""","""",COUNTA(SPLIT(B2861,"" "")))"),12.0)</f>
        <v>12</v>
      </c>
    </row>
    <row r="2862">
      <c r="A2862" s="1" t="s">
        <v>5697</v>
      </c>
      <c r="B2862" s="1" t="s">
        <v>5698</v>
      </c>
      <c r="C2862" s="1">
        <v>10683.0</v>
      </c>
      <c r="D2862" s="1">
        <v>1.0</v>
      </c>
      <c r="F2862" s="1" t="s">
        <v>1520</v>
      </c>
      <c r="G2862" s="2">
        <f>IFERROR(__xludf.DUMMYFUNCTION("IF(B2862="""","""",COUNTA(SPLIT(B2862,"" "")))"),27.0)</f>
        <v>27</v>
      </c>
    </row>
    <row r="2863">
      <c r="A2863" s="1" t="s">
        <v>5699</v>
      </c>
      <c r="B2863" s="1" t="s">
        <v>5700</v>
      </c>
      <c r="C2863" s="1">
        <v>10684.0</v>
      </c>
      <c r="D2863" s="1">
        <v>1.0</v>
      </c>
      <c r="F2863" s="1" t="s">
        <v>1520</v>
      </c>
      <c r="G2863" s="2">
        <f>IFERROR(__xludf.DUMMYFUNCTION("IF(B2863="""","""",COUNTA(SPLIT(B2863,"" "")))"),33.0)</f>
        <v>33</v>
      </c>
    </row>
    <row r="2864">
      <c r="A2864" s="1" t="s">
        <v>5701</v>
      </c>
      <c r="B2864" s="1" t="s">
        <v>5702</v>
      </c>
      <c r="C2864" s="1">
        <v>10685.0</v>
      </c>
      <c r="D2864" s="1">
        <v>1.0</v>
      </c>
      <c r="F2864" s="1" t="s">
        <v>1520</v>
      </c>
      <c r="G2864" s="2">
        <f>IFERROR(__xludf.DUMMYFUNCTION("IF(B2864="""","""",COUNTA(SPLIT(B2864,"" "")))"),28.0)</f>
        <v>28</v>
      </c>
    </row>
    <row r="2865">
      <c r="A2865" s="1" t="s">
        <v>5703</v>
      </c>
      <c r="B2865" s="1" t="s">
        <v>5704</v>
      </c>
      <c r="C2865" s="1">
        <v>10686.0</v>
      </c>
      <c r="D2865" s="1">
        <v>1.0</v>
      </c>
      <c r="F2865" s="1" t="s">
        <v>1520</v>
      </c>
      <c r="G2865" s="2">
        <f>IFERROR(__xludf.DUMMYFUNCTION("IF(B2865="""","""",COUNTA(SPLIT(B2865,"" "")))"),18.0)</f>
        <v>18</v>
      </c>
    </row>
    <row r="2866">
      <c r="A2866" s="1" t="s">
        <v>5705</v>
      </c>
      <c r="B2866" s="1" t="s">
        <v>5706</v>
      </c>
      <c r="C2866" s="1">
        <v>10687.0</v>
      </c>
      <c r="D2866" s="1">
        <v>1.0</v>
      </c>
      <c r="F2866" s="1" t="s">
        <v>1520</v>
      </c>
      <c r="G2866" s="2">
        <f>IFERROR(__xludf.DUMMYFUNCTION("IF(B2866="""","""",COUNTA(SPLIT(B2866,"" "")))"),43.0)</f>
        <v>43</v>
      </c>
    </row>
    <row r="2867">
      <c r="A2867" s="1" t="s">
        <v>5707</v>
      </c>
      <c r="B2867" s="1" t="s">
        <v>5708</v>
      </c>
      <c r="C2867" s="1">
        <v>10688.0</v>
      </c>
      <c r="D2867" s="1">
        <v>1.0</v>
      </c>
      <c r="F2867" s="1" t="s">
        <v>1520</v>
      </c>
      <c r="G2867" s="2">
        <f>IFERROR(__xludf.DUMMYFUNCTION("IF(B2867="""","""",COUNTA(SPLIT(B2867,"" "")))"),12.0)</f>
        <v>12</v>
      </c>
    </row>
    <row r="2868">
      <c r="A2868" s="1" t="s">
        <v>5709</v>
      </c>
      <c r="B2868" s="1" t="s">
        <v>5710</v>
      </c>
      <c r="C2868" s="1">
        <v>10689.0</v>
      </c>
      <c r="D2868" s="1">
        <v>1.0</v>
      </c>
      <c r="F2868" s="1" t="s">
        <v>1520</v>
      </c>
      <c r="G2868" s="2">
        <f>IFERROR(__xludf.DUMMYFUNCTION("IF(B2868="""","""",COUNTA(SPLIT(B2868,"" "")))"),18.0)</f>
        <v>18</v>
      </c>
    </row>
    <row r="2869">
      <c r="A2869" s="1" t="s">
        <v>5711</v>
      </c>
      <c r="B2869" s="1" t="s">
        <v>5712</v>
      </c>
      <c r="C2869" s="1">
        <v>10690.0</v>
      </c>
      <c r="D2869" s="1">
        <v>1.0</v>
      </c>
      <c r="F2869" s="1" t="s">
        <v>1520</v>
      </c>
      <c r="G2869" s="2">
        <f>IFERROR(__xludf.DUMMYFUNCTION("IF(B2869="""","""",COUNTA(SPLIT(B2869,"" "")))"),26.0)</f>
        <v>26</v>
      </c>
    </row>
    <row r="2870">
      <c r="A2870" s="1" t="s">
        <v>5713</v>
      </c>
      <c r="B2870" s="1" t="s">
        <v>5714</v>
      </c>
      <c r="C2870" s="1">
        <v>10691.0</v>
      </c>
      <c r="D2870" s="1">
        <v>1.0</v>
      </c>
      <c r="F2870" s="1" t="s">
        <v>1520</v>
      </c>
      <c r="G2870" s="2">
        <f>IFERROR(__xludf.DUMMYFUNCTION("IF(B2870="""","""",COUNTA(SPLIT(B2870,"" "")))"),30.0)</f>
        <v>30</v>
      </c>
    </row>
    <row r="2871">
      <c r="A2871" s="1" t="s">
        <v>5715</v>
      </c>
      <c r="B2871" s="1" t="s">
        <v>5716</v>
      </c>
      <c r="C2871" s="1">
        <v>10692.0</v>
      </c>
      <c r="D2871" s="1">
        <v>1.0</v>
      </c>
      <c r="F2871" s="1" t="s">
        <v>1520</v>
      </c>
      <c r="G2871" s="2">
        <f>IFERROR(__xludf.DUMMYFUNCTION("IF(B2871="""","""",COUNTA(SPLIT(B2871,"" "")))"),29.0)</f>
        <v>29</v>
      </c>
    </row>
    <row r="2872">
      <c r="A2872" s="1" t="s">
        <v>5717</v>
      </c>
      <c r="B2872" s="1" t="s">
        <v>5718</v>
      </c>
      <c r="C2872" s="1">
        <v>10693.0</v>
      </c>
      <c r="D2872" s="1">
        <v>1.0</v>
      </c>
      <c r="F2872" s="1" t="s">
        <v>1520</v>
      </c>
      <c r="G2872" s="2">
        <f>IFERROR(__xludf.DUMMYFUNCTION("IF(B2872="""","""",COUNTA(SPLIT(B2872,"" "")))"),22.0)</f>
        <v>22</v>
      </c>
    </row>
    <row r="2873">
      <c r="A2873" s="1" t="s">
        <v>5719</v>
      </c>
      <c r="B2873" s="1" t="s">
        <v>5720</v>
      </c>
      <c r="C2873" s="1">
        <v>10694.0</v>
      </c>
      <c r="D2873" s="1">
        <v>1.0</v>
      </c>
      <c r="F2873" s="1" t="s">
        <v>1520</v>
      </c>
      <c r="G2873" s="2">
        <f>IFERROR(__xludf.DUMMYFUNCTION("IF(B2873="""","""",COUNTA(SPLIT(B2873,"" "")))"),22.0)</f>
        <v>22</v>
      </c>
    </row>
    <row r="2874">
      <c r="A2874" s="1" t="s">
        <v>5721</v>
      </c>
      <c r="B2874" s="1" t="s">
        <v>5722</v>
      </c>
      <c r="C2874" s="1">
        <v>10695.0</v>
      </c>
      <c r="D2874" s="1">
        <v>1.0</v>
      </c>
      <c r="F2874" s="1" t="s">
        <v>1520</v>
      </c>
      <c r="G2874" s="2">
        <f>IFERROR(__xludf.DUMMYFUNCTION("IF(B2874="""","""",COUNTA(SPLIT(B2874,"" "")))"),27.0)</f>
        <v>27</v>
      </c>
    </row>
    <row r="2875">
      <c r="A2875" s="1" t="s">
        <v>5723</v>
      </c>
      <c r="B2875" s="1" t="s">
        <v>5724</v>
      </c>
      <c r="C2875" s="1">
        <v>10696.0</v>
      </c>
      <c r="D2875" s="1">
        <v>1.0</v>
      </c>
      <c r="F2875" s="1" t="s">
        <v>1520</v>
      </c>
      <c r="G2875" s="2">
        <f>IFERROR(__xludf.DUMMYFUNCTION("IF(B2875="""","""",COUNTA(SPLIT(B2875,"" "")))"),2.0)</f>
        <v>2</v>
      </c>
    </row>
    <row r="2876">
      <c r="A2876" s="1" t="s">
        <v>5725</v>
      </c>
      <c r="B2876" s="1" t="s">
        <v>5726</v>
      </c>
      <c r="C2876" s="1">
        <v>10697.0</v>
      </c>
      <c r="D2876" s="1">
        <v>1.0</v>
      </c>
      <c r="F2876" s="1" t="s">
        <v>1520</v>
      </c>
      <c r="G2876" s="2">
        <f>IFERROR(__xludf.DUMMYFUNCTION("IF(B2876="""","""",COUNTA(SPLIT(B2876,"" "")))"),26.0)</f>
        <v>26</v>
      </c>
    </row>
    <row r="2877">
      <c r="A2877" s="1" t="s">
        <v>5727</v>
      </c>
      <c r="B2877" s="1" t="s">
        <v>5728</v>
      </c>
      <c r="C2877" s="1">
        <v>10698.0</v>
      </c>
      <c r="D2877" s="1">
        <v>1.0</v>
      </c>
      <c r="F2877" s="1" t="s">
        <v>1520</v>
      </c>
      <c r="G2877" s="2">
        <f>IFERROR(__xludf.DUMMYFUNCTION("IF(B2877="""","""",COUNTA(SPLIT(B2877,"" "")))"),25.0)</f>
        <v>25</v>
      </c>
    </row>
    <row r="2878">
      <c r="A2878" s="1" t="s">
        <v>5729</v>
      </c>
      <c r="B2878" s="1" t="s">
        <v>5730</v>
      </c>
      <c r="C2878" s="1">
        <v>10699.0</v>
      </c>
      <c r="D2878" s="1">
        <v>1.0</v>
      </c>
      <c r="F2878" s="1" t="s">
        <v>1520</v>
      </c>
      <c r="G2878" s="2">
        <f>IFERROR(__xludf.DUMMYFUNCTION("IF(B2878="""","""",COUNTA(SPLIT(B2878,"" "")))"),6.0)</f>
        <v>6</v>
      </c>
    </row>
    <row r="2879">
      <c r="A2879" s="1" t="s">
        <v>5731</v>
      </c>
      <c r="B2879" s="1" t="s">
        <v>5732</v>
      </c>
      <c r="C2879" s="1">
        <v>10850.0</v>
      </c>
      <c r="D2879" s="1">
        <v>1.0</v>
      </c>
      <c r="F2879" s="1" t="s">
        <v>1520</v>
      </c>
      <c r="G2879" s="2">
        <f>IFERROR(__xludf.DUMMYFUNCTION("IF(B2879="""","""",COUNTA(SPLIT(B2879,"" "")))"),5.0)</f>
        <v>5</v>
      </c>
    </row>
    <row r="2880">
      <c r="A2880" s="1" t="s">
        <v>5733</v>
      </c>
      <c r="B2880" s="1" t="s">
        <v>5734</v>
      </c>
      <c r="C2880" s="1">
        <v>10851.0</v>
      </c>
      <c r="D2880" s="1">
        <v>1.0</v>
      </c>
      <c r="F2880" s="1" t="s">
        <v>1520</v>
      </c>
      <c r="G2880" s="2">
        <f>IFERROR(__xludf.DUMMYFUNCTION("IF(B2880="""","""",COUNTA(SPLIT(B2880,"" "")))"),7.0)</f>
        <v>7</v>
      </c>
    </row>
    <row r="2881">
      <c r="A2881" s="1" t="s">
        <v>5735</v>
      </c>
      <c r="B2881" s="1" t="s">
        <v>5736</v>
      </c>
      <c r="C2881" s="1">
        <v>10385.0</v>
      </c>
      <c r="D2881" s="1">
        <v>9.0</v>
      </c>
      <c r="F2881" s="1" t="s">
        <v>1520</v>
      </c>
      <c r="G2881" s="2">
        <f>IFERROR(__xludf.DUMMYFUNCTION("IF(B2881="""","""",COUNTA(SPLIT(B2881,"" "")))"),9.0)</f>
        <v>9</v>
      </c>
    </row>
    <row r="2882">
      <c r="A2882" s="1" t="s">
        <v>5737</v>
      </c>
      <c r="B2882" s="1" t="s">
        <v>5738</v>
      </c>
      <c r="C2882" s="1">
        <v>10640.0</v>
      </c>
      <c r="D2882" s="1">
        <v>9.0</v>
      </c>
      <c r="F2882" s="1" t="s">
        <v>1520</v>
      </c>
      <c r="G2882" s="2">
        <f>IFERROR(__xludf.DUMMYFUNCTION("IF(B2882="""","""",COUNTA(SPLIT(B2882,"" "")))"),8.0)</f>
        <v>8</v>
      </c>
    </row>
    <row r="2883">
      <c r="A2883" s="1" t="s">
        <v>5739</v>
      </c>
      <c r="B2883" s="1" t="s">
        <v>5740</v>
      </c>
      <c r="C2883" s="1">
        <v>10641.0</v>
      </c>
      <c r="D2883" s="1">
        <v>9.0</v>
      </c>
      <c r="F2883" s="1" t="s">
        <v>1520</v>
      </c>
      <c r="G2883" s="2">
        <f>IFERROR(__xludf.DUMMYFUNCTION("IF(B2883="""","""",COUNTA(SPLIT(B2883,"" "")))"),14.0)</f>
        <v>14</v>
      </c>
    </row>
    <row r="2884">
      <c r="A2884" s="1" t="s">
        <v>5741</v>
      </c>
      <c r="B2884" s="1" t="s">
        <v>5742</v>
      </c>
      <c r="C2884" s="1">
        <v>10530.0</v>
      </c>
      <c r="D2884" s="1">
        <v>9.0</v>
      </c>
      <c r="F2884" s="1" t="s">
        <v>1520</v>
      </c>
      <c r="G2884" s="2">
        <f>IFERROR(__xludf.DUMMYFUNCTION("IF(B2884="""","""",COUNTA(SPLIT(B2884,"" "")))"),14.0)</f>
        <v>14</v>
      </c>
    </row>
    <row r="2885">
      <c r="A2885" s="1" t="s">
        <v>5743</v>
      </c>
      <c r="B2885" s="1" t="s">
        <v>5744</v>
      </c>
      <c r="C2885" s="1">
        <v>10642.0</v>
      </c>
      <c r="D2885" s="1">
        <v>9.0</v>
      </c>
      <c r="F2885" s="1" t="s">
        <v>1520</v>
      </c>
      <c r="G2885" s="2">
        <f>IFERROR(__xludf.DUMMYFUNCTION("IF(B2885="""","""",COUNTA(SPLIT(B2885,"" "")))"),21.0)</f>
        <v>21</v>
      </c>
    </row>
    <row r="2886">
      <c r="A2886" s="1" t="s">
        <v>5745</v>
      </c>
      <c r="B2886" s="1" t="s">
        <v>5746</v>
      </c>
      <c r="C2886" s="1">
        <v>10531.0</v>
      </c>
      <c r="D2886" s="1">
        <v>9.0</v>
      </c>
      <c r="F2886" s="1" t="s">
        <v>1520</v>
      </c>
      <c r="G2886" s="2">
        <f>IFERROR(__xludf.DUMMYFUNCTION("IF(B2886="""","""",COUNTA(SPLIT(B2886,"" "")))"),15.0)</f>
        <v>15</v>
      </c>
    </row>
    <row r="2887">
      <c r="A2887" s="1" t="s">
        <v>5747</v>
      </c>
      <c r="B2887" s="1" t="s">
        <v>5748</v>
      </c>
      <c r="C2887" s="1">
        <v>10643.0</v>
      </c>
      <c r="D2887" s="1">
        <v>9.0</v>
      </c>
      <c r="F2887" s="1" t="s">
        <v>1520</v>
      </c>
      <c r="G2887" s="2">
        <f>IFERROR(__xludf.DUMMYFUNCTION("IF(B2887="""","""",COUNTA(SPLIT(B2887,"" "")))"),9.0)</f>
        <v>9</v>
      </c>
    </row>
    <row r="2888">
      <c r="A2888" s="1" t="s">
        <v>5749</v>
      </c>
      <c r="B2888" s="1" t="s">
        <v>5750</v>
      </c>
      <c r="C2888" s="1">
        <v>10533.0</v>
      </c>
      <c r="D2888" s="1">
        <v>9.0</v>
      </c>
      <c r="F2888" s="1" t="s">
        <v>1520</v>
      </c>
      <c r="G2888" s="2">
        <f>IFERROR(__xludf.DUMMYFUNCTION("IF(B2888="""","""",COUNTA(SPLIT(B2888,"" "")))"),11.0)</f>
        <v>11</v>
      </c>
    </row>
    <row r="2889">
      <c r="A2889" s="1" t="s">
        <v>5751</v>
      </c>
      <c r="B2889" s="1" t="s">
        <v>5752</v>
      </c>
      <c r="C2889" s="1">
        <v>10644.0</v>
      </c>
      <c r="D2889" s="1">
        <v>9.0</v>
      </c>
      <c r="F2889" s="1" t="s">
        <v>1520</v>
      </c>
      <c r="G2889" s="2">
        <f>IFERROR(__xludf.DUMMYFUNCTION("IF(B2889="""","""",COUNTA(SPLIT(B2889,"" "")))"),12.0)</f>
        <v>12</v>
      </c>
    </row>
    <row r="2890">
      <c r="A2890" s="1" t="s">
        <v>5753</v>
      </c>
      <c r="B2890" s="1" t="s">
        <v>5754</v>
      </c>
      <c r="C2890" s="1">
        <v>10532.0</v>
      </c>
      <c r="D2890" s="1">
        <v>9.0</v>
      </c>
      <c r="F2890" s="1" t="s">
        <v>1520</v>
      </c>
      <c r="G2890" s="2">
        <f>IFERROR(__xludf.DUMMYFUNCTION("IF(B2890="""","""",COUNTA(SPLIT(B2890,"" "")))"),12.0)</f>
        <v>12</v>
      </c>
    </row>
    <row r="2891">
      <c r="A2891" s="1" t="s">
        <v>5755</v>
      </c>
      <c r="B2891" s="1" t="s">
        <v>5756</v>
      </c>
      <c r="C2891" s="1">
        <v>10645.0</v>
      </c>
      <c r="D2891" s="1">
        <v>9.0</v>
      </c>
      <c r="F2891" s="1" t="s">
        <v>1520</v>
      </c>
      <c r="G2891" s="2">
        <f>IFERROR(__xludf.DUMMYFUNCTION("IF(B2891="""","""",COUNTA(SPLIT(B2891,"" "")))"),11.0)</f>
        <v>11</v>
      </c>
    </row>
    <row r="2892">
      <c r="A2892" s="1" t="s">
        <v>5757</v>
      </c>
      <c r="B2892" s="1" t="s">
        <v>5758</v>
      </c>
      <c r="C2892" s="1">
        <v>10092.0</v>
      </c>
      <c r="D2892" s="1">
        <v>1.0</v>
      </c>
      <c r="F2892" s="1" t="s">
        <v>1520</v>
      </c>
      <c r="G2892" s="2">
        <f>IFERROR(__xludf.DUMMYFUNCTION("IF(B2892="""","""",COUNTA(SPLIT(B2892,"" "")))"),11.0)</f>
        <v>11</v>
      </c>
    </row>
    <row r="2893">
      <c r="A2893" s="1" t="s">
        <v>5759</v>
      </c>
      <c r="B2893" s="1" t="s">
        <v>5760</v>
      </c>
      <c r="C2893" s="1">
        <v>10650.0</v>
      </c>
      <c r="D2893" s="1">
        <v>1.0</v>
      </c>
      <c r="F2893" s="1" t="s">
        <v>1520</v>
      </c>
      <c r="G2893" s="2">
        <f>IFERROR(__xludf.DUMMYFUNCTION("IF(B2893="""","""",COUNTA(SPLIT(B2893,"" "")))"),19.0)</f>
        <v>19</v>
      </c>
    </row>
    <row r="2894">
      <c r="A2894" s="1" t="s">
        <v>5761</v>
      </c>
      <c r="B2894" s="1" t="s">
        <v>5762</v>
      </c>
      <c r="C2894" s="1">
        <v>10651.0</v>
      </c>
      <c r="D2894" s="1">
        <v>1.0</v>
      </c>
      <c r="F2894" s="1" t="s">
        <v>1520</v>
      </c>
      <c r="G2894" s="2">
        <f>IFERROR(__xludf.DUMMYFUNCTION("IF(B2894="""","""",COUNTA(SPLIT(B2894,"" "")))"),12.0)</f>
        <v>12</v>
      </c>
    </row>
    <row r="2895">
      <c r="A2895" s="1" t="s">
        <v>5763</v>
      </c>
      <c r="B2895" s="1" t="s">
        <v>5764</v>
      </c>
      <c r="C2895" s="1">
        <v>10115.0</v>
      </c>
      <c r="D2895" s="1">
        <v>1.0</v>
      </c>
      <c r="F2895" s="1" t="s">
        <v>1520</v>
      </c>
      <c r="G2895" s="2">
        <f>IFERROR(__xludf.DUMMYFUNCTION("IF(B2895="""","""",COUNTA(SPLIT(B2895,"" "")))"),8.0)</f>
        <v>8</v>
      </c>
    </row>
    <row r="2896">
      <c r="A2896" s="1" t="s">
        <v>5765</v>
      </c>
      <c r="B2896" s="1" t="s">
        <v>5766</v>
      </c>
      <c r="C2896" s="1">
        <v>10652.0</v>
      </c>
      <c r="D2896" s="1">
        <v>1.0</v>
      </c>
      <c r="F2896" s="1" t="s">
        <v>1520</v>
      </c>
      <c r="G2896" s="2">
        <f>IFERROR(__xludf.DUMMYFUNCTION("IF(B2896="""","""",COUNTA(SPLIT(B2896,"" "")))"),12.0)</f>
        <v>12</v>
      </c>
    </row>
    <row r="2897">
      <c r="A2897" s="1" t="s">
        <v>5767</v>
      </c>
      <c r="B2897" s="1" t="s">
        <v>5768</v>
      </c>
      <c r="C2897" s="1">
        <v>10653.0</v>
      </c>
      <c r="D2897" s="1">
        <v>1.0</v>
      </c>
      <c r="F2897" s="1" t="s">
        <v>1520</v>
      </c>
      <c r="G2897" s="2">
        <f>IFERROR(__xludf.DUMMYFUNCTION("IF(B2897="""","""",COUNTA(SPLIT(B2897,"" "")))"),13.0)</f>
        <v>13</v>
      </c>
    </row>
    <row r="2898">
      <c r="A2898" s="1" t="s">
        <v>5769</v>
      </c>
      <c r="B2898" s="1" t="s">
        <v>5770</v>
      </c>
      <c r="C2898" s="1">
        <v>10091.0</v>
      </c>
      <c r="D2898" s="1">
        <v>9.0</v>
      </c>
      <c r="F2898" s="1" t="s">
        <v>1520</v>
      </c>
      <c r="G2898" s="2">
        <f>IFERROR(__xludf.DUMMYFUNCTION("IF(B2898="""","""",COUNTA(SPLIT(B2898,"" "")))"),21.0)</f>
        <v>21</v>
      </c>
    </row>
    <row r="2899">
      <c r="A2899" s="1" t="s">
        <v>5771</v>
      </c>
      <c r="B2899" s="1" t="s">
        <v>5772</v>
      </c>
      <c r="C2899" s="1">
        <v>10661.0</v>
      </c>
      <c r="D2899" s="1">
        <v>2.0</v>
      </c>
      <c r="F2899" s="1" t="s">
        <v>1520</v>
      </c>
      <c r="G2899" s="2">
        <f>IFERROR(__xludf.DUMMYFUNCTION("IF(B2899="""","""",COUNTA(SPLIT(B2899,"" "")))"),12.0)</f>
        <v>12</v>
      </c>
    </row>
    <row r="2900">
      <c r="A2900" s="1" t="s">
        <v>5773</v>
      </c>
      <c r="B2900" s="1" t="s">
        <v>5774</v>
      </c>
      <c r="C2900" s="1">
        <v>10085.0</v>
      </c>
      <c r="D2900" s="1">
        <v>1.0</v>
      </c>
      <c r="F2900" s="1" t="s">
        <v>1520</v>
      </c>
      <c r="G2900" s="2">
        <f>IFERROR(__xludf.DUMMYFUNCTION("IF(B2900="""","""",COUNTA(SPLIT(B2900,"" "")))"),16.0)</f>
        <v>16</v>
      </c>
    </row>
    <row r="2901">
      <c r="A2901" s="1" t="s">
        <v>5775</v>
      </c>
      <c r="B2901" s="1" t="s">
        <v>5776</v>
      </c>
      <c r="C2901" s="1">
        <v>10662.0</v>
      </c>
      <c r="D2901" s="1">
        <v>9.0</v>
      </c>
      <c r="F2901" s="1" t="s">
        <v>1520</v>
      </c>
      <c r="G2901" s="2">
        <f>IFERROR(__xludf.DUMMYFUNCTION("IF(B2901="""","""",COUNTA(SPLIT(B2901,"" "")))"),13.0)</f>
        <v>13</v>
      </c>
    </row>
    <row r="2902">
      <c r="A2902" s="1" t="s">
        <v>5777</v>
      </c>
      <c r="B2902" s="1" t="s">
        <v>5778</v>
      </c>
      <c r="C2902" s="1">
        <v>10087.0</v>
      </c>
      <c r="D2902" s="1">
        <v>1.0</v>
      </c>
      <c r="F2902" s="1" t="s">
        <v>1520</v>
      </c>
      <c r="G2902" s="2">
        <f>IFERROR(__xludf.DUMMYFUNCTION("IF(B2902="""","""",COUNTA(SPLIT(B2902,"" "")))"),11.0)</f>
        <v>11</v>
      </c>
    </row>
    <row r="2903">
      <c r="A2903" s="1" t="s">
        <v>5779</v>
      </c>
      <c r="B2903" s="1" t="s">
        <v>5780</v>
      </c>
      <c r="C2903" s="1">
        <v>10664.0</v>
      </c>
      <c r="D2903" s="1">
        <v>9.0</v>
      </c>
      <c r="F2903" s="1" t="s">
        <v>1520</v>
      </c>
      <c r="G2903" s="2">
        <f>IFERROR(__xludf.DUMMYFUNCTION("IF(B2903="""","""",COUNTA(SPLIT(B2903,"" "")))"),7.0)</f>
        <v>7</v>
      </c>
    </row>
    <row r="2904">
      <c r="A2904" s="1" t="s">
        <v>5781</v>
      </c>
      <c r="B2904" s="1" t="s">
        <v>5782</v>
      </c>
      <c r="C2904" s="1">
        <v>10086.0</v>
      </c>
      <c r="D2904" s="1">
        <v>9.0</v>
      </c>
      <c r="F2904" s="1" t="s">
        <v>1520</v>
      </c>
      <c r="G2904" s="2">
        <f>IFERROR(__xludf.DUMMYFUNCTION("IF(B2904="""","""",COUNTA(SPLIT(B2904,"" "")))"),18.0)</f>
        <v>18</v>
      </c>
    </row>
    <row r="2905">
      <c r="A2905" s="1" t="s">
        <v>5783</v>
      </c>
      <c r="B2905" s="1" t="s">
        <v>5784</v>
      </c>
      <c r="C2905" s="1">
        <v>10663.0</v>
      </c>
      <c r="D2905" s="1">
        <v>2.0</v>
      </c>
      <c r="F2905" s="1" t="s">
        <v>1520</v>
      </c>
      <c r="G2905" s="2">
        <f>IFERROR(__xludf.DUMMYFUNCTION("IF(B2905="""","""",COUNTA(SPLIT(B2905,"" "")))"),6.0)</f>
        <v>6</v>
      </c>
    </row>
    <row r="2906">
      <c r="A2906" s="1" t="s">
        <v>5785</v>
      </c>
      <c r="B2906" s="1" t="s">
        <v>5786</v>
      </c>
      <c r="C2906" s="1">
        <v>10088.0</v>
      </c>
      <c r="D2906" s="1">
        <v>2.0</v>
      </c>
      <c r="F2906" s="1" t="s">
        <v>1520</v>
      </c>
      <c r="G2906" s="2">
        <f>IFERROR(__xludf.DUMMYFUNCTION("IF(B2906="""","""",COUNTA(SPLIT(B2906,"" "")))"),13.0)</f>
        <v>13</v>
      </c>
    </row>
    <row r="2907">
      <c r="A2907" s="1" t="s">
        <v>5787</v>
      </c>
      <c r="B2907" s="1" t="s">
        <v>5788</v>
      </c>
      <c r="C2907" s="1">
        <v>10665.0</v>
      </c>
      <c r="D2907" s="1">
        <v>9.0</v>
      </c>
      <c r="F2907" s="1" t="s">
        <v>1520</v>
      </c>
      <c r="G2907" s="2">
        <f>IFERROR(__xludf.DUMMYFUNCTION("IF(B2907="""","""",COUNTA(SPLIT(B2907,"" "")))"),17.0)</f>
        <v>17</v>
      </c>
    </row>
    <row r="2908">
      <c r="A2908" s="1" t="s">
        <v>5789</v>
      </c>
      <c r="B2908" s="1" t="s">
        <v>5790</v>
      </c>
      <c r="C2908" s="1">
        <v>10666.0</v>
      </c>
      <c r="D2908" s="1">
        <v>1.0</v>
      </c>
      <c r="F2908" s="1" t="s">
        <v>1520</v>
      </c>
      <c r="G2908" s="2">
        <f>IFERROR(__xludf.DUMMYFUNCTION("IF(B2908="""","""",COUNTA(SPLIT(B2908,"" "")))"),18.0)</f>
        <v>18</v>
      </c>
    </row>
    <row r="2909">
      <c r="A2909" s="1" t="s">
        <v>5791</v>
      </c>
      <c r="B2909" s="1" t="s">
        <v>5792</v>
      </c>
      <c r="C2909" s="1">
        <v>4962.0</v>
      </c>
      <c r="D2909" s="1">
        <v>7.0</v>
      </c>
      <c r="F2909" s="1" t="s">
        <v>1520</v>
      </c>
      <c r="G2909" s="2">
        <f>IFERROR(__xludf.DUMMYFUNCTION("IF(B2909="""","""",COUNTA(SPLIT(B2909,"" "")))"),13.0)</f>
        <v>13</v>
      </c>
    </row>
    <row r="2910">
      <c r="A2910" s="1" t="s">
        <v>5793</v>
      </c>
      <c r="B2910" s="1" t="s">
        <v>5794</v>
      </c>
      <c r="C2910" s="1">
        <v>4963.0</v>
      </c>
      <c r="D2910" s="1">
        <v>7.0</v>
      </c>
      <c r="F2910" s="1" t="s">
        <v>1520</v>
      </c>
      <c r="G2910" s="2">
        <f>IFERROR(__xludf.DUMMYFUNCTION("IF(B2910="""","""",COUNTA(SPLIT(B2910,"" "")))"),8.0)</f>
        <v>8</v>
      </c>
    </row>
    <row r="2911">
      <c r="A2911" s="1" t="s">
        <v>5795</v>
      </c>
      <c r="B2911" s="1" t="s">
        <v>5796</v>
      </c>
      <c r="C2911" s="1">
        <v>4964.0</v>
      </c>
      <c r="D2911" s="1">
        <v>7.0</v>
      </c>
      <c r="F2911" s="1" t="s">
        <v>1520</v>
      </c>
      <c r="G2911" s="2">
        <f>IFERROR(__xludf.DUMMYFUNCTION("IF(B2911="""","""",COUNTA(SPLIT(B2911,"" "")))"),9.0)</f>
        <v>9</v>
      </c>
    </row>
    <row r="2912">
      <c r="A2912" s="1" t="s">
        <v>5797</v>
      </c>
      <c r="B2912" s="1" t="s">
        <v>5798</v>
      </c>
      <c r="C2912" s="1">
        <v>4965.0</v>
      </c>
      <c r="D2912" s="1">
        <v>7.0</v>
      </c>
      <c r="F2912" s="1" t="s">
        <v>1520</v>
      </c>
      <c r="G2912" s="2">
        <f>IFERROR(__xludf.DUMMYFUNCTION("IF(B2912="""","""",COUNTA(SPLIT(B2912,"" "")))"),12.0)</f>
        <v>12</v>
      </c>
    </row>
    <row r="2913">
      <c r="A2913" s="1" t="s">
        <v>5799</v>
      </c>
      <c r="B2913" s="1" t="s">
        <v>5800</v>
      </c>
      <c r="C2913" s="1">
        <v>4966.0</v>
      </c>
      <c r="D2913" s="1">
        <v>7.0</v>
      </c>
      <c r="F2913" s="1" t="s">
        <v>1520</v>
      </c>
      <c r="G2913" s="2">
        <f>IFERROR(__xludf.DUMMYFUNCTION("IF(B2913="""","""",COUNTA(SPLIT(B2913,"" "")))"),14.0)</f>
        <v>14</v>
      </c>
    </row>
    <row r="2914">
      <c r="A2914" s="1" t="s">
        <v>5801</v>
      </c>
      <c r="B2914" s="1" t="s">
        <v>5802</v>
      </c>
      <c r="C2914" s="1">
        <v>4967.0</v>
      </c>
      <c r="D2914" s="1">
        <v>7.0</v>
      </c>
      <c r="F2914" s="1" t="s">
        <v>1520</v>
      </c>
      <c r="G2914" s="2">
        <f>IFERROR(__xludf.DUMMYFUNCTION("IF(B2914="""","""",COUNTA(SPLIT(B2914,"" "")))"),20.0)</f>
        <v>20</v>
      </c>
    </row>
    <row r="2915">
      <c r="A2915" s="1" t="s">
        <v>5803</v>
      </c>
      <c r="B2915" s="1" t="s">
        <v>5804</v>
      </c>
      <c r="C2915" s="1">
        <v>4968.0</v>
      </c>
      <c r="D2915" s="1">
        <v>7.0</v>
      </c>
      <c r="F2915" s="1" t="s">
        <v>1520</v>
      </c>
      <c r="G2915" s="2">
        <f>IFERROR(__xludf.DUMMYFUNCTION("IF(B2915="""","""",COUNTA(SPLIT(B2915,"" "")))"),8.0)</f>
        <v>8</v>
      </c>
    </row>
    <row r="2916">
      <c r="A2916" s="1" t="s">
        <v>5805</v>
      </c>
      <c r="B2916" s="1" t="s">
        <v>5806</v>
      </c>
      <c r="C2916" s="1">
        <v>4969.0</v>
      </c>
      <c r="D2916" s="1">
        <v>7.0</v>
      </c>
      <c r="F2916" s="1" t="s">
        <v>1520</v>
      </c>
      <c r="G2916" s="2">
        <f>IFERROR(__xludf.DUMMYFUNCTION("IF(B2916="""","""",COUNTA(SPLIT(B2916,"" "")))"),9.0)</f>
        <v>9</v>
      </c>
    </row>
    <row r="2917">
      <c r="A2917" s="1" t="s">
        <v>5807</v>
      </c>
      <c r="B2917" s="1" t="s">
        <v>5808</v>
      </c>
      <c r="C2917" s="1">
        <v>4974.0</v>
      </c>
      <c r="D2917" s="1">
        <v>7.0</v>
      </c>
      <c r="F2917" s="1" t="s">
        <v>1520</v>
      </c>
      <c r="G2917" s="2">
        <f>IFERROR(__xludf.DUMMYFUNCTION("IF(B2917="""","""",COUNTA(SPLIT(B2917,"" "")))"),11.0)</f>
        <v>11</v>
      </c>
    </row>
    <row r="2918">
      <c r="A2918" s="1" t="s">
        <v>5809</v>
      </c>
      <c r="B2918" s="1" t="s">
        <v>5810</v>
      </c>
      <c r="C2918" s="1">
        <v>4975.0</v>
      </c>
      <c r="D2918" s="1">
        <v>7.0</v>
      </c>
      <c r="F2918" s="1" t="s">
        <v>1520</v>
      </c>
      <c r="G2918" s="2">
        <f>IFERROR(__xludf.DUMMYFUNCTION("IF(B2918="""","""",COUNTA(SPLIT(B2918,"" "")))"),13.0)</f>
        <v>13</v>
      </c>
    </row>
    <row r="2919">
      <c r="A2919" s="1" t="s">
        <v>5811</v>
      </c>
      <c r="B2919" s="1" t="s">
        <v>5812</v>
      </c>
      <c r="C2919" s="1">
        <v>4976.0</v>
      </c>
      <c r="D2919" s="1">
        <v>11.0</v>
      </c>
      <c r="F2919" s="1" t="s">
        <v>1520</v>
      </c>
      <c r="G2919" s="2">
        <f>IFERROR(__xludf.DUMMYFUNCTION("IF(B2919="""","""",COUNTA(SPLIT(B2919,"" "")))"),1.0)</f>
        <v>1</v>
      </c>
    </row>
    <row r="2920">
      <c r="A2920" s="1" t="s">
        <v>5813</v>
      </c>
      <c r="B2920" s="1" t="s">
        <v>5814</v>
      </c>
      <c r="C2920" s="1">
        <v>4977.0</v>
      </c>
      <c r="D2920" s="1">
        <v>12.0</v>
      </c>
      <c r="F2920" s="1" t="s">
        <v>1520</v>
      </c>
      <c r="G2920" s="2">
        <f>IFERROR(__xludf.DUMMYFUNCTION("IF(B2920="""","""",COUNTA(SPLIT(B2920,"" "")))"),6.0)</f>
        <v>6</v>
      </c>
    </row>
    <row r="2921">
      <c r="A2921" s="1" t="s">
        <v>5815</v>
      </c>
      <c r="B2921" s="1" t="s">
        <v>5816</v>
      </c>
      <c r="C2921" s="1">
        <v>4978.0</v>
      </c>
      <c r="D2921" s="1">
        <v>11.0</v>
      </c>
      <c r="F2921" s="1" t="s">
        <v>1520</v>
      </c>
      <c r="G2921" s="2">
        <f>IFERROR(__xludf.DUMMYFUNCTION("IF(B2921="""","""",COUNTA(SPLIT(B2921,"" "")))"),4.0)</f>
        <v>4</v>
      </c>
    </row>
    <row r="2922">
      <c r="A2922" s="1" t="s">
        <v>5817</v>
      </c>
      <c r="B2922" s="1" t="s">
        <v>5818</v>
      </c>
      <c r="C2922" s="1">
        <v>4979.0</v>
      </c>
      <c r="D2922" s="1">
        <v>12.0</v>
      </c>
      <c r="F2922" s="1" t="s">
        <v>1520</v>
      </c>
      <c r="G2922" s="2">
        <f>IFERROR(__xludf.DUMMYFUNCTION("IF(B2922="""","""",COUNTA(SPLIT(B2922,"" "")))"),2.0)</f>
        <v>2</v>
      </c>
    </row>
    <row r="2923">
      <c r="A2923" s="1" t="s">
        <v>5819</v>
      </c>
      <c r="B2923" s="1" t="s">
        <v>5820</v>
      </c>
      <c r="C2923" s="1">
        <v>4980.0</v>
      </c>
      <c r="D2923" s="1">
        <v>11.0</v>
      </c>
      <c r="F2923" s="1" t="s">
        <v>1520</v>
      </c>
      <c r="G2923" s="2">
        <f>IFERROR(__xludf.DUMMYFUNCTION("IF(B2923="""","""",COUNTA(SPLIT(B2923,"" "")))"),2.0)</f>
        <v>2</v>
      </c>
    </row>
    <row r="2924">
      <c r="A2924" s="1" t="s">
        <v>5821</v>
      </c>
      <c r="B2924" s="1" t="s">
        <v>5822</v>
      </c>
      <c r="C2924" s="1">
        <v>4981.0</v>
      </c>
      <c r="D2924" s="1">
        <v>12.0</v>
      </c>
      <c r="F2924" s="1" t="s">
        <v>1520</v>
      </c>
      <c r="G2924" s="2">
        <f>IFERROR(__xludf.DUMMYFUNCTION("IF(B2924="""","""",COUNTA(SPLIT(B2924,"" "")))"),3.0)</f>
        <v>3</v>
      </c>
    </row>
    <row r="2925">
      <c r="A2925" s="1" t="s">
        <v>5823</v>
      </c>
      <c r="B2925" s="1" t="s">
        <v>5824</v>
      </c>
      <c r="C2925" s="1">
        <v>4982.0</v>
      </c>
      <c r="D2925" s="1">
        <v>11.0</v>
      </c>
      <c r="F2925" s="1" t="s">
        <v>1520</v>
      </c>
      <c r="G2925" s="2">
        <f>IFERROR(__xludf.DUMMYFUNCTION("IF(B2925="""","""",COUNTA(SPLIT(B2925,"" "")))"),2.0)</f>
        <v>2</v>
      </c>
    </row>
    <row r="2926">
      <c r="A2926" s="1" t="s">
        <v>5825</v>
      </c>
      <c r="B2926" s="1" t="s">
        <v>5826</v>
      </c>
      <c r="C2926" s="1">
        <v>4983.0</v>
      </c>
      <c r="D2926" s="1">
        <v>12.0</v>
      </c>
      <c r="F2926" s="1" t="s">
        <v>1520</v>
      </c>
      <c r="G2926" s="2">
        <f>IFERROR(__xludf.DUMMYFUNCTION("IF(B2926="""","""",COUNTA(SPLIT(B2926,"" "")))"),6.0)</f>
        <v>6</v>
      </c>
    </row>
    <row r="2927">
      <c r="A2927" s="1" t="s">
        <v>5827</v>
      </c>
      <c r="B2927" s="1" t="s">
        <v>4719</v>
      </c>
      <c r="C2927" s="1">
        <v>4984.0</v>
      </c>
      <c r="D2927" s="1">
        <v>11.0</v>
      </c>
      <c r="F2927" s="1" t="s">
        <v>1520</v>
      </c>
      <c r="G2927" s="2">
        <f>IFERROR(__xludf.DUMMYFUNCTION("IF(B2927="""","""",COUNTA(SPLIT(B2927,"" "")))"),3.0)</f>
        <v>3</v>
      </c>
    </row>
    <row r="2928">
      <c r="A2928" s="1" t="s">
        <v>5828</v>
      </c>
      <c r="B2928" s="1" t="s">
        <v>5829</v>
      </c>
      <c r="C2928" s="1">
        <v>4985.0</v>
      </c>
      <c r="D2928" s="1">
        <v>12.0</v>
      </c>
      <c r="F2928" s="1" t="s">
        <v>1520</v>
      </c>
      <c r="G2928" s="2">
        <f>IFERROR(__xludf.DUMMYFUNCTION("IF(B2928="""","""",COUNTA(SPLIT(B2928,"" "")))"),3.0)</f>
        <v>3</v>
      </c>
    </row>
    <row r="2929">
      <c r="A2929" s="1" t="s">
        <v>5830</v>
      </c>
      <c r="B2929" s="1" t="s">
        <v>5831</v>
      </c>
      <c r="C2929" s="1">
        <v>4240.0</v>
      </c>
      <c r="D2929" s="1">
        <v>2.0</v>
      </c>
      <c r="F2929" s="1" t="s">
        <v>1520</v>
      </c>
      <c r="G2929" s="2">
        <f>IFERROR(__xludf.DUMMYFUNCTION("IF(B2929="""","""",COUNTA(SPLIT(B2929,"" "")))"),6.0)</f>
        <v>6</v>
      </c>
    </row>
    <row r="2930">
      <c r="A2930" s="1" t="s">
        <v>5832</v>
      </c>
      <c r="B2930" s="1" t="s">
        <v>5833</v>
      </c>
      <c r="C2930" s="1">
        <v>4494.0</v>
      </c>
      <c r="D2930" s="1">
        <v>2.0</v>
      </c>
      <c r="F2930" s="1" t="s">
        <v>1520</v>
      </c>
      <c r="G2930" s="2">
        <f>IFERROR(__xludf.DUMMYFUNCTION("IF(B2930="""","""",COUNTA(SPLIT(B2930,"" "")))"),45.0)</f>
        <v>45</v>
      </c>
    </row>
    <row r="2931">
      <c r="A2931" s="1" t="s">
        <v>5834</v>
      </c>
      <c r="B2931" s="1" t="s">
        <v>5835</v>
      </c>
      <c r="C2931" s="1">
        <v>4495.0</v>
      </c>
      <c r="D2931" s="1">
        <v>1.0</v>
      </c>
      <c r="F2931" s="1" t="s">
        <v>1520</v>
      </c>
      <c r="G2931" s="2">
        <f>IFERROR(__xludf.DUMMYFUNCTION("IF(B2931="""","""",COUNTA(SPLIT(B2931,"" "")))"),28.0)</f>
        <v>28</v>
      </c>
    </row>
    <row r="2932">
      <c r="A2932" s="1" t="s">
        <v>5836</v>
      </c>
      <c r="B2932" s="1" t="s">
        <v>5837</v>
      </c>
      <c r="C2932" s="1">
        <v>4496.0</v>
      </c>
      <c r="D2932" s="1">
        <v>1.0</v>
      </c>
      <c r="F2932" s="1" t="s">
        <v>1520</v>
      </c>
      <c r="G2932" s="2">
        <f>IFERROR(__xludf.DUMMYFUNCTION("IF(B2932="""","""",COUNTA(SPLIT(B2932,"" "")))"),21.0)</f>
        <v>21</v>
      </c>
    </row>
    <row r="2933">
      <c r="A2933" s="1" t="s">
        <v>5838</v>
      </c>
      <c r="B2933" s="1" t="s">
        <v>5839</v>
      </c>
      <c r="C2933" s="1">
        <v>4497.0</v>
      </c>
      <c r="D2933" s="1">
        <v>2.0</v>
      </c>
      <c r="F2933" s="1" t="s">
        <v>1520</v>
      </c>
      <c r="G2933" s="2">
        <f>IFERROR(__xludf.DUMMYFUNCTION("IF(B2933="""","""",COUNTA(SPLIT(B2933,"" "")))"),5.0)</f>
        <v>5</v>
      </c>
    </row>
    <row r="2934">
      <c r="A2934" s="1" t="s">
        <v>5840</v>
      </c>
      <c r="B2934" s="1" t="s">
        <v>5841</v>
      </c>
      <c r="C2934" s="1">
        <v>4498.0</v>
      </c>
      <c r="D2934" s="1">
        <v>1.0</v>
      </c>
      <c r="F2934" s="1" t="s">
        <v>1520</v>
      </c>
      <c r="G2934" s="2">
        <f>IFERROR(__xludf.DUMMYFUNCTION("IF(B2934="""","""",COUNTA(SPLIT(B2934,"" "")))"),12.0)</f>
        <v>12</v>
      </c>
    </row>
    <row r="2935">
      <c r="A2935" s="1" t="s">
        <v>5842</v>
      </c>
      <c r="B2935" s="1" t="s">
        <v>5843</v>
      </c>
      <c r="C2935" s="1">
        <v>4499.0</v>
      </c>
      <c r="D2935" s="1">
        <v>2.0</v>
      </c>
      <c r="F2935" s="1" t="s">
        <v>1520</v>
      </c>
      <c r="G2935" s="2">
        <f>IFERROR(__xludf.DUMMYFUNCTION("IF(B2935="""","""",COUNTA(SPLIT(B2935,"" "")))"),9.0)</f>
        <v>9</v>
      </c>
    </row>
    <row r="2936">
      <c r="A2936" s="1" t="s">
        <v>5844</v>
      </c>
      <c r="B2936" s="1" t="s">
        <v>5845</v>
      </c>
      <c r="C2936" s="1">
        <v>4239.0</v>
      </c>
      <c r="D2936" s="1">
        <v>9.0</v>
      </c>
      <c r="F2936" s="1" t="s">
        <v>1520</v>
      </c>
      <c r="G2936" s="2">
        <f>IFERROR(__xludf.DUMMYFUNCTION("IF(B2936="""","""",COUNTA(SPLIT(B2936,"" "")))"),12.0)</f>
        <v>12</v>
      </c>
    </row>
    <row r="2937">
      <c r="A2937" s="1" t="s">
        <v>5846</v>
      </c>
      <c r="B2937" s="1" t="s">
        <v>5847</v>
      </c>
      <c r="C2937" s="1">
        <v>4490.0</v>
      </c>
      <c r="D2937" s="1">
        <v>2.0</v>
      </c>
      <c r="F2937" s="1" t="s">
        <v>1520</v>
      </c>
      <c r="G2937" s="2">
        <f>IFERROR(__xludf.DUMMYFUNCTION("IF(B2937="""","""",COUNTA(SPLIT(B2937,"" "")))"),17.0)</f>
        <v>17</v>
      </c>
    </row>
    <row r="2938">
      <c r="A2938" s="1" t="s">
        <v>5848</v>
      </c>
      <c r="B2938" s="1" t="s">
        <v>5849</v>
      </c>
      <c r="C2938" s="1">
        <v>4515.0</v>
      </c>
      <c r="D2938" s="1">
        <v>7.0</v>
      </c>
      <c r="F2938" s="1" t="s">
        <v>1520</v>
      </c>
      <c r="G2938" s="2">
        <f>IFERROR(__xludf.DUMMYFUNCTION("IF(B2938="""","""",COUNTA(SPLIT(B2938,"" "")))"),29.0)</f>
        <v>29</v>
      </c>
    </row>
    <row r="2939">
      <c r="A2939" s="1" t="s">
        <v>5850</v>
      </c>
      <c r="B2939" s="1" t="s">
        <v>5851</v>
      </c>
      <c r="C2939" s="1">
        <v>4516.0</v>
      </c>
      <c r="D2939" s="1">
        <v>1.0</v>
      </c>
      <c r="F2939" s="1" t="s">
        <v>1520</v>
      </c>
      <c r="G2939" s="2">
        <f>IFERROR(__xludf.DUMMYFUNCTION("IF(B2939="""","""",COUNTA(SPLIT(B2939,"" "")))"),20.0)</f>
        <v>20</v>
      </c>
    </row>
    <row r="2940">
      <c r="A2940" s="1" t="s">
        <v>5852</v>
      </c>
      <c r="B2940" s="1" t="s">
        <v>5853</v>
      </c>
      <c r="C2940" s="1">
        <v>4518.0</v>
      </c>
      <c r="D2940" s="1">
        <v>2.0</v>
      </c>
      <c r="F2940" s="1" t="s">
        <v>1520</v>
      </c>
      <c r="G2940" s="2">
        <f>IFERROR(__xludf.DUMMYFUNCTION("IF(B2940="""","""",COUNTA(SPLIT(B2940,"" "")))"),10.0)</f>
        <v>10</v>
      </c>
    </row>
    <row r="2941">
      <c r="A2941" s="1" t="s">
        <v>5854</v>
      </c>
      <c r="B2941" s="1" t="s">
        <v>5855</v>
      </c>
      <c r="C2941" s="1">
        <v>4517.0</v>
      </c>
      <c r="D2941" s="1">
        <v>9.0</v>
      </c>
      <c r="F2941" s="1" t="s">
        <v>1520</v>
      </c>
      <c r="G2941" s="2">
        <f>IFERROR(__xludf.DUMMYFUNCTION("IF(B2941="""","""",COUNTA(SPLIT(B2941,"" "")))"),4.0)</f>
        <v>4</v>
      </c>
    </row>
    <row r="2942">
      <c r="A2942" s="1" t="s">
        <v>5856</v>
      </c>
      <c r="B2942" s="1" t="s">
        <v>5857</v>
      </c>
      <c r="C2942" s="1">
        <v>4519.0</v>
      </c>
      <c r="D2942" s="1">
        <v>2.0</v>
      </c>
      <c r="F2942" s="1" t="s">
        <v>1520</v>
      </c>
      <c r="G2942" s="2">
        <f>IFERROR(__xludf.DUMMYFUNCTION("IF(B2942="""","""",COUNTA(SPLIT(B2942,"" "")))"),6.0)</f>
        <v>6</v>
      </c>
    </row>
    <row r="2943">
      <c r="A2943" s="1" t="s">
        <v>5858</v>
      </c>
      <c r="B2943" s="1" t="s">
        <v>5859</v>
      </c>
      <c r="C2943" s="1">
        <v>4520.0</v>
      </c>
      <c r="D2943" s="1">
        <v>1.0</v>
      </c>
      <c r="F2943" s="1" t="s">
        <v>1520</v>
      </c>
      <c r="G2943" s="2">
        <f>IFERROR(__xludf.DUMMYFUNCTION("IF(B2943="""","""",COUNTA(SPLIT(B2943,"" "")))"),24.0)</f>
        <v>24</v>
      </c>
    </row>
    <row r="2944">
      <c r="A2944" s="1" t="s">
        <v>5860</v>
      </c>
      <c r="B2944" s="1" t="s">
        <v>5861</v>
      </c>
      <c r="C2944" s="1">
        <v>4243.0</v>
      </c>
      <c r="D2944" s="1">
        <v>7.0</v>
      </c>
      <c r="F2944" s="1" t="s">
        <v>1520</v>
      </c>
      <c r="G2944" s="2">
        <f>IFERROR(__xludf.DUMMYFUNCTION("IF(B2944="""","""",COUNTA(SPLIT(B2944,"" "")))"),55.0)</f>
        <v>55</v>
      </c>
    </row>
    <row r="2945">
      <c r="A2945" s="1" t="s">
        <v>5862</v>
      </c>
      <c r="B2945" s="1" t="s">
        <v>5863</v>
      </c>
      <c r="C2945" s="1">
        <v>4715.0</v>
      </c>
      <c r="D2945" s="1">
        <v>1.0</v>
      </c>
      <c r="F2945" s="1" t="s">
        <v>1520</v>
      </c>
      <c r="G2945" s="2">
        <f>IFERROR(__xludf.DUMMYFUNCTION("IF(B2945="""","""",COUNTA(SPLIT(B2945,"" "")))"),26.0)</f>
        <v>26</v>
      </c>
    </row>
    <row r="2946">
      <c r="A2946" s="1" t="s">
        <v>5864</v>
      </c>
      <c r="B2946" s="1" t="s">
        <v>5865</v>
      </c>
      <c r="C2946" s="1">
        <v>4716.0</v>
      </c>
      <c r="D2946" s="1">
        <v>1.0</v>
      </c>
      <c r="F2946" s="1" t="s">
        <v>1520</v>
      </c>
      <c r="G2946" s="2">
        <f>IFERROR(__xludf.DUMMYFUNCTION("IF(B2946="""","""",COUNTA(SPLIT(B2946,"" "")))"),21.0)</f>
        <v>21</v>
      </c>
    </row>
    <row r="2947">
      <c r="A2947" s="1" t="s">
        <v>5866</v>
      </c>
      <c r="B2947" s="1" t="s">
        <v>5867</v>
      </c>
      <c r="C2947" s="1">
        <v>4717.0</v>
      </c>
      <c r="D2947" s="1">
        <v>2.0</v>
      </c>
      <c r="F2947" s="1" t="s">
        <v>1520</v>
      </c>
      <c r="G2947" s="2">
        <f>IFERROR(__xludf.DUMMYFUNCTION("IF(B2947="""","""",COUNTA(SPLIT(B2947,"" "")))"),18.0)</f>
        <v>18</v>
      </c>
    </row>
    <row r="2948">
      <c r="A2948" s="1" t="s">
        <v>5868</v>
      </c>
      <c r="B2948" s="1" t="s">
        <v>5869</v>
      </c>
      <c r="C2948" s="1">
        <v>4986.0</v>
      </c>
      <c r="D2948" s="1">
        <v>1.0</v>
      </c>
      <c r="F2948" s="1" t="s">
        <v>1520</v>
      </c>
      <c r="G2948" s="2">
        <f>IFERROR(__xludf.DUMMYFUNCTION("IF(B2948="""","""",COUNTA(SPLIT(B2948,"" "")))"),20.0)</f>
        <v>20</v>
      </c>
    </row>
    <row r="2949">
      <c r="A2949" s="1" t="s">
        <v>5870</v>
      </c>
      <c r="B2949" s="1" t="s">
        <v>5871</v>
      </c>
      <c r="C2949" s="1">
        <v>4987.0</v>
      </c>
      <c r="D2949" s="1">
        <v>1.0</v>
      </c>
      <c r="F2949" s="1" t="s">
        <v>1520</v>
      </c>
      <c r="G2949" s="2">
        <f>IFERROR(__xludf.DUMMYFUNCTION("IF(B2949="""","""",COUNTA(SPLIT(B2949,"" "")))"),10.0)</f>
        <v>10</v>
      </c>
    </row>
    <row r="2950">
      <c r="A2950" s="1" t="s">
        <v>5872</v>
      </c>
      <c r="B2950" s="1" t="s">
        <v>5873</v>
      </c>
      <c r="C2950" s="1">
        <v>4988.0</v>
      </c>
      <c r="D2950" s="1">
        <v>1.0</v>
      </c>
      <c r="F2950" s="1" t="s">
        <v>1520</v>
      </c>
      <c r="G2950" s="2">
        <f>IFERROR(__xludf.DUMMYFUNCTION("IF(B2950="""","""",COUNTA(SPLIT(B2950,"" "")))"),13.0)</f>
        <v>13</v>
      </c>
    </row>
    <row r="2951">
      <c r="A2951" s="1" t="s">
        <v>5874</v>
      </c>
      <c r="B2951" s="1" t="s">
        <v>5875</v>
      </c>
      <c r="C2951" s="1">
        <v>4235.0</v>
      </c>
      <c r="D2951" s="1">
        <v>7.0</v>
      </c>
      <c r="F2951" s="1" t="s">
        <v>1520</v>
      </c>
      <c r="G2951" s="2">
        <f>IFERROR(__xludf.DUMMYFUNCTION("IF(B2951="""","""",COUNTA(SPLIT(B2951,"" "")))"),20.0)</f>
        <v>20</v>
      </c>
    </row>
    <row r="2952">
      <c r="A2952" s="1" t="s">
        <v>5876</v>
      </c>
      <c r="B2952" s="1" t="s">
        <v>5877</v>
      </c>
      <c r="C2952" s="1">
        <v>4471.0</v>
      </c>
      <c r="D2952" s="1">
        <v>7.0</v>
      </c>
      <c r="F2952" s="1" t="s">
        <v>1520</v>
      </c>
      <c r="G2952" s="2">
        <f>IFERROR(__xludf.DUMMYFUNCTION("IF(B2952="""","""",COUNTA(SPLIT(B2952,"" "")))"),8.0)</f>
        <v>8</v>
      </c>
    </row>
    <row r="2953">
      <c r="A2953" s="1" t="s">
        <v>5878</v>
      </c>
      <c r="B2953" s="1" t="s">
        <v>5879</v>
      </c>
      <c r="C2953" s="1">
        <v>4472.0</v>
      </c>
      <c r="D2953" s="1">
        <v>2.0</v>
      </c>
      <c r="F2953" s="1" t="s">
        <v>1520</v>
      </c>
      <c r="G2953" s="2">
        <f>IFERROR(__xludf.DUMMYFUNCTION("IF(B2953="""","""",COUNTA(SPLIT(B2953,"" "")))"),27.0)</f>
        <v>27</v>
      </c>
    </row>
    <row r="2954">
      <c r="A2954" s="1" t="s">
        <v>5880</v>
      </c>
      <c r="B2954" s="1" t="s">
        <v>5881</v>
      </c>
      <c r="C2954" s="1">
        <v>4473.0</v>
      </c>
      <c r="D2954" s="1">
        <v>7.0</v>
      </c>
      <c r="F2954" s="1" t="s">
        <v>1520</v>
      </c>
      <c r="G2954" s="2">
        <f>IFERROR(__xludf.DUMMYFUNCTION("IF(B2954="""","""",COUNTA(SPLIT(B2954,"" "")))"),5.0)</f>
        <v>5</v>
      </c>
    </row>
    <row r="2955">
      <c r="A2955" s="1" t="s">
        <v>5882</v>
      </c>
      <c r="B2955" s="1" t="s">
        <v>5883</v>
      </c>
      <c r="C2955" s="1">
        <v>4474.0</v>
      </c>
      <c r="D2955" s="1">
        <v>1.0</v>
      </c>
      <c r="F2955" s="1" t="s">
        <v>1520</v>
      </c>
      <c r="G2955" s="2">
        <f>IFERROR(__xludf.DUMMYFUNCTION("IF(B2955="""","""",COUNTA(SPLIT(B2955,"" "")))"),48.0)</f>
        <v>48</v>
      </c>
    </row>
    <row r="2956">
      <c r="A2956" s="1" t="s">
        <v>5884</v>
      </c>
      <c r="B2956" s="1" t="s">
        <v>5885</v>
      </c>
      <c r="C2956" s="1">
        <v>4234.0</v>
      </c>
      <c r="D2956" s="1">
        <v>1.0</v>
      </c>
      <c r="F2956" s="1" t="s">
        <v>1520</v>
      </c>
      <c r="G2956" s="2">
        <f>IFERROR(__xludf.DUMMYFUNCTION("IF(B2956="""","""",COUNTA(SPLIT(B2956,"" "")))"),53.0)</f>
        <v>53</v>
      </c>
    </row>
    <row r="2957">
      <c r="A2957" s="1" t="s">
        <v>5886</v>
      </c>
      <c r="B2957" s="1" t="s">
        <v>5887</v>
      </c>
      <c r="C2957" s="1">
        <v>4453.0</v>
      </c>
      <c r="D2957" s="1">
        <v>1.0</v>
      </c>
      <c r="F2957" s="1" t="s">
        <v>1520</v>
      </c>
      <c r="G2957" s="2">
        <f>IFERROR(__xludf.DUMMYFUNCTION("IF(B2957="""","""",COUNTA(SPLIT(B2957,"" "")))"),31.0)</f>
        <v>31</v>
      </c>
    </row>
    <row r="2958">
      <c r="A2958" s="1" t="s">
        <v>5888</v>
      </c>
      <c r="B2958" s="1" t="s">
        <v>5889</v>
      </c>
      <c r="C2958" s="1">
        <v>4454.0</v>
      </c>
      <c r="D2958" s="1">
        <v>1.0</v>
      </c>
      <c r="F2958" s="1" t="s">
        <v>1520</v>
      </c>
      <c r="G2958" s="2">
        <f>IFERROR(__xludf.DUMMYFUNCTION("IF(B2958="""","""",COUNTA(SPLIT(B2958,"" "")))"),16.0)</f>
        <v>16</v>
      </c>
    </row>
    <row r="2959">
      <c r="A2959" s="1" t="s">
        <v>5890</v>
      </c>
      <c r="B2959" s="1" t="s">
        <v>5891</v>
      </c>
      <c r="C2959" s="1">
        <v>4455.0</v>
      </c>
      <c r="D2959" s="1">
        <v>7.0</v>
      </c>
      <c r="F2959" s="1" t="s">
        <v>1520</v>
      </c>
      <c r="G2959" s="2">
        <f>IFERROR(__xludf.DUMMYFUNCTION("IF(B2959="""","""",COUNTA(SPLIT(B2959,"" "")))"),21.0)</f>
        <v>21</v>
      </c>
    </row>
    <row r="2960">
      <c r="A2960" s="1" t="s">
        <v>5892</v>
      </c>
      <c r="B2960" s="1" t="s">
        <v>5893</v>
      </c>
      <c r="C2960" s="1">
        <v>4456.0</v>
      </c>
      <c r="D2960" s="1">
        <v>7.0</v>
      </c>
      <c r="F2960" s="1" t="s">
        <v>1520</v>
      </c>
      <c r="G2960" s="2">
        <f>IFERROR(__xludf.DUMMYFUNCTION("IF(B2960="""","""",COUNTA(SPLIT(B2960,"" "")))"),28.0)</f>
        <v>28</v>
      </c>
    </row>
    <row r="2961">
      <c r="A2961" s="1" t="s">
        <v>5894</v>
      </c>
      <c r="B2961" s="1" t="s">
        <v>5895</v>
      </c>
      <c r="C2961" s="1">
        <v>4457.0</v>
      </c>
      <c r="D2961" s="1">
        <v>7.0</v>
      </c>
      <c r="F2961" s="1" t="s">
        <v>1520</v>
      </c>
      <c r="G2961" s="2">
        <f>IFERROR(__xludf.DUMMYFUNCTION("IF(B2961="""","""",COUNTA(SPLIT(B2961,"" "")))"),9.0)</f>
        <v>9</v>
      </c>
    </row>
    <row r="2962">
      <c r="A2962" s="1" t="s">
        <v>5896</v>
      </c>
      <c r="B2962" s="1" t="s">
        <v>5897</v>
      </c>
      <c r="C2962" s="1">
        <v>4459.0</v>
      </c>
      <c r="D2962" s="1">
        <v>2.0</v>
      </c>
      <c r="F2962" s="1" t="s">
        <v>1520</v>
      </c>
      <c r="G2962" s="2">
        <f>IFERROR(__xludf.DUMMYFUNCTION("IF(B2962="""","""",COUNTA(SPLIT(B2962,"" "")))"),17.0)</f>
        <v>17</v>
      </c>
    </row>
    <row r="2963">
      <c r="A2963" s="1" t="s">
        <v>5898</v>
      </c>
      <c r="B2963" s="1" t="s">
        <v>5899</v>
      </c>
      <c r="C2963" s="1">
        <v>4460.0</v>
      </c>
      <c r="D2963" s="1">
        <v>2.0</v>
      </c>
      <c r="F2963" s="1" t="s">
        <v>1520</v>
      </c>
      <c r="G2963" s="2">
        <f>IFERROR(__xludf.DUMMYFUNCTION("IF(B2963="""","""",COUNTA(SPLIT(B2963,"" "")))"),30.0)</f>
        <v>30</v>
      </c>
    </row>
    <row r="2964">
      <c r="A2964" s="1" t="s">
        <v>5900</v>
      </c>
      <c r="B2964" s="1" t="s">
        <v>5901</v>
      </c>
      <c r="C2964" s="1">
        <v>4461.0</v>
      </c>
      <c r="D2964" s="1">
        <v>2.0</v>
      </c>
      <c r="F2964" s="1" t="s">
        <v>1520</v>
      </c>
      <c r="G2964" s="2">
        <f>IFERROR(__xludf.DUMMYFUNCTION("IF(B2964="""","""",COUNTA(SPLIT(B2964,"" "")))"),13.0)</f>
        <v>13</v>
      </c>
    </row>
    <row r="2965">
      <c r="A2965" s="1" t="s">
        <v>5902</v>
      </c>
      <c r="B2965" s="1" t="s">
        <v>5903</v>
      </c>
      <c r="C2965" s="1">
        <v>4462.0</v>
      </c>
      <c r="D2965" s="1">
        <v>9.0</v>
      </c>
      <c r="F2965" s="1" t="s">
        <v>1520</v>
      </c>
      <c r="G2965" s="2">
        <f>IFERROR(__xludf.DUMMYFUNCTION("IF(B2965="""","""",COUNTA(SPLIT(B2965,"" "")))"),15.0)</f>
        <v>15</v>
      </c>
    </row>
    <row r="2966">
      <c r="A2966" s="1" t="s">
        <v>5904</v>
      </c>
      <c r="B2966" s="1" t="s">
        <v>5905</v>
      </c>
      <c r="C2966" s="1">
        <v>4463.0</v>
      </c>
      <c r="D2966" s="1">
        <v>2.0</v>
      </c>
      <c r="F2966" s="1" t="s">
        <v>1520</v>
      </c>
      <c r="G2966" s="2">
        <f>IFERROR(__xludf.DUMMYFUNCTION("IF(B2966="""","""",COUNTA(SPLIT(B2966,"" "")))"),32.0)</f>
        <v>32</v>
      </c>
    </row>
    <row r="2967">
      <c r="A2967" s="1" t="s">
        <v>5906</v>
      </c>
      <c r="B2967" s="1" t="s">
        <v>5907</v>
      </c>
      <c r="C2967" s="1">
        <v>4464.0</v>
      </c>
      <c r="D2967" s="1">
        <v>1.0</v>
      </c>
      <c r="F2967" s="1" t="s">
        <v>1520</v>
      </c>
      <c r="G2967" s="2">
        <f>IFERROR(__xludf.DUMMYFUNCTION("IF(B2967="""","""",COUNTA(SPLIT(B2967,"" "")))"),28.0)</f>
        <v>28</v>
      </c>
    </row>
    <row r="2968">
      <c r="A2968" s="1" t="s">
        <v>5908</v>
      </c>
      <c r="B2968" s="1" t="s">
        <v>5909</v>
      </c>
      <c r="C2968" s="1">
        <v>5583.0</v>
      </c>
      <c r="D2968" s="1">
        <v>1.0</v>
      </c>
      <c r="F2968" s="1" t="s">
        <v>1520</v>
      </c>
      <c r="G2968" s="2">
        <f>IFERROR(__xludf.DUMMYFUNCTION("IF(B2968="""","""",COUNTA(SPLIT(B2968,"" "")))"),3.0)</f>
        <v>3</v>
      </c>
    </row>
    <row r="2969">
      <c r="A2969" s="1" t="s">
        <v>5910</v>
      </c>
      <c r="B2969" s="1" t="s">
        <v>5911</v>
      </c>
      <c r="C2969" s="1">
        <v>5601.0</v>
      </c>
      <c r="D2969" s="1">
        <v>1.0</v>
      </c>
      <c r="F2969" s="1" t="s">
        <v>1520</v>
      </c>
      <c r="G2969" s="2">
        <f>IFERROR(__xludf.DUMMYFUNCTION("IF(B2969="""","""",COUNTA(SPLIT(B2969,"" "")))"),43.0)</f>
        <v>43</v>
      </c>
    </row>
    <row r="2970">
      <c r="A2970" s="1" t="s">
        <v>5912</v>
      </c>
      <c r="B2970" s="1" t="s">
        <v>5913</v>
      </c>
      <c r="C2970" s="1">
        <v>4246.0</v>
      </c>
      <c r="D2970" s="1">
        <v>2.0</v>
      </c>
      <c r="F2970" s="1" t="s">
        <v>1520</v>
      </c>
      <c r="G2970" s="2">
        <f>IFERROR(__xludf.DUMMYFUNCTION("IF(B2970="""","""",COUNTA(SPLIT(B2970,"" "")))"),13.0)</f>
        <v>13</v>
      </c>
    </row>
    <row r="2971">
      <c r="A2971" s="1" t="s">
        <v>5914</v>
      </c>
      <c r="B2971" s="1" t="s">
        <v>5915</v>
      </c>
      <c r="C2971" s="1">
        <v>4532.0</v>
      </c>
      <c r="D2971" s="1">
        <v>1.0</v>
      </c>
      <c r="F2971" s="1" t="s">
        <v>1520</v>
      </c>
      <c r="G2971" s="2">
        <f>IFERROR(__xludf.DUMMYFUNCTION("IF(B2971="""","""",COUNTA(SPLIT(B2971,"" "")))"),3.0)</f>
        <v>3</v>
      </c>
    </row>
    <row r="2972">
      <c r="A2972" s="1" t="s">
        <v>5916</v>
      </c>
      <c r="B2972" s="1" t="s">
        <v>5917</v>
      </c>
      <c r="C2972" s="1">
        <v>4533.0</v>
      </c>
      <c r="D2972" s="1">
        <v>2.0</v>
      </c>
      <c r="F2972" s="1" t="s">
        <v>1520</v>
      </c>
      <c r="G2972" s="2">
        <f>IFERROR(__xludf.DUMMYFUNCTION("IF(B2972="""","""",COUNTA(SPLIT(B2972,"" "")))"),17.0)</f>
        <v>17</v>
      </c>
    </row>
    <row r="2973">
      <c r="A2973" s="1" t="s">
        <v>5918</v>
      </c>
      <c r="B2973" s="1" t="s">
        <v>5919</v>
      </c>
      <c r="C2973" s="1">
        <v>4534.0</v>
      </c>
      <c r="D2973" s="1">
        <v>1.0</v>
      </c>
      <c r="F2973" s="1" t="s">
        <v>1520</v>
      </c>
      <c r="G2973" s="2">
        <f>IFERROR(__xludf.DUMMYFUNCTION("IF(B2973="""","""",COUNTA(SPLIT(B2973,"" "")))"),30.0)</f>
        <v>30</v>
      </c>
    </row>
    <row r="2974">
      <c r="A2974" s="1" t="s">
        <v>5920</v>
      </c>
      <c r="B2974" s="1" t="s">
        <v>5921</v>
      </c>
      <c r="C2974" s="1">
        <v>4535.0</v>
      </c>
      <c r="D2974" s="1">
        <v>1.0</v>
      </c>
      <c r="F2974" s="1" t="s">
        <v>1520</v>
      </c>
      <c r="G2974" s="2">
        <f>IFERROR(__xludf.DUMMYFUNCTION("IF(B2974="""","""",COUNTA(SPLIT(B2974,"" "")))"),16.0)</f>
        <v>16</v>
      </c>
    </row>
    <row r="2975">
      <c r="A2975" s="1" t="s">
        <v>5922</v>
      </c>
      <c r="B2975" s="1" t="s">
        <v>5923</v>
      </c>
      <c r="C2975" s="1">
        <v>4247.0</v>
      </c>
      <c r="D2975" s="1">
        <v>1.0</v>
      </c>
      <c r="F2975" s="1" t="s">
        <v>1520</v>
      </c>
      <c r="G2975" s="2">
        <f>IFERROR(__xludf.DUMMYFUNCTION("IF(B2975="""","""",COUNTA(SPLIT(B2975,"" "")))"),31.0)</f>
        <v>31</v>
      </c>
    </row>
    <row r="2976">
      <c r="A2976" s="1" t="s">
        <v>5924</v>
      </c>
      <c r="B2976" s="1" t="s">
        <v>5925</v>
      </c>
      <c r="C2976" s="1">
        <v>4242.0</v>
      </c>
      <c r="D2976" s="1">
        <v>2.0</v>
      </c>
      <c r="F2976" s="1" t="s">
        <v>1520</v>
      </c>
      <c r="G2976" s="2">
        <f>IFERROR(__xludf.DUMMYFUNCTION("IF(B2976="""","""",COUNTA(SPLIT(B2976,"" "")))"),21.0)</f>
        <v>21</v>
      </c>
    </row>
    <row r="2977">
      <c r="A2977" s="1" t="s">
        <v>5926</v>
      </c>
      <c r="B2977" s="1" t="s">
        <v>5927</v>
      </c>
      <c r="C2977" s="1">
        <v>4507.0</v>
      </c>
      <c r="D2977" s="1">
        <v>1.0</v>
      </c>
      <c r="F2977" s="1" t="s">
        <v>1520</v>
      </c>
      <c r="G2977" s="2">
        <f>IFERROR(__xludf.DUMMYFUNCTION("IF(B2977="""","""",COUNTA(SPLIT(B2977,"" "")))"),13.0)</f>
        <v>13</v>
      </c>
    </row>
    <row r="2978">
      <c r="A2978" s="1" t="s">
        <v>5928</v>
      </c>
      <c r="B2978" s="1" t="s">
        <v>5929</v>
      </c>
      <c r="C2978" s="1">
        <v>4508.0</v>
      </c>
      <c r="D2978" s="1">
        <v>2.0</v>
      </c>
      <c r="F2978" s="1" t="s">
        <v>1520</v>
      </c>
      <c r="G2978" s="2">
        <f>IFERROR(__xludf.DUMMYFUNCTION("IF(B2978="""","""",COUNTA(SPLIT(B2978,"" "")))"),18.0)</f>
        <v>18</v>
      </c>
    </row>
    <row r="2979">
      <c r="A2979" s="1" t="s">
        <v>5930</v>
      </c>
      <c r="B2979" s="1" t="s">
        <v>5931</v>
      </c>
      <c r="C2979" s="1">
        <v>4509.0</v>
      </c>
      <c r="D2979" s="1">
        <v>9.0</v>
      </c>
      <c r="F2979" s="1" t="s">
        <v>1520</v>
      </c>
      <c r="G2979" s="2">
        <f>IFERROR(__xludf.DUMMYFUNCTION("IF(B2979="""","""",COUNTA(SPLIT(B2979,"" "")))"),7.0)</f>
        <v>7</v>
      </c>
    </row>
    <row r="2980">
      <c r="A2980" s="1" t="s">
        <v>5932</v>
      </c>
      <c r="B2980" s="1" t="s">
        <v>5933</v>
      </c>
      <c r="C2980" s="1">
        <v>4510.0</v>
      </c>
      <c r="D2980" s="1">
        <v>1.0</v>
      </c>
      <c r="F2980" s="1" t="s">
        <v>1520</v>
      </c>
      <c r="G2980" s="2">
        <f>IFERROR(__xludf.DUMMYFUNCTION("IF(B2980="""","""",COUNTA(SPLIT(B2980,"" "")))"),26.0)</f>
        <v>26</v>
      </c>
    </row>
    <row r="2981">
      <c r="A2981" s="1" t="s">
        <v>5934</v>
      </c>
      <c r="B2981" s="1" t="s">
        <v>5935</v>
      </c>
      <c r="C2981" s="1">
        <v>4511.0</v>
      </c>
      <c r="D2981" s="1">
        <v>1.0</v>
      </c>
      <c r="F2981" s="1" t="s">
        <v>1520</v>
      </c>
      <c r="G2981" s="2">
        <f>IFERROR(__xludf.DUMMYFUNCTION("IF(B2981="""","""",COUNTA(SPLIT(B2981,"" "")))"),13.0)</f>
        <v>13</v>
      </c>
    </row>
    <row r="2982">
      <c r="A2982" s="1" t="s">
        <v>5936</v>
      </c>
      <c r="B2982" s="1" t="s">
        <v>5937</v>
      </c>
      <c r="C2982" s="1">
        <v>4512.0</v>
      </c>
      <c r="D2982" s="1">
        <v>1.0</v>
      </c>
      <c r="F2982" s="1" t="s">
        <v>1520</v>
      </c>
      <c r="G2982" s="2">
        <f>IFERROR(__xludf.DUMMYFUNCTION("IF(B2982="""","""",COUNTA(SPLIT(B2982,"" "")))"),16.0)</f>
        <v>16</v>
      </c>
    </row>
    <row r="2983">
      <c r="A2983" s="1" t="s">
        <v>5938</v>
      </c>
      <c r="B2983" s="1" t="s">
        <v>1650</v>
      </c>
      <c r="C2983" s="1">
        <v>4513.0</v>
      </c>
      <c r="D2983" s="1">
        <v>2.0</v>
      </c>
      <c r="F2983" s="1" t="s">
        <v>1520</v>
      </c>
      <c r="G2983" s="2">
        <f>IFERROR(__xludf.DUMMYFUNCTION("IF(B2983="""","""",COUNTA(SPLIT(B2983,"" "")))"),1.0)</f>
        <v>1</v>
      </c>
    </row>
    <row r="2984">
      <c r="A2984" s="1" t="s">
        <v>5939</v>
      </c>
      <c r="B2984" s="1" t="s">
        <v>5940</v>
      </c>
      <c r="C2984" s="1">
        <v>4514.0</v>
      </c>
      <c r="D2984" s="1">
        <v>1.0</v>
      </c>
      <c r="F2984" s="1" t="s">
        <v>1520</v>
      </c>
      <c r="G2984" s="2">
        <f>IFERROR(__xludf.DUMMYFUNCTION("IF(B2984="""","""",COUNTA(SPLIT(B2984,"" "")))"),21.0)</f>
        <v>21</v>
      </c>
    </row>
    <row r="2985">
      <c r="A2985" s="1" t="s">
        <v>5941</v>
      </c>
      <c r="B2985" s="1" t="s">
        <v>5942</v>
      </c>
      <c r="C2985" s="1">
        <v>4245.0</v>
      </c>
      <c r="D2985" s="1">
        <v>1.0</v>
      </c>
      <c r="F2985" s="1" t="s">
        <v>1520</v>
      </c>
      <c r="G2985" s="2">
        <f>IFERROR(__xludf.DUMMYFUNCTION("IF(B2985="""","""",COUNTA(SPLIT(B2985,"" "")))"),21.0)</f>
        <v>21</v>
      </c>
    </row>
    <row r="2986">
      <c r="A2986" s="1" t="s">
        <v>5943</v>
      </c>
      <c r="B2986" s="1" t="s">
        <v>5944</v>
      </c>
      <c r="C2986" s="1">
        <v>4528.0</v>
      </c>
      <c r="D2986" s="1">
        <v>2.0</v>
      </c>
      <c r="F2986" s="1" t="s">
        <v>1520</v>
      </c>
      <c r="G2986" s="2">
        <f>IFERROR(__xludf.DUMMYFUNCTION("IF(B2986="""","""",COUNTA(SPLIT(B2986,"" "")))"),10.0)</f>
        <v>10</v>
      </c>
    </row>
    <row r="2987">
      <c r="A2987" s="1" t="s">
        <v>5945</v>
      </c>
      <c r="B2987" s="1" t="s">
        <v>5946</v>
      </c>
      <c r="C2987" s="1">
        <v>4529.0</v>
      </c>
      <c r="D2987" s="1">
        <v>1.0</v>
      </c>
      <c r="F2987" s="1" t="s">
        <v>1520</v>
      </c>
      <c r="G2987" s="2">
        <f>IFERROR(__xludf.DUMMYFUNCTION("IF(B2987="""","""",COUNTA(SPLIT(B2987,"" "")))"),26.0)</f>
        <v>26</v>
      </c>
    </row>
    <row r="2988">
      <c r="A2988" s="1" t="s">
        <v>5947</v>
      </c>
      <c r="B2988" s="1" t="s">
        <v>5948</v>
      </c>
      <c r="C2988" s="1">
        <v>4244.0</v>
      </c>
      <c r="D2988" s="1">
        <v>2.0</v>
      </c>
      <c r="F2988" s="1" t="s">
        <v>1520</v>
      </c>
      <c r="G2988" s="2">
        <f>IFERROR(__xludf.DUMMYFUNCTION("IF(B2988="""","""",COUNTA(SPLIT(B2988,"" "")))"),12.0)</f>
        <v>12</v>
      </c>
    </row>
    <row r="2989">
      <c r="A2989" s="1" t="s">
        <v>5949</v>
      </c>
      <c r="B2989" s="1" t="s">
        <v>5950</v>
      </c>
      <c r="C2989" s="1">
        <v>4521.0</v>
      </c>
      <c r="D2989" s="1">
        <v>9.0</v>
      </c>
      <c r="F2989" s="1" t="s">
        <v>1520</v>
      </c>
      <c r="G2989" s="2">
        <f>IFERROR(__xludf.DUMMYFUNCTION("IF(B2989="""","""",COUNTA(SPLIT(B2989,"" "")))"),8.0)</f>
        <v>8</v>
      </c>
    </row>
    <row r="2990">
      <c r="A2990" s="1" t="s">
        <v>5951</v>
      </c>
      <c r="B2990" s="1" t="s">
        <v>5952</v>
      </c>
      <c r="C2990" s="1">
        <v>4522.0</v>
      </c>
      <c r="D2990" s="1">
        <v>2.0</v>
      </c>
      <c r="F2990" s="1" t="s">
        <v>1520</v>
      </c>
      <c r="G2990" s="2">
        <f>IFERROR(__xludf.DUMMYFUNCTION("IF(B2990="""","""",COUNTA(SPLIT(B2990,"" "")))"),10.0)</f>
        <v>10</v>
      </c>
    </row>
    <row r="2991">
      <c r="A2991" s="1" t="s">
        <v>5953</v>
      </c>
      <c r="B2991" s="1" t="s">
        <v>5954</v>
      </c>
      <c r="C2991" s="1">
        <v>4525.0</v>
      </c>
      <c r="D2991" s="1">
        <v>1.0</v>
      </c>
      <c r="F2991" s="1" t="s">
        <v>1520</v>
      </c>
      <c r="G2991" s="2">
        <f>IFERROR(__xludf.DUMMYFUNCTION("IF(B2991="""","""",COUNTA(SPLIT(B2991,"" "")))"),19.0)</f>
        <v>19</v>
      </c>
    </row>
    <row r="2992">
      <c r="A2992" s="1" t="s">
        <v>5955</v>
      </c>
      <c r="B2992" s="1" t="s">
        <v>5956</v>
      </c>
      <c r="C2992" s="1">
        <v>4526.0</v>
      </c>
      <c r="D2992" s="1">
        <v>1.0</v>
      </c>
      <c r="F2992" s="1" t="s">
        <v>1520</v>
      </c>
      <c r="G2992" s="2">
        <f>IFERROR(__xludf.DUMMYFUNCTION("IF(B2992="""","""",COUNTA(SPLIT(B2992,"" "")))"),21.0)</f>
        <v>21</v>
      </c>
    </row>
    <row r="2993">
      <c r="A2993" s="1" t="s">
        <v>5957</v>
      </c>
      <c r="B2993" s="1" t="s">
        <v>5958</v>
      </c>
      <c r="C2993" s="1">
        <v>4527.0</v>
      </c>
      <c r="D2993" s="1">
        <v>2.0</v>
      </c>
      <c r="F2993" s="1" t="s">
        <v>1520</v>
      </c>
      <c r="G2993" s="2">
        <f>IFERROR(__xludf.DUMMYFUNCTION("IF(B2993="""","""",COUNTA(SPLIT(B2993,"" "")))"),12.0)</f>
        <v>12</v>
      </c>
    </row>
    <row r="2994">
      <c r="A2994" s="1" t="s">
        <v>5959</v>
      </c>
      <c r="B2994" s="1" t="s">
        <v>5960</v>
      </c>
      <c r="C2994" s="1">
        <v>4523.0</v>
      </c>
      <c r="D2994" s="1">
        <v>1.0</v>
      </c>
      <c r="F2994" s="1" t="s">
        <v>1520</v>
      </c>
      <c r="G2994" s="2">
        <f>IFERROR(__xludf.DUMMYFUNCTION("IF(B2994="""","""",COUNTA(SPLIT(B2994,"" "")))"),30.0)</f>
        <v>30</v>
      </c>
    </row>
    <row r="2995">
      <c r="A2995" s="1" t="s">
        <v>5961</v>
      </c>
      <c r="B2995" s="1" t="s">
        <v>5962</v>
      </c>
      <c r="C2995" s="1">
        <v>4238.0</v>
      </c>
      <c r="D2995" s="1">
        <v>1.0</v>
      </c>
      <c r="F2995" s="1" t="s">
        <v>1520</v>
      </c>
      <c r="G2995" s="2">
        <f>IFERROR(__xludf.DUMMYFUNCTION("IF(B2995="""","""",COUNTA(SPLIT(B2995,"" "")))"),16.0)</f>
        <v>16</v>
      </c>
    </row>
    <row r="2996">
      <c r="A2996" s="1" t="s">
        <v>5963</v>
      </c>
      <c r="B2996" s="1" t="s">
        <v>5964</v>
      </c>
      <c r="C2996" s="1">
        <v>4487.0</v>
      </c>
      <c r="D2996" s="1">
        <v>1.0</v>
      </c>
      <c r="F2996" s="1" t="s">
        <v>1520</v>
      </c>
      <c r="G2996" s="2">
        <f>IFERROR(__xludf.DUMMYFUNCTION("IF(B2996="""","""",COUNTA(SPLIT(B2996,"" "")))"),40.0)</f>
        <v>40</v>
      </c>
    </row>
    <row r="2997">
      <c r="A2997" s="1" t="s">
        <v>5965</v>
      </c>
      <c r="B2997" s="1" t="s">
        <v>5966</v>
      </c>
      <c r="C2997" s="1">
        <v>4488.0</v>
      </c>
      <c r="D2997" s="1">
        <v>1.0</v>
      </c>
      <c r="F2997" s="1" t="s">
        <v>1520</v>
      </c>
      <c r="G2997" s="2">
        <f>IFERROR(__xludf.DUMMYFUNCTION("IF(B2997="""","""",COUNTA(SPLIT(B2997,"" "")))"),33.0)</f>
        <v>33</v>
      </c>
    </row>
    <row r="2998">
      <c r="A2998" s="1" t="s">
        <v>5967</v>
      </c>
      <c r="B2998" s="1" t="s">
        <v>5968</v>
      </c>
      <c r="C2998" s="1">
        <v>4489.0</v>
      </c>
      <c r="D2998" s="1">
        <v>1.0</v>
      </c>
      <c r="F2998" s="1" t="s">
        <v>1520</v>
      </c>
      <c r="G2998" s="2">
        <f>IFERROR(__xludf.DUMMYFUNCTION("IF(B2998="""","""",COUNTA(SPLIT(B2998,"" "")))"),12.0)</f>
        <v>12</v>
      </c>
    </row>
    <row r="2999">
      <c r="A2999" s="1" t="s">
        <v>5969</v>
      </c>
      <c r="B2999" s="1" t="s">
        <v>5970</v>
      </c>
      <c r="C2999" s="1">
        <v>4237.0</v>
      </c>
      <c r="D2999" s="1">
        <v>1.0</v>
      </c>
      <c r="F2999" s="1" t="s">
        <v>1520</v>
      </c>
      <c r="G2999" s="2">
        <f>IFERROR(__xludf.DUMMYFUNCTION("IF(B2999="""","""",COUNTA(SPLIT(B2999,"" "")))"),22.0)</f>
        <v>22</v>
      </c>
    </row>
    <row r="3000">
      <c r="A3000" s="1" t="s">
        <v>5971</v>
      </c>
      <c r="B3000" s="1" t="s">
        <v>5972</v>
      </c>
      <c r="C3000" s="1">
        <v>4483.0</v>
      </c>
      <c r="D3000" s="1">
        <v>1.0</v>
      </c>
      <c r="F3000" s="1" t="s">
        <v>1520</v>
      </c>
      <c r="G3000" s="2">
        <f>IFERROR(__xludf.DUMMYFUNCTION("IF(B3000="""","""",COUNTA(SPLIT(B3000,"" "")))"),21.0)</f>
        <v>21</v>
      </c>
    </row>
    <row r="3001">
      <c r="A3001" s="1" t="s">
        <v>5973</v>
      </c>
      <c r="B3001" s="1" t="s">
        <v>5974</v>
      </c>
      <c r="C3001" s="1">
        <v>4484.0</v>
      </c>
      <c r="D3001" s="1">
        <v>1.0</v>
      </c>
      <c r="F3001" s="1" t="s">
        <v>1520</v>
      </c>
      <c r="G3001" s="2">
        <f>IFERROR(__xludf.DUMMYFUNCTION("IF(B3001="""","""",COUNTA(SPLIT(B3001,"" "")))"),22.0)</f>
        <v>22</v>
      </c>
    </row>
    <row r="3002">
      <c r="A3002" s="1" t="s">
        <v>5975</v>
      </c>
      <c r="B3002" s="1" t="s">
        <v>5976</v>
      </c>
      <c r="C3002" s="1">
        <v>4236.0</v>
      </c>
      <c r="D3002" s="1">
        <v>1.0</v>
      </c>
      <c r="F3002" s="1" t="s">
        <v>1520</v>
      </c>
      <c r="G3002" s="2">
        <f>IFERROR(__xludf.DUMMYFUNCTION("IF(B3002="""","""",COUNTA(SPLIT(B3002,"" "")))"),38.0)</f>
        <v>38</v>
      </c>
    </row>
    <row r="3003">
      <c r="A3003" s="1" t="s">
        <v>5977</v>
      </c>
      <c r="B3003" s="1" t="s">
        <v>5978</v>
      </c>
      <c r="C3003" s="1">
        <v>4241.0</v>
      </c>
      <c r="D3003" s="1">
        <v>12.0</v>
      </c>
      <c r="F3003" s="1" t="s">
        <v>1520</v>
      </c>
      <c r="G3003" s="2">
        <f>IFERROR(__xludf.DUMMYFUNCTION("IF(B3003="""","""",COUNTA(SPLIT(B3003,"" "")))"),1.0)</f>
        <v>1</v>
      </c>
    </row>
    <row r="3004">
      <c r="A3004" s="1" t="s">
        <v>5979</v>
      </c>
      <c r="B3004" s="1" t="s">
        <v>5980</v>
      </c>
      <c r="C3004" s="1">
        <v>4501.0</v>
      </c>
      <c r="D3004" s="1">
        <v>1.0</v>
      </c>
      <c r="F3004" s="1" t="s">
        <v>1520</v>
      </c>
      <c r="G3004" s="2">
        <f>IFERROR(__xludf.DUMMYFUNCTION("IF(B3004="""","""",COUNTA(SPLIT(B3004,"" "")))"),15.0)</f>
        <v>15</v>
      </c>
    </row>
    <row r="3005">
      <c r="A3005" s="1" t="s">
        <v>5981</v>
      </c>
      <c r="B3005" s="1" t="s">
        <v>5982</v>
      </c>
      <c r="C3005" s="1">
        <v>4502.0</v>
      </c>
      <c r="D3005" s="1">
        <v>1.0</v>
      </c>
      <c r="F3005" s="1" t="s">
        <v>1520</v>
      </c>
      <c r="G3005" s="2">
        <f>IFERROR(__xludf.DUMMYFUNCTION("IF(B3005="""","""",COUNTA(SPLIT(B3005,"" "")))"),15.0)</f>
        <v>15</v>
      </c>
    </row>
    <row r="3006">
      <c r="A3006" s="1" t="s">
        <v>5983</v>
      </c>
      <c r="B3006" s="1" t="s">
        <v>5984</v>
      </c>
      <c r="C3006" s="1">
        <v>4503.0</v>
      </c>
      <c r="D3006" s="1">
        <v>1.0</v>
      </c>
      <c r="F3006" s="1" t="s">
        <v>1520</v>
      </c>
      <c r="G3006" s="2">
        <f>IFERROR(__xludf.DUMMYFUNCTION("IF(B3006="""","""",COUNTA(SPLIT(B3006,"" "")))"),21.0)</f>
        <v>21</v>
      </c>
    </row>
    <row r="3007">
      <c r="A3007" s="1" t="s">
        <v>5985</v>
      </c>
      <c r="B3007" s="1" t="s">
        <v>5986</v>
      </c>
      <c r="C3007" s="1">
        <v>4504.0</v>
      </c>
      <c r="D3007" s="1">
        <v>1.0</v>
      </c>
      <c r="F3007" s="1" t="s">
        <v>1520</v>
      </c>
      <c r="G3007" s="2">
        <f>IFERROR(__xludf.DUMMYFUNCTION("IF(B3007="""","""",COUNTA(SPLIT(B3007,"" "")))"),23.0)</f>
        <v>23</v>
      </c>
    </row>
    <row r="3008">
      <c r="A3008" s="1" t="s">
        <v>5987</v>
      </c>
      <c r="B3008" s="1" t="s">
        <v>5988</v>
      </c>
      <c r="C3008" s="1">
        <v>4505.0</v>
      </c>
      <c r="D3008" s="1">
        <v>2.0</v>
      </c>
      <c r="F3008" s="1" t="s">
        <v>1520</v>
      </c>
      <c r="G3008" s="2">
        <f>IFERROR(__xludf.DUMMYFUNCTION("IF(B3008="""","""",COUNTA(SPLIT(B3008,"" "")))"),17.0)</f>
        <v>17</v>
      </c>
    </row>
    <row r="3009">
      <c r="A3009" s="1" t="s">
        <v>5989</v>
      </c>
      <c r="B3009" s="1" t="s">
        <v>5990</v>
      </c>
      <c r="C3009" s="1">
        <v>4710.0</v>
      </c>
      <c r="D3009" s="1">
        <v>1.0</v>
      </c>
      <c r="F3009" s="1" t="s">
        <v>1520</v>
      </c>
      <c r="G3009" s="2">
        <f>IFERROR(__xludf.DUMMYFUNCTION("IF(B3009="""","""",COUNTA(SPLIT(B3009,"" "")))"),6.0)</f>
        <v>6</v>
      </c>
    </row>
    <row r="3010">
      <c r="A3010" s="1" t="s">
        <v>5991</v>
      </c>
      <c r="B3010" s="1" t="s">
        <v>5992</v>
      </c>
      <c r="C3010" s="1">
        <v>4711.0</v>
      </c>
      <c r="D3010" s="1">
        <v>1.0</v>
      </c>
      <c r="F3010" s="1" t="s">
        <v>1520</v>
      </c>
      <c r="G3010" s="2">
        <f>IFERROR(__xludf.DUMMYFUNCTION("IF(B3010="""","""",COUNTA(SPLIT(B3010,"" "")))"),5.0)</f>
        <v>5</v>
      </c>
    </row>
    <row r="3011">
      <c r="A3011" s="1" t="s">
        <v>5993</v>
      </c>
      <c r="B3011" s="1" t="s">
        <v>5994</v>
      </c>
      <c r="C3011" s="1">
        <v>4712.0</v>
      </c>
      <c r="D3011" s="1">
        <v>1.0</v>
      </c>
      <c r="F3011" s="1" t="s">
        <v>1520</v>
      </c>
      <c r="G3011" s="2">
        <f>IFERROR(__xludf.DUMMYFUNCTION("IF(B3011="""","""",COUNTA(SPLIT(B3011,"" "")))"),9.0)</f>
        <v>9</v>
      </c>
    </row>
    <row r="3012">
      <c r="A3012" s="1" t="s">
        <v>5995</v>
      </c>
      <c r="B3012" s="1" t="s">
        <v>5996</v>
      </c>
      <c r="C3012" s="1">
        <v>4713.0</v>
      </c>
      <c r="D3012" s="1">
        <v>1.0</v>
      </c>
      <c r="F3012" s="1" t="s">
        <v>1520</v>
      </c>
      <c r="G3012" s="2">
        <f>IFERROR(__xludf.DUMMYFUNCTION("IF(B3012="""","""",COUNTA(SPLIT(B3012,"" "")))"),16.0)</f>
        <v>16</v>
      </c>
    </row>
    <row r="3013">
      <c r="A3013" s="1" t="s">
        <v>5997</v>
      </c>
      <c r="B3013" s="1" t="s">
        <v>5998</v>
      </c>
      <c r="C3013" s="1">
        <v>4714.0</v>
      </c>
      <c r="D3013" s="1">
        <v>1.0</v>
      </c>
      <c r="F3013" s="1" t="s">
        <v>1520</v>
      </c>
      <c r="G3013" s="2">
        <f>IFERROR(__xludf.DUMMYFUNCTION("IF(B3013="""","""",COUNTA(SPLIT(B3013,"" "")))"),10.0)</f>
        <v>10</v>
      </c>
    </row>
    <row r="3014">
      <c r="A3014" s="1" t="s">
        <v>5999</v>
      </c>
      <c r="B3014" s="1" t="s">
        <v>6000</v>
      </c>
      <c r="C3014" s="1">
        <v>4989.0</v>
      </c>
      <c r="D3014" s="1">
        <v>1.0</v>
      </c>
      <c r="F3014" s="1" t="s">
        <v>1520</v>
      </c>
      <c r="G3014" s="2">
        <f>IFERROR(__xludf.DUMMYFUNCTION("IF(B3014="""","""",COUNTA(SPLIT(B3014,"" "")))"),18.0)</f>
        <v>18</v>
      </c>
    </row>
    <row r="3015">
      <c r="A3015" s="1" t="s">
        <v>6001</v>
      </c>
      <c r="B3015" s="1" t="s">
        <v>6002</v>
      </c>
      <c r="C3015" s="1">
        <v>4990.0</v>
      </c>
      <c r="D3015" s="1">
        <v>1.0</v>
      </c>
      <c r="F3015" s="1" t="s">
        <v>1520</v>
      </c>
      <c r="G3015" s="2">
        <f>IFERROR(__xludf.DUMMYFUNCTION("IF(B3015="""","""",COUNTA(SPLIT(B3015,"" "")))"),16.0)</f>
        <v>16</v>
      </c>
    </row>
    <row r="3016">
      <c r="A3016" s="1" t="s">
        <v>6003</v>
      </c>
      <c r="B3016" s="1" t="s">
        <v>6004</v>
      </c>
      <c r="C3016" s="1">
        <v>4253.0</v>
      </c>
      <c r="D3016" s="1">
        <v>1.0</v>
      </c>
      <c r="F3016" s="1" t="s">
        <v>1520</v>
      </c>
      <c r="G3016" s="2">
        <f>IFERROR(__xludf.DUMMYFUNCTION("IF(B3016="""","""",COUNTA(SPLIT(B3016,"" "")))"),12.0)</f>
        <v>12</v>
      </c>
    </row>
    <row r="3017">
      <c r="A3017" s="1" t="s">
        <v>6005</v>
      </c>
      <c r="B3017" s="1" t="s">
        <v>6006</v>
      </c>
      <c r="C3017" s="1">
        <v>10979.0</v>
      </c>
      <c r="D3017" s="1">
        <v>20.0</v>
      </c>
      <c r="F3017" s="1" t="s">
        <v>1520</v>
      </c>
      <c r="G3017" s="2">
        <f>IFERROR(__xludf.DUMMYFUNCTION("IF(B3017="""","""",COUNTA(SPLIT(B3017,"" "")))"),18.0)</f>
        <v>18</v>
      </c>
    </row>
    <row r="3018">
      <c r="A3018" s="1" t="s">
        <v>6007</v>
      </c>
      <c r="B3018" s="1" t="s">
        <v>6008</v>
      </c>
      <c r="C3018" s="1">
        <v>11032.0</v>
      </c>
      <c r="D3018" s="1">
        <v>20.0</v>
      </c>
      <c r="F3018" s="1" t="s">
        <v>1520</v>
      </c>
      <c r="G3018" s="2">
        <f>IFERROR(__xludf.DUMMYFUNCTION("IF(B3018="""","""",COUNTA(SPLIT(B3018,"" "")))"),13.0)</f>
        <v>13</v>
      </c>
    </row>
    <row r="3019">
      <c r="A3019" s="1" t="s">
        <v>6009</v>
      </c>
      <c r="B3019" s="1" t="s">
        <v>6010</v>
      </c>
      <c r="C3019" s="1">
        <v>11033.0</v>
      </c>
      <c r="D3019" s="1">
        <v>20.0</v>
      </c>
      <c r="F3019" s="1" t="s">
        <v>1520</v>
      </c>
      <c r="G3019" s="2">
        <f>IFERROR(__xludf.DUMMYFUNCTION("IF(B3019="""","""",COUNTA(SPLIT(B3019,"" "")))"),16.0)</f>
        <v>16</v>
      </c>
    </row>
    <row r="3020">
      <c r="A3020" s="1" t="s">
        <v>6011</v>
      </c>
      <c r="B3020" s="1" t="s">
        <v>6012</v>
      </c>
      <c r="C3020" s="1">
        <v>11034.0</v>
      </c>
      <c r="D3020" s="1">
        <v>20.0</v>
      </c>
      <c r="F3020" s="1" t="s">
        <v>1520</v>
      </c>
      <c r="G3020" s="2">
        <f>IFERROR(__xludf.DUMMYFUNCTION("IF(B3020="""","""",COUNTA(SPLIT(B3020,"" "")))"),35.0)</f>
        <v>35</v>
      </c>
    </row>
    <row r="3021">
      <c r="A3021" s="1" t="s">
        <v>6013</v>
      </c>
      <c r="B3021" s="1" t="s">
        <v>6014</v>
      </c>
      <c r="C3021" s="1">
        <v>10984.0</v>
      </c>
      <c r="D3021" s="1">
        <v>20.0</v>
      </c>
      <c r="F3021" s="1" t="s">
        <v>1520</v>
      </c>
      <c r="G3021" s="2">
        <f>IFERROR(__xludf.DUMMYFUNCTION("IF(B3021="""","""",COUNTA(SPLIT(B3021,"" "")))"),16.0)</f>
        <v>16</v>
      </c>
    </row>
    <row r="3022">
      <c r="A3022" s="1" t="s">
        <v>6015</v>
      </c>
      <c r="B3022" s="1" t="s">
        <v>6016</v>
      </c>
      <c r="C3022" s="1">
        <v>11035.0</v>
      </c>
      <c r="D3022" s="1">
        <v>20.0</v>
      </c>
      <c r="F3022" s="1" t="s">
        <v>1520</v>
      </c>
      <c r="G3022" s="2">
        <f>IFERROR(__xludf.DUMMYFUNCTION("IF(B3022="""","""",COUNTA(SPLIT(B3022,"" "")))"),9.0)</f>
        <v>9</v>
      </c>
    </row>
    <row r="3023">
      <c r="A3023" s="1" t="s">
        <v>6017</v>
      </c>
      <c r="B3023" s="1" t="s">
        <v>6018</v>
      </c>
      <c r="C3023" s="1">
        <v>11036.0</v>
      </c>
      <c r="D3023" s="1">
        <v>20.0</v>
      </c>
      <c r="F3023" s="1" t="s">
        <v>1520</v>
      </c>
      <c r="G3023" s="2">
        <f>IFERROR(__xludf.DUMMYFUNCTION("IF(B3023="""","""",COUNTA(SPLIT(B3023,"" "")))"),11.0)</f>
        <v>11</v>
      </c>
    </row>
    <row r="3024">
      <c r="A3024" s="1" t="s">
        <v>6019</v>
      </c>
      <c r="B3024" s="1" t="s">
        <v>6020</v>
      </c>
      <c r="C3024" s="1">
        <v>10988.0</v>
      </c>
      <c r="D3024" s="1">
        <v>20.0</v>
      </c>
      <c r="F3024" s="1" t="s">
        <v>1520</v>
      </c>
      <c r="G3024" s="2">
        <f>IFERROR(__xludf.DUMMYFUNCTION("IF(B3024="""","""",COUNTA(SPLIT(B3024,"" "")))"),23.0)</f>
        <v>23</v>
      </c>
    </row>
    <row r="3025">
      <c r="A3025" s="1" t="s">
        <v>6021</v>
      </c>
      <c r="B3025" s="1" t="s">
        <v>6022</v>
      </c>
      <c r="C3025" s="1">
        <v>11037.0</v>
      </c>
      <c r="D3025" s="1">
        <v>20.0</v>
      </c>
      <c r="F3025" s="1" t="s">
        <v>1520</v>
      </c>
      <c r="G3025" s="2">
        <f>IFERROR(__xludf.DUMMYFUNCTION("IF(B3025="""","""",COUNTA(SPLIT(B3025,"" "")))"),12.0)</f>
        <v>12</v>
      </c>
    </row>
    <row r="3026">
      <c r="A3026" s="1" t="s">
        <v>6023</v>
      </c>
      <c r="B3026" s="1" t="s">
        <v>6024</v>
      </c>
      <c r="C3026" s="1">
        <v>11038.0</v>
      </c>
      <c r="D3026" s="1">
        <v>20.0</v>
      </c>
      <c r="F3026" s="1" t="s">
        <v>1520</v>
      </c>
      <c r="G3026" s="2">
        <f>IFERROR(__xludf.DUMMYFUNCTION("IF(B3026="""","""",COUNTA(SPLIT(B3026,"" "")))"),20.0)</f>
        <v>20</v>
      </c>
    </row>
    <row r="3027">
      <c r="A3027" s="1" t="s">
        <v>6025</v>
      </c>
      <c r="B3027" s="1" t="s">
        <v>6026</v>
      </c>
      <c r="C3027" s="1">
        <v>10983.0</v>
      </c>
      <c r="D3027" s="1">
        <v>1.0</v>
      </c>
      <c r="F3027" s="1" t="s">
        <v>1520</v>
      </c>
      <c r="G3027" s="2">
        <f>IFERROR(__xludf.DUMMYFUNCTION("IF(B3027="""","""",COUNTA(SPLIT(B3027,"" "")))"),22.0)</f>
        <v>22</v>
      </c>
    </row>
    <row r="3028">
      <c r="A3028" s="1" t="s">
        <v>6027</v>
      </c>
      <c r="B3028" s="1" t="s">
        <v>6028</v>
      </c>
      <c r="C3028" s="1">
        <v>11065.0</v>
      </c>
      <c r="D3028" s="1">
        <v>20.0</v>
      </c>
      <c r="F3028" s="1" t="s">
        <v>1520</v>
      </c>
      <c r="G3028" s="2">
        <f>IFERROR(__xludf.DUMMYFUNCTION("IF(B3028="""","""",COUNTA(SPLIT(B3028,"" "")))"),25.0)</f>
        <v>25</v>
      </c>
    </row>
    <row r="3029">
      <c r="A3029" s="1" t="s">
        <v>6029</v>
      </c>
      <c r="B3029" s="1" t="s">
        <v>6030</v>
      </c>
      <c r="C3029" s="1">
        <v>10987.0</v>
      </c>
      <c r="D3029" s="1">
        <v>2.0</v>
      </c>
      <c r="F3029" s="1" t="s">
        <v>1520</v>
      </c>
      <c r="G3029" s="2">
        <f>IFERROR(__xludf.DUMMYFUNCTION("IF(B3029="""","""",COUNTA(SPLIT(B3029,"" "")))"),27.0)</f>
        <v>27</v>
      </c>
    </row>
    <row r="3030">
      <c r="A3030" s="1" t="s">
        <v>6031</v>
      </c>
      <c r="B3030" s="1" t="s">
        <v>6032</v>
      </c>
      <c r="C3030" s="1">
        <v>11069.0</v>
      </c>
      <c r="D3030" s="1">
        <v>20.0</v>
      </c>
      <c r="F3030" s="1" t="s">
        <v>1520</v>
      </c>
      <c r="G3030" s="2">
        <f>IFERROR(__xludf.DUMMYFUNCTION("IF(B3030="""","""",COUNTA(SPLIT(B3030,"" "")))"),34.0)</f>
        <v>34</v>
      </c>
    </row>
    <row r="3031">
      <c r="A3031" s="1" t="s">
        <v>6033</v>
      </c>
      <c r="B3031" s="1" t="s">
        <v>6034</v>
      </c>
      <c r="C3031" s="1">
        <v>10989.0</v>
      </c>
      <c r="D3031" s="1">
        <v>1.0</v>
      </c>
      <c r="F3031" s="1" t="s">
        <v>1520</v>
      </c>
      <c r="G3031" s="2">
        <f>IFERROR(__xludf.DUMMYFUNCTION("IF(B3031="""","""",COUNTA(SPLIT(B3031,"" "")))"),18.0)</f>
        <v>18</v>
      </c>
    </row>
    <row r="3032">
      <c r="A3032" s="1" t="s">
        <v>6035</v>
      </c>
      <c r="B3032" s="1" t="s">
        <v>6036</v>
      </c>
      <c r="C3032" s="1">
        <v>11070.0</v>
      </c>
      <c r="D3032" s="1">
        <v>1.0</v>
      </c>
      <c r="F3032" s="1" t="s">
        <v>1520</v>
      </c>
      <c r="G3032" s="2">
        <f>IFERROR(__xludf.DUMMYFUNCTION("IF(B3032="""","""",COUNTA(SPLIT(B3032,"" "")))"),11.0)</f>
        <v>11</v>
      </c>
    </row>
    <row r="3033">
      <c r="A3033" s="1" t="s">
        <v>6037</v>
      </c>
      <c r="B3033" s="1" t="s">
        <v>6038</v>
      </c>
      <c r="C3033" s="1">
        <v>11071.0</v>
      </c>
      <c r="D3033" s="1">
        <v>1.0</v>
      </c>
      <c r="F3033" s="1" t="s">
        <v>1520</v>
      </c>
      <c r="G3033" s="2">
        <f>IFERROR(__xludf.DUMMYFUNCTION("IF(B3033="""","""",COUNTA(SPLIT(B3033,"" "")))"),8.0)</f>
        <v>8</v>
      </c>
    </row>
    <row r="3034">
      <c r="A3034" s="1" t="s">
        <v>6039</v>
      </c>
      <c r="B3034" s="1" t="s">
        <v>6040</v>
      </c>
      <c r="C3034" s="1">
        <v>10985.0</v>
      </c>
      <c r="D3034" s="1">
        <v>20.0</v>
      </c>
      <c r="F3034" s="1" t="s">
        <v>1520</v>
      </c>
      <c r="G3034" s="2">
        <f>IFERROR(__xludf.DUMMYFUNCTION("IF(B3034="""","""",COUNTA(SPLIT(B3034,"" "")))"),14.0)</f>
        <v>14</v>
      </c>
    </row>
    <row r="3035">
      <c r="A3035" s="1" t="s">
        <v>6041</v>
      </c>
      <c r="B3035" s="1" t="s">
        <v>6042</v>
      </c>
      <c r="C3035" s="1">
        <v>11066.0</v>
      </c>
      <c r="D3035" s="1">
        <v>1.0</v>
      </c>
      <c r="F3035" s="1" t="s">
        <v>1520</v>
      </c>
      <c r="G3035" s="2">
        <f>IFERROR(__xludf.DUMMYFUNCTION("IF(B3035="""","""",COUNTA(SPLIT(B3035,"" "")))"),24.0)</f>
        <v>24</v>
      </c>
    </row>
    <row r="3036">
      <c r="A3036" s="1" t="s">
        <v>6043</v>
      </c>
      <c r="B3036" s="1" t="s">
        <v>6044</v>
      </c>
      <c r="C3036" s="1">
        <v>10986.0</v>
      </c>
      <c r="D3036" s="1">
        <v>20.0</v>
      </c>
      <c r="F3036" s="1" t="s">
        <v>1520</v>
      </c>
      <c r="G3036" s="2">
        <f>IFERROR(__xludf.DUMMYFUNCTION("IF(B3036="""","""",COUNTA(SPLIT(B3036,"" "")))"),9.0)</f>
        <v>9</v>
      </c>
    </row>
    <row r="3037">
      <c r="A3037" s="1" t="s">
        <v>6045</v>
      </c>
      <c r="B3037" s="1" t="s">
        <v>6046</v>
      </c>
      <c r="C3037" s="1">
        <v>11067.0</v>
      </c>
      <c r="D3037" s="1">
        <v>1.0</v>
      </c>
      <c r="F3037" s="1" t="s">
        <v>1520</v>
      </c>
      <c r="G3037" s="2">
        <f>IFERROR(__xludf.DUMMYFUNCTION("IF(B3037="""","""",COUNTA(SPLIT(B3037,"" "")))"),12.0)</f>
        <v>12</v>
      </c>
    </row>
    <row r="3038">
      <c r="A3038" s="1" t="s">
        <v>6047</v>
      </c>
      <c r="B3038" s="1" t="s">
        <v>6048</v>
      </c>
      <c r="C3038" s="1">
        <v>11068.0</v>
      </c>
      <c r="D3038" s="1">
        <v>1.0</v>
      </c>
      <c r="F3038" s="1" t="s">
        <v>1520</v>
      </c>
      <c r="G3038" s="2">
        <f>IFERROR(__xludf.DUMMYFUNCTION("IF(B3038="""","""",COUNTA(SPLIT(B3038,"" "")))"),10.0)</f>
        <v>10</v>
      </c>
    </row>
    <row r="3039">
      <c r="A3039" s="1" t="s">
        <v>6049</v>
      </c>
      <c r="B3039" s="1" t="s">
        <v>6050</v>
      </c>
      <c r="C3039" s="1">
        <v>10990.0</v>
      </c>
      <c r="D3039" s="1">
        <v>20.0</v>
      </c>
      <c r="F3039" s="1" t="s">
        <v>1520</v>
      </c>
      <c r="G3039" s="2">
        <f>IFERROR(__xludf.DUMMYFUNCTION("IF(B3039="""","""",COUNTA(SPLIT(B3039,"" "")))"),5.0)</f>
        <v>5</v>
      </c>
    </row>
    <row r="3040">
      <c r="A3040" s="1" t="s">
        <v>6051</v>
      </c>
      <c r="B3040" s="1" t="s">
        <v>6052</v>
      </c>
      <c r="C3040" s="1">
        <v>11072.0</v>
      </c>
      <c r="D3040" s="1">
        <v>20.0</v>
      </c>
      <c r="F3040" s="1" t="s">
        <v>1520</v>
      </c>
      <c r="G3040" s="2">
        <f>IFERROR(__xludf.DUMMYFUNCTION("IF(B3040="""","""",COUNTA(SPLIT(B3040,"" "")))"),6.0)</f>
        <v>6</v>
      </c>
    </row>
    <row r="3041">
      <c r="A3041" s="1" t="s">
        <v>6053</v>
      </c>
      <c r="B3041" s="1" t="s">
        <v>6054</v>
      </c>
      <c r="C3041" s="1">
        <v>11073.0</v>
      </c>
      <c r="D3041" s="1">
        <v>20.0</v>
      </c>
      <c r="F3041" s="1" t="s">
        <v>1520</v>
      </c>
      <c r="G3041" s="2">
        <f>IFERROR(__xludf.DUMMYFUNCTION("IF(B3041="""","""",COUNTA(SPLIT(B3041,"" "")))"),14.0)</f>
        <v>14</v>
      </c>
    </row>
    <row r="3042">
      <c r="A3042" s="1" t="s">
        <v>6055</v>
      </c>
      <c r="B3042" s="1" t="s">
        <v>6056</v>
      </c>
      <c r="C3042" s="1">
        <v>10976.0</v>
      </c>
      <c r="D3042" s="1">
        <v>1.0</v>
      </c>
      <c r="F3042" s="1" t="s">
        <v>1520</v>
      </c>
      <c r="G3042" s="2">
        <f>IFERROR(__xludf.DUMMYFUNCTION("IF(B3042="""","""",COUNTA(SPLIT(B3042,"" "")))"),30.0)</f>
        <v>30</v>
      </c>
    </row>
    <row r="3043">
      <c r="A3043" s="1" t="s">
        <v>6057</v>
      </c>
      <c r="B3043" s="1" t="s">
        <v>6058</v>
      </c>
      <c r="C3043" s="1">
        <v>10975.0</v>
      </c>
      <c r="D3043" s="1">
        <v>1.0</v>
      </c>
      <c r="F3043" s="1" t="s">
        <v>1520</v>
      </c>
      <c r="G3043" s="2">
        <f>IFERROR(__xludf.DUMMYFUNCTION("IF(B3043="""","""",COUNTA(SPLIT(B3043,"" "")))"),22.0)</f>
        <v>22</v>
      </c>
    </row>
    <row r="3044">
      <c r="A3044" s="1" t="s">
        <v>6059</v>
      </c>
      <c r="B3044" s="1" t="s">
        <v>6060</v>
      </c>
      <c r="C3044" s="1">
        <v>10974.0</v>
      </c>
      <c r="D3044" s="1">
        <v>1.0</v>
      </c>
      <c r="F3044" s="1" t="s">
        <v>1520</v>
      </c>
      <c r="G3044" s="2">
        <f>IFERROR(__xludf.DUMMYFUNCTION("IF(B3044="""","""",COUNTA(SPLIT(B3044,"" "")))"),19.0)</f>
        <v>19</v>
      </c>
    </row>
    <row r="3045">
      <c r="A3045" s="1" t="s">
        <v>6061</v>
      </c>
      <c r="B3045" s="1" t="s">
        <v>6062</v>
      </c>
      <c r="C3045" s="1">
        <v>11039.0</v>
      </c>
      <c r="D3045" s="1">
        <v>20.0</v>
      </c>
      <c r="F3045" s="1" t="s">
        <v>1520</v>
      </c>
      <c r="G3045" s="2">
        <f>IFERROR(__xludf.DUMMYFUNCTION("IF(B3045="""","""",COUNTA(SPLIT(B3045,"" "")))"),15.0)</f>
        <v>15</v>
      </c>
    </row>
    <row r="3046">
      <c r="A3046" s="1" t="s">
        <v>6063</v>
      </c>
      <c r="B3046" s="1" t="s">
        <v>6064</v>
      </c>
      <c r="C3046" s="1">
        <v>11040.0</v>
      </c>
      <c r="D3046" s="1">
        <v>2.0</v>
      </c>
      <c r="F3046" s="1" t="s">
        <v>1520</v>
      </c>
      <c r="G3046" s="2">
        <f>IFERROR(__xludf.DUMMYFUNCTION("IF(B3046="""","""",COUNTA(SPLIT(B3046,"" "")))"),15.0)</f>
        <v>15</v>
      </c>
    </row>
    <row r="3047">
      <c r="A3047" s="1" t="s">
        <v>6065</v>
      </c>
      <c r="B3047" s="1" t="s">
        <v>6066</v>
      </c>
      <c r="C3047" s="1">
        <v>11041.0</v>
      </c>
      <c r="D3047" s="1">
        <v>1.0</v>
      </c>
      <c r="F3047" s="1" t="s">
        <v>1520</v>
      </c>
      <c r="G3047" s="2">
        <f>IFERROR(__xludf.DUMMYFUNCTION("IF(B3047="""","""",COUNTA(SPLIT(B3047,"" "")))"),29.0)</f>
        <v>29</v>
      </c>
    </row>
    <row r="3048">
      <c r="A3048" s="1" t="s">
        <v>6067</v>
      </c>
      <c r="B3048" s="1" t="s">
        <v>6068</v>
      </c>
      <c r="C3048" s="1">
        <v>11042.0</v>
      </c>
      <c r="D3048" s="1">
        <v>2.0</v>
      </c>
      <c r="F3048" s="1" t="s">
        <v>1520</v>
      </c>
      <c r="G3048" s="2">
        <f>IFERROR(__xludf.DUMMYFUNCTION("IF(B3048="""","""",COUNTA(SPLIT(B3048,"" "")))"),1.0)</f>
        <v>1</v>
      </c>
    </row>
    <row r="3049">
      <c r="A3049" s="1" t="s">
        <v>6069</v>
      </c>
      <c r="B3049" s="1" t="s">
        <v>6070</v>
      </c>
      <c r="C3049" s="1">
        <v>11043.0</v>
      </c>
      <c r="D3049" s="1">
        <v>1.0</v>
      </c>
      <c r="F3049" s="1" t="s">
        <v>1520</v>
      </c>
      <c r="G3049" s="2">
        <f>IFERROR(__xludf.DUMMYFUNCTION("IF(B3049="""","""",COUNTA(SPLIT(B3049,"" "")))"),10.0)</f>
        <v>10</v>
      </c>
    </row>
    <row r="3050">
      <c r="A3050" s="1" t="s">
        <v>6071</v>
      </c>
      <c r="B3050" s="1" t="s">
        <v>6072</v>
      </c>
      <c r="C3050" s="1">
        <v>11044.0</v>
      </c>
      <c r="D3050" s="1">
        <v>2.0</v>
      </c>
      <c r="F3050" s="1" t="s">
        <v>1520</v>
      </c>
      <c r="G3050" s="2">
        <f>IFERROR(__xludf.DUMMYFUNCTION("IF(B3050="""","""",COUNTA(SPLIT(B3050,"" "")))"),39.0)</f>
        <v>39</v>
      </c>
    </row>
    <row r="3051">
      <c r="A3051" s="1" t="s">
        <v>6073</v>
      </c>
      <c r="B3051" s="1" t="s">
        <v>6074</v>
      </c>
      <c r="C3051" s="1">
        <v>11045.0</v>
      </c>
      <c r="D3051" s="1">
        <v>1.0</v>
      </c>
      <c r="F3051" s="1" t="s">
        <v>1520</v>
      </c>
      <c r="G3051" s="2">
        <f>IFERROR(__xludf.DUMMYFUNCTION("IF(B3051="""","""",COUNTA(SPLIT(B3051,"" "")))"),34.0)</f>
        <v>34</v>
      </c>
    </row>
    <row r="3052">
      <c r="A3052" s="1" t="s">
        <v>6075</v>
      </c>
      <c r="B3052" s="1" t="s">
        <v>6076</v>
      </c>
      <c r="C3052" s="1">
        <v>11046.0</v>
      </c>
      <c r="D3052" s="1">
        <v>2.0</v>
      </c>
      <c r="F3052" s="1" t="s">
        <v>1520</v>
      </c>
      <c r="G3052" s="2">
        <f>IFERROR(__xludf.DUMMYFUNCTION("IF(B3052="""","""",COUNTA(SPLIT(B3052,"" "")))"),20.0)</f>
        <v>20</v>
      </c>
    </row>
    <row r="3053">
      <c r="A3053" s="1" t="s">
        <v>6077</v>
      </c>
      <c r="B3053" s="1" t="s">
        <v>6078</v>
      </c>
      <c r="C3053" s="1">
        <v>11047.0</v>
      </c>
      <c r="D3053" s="1">
        <v>1.0</v>
      </c>
      <c r="F3053" s="1" t="s">
        <v>1520</v>
      </c>
      <c r="G3053" s="2">
        <f>IFERROR(__xludf.DUMMYFUNCTION("IF(B3053="""","""",COUNTA(SPLIT(B3053,"" "")))"),35.0)</f>
        <v>35</v>
      </c>
    </row>
    <row r="3054">
      <c r="A3054" s="1" t="s">
        <v>6079</v>
      </c>
      <c r="B3054" s="1" t="s">
        <v>6080</v>
      </c>
      <c r="C3054" s="1">
        <v>11048.0</v>
      </c>
      <c r="D3054" s="1">
        <v>2.0</v>
      </c>
      <c r="F3054" s="1" t="s">
        <v>1520</v>
      </c>
      <c r="G3054" s="2">
        <f>IFERROR(__xludf.DUMMYFUNCTION("IF(B3054="""","""",COUNTA(SPLIT(B3054,"" "")))"),7.0)</f>
        <v>7</v>
      </c>
    </row>
    <row r="3055">
      <c r="A3055" s="1" t="s">
        <v>6081</v>
      </c>
      <c r="B3055" s="1" t="s">
        <v>6082</v>
      </c>
      <c r="C3055" s="1">
        <v>10998.0</v>
      </c>
      <c r="D3055" s="1">
        <v>1.0</v>
      </c>
      <c r="F3055" s="1" t="s">
        <v>1520</v>
      </c>
      <c r="G3055" s="2">
        <f>IFERROR(__xludf.DUMMYFUNCTION("IF(B3055="""","""",COUNTA(SPLIT(B3055,"" "")))"),3.0)</f>
        <v>3</v>
      </c>
    </row>
    <row r="3056">
      <c r="A3056" s="1" t="s">
        <v>6083</v>
      </c>
      <c r="B3056" s="1" t="s">
        <v>6084</v>
      </c>
      <c r="C3056" s="1">
        <v>10997.0</v>
      </c>
      <c r="D3056" s="1">
        <v>1.0</v>
      </c>
      <c r="F3056" s="1" t="s">
        <v>1520</v>
      </c>
      <c r="G3056" s="2">
        <f>IFERROR(__xludf.DUMMYFUNCTION("IF(B3056="""","""",COUNTA(SPLIT(B3056,"" "")))"),23.0)</f>
        <v>23</v>
      </c>
    </row>
    <row r="3057">
      <c r="A3057" s="1" t="s">
        <v>6085</v>
      </c>
      <c r="B3057" s="1" t="s">
        <v>6086</v>
      </c>
      <c r="C3057" s="1">
        <v>10991.0</v>
      </c>
      <c r="D3057" s="1">
        <v>20.0</v>
      </c>
      <c r="F3057" s="1" t="s">
        <v>1520</v>
      </c>
      <c r="G3057" s="2">
        <f>IFERROR(__xludf.DUMMYFUNCTION("IF(B3057="""","""",COUNTA(SPLIT(B3057,"" "")))"),13.0)</f>
        <v>13</v>
      </c>
    </row>
    <row r="3058">
      <c r="A3058" s="1" t="s">
        <v>6087</v>
      </c>
      <c r="B3058" s="1" t="s">
        <v>6088</v>
      </c>
      <c r="C3058" s="1">
        <v>11074.0</v>
      </c>
      <c r="D3058" s="1">
        <v>1.0</v>
      </c>
      <c r="F3058" s="1" t="s">
        <v>1520</v>
      </c>
      <c r="G3058" s="2">
        <f>IFERROR(__xludf.DUMMYFUNCTION("IF(B3058="""","""",COUNTA(SPLIT(B3058,"" "")))"),22.0)</f>
        <v>22</v>
      </c>
    </row>
    <row r="3059">
      <c r="A3059" s="1" t="s">
        <v>6089</v>
      </c>
      <c r="B3059" s="1" t="s">
        <v>6090</v>
      </c>
      <c r="C3059" s="1">
        <v>11075.0</v>
      </c>
      <c r="D3059" s="1">
        <v>2.0</v>
      </c>
      <c r="F3059" s="1" t="s">
        <v>1520</v>
      </c>
      <c r="G3059" s="2">
        <f>IFERROR(__xludf.DUMMYFUNCTION("IF(B3059="""","""",COUNTA(SPLIT(B3059,"" "")))"),27.0)</f>
        <v>27</v>
      </c>
    </row>
    <row r="3060">
      <c r="A3060" s="1" t="s">
        <v>6091</v>
      </c>
      <c r="B3060" s="1" t="s">
        <v>6092</v>
      </c>
      <c r="C3060" s="1">
        <v>11076.0</v>
      </c>
      <c r="D3060" s="1">
        <v>1.0</v>
      </c>
      <c r="F3060" s="1" t="s">
        <v>1520</v>
      </c>
      <c r="G3060" s="2">
        <f>IFERROR(__xludf.DUMMYFUNCTION("IF(B3060="""","""",COUNTA(SPLIT(B3060,"" "")))"),7.0)</f>
        <v>7</v>
      </c>
    </row>
    <row r="3061">
      <c r="A3061" s="1" t="s">
        <v>6093</v>
      </c>
      <c r="B3061" s="1" t="s">
        <v>6094</v>
      </c>
      <c r="C3061" s="1">
        <v>11077.0</v>
      </c>
      <c r="D3061" s="1">
        <v>2.0</v>
      </c>
      <c r="F3061" s="1" t="s">
        <v>1520</v>
      </c>
      <c r="G3061" s="2">
        <f>IFERROR(__xludf.DUMMYFUNCTION("IF(B3061="""","""",COUNTA(SPLIT(B3061,"" "")))"),9.0)</f>
        <v>9</v>
      </c>
    </row>
    <row r="3062">
      <c r="A3062" s="1" t="s">
        <v>6095</v>
      </c>
      <c r="B3062" s="1" t="s">
        <v>6096</v>
      </c>
      <c r="C3062" s="1">
        <v>11078.0</v>
      </c>
      <c r="D3062" s="1">
        <v>1.0</v>
      </c>
      <c r="F3062" s="1" t="s">
        <v>1520</v>
      </c>
      <c r="G3062" s="2">
        <f>IFERROR(__xludf.DUMMYFUNCTION("IF(B3062="""","""",COUNTA(SPLIT(B3062,"" "")))"),17.0)</f>
        <v>17</v>
      </c>
    </row>
    <row r="3063">
      <c r="A3063" s="1" t="s">
        <v>6097</v>
      </c>
      <c r="B3063" s="1" t="s">
        <v>6098</v>
      </c>
      <c r="C3063" s="1">
        <v>11079.0</v>
      </c>
      <c r="D3063" s="1">
        <v>1.0</v>
      </c>
      <c r="F3063" s="1" t="s">
        <v>1520</v>
      </c>
      <c r="G3063" s="2">
        <f>IFERROR(__xludf.DUMMYFUNCTION("IF(B3063="""","""",COUNTA(SPLIT(B3063,"" "")))"),20.0)</f>
        <v>20</v>
      </c>
    </row>
    <row r="3064">
      <c r="A3064" s="1" t="s">
        <v>6099</v>
      </c>
      <c r="B3064" s="1" t="s">
        <v>6100</v>
      </c>
      <c r="C3064" s="1">
        <v>11080.0</v>
      </c>
      <c r="D3064" s="1">
        <v>1.0</v>
      </c>
      <c r="F3064" s="1" t="s">
        <v>1520</v>
      </c>
      <c r="G3064" s="2">
        <f>IFERROR(__xludf.DUMMYFUNCTION("IF(B3064="""","""",COUNTA(SPLIT(B3064,"" "")))"),5.0)</f>
        <v>5</v>
      </c>
    </row>
    <row r="3065">
      <c r="A3065" s="1" t="s">
        <v>6101</v>
      </c>
      <c r="B3065" s="1" t="s">
        <v>6102</v>
      </c>
      <c r="C3065" s="1">
        <v>10992.0</v>
      </c>
      <c r="D3065" s="1">
        <v>1.0</v>
      </c>
      <c r="F3065" s="1" t="s">
        <v>1520</v>
      </c>
      <c r="G3065" s="2">
        <f>IFERROR(__xludf.DUMMYFUNCTION("IF(B3065="""","""",COUNTA(SPLIT(B3065,"" "")))"),25.0)</f>
        <v>25</v>
      </c>
    </row>
    <row r="3066">
      <c r="A3066" s="1" t="s">
        <v>6103</v>
      </c>
      <c r="B3066" s="1" t="s">
        <v>6104</v>
      </c>
      <c r="C3066" s="1">
        <v>10978.0</v>
      </c>
      <c r="D3066" s="1">
        <v>1.0</v>
      </c>
      <c r="F3066" s="1" t="s">
        <v>1520</v>
      </c>
      <c r="G3066" s="2">
        <f>IFERROR(__xludf.DUMMYFUNCTION("IF(B3066="""","""",COUNTA(SPLIT(B3066,"" "")))"),7.0)</f>
        <v>7</v>
      </c>
    </row>
    <row r="3067">
      <c r="A3067" s="1" t="s">
        <v>6105</v>
      </c>
      <c r="B3067" s="1" t="s">
        <v>6106</v>
      </c>
      <c r="C3067" s="1">
        <v>11059.0</v>
      </c>
      <c r="D3067" s="1">
        <v>1.0</v>
      </c>
      <c r="F3067" s="1" t="s">
        <v>1520</v>
      </c>
      <c r="G3067" s="2">
        <f>IFERROR(__xludf.DUMMYFUNCTION("IF(B3067="""","""",COUNTA(SPLIT(B3067,"" "")))"),11.0)</f>
        <v>11</v>
      </c>
    </row>
    <row r="3068">
      <c r="A3068" s="1" t="s">
        <v>6107</v>
      </c>
      <c r="B3068" s="1" t="s">
        <v>6108</v>
      </c>
      <c r="C3068" s="1">
        <v>11060.0</v>
      </c>
      <c r="D3068" s="1">
        <v>1.0</v>
      </c>
      <c r="F3068" s="1" t="s">
        <v>1520</v>
      </c>
      <c r="G3068" s="2">
        <f>IFERROR(__xludf.DUMMYFUNCTION("IF(B3068="""","""",COUNTA(SPLIT(B3068,"" "")))"),12.0)</f>
        <v>12</v>
      </c>
    </row>
    <row r="3069">
      <c r="A3069" s="1" t="s">
        <v>6109</v>
      </c>
      <c r="B3069" s="1" t="s">
        <v>6110</v>
      </c>
      <c r="C3069" s="1">
        <v>10977.0</v>
      </c>
      <c r="D3069" s="1">
        <v>1.0</v>
      </c>
      <c r="F3069" s="1" t="s">
        <v>1520</v>
      </c>
      <c r="G3069" s="2">
        <f>IFERROR(__xludf.DUMMYFUNCTION("IF(B3069="""","""",COUNTA(SPLIT(B3069,"" "")))"),25.0)</f>
        <v>25</v>
      </c>
    </row>
    <row r="3070">
      <c r="A3070" s="1" t="s">
        <v>6111</v>
      </c>
      <c r="B3070" s="1" t="s">
        <v>6112</v>
      </c>
      <c r="C3070" s="1">
        <v>11058.0</v>
      </c>
      <c r="D3070" s="1">
        <v>1.0</v>
      </c>
      <c r="F3070" s="1" t="s">
        <v>1520</v>
      </c>
      <c r="G3070" s="2">
        <f>IFERROR(__xludf.DUMMYFUNCTION("IF(B3070="""","""",COUNTA(SPLIT(B3070,"" "")))"),41.0)</f>
        <v>41</v>
      </c>
    </row>
    <row r="3071">
      <c r="A3071" s="1" t="s">
        <v>6113</v>
      </c>
      <c r="B3071" s="1" t="s">
        <v>6114</v>
      </c>
      <c r="C3071" s="1">
        <v>11051.0</v>
      </c>
      <c r="D3071" s="1">
        <v>2.0</v>
      </c>
      <c r="F3071" s="1" t="s">
        <v>1520</v>
      </c>
      <c r="G3071" s="2">
        <f>IFERROR(__xludf.DUMMYFUNCTION("IF(B3071="""","""",COUNTA(SPLIT(B3071,"" "")))"),40.0)</f>
        <v>40</v>
      </c>
    </row>
    <row r="3072">
      <c r="A3072" s="1" t="s">
        <v>6115</v>
      </c>
      <c r="B3072" s="1" t="s">
        <v>6116</v>
      </c>
      <c r="C3072" s="1">
        <v>11052.0</v>
      </c>
      <c r="D3072" s="1">
        <v>1.0</v>
      </c>
      <c r="F3072" s="1" t="s">
        <v>1520</v>
      </c>
      <c r="G3072" s="2">
        <f>IFERROR(__xludf.DUMMYFUNCTION("IF(B3072="""","""",COUNTA(SPLIT(B3072,"" "")))"),24.0)</f>
        <v>24</v>
      </c>
    </row>
    <row r="3073">
      <c r="A3073" s="1" t="s">
        <v>6117</v>
      </c>
      <c r="B3073" s="1" t="s">
        <v>6118</v>
      </c>
      <c r="C3073" s="1">
        <v>11053.0</v>
      </c>
      <c r="D3073" s="1">
        <v>2.0</v>
      </c>
      <c r="F3073" s="1" t="s">
        <v>1520</v>
      </c>
      <c r="G3073" s="2">
        <f>IFERROR(__xludf.DUMMYFUNCTION("IF(B3073="""","""",COUNTA(SPLIT(B3073,"" "")))"),8.0)</f>
        <v>8</v>
      </c>
    </row>
    <row r="3074">
      <c r="A3074" s="1" t="s">
        <v>6119</v>
      </c>
      <c r="B3074" s="1" t="s">
        <v>6120</v>
      </c>
      <c r="C3074" s="1">
        <v>10982.0</v>
      </c>
      <c r="D3074" s="1">
        <v>20.0</v>
      </c>
      <c r="F3074" s="1" t="s">
        <v>1520</v>
      </c>
      <c r="G3074" s="2">
        <f>IFERROR(__xludf.DUMMYFUNCTION("IF(B3074="""","""",COUNTA(SPLIT(B3074,"" "")))"),19.0)</f>
        <v>19</v>
      </c>
    </row>
    <row r="3075">
      <c r="A3075" s="1" t="s">
        <v>6121</v>
      </c>
      <c r="B3075" s="1" t="s">
        <v>6122</v>
      </c>
      <c r="C3075" s="1">
        <v>10980.0</v>
      </c>
      <c r="D3075" s="1">
        <v>20.0</v>
      </c>
      <c r="F3075" s="1" t="s">
        <v>1520</v>
      </c>
      <c r="G3075" s="2">
        <f>IFERROR(__xludf.DUMMYFUNCTION("IF(B3075="""","""",COUNTA(SPLIT(B3075,"" "")))"),14.0)</f>
        <v>14</v>
      </c>
    </row>
    <row r="3076">
      <c r="A3076" s="1" t="s">
        <v>6123</v>
      </c>
      <c r="B3076" s="1" t="s">
        <v>6124</v>
      </c>
      <c r="C3076" s="1">
        <v>11061.0</v>
      </c>
      <c r="D3076" s="1">
        <v>1.0</v>
      </c>
      <c r="F3076" s="1" t="s">
        <v>1520</v>
      </c>
      <c r="G3076" s="2">
        <f>IFERROR(__xludf.DUMMYFUNCTION("IF(B3076="""","""",COUNTA(SPLIT(B3076,"" "")))"),14.0)</f>
        <v>14</v>
      </c>
    </row>
    <row r="3077">
      <c r="A3077" s="1" t="s">
        <v>6125</v>
      </c>
      <c r="B3077" s="1" t="s">
        <v>6126</v>
      </c>
      <c r="C3077" s="1">
        <v>11030.0</v>
      </c>
      <c r="D3077" s="1">
        <v>2.0</v>
      </c>
      <c r="F3077" s="1" t="s">
        <v>1520</v>
      </c>
      <c r="G3077" s="2">
        <f>IFERROR(__xludf.DUMMYFUNCTION("IF(B3077="""","""",COUNTA(SPLIT(B3077,"" "")))"),48.0)</f>
        <v>48</v>
      </c>
    </row>
    <row r="3078">
      <c r="A3078" s="1" t="s">
        <v>6127</v>
      </c>
      <c r="B3078" s="1" t="s">
        <v>6128</v>
      </c>
      <c r="C3078" s="1">
        <v>10981.0</v>
      </c>
      <c r="D3078" s="1">
        <v>20.0</v>
      </c>
      <c r="F3078" s="1" t="s">
        <v>1520</v>
      </c>
      <c r="G3078" s="2">
        <f>IFERROR(__xludf.DUMMYFUNCTION("IF(B3078="""","""",COUNTA(SPLIT(B3078,"" "")))"),6.0)</f>
        <v>6</v>
      </c>
    </row>
    <row r="3079">
      <c r="A3079" s="1" t="s">
        <v>6129</v>
      </c>
      <c r="B3079" s="1" t="s">
        <v>6130</v>
      </c>
      <c r="C3079" s="1">
        <v>11063.0</v>
      </c>
      <c r="D3079" s="1">
        <v>20.0</v>
      </c>
      <c r="F3079" s="1" t="s">
        <v>1520</v>
      </c>
      <c r="G3079" s="2">
        <f>IFERROR(__xludf.DUMMYFUNCTION("IF(B3079="""","""",COUNTA(SPLIT(B3079,"" "")))"),9.0)</f>
        <v>9</v>
      </c>
    </row>
    <row r="3080">
      <c r="A3080" s="1" t="s">
        <v>6131</v>
      </c>
      <c r="B3080" s="1" t="s">
        <v>6132</v>
      </c>
      <c r="C3080" s="1">
        <v>11064.0</v>
      </c>
      <c r="D3080" s="1">
        <v>20.0</v>
      </c>
      <c r="F3080" s="1" t="s">
        <v>1520</v>
      </c>
      <c r="G3080" s="2">
        <f>IFERROR(__xludf.DUMMYFUNCTION("IF(B3080="""","""",COUNTA(SPLIT(B3080,"" "")))"),10.0)</f>
        <v>10</v>
      </c>
    </row>
    <row r="3081">
      <c r="A3081" s="1" t="s">
        <v>6133</v>
      </c>
      <c r="B3081" s="1" t="s">
        <v>6134</v>
      </c>
      <c r="C3081" s="1">
        <v>11055.0</v>
      </c>
      <c r="D3081" s="1">
        <v>1.0</v>
      </c>
      <c r="F3081" s="1" t="s">
        <v>1520</v>
      </c>
      <c r="G3081" s="2">
        <f>IFERROR(__xludf.DUMMYFUNCTION("IF(B3081="""","""",COUNTA(SPLIT(B3081,"" "")))"),4.0)</f>
        <v>4</v>
      </c>
    </row>
    <row r="3082">
      <c r="A3082" s="1" t="s">
        <v>6135</v>
      </c>
      <c r="B3082" s="1" t="s">
        <v>6136</v>
      </c>
      <c r="C3082" s="1">
        <v>11056.0</v>
      </c>
      <c r="D3082" s="1">
        <v>1.0</v>
      </c>
      <c r="F3082" s="1" t="s">
        <v>1520</v>
      </c>
      <c r="G3082" s="2">
        <f>IFERROR(__xludf.DUMMYFUNCTION("IF(B3082="""","""",COUNTA(SPLIT(B3082,"" "")))"),6.0)</f>
        <v>6</v>
      </c>
    </row>
    <row r="3083">
      <c r="A3083" s="1" t="s">
        <v>6137</v>
      </c>
      <c r="B3083" s="1" t="s">
        <v>6138</v>
      </c>
      <c r="C3083" s="1">
        <v>11057.0</v>
      </c>
      <c r="D3083" s="1">
        <v>1.0</v>
      </c>
      <c r="F3083" s="1" t="s">
        <v>1520</v>
      </c>
      <c r="G3083" s="2">
        <f>IFERROR(__xludf.DUMMYFUNCTION("IF(B3083="""","""",COUNTA(SPLIT(B3083,"" "")))"),19.0)</f>
        <v>19</v>
      </c>
    </row>
    <row r="3084">
      <c r="A3084" s="1" t="s">
        <v>6139</v>
      </c>
      <c r="B3084" s="1" t="s">
        <v>6140</v>
      </c>
      <c r="C3084" s="1">
        <v>4281.0</v>
      </c>
      <c r="D3084" s="1">
        <v>7.0</v>
      </c>
      <c r="F3084" s="1" t="s">
        <v>1520</v>
      </c>
      <c r="G3084" s="2">
        <f>IFERROR(__xludf.DUMMYFUNCTION("IF(B3084="""","""",COUNTA(SPLIT(B3084,"" "")))"),5.0)</f>
        <v>5</v>
      </c>
    </row>
    <row r="3085">
      <c r="A3085" s="1" t="s">
        <v>6141</v>
      </c>
      <c r="B3085" s="1" t="s">
        <v>6142</v>
      </c>
      <c r="C3085" s="1">
        <v>4746.0</v>
      </c>
      <c r="D3085" s="1">
        <v>7.0</v>
      </c>
      <c r="F3085" s="1" t="s">
        <v>1520</v>
      </c>
      <c r="G3085" s="2">
        <f>IFERROR(__xludf.DUMMYFUNCTION("IF(B3085="""","""",COUNTA(SPLIT(B3085,"" "")))"),2.0)</f>
        <v>2</v>
      </c>
    </row>
    <row r="3086">
      <c r="A3086" s="1" t="s">
        <v>6143</v>
      </c>
      <c r="B3086" s="1" t="s">
        <v>6144</v>
      </c>
      <c r="C3086" s="1">
        <v>4747.0</v>
      </c>
      <c r="D3086" s="1">
        <v>7.0</v>
      </c>
      <c r="F3086" s="1" t="s">
        <v>1520</v>
      </c>
      <c r="G3086" s="2">
        <f>IFERROR(__xludf.DUMMYFUNCTION("IF(B3086="""","""",COUNTA(SPLIT(B3086,"" "")))"),8.0)</f>
        <v>8</v>
      </c>
    </row>
    <row r="3087">
      <c r="A3087" s="1" t="s">
        <v>6145</v>
      </c>
      <c r="B3087" s="1" t="s">
        <v>6146</v>
      </c>
      <c r="C3087" s="1">
        <v>4748.0</v>
      </c>
      <c r="D3087" s="1">
        <v>7.0</v>
      </c>
      <c r="F3087" s="1" t="s">
        <v>1520</v>
      </c>
      <c r="G3087" s="2">
        <f>IFERROR(__xludf.DUMMYFUNCTION("IF(B3087="""","""",COUNTA(SPLIT(B3087,"" "")))"),10.0)</f>
        <v>10</v>
      </c>
    </row>
    <row r="3088">
      <c r="A3088" s="1" t="s">
        <v>6147</v>
      </c>
      <c r="B3088" s="1" t="s">
        <v>6148</v>
      </c>
      <c r="C3088" s="1">
        <v>4749.0</v>
      </c>
      <c r="D3088" s="1">
        <v>7.0</v>
      </c>
      <c r="F3088" s="1" t="s">
        <v>1520</v>
      </c>
      <c r="G3088" s="2">
        <f>IFERROR(__xludf.DUMMYFUNCTION("IF(B3088="""","""",COUNTA(SPLIT(B3088,"" "")))"),6.0)</f>
        <v>6</v>
      </c>
    </row>
    <row r="3089">
      <c r="A3089" s="1" t="s">
        <v>6149</v>
      </c>
      <c r="B3089" s="1" t="s">
        <v>6150</v>
      </c>
      <c r="C3089" s="1">
        <v>4750.0</v>
      </c>
      <c r="D3089" s="1">
        <v>7.0</v>
      </c>
      <c r="F3089" s="1" t="s">
        <v>1520</v>
      </c>
      <c r="G3089" s="2">
        <f>IFERROR(__xludf.DUMMYFUNCTION("IF(B3089="""","""",COUNTA(SPLIT(B3089,"" "")))"),4.0)</f>
        <v>4</v>
      </c>
    </row>
    <row r="3090">
      <c r="A3090" s="1" t="s">
        <v>6151</v>
      </c>
      <c r="B3090" s="1" t="s">
        <v>6152</v>
      </c>
      <c r="C3090" s="1">
        <v>4751.0</v>
      </c>
      <c r="D3090" s="1">
        <v>7.0</v>
      </c>
      <c r="F3090" s="1" t="s">
        <v>1520</v>
      </c>
      <c r="G3090" s="2">
        <f>IFERROR(__xludf.DUMMYFUNCTION("IF(B3090="""","""",COUNTA(SPLIT(B3090,"" "")))"),12.0)</f>
        <v>12</v>
      </c>
    </row>
    <row r="3091">
      <c r="A3091" s="1" t="s">
        <v>6153</v>
      </c>
      <c r="B3091" s="1" t="s">
        <v>6154</v>
      </c>
      <c r="C3091" s="1">
        <v>4285.0</v>
      </c>
      <c r="D3091" s="1">
        <v>7.0</v>
      </c>
      <c r="F3091" s="1" t="s">
        <v>1520</v>
      </c>
      <c r="G3091" s="2">
        <f>IFERROR(__xludf.DUMMYFUNCTION("IF(B3091="""","""",COUNTA(SPLIT(B3091,"" "")))"),12.0)</f>
        <v>12</v>
      </c>
    </row>
    <row r="3092">
      <c r="A3092" s="1" t="s">
        <v>6155</v>
      </c>
      <c r="B3092" s="1" t="s">
        <v>6156</v>
      </c>
      <c r="C3092" s="1">
        <v>4780.0</v>
      </c>
      <c r="D3092" s="1">
        <v>7.0</v>
      </c>
      <c r="F3092" s="1" t="s">
        <v>1520</v>
      </c>
      <c r="G3092" s="2">
        <f>IFERROR(__xludf.DUMMYFUNCTION("IF(B3092="""","""",COUNTA(SPLIT(B3092,"" "")))"),14.0)</f>
        <v>14</v>
      </c>
    </row>
    <row r="3093">
      <c r="A3093" s="1" t="s">
        <v>6157</v>
      </c>
      <c r="B3093" s="1" t="s">
        <v>6158</v>
      </c>
      <c r="C3093" s="1">
        <v>4781.0</v>
      </c>
      <c r="D3093" s="1">
        <v>7.0</v>
      </c>
      <c r="F3093" s="1" t="s">
        <v>1520</v>
      </c>
      <c r="G3093" s="2">
        <f>IFERROR(__xludf.DUMMYFUNCTION("IF(B3093="""","""",COUNTA(SPLIT(B3093,"" "")))"),15.0)</f>
        <v>15</v>
      </c>
    </row>
    <row r="3094">
      <c r="A3094" s="1" t="s">
        <v>6159</v>
      </c>
      <c r="B3094" s="1" t="s">
        <v>6160</v>
      </c>
      <c r="C3094" s="1">
        <v>4782.0</v>
      </c>
      <c r="D3094" s="1">
        <v>7.0</v>
      </c>
      <c r="F3094" s="1" t="s">
        <v>1520</v>
      </c>
      <c r="G3094" s="2">
        <f>IFERROR(__xludf.DUMMYFUNCTION("IF(B3094="""","""",COUNTA(SPLIT(B3094,"" "")))"),14.0)</f>
        <v>14</v>
      </c>
    </row>
    <row r="3095">
      <c r="A3095" s="1" t="s">
        <v>6161</v>
      </c>
      <c r="B3095" s="1" t="s">
        <v>6162</v>
      </c>
      <c r="C3095" s="1">
        <v>4289.0</v>
      </c>
      <c r="D3095" s="1">
        <v>7.0</v>
      </c>
      <c r="F3095" s="1" t="s">
        <v>1520</v>
      </c>
      <c r="G3095" s="2">
        <f>IFERROR(__xludf.DUMMYFUNCTION("IF(B3095="""","""",COUNTA(SPLIT(B3095,"" "")))"),8.0)</f>
        <v>8</v>
      </c>
    </row>
    <row r="3096">
      <c r="A3096" s="1" t="s">
        <v>6163</v>
      </c>
      <c r="B3096" s="1" t="s">
        <v>6164</v>
      </c>
      <c r="C3096" s="1">
        <v>4805.0</v>
      </c>
      <c r="D3096" s="1">
        <v>7.0</v>
      </c>
      <c r="F3096" s="1" t="s">
        <v>1520</v>
      </c>
      <c r="G3096" s="2">
        <f>IFERROR(__xludf.DUMMYFUNCTION("IF(B3096="""","""",COUNTA(SPLIT(B3096,"" "")))"),21.0)</f>
        <v>21</v>
      </c>
    </row>
    <row r="3097">
      <c r="A3097" s="1" t="s">
        <v>6165</v>
      </c>
      <c r="B3097" s="1" t="s">
        <v>6166</v>
      </c>
      <c r="C3097" s="1">
        <v>4806.0</v>
      </c>
      <c r="D3097" s="1">
        <v>7.0</v>
      </c>
      <c r="F3097" s="1" t="s">
        <v>1520</v>
      </c>
      <c r="G3097" s="2">
        <f>IFERROR(__xludf.DUMMYFUNCTION("IF(B3097="""","""",COUNTA(SPLIT(B3097,"" "")))"),10.0)</f>
        <v>10</v>
      </c>
    </row>
    <row r="3098">
      <c r="A3098" s="1" t="s">
        <v>6167</v>
      </c>
      <c r="B3098" s="1" t="s">
        <v>6168</v>
      </c>
      <c r="C3098" s="1">
        <v>4807.0</v>
      </c>
      <c r="D3098" s="1">
        <v>7.0</v>
      </c>
      <c r="F3098" s="1" t="s">
        <v>1520</v>
      </c>
      <c r="G3098" s="2">
        <f>IFERROR(__xludf.DUMMYFUNCTION("IF(B3098="""","""",COUNTA(SPLIT(B3098,"" "")))"),14.0)</f>
        <v>14</v>
      </c>
    </row>
    <row r="3099">
      <c r="A3099" s="1" t="s">
        <v>6169</v>
      </c>
      <c r="B3099" s="1" t="s">
        <v>6170</v>
      </c>
      <c r="C3099" s="1">
        <v>4291.0</v>
      </c>
      <c r="D3099" s="1">
        <v>7.0</v>
      </c>
      <c r="F3099" s="1" t="s">
        <v>1520</v>
      </c>
      <c r="G3099" s="2">
        <f>IFERROR(__xludf.DUMMYFUNCTION("IF(B3099="""","""",COUNTA(SPLIT(B3099,"" "")))"),51.0)</f>
        <v>51</v>
      </c>
    </row>
    <row r="3100">
      <c r="A3100" s="1" t="s">
        <v>6171</v>
      </c>
      <c r="B3100" s="1" t="s">
        <v>6172</v>
      </c>
      <c r="C3100" s="1">
        <v>4809.0</v>
      </c>
      <c r="D3100" s="1">
        <v>2.0</v>
      </c>
      <c r="F3100" s="1" t="s">
        <v>1520</v>
      </c>
      <c r="G3100" s="2">
        <f>IFERROR(__xludf.DUMMYFUNCTION("IF(B3100="""","""",COUNTA(SPLIT(B3100,"" "")))"),9.0)</f>
        <v>9</v>
      </c>
    </row>
    <row r="3101">
      <c r="A3101" s="1" t="s">
        <v>6173</v>
      </c>
      <c r="B3101" s="1" t="s">
        <v>6174</v>
      </c>
      <c r="C3101" s="1">
        <v>4722.0</v>
      </c>
      <c r="D3101" s="1">
        <v>1.0</v>
      </c>
      <c r="F3101" s="1" t="s">
        <v>1520</v>
      </c>
      <c r="G3101" s="2">
        <f>IFERROR(__xludf.DUMMYFUNCTION("IF(B3101="""","""",COUNTA(SPLIT(B3101,"" "")))"),25.0)</f>
        <v>25</v>
      </c>
    </row>
    <row r="3102">
      <c r="A3102" s="1" t="s">
        <v>6175</v>
      </c>
      <c r="B3102" s="1" t="s">
        <v>6176</v>
      </c>
      <c r="C3102" s="1">
        <v>4754.0</v>
      </c>
      <c r="D3102" s="1">
        <v>7.0</v>
      </c>
      <c r="F3102" s="1" t="s">
        <v>1520</v>
      </c>
      <c r="G3102" s="2">
        <f>IFERROR(__xludf.DUMMYFUNCTION("IF(B3102="""","""",COUNTA(SPLIT(B3102,"" "")))"),23.0)</f>
        <v>23</v>
      </c>
    </row>
    <row r="3103">
      <c r="A3103" s="1" t="s">
        <v>6177</v>
      </c>
      <c r="B3103" s="1" t="s">
        <v>6178</v>
      </c>
      <c r="C3103" s="1">
        <v>4755.0</v>
      </c>
      <c r="D3103" s="1">
        <v>1.0</v>
      </c>
      <c r="F3103" s="1" t="s">
        <v>1520</v>
      </c>
      <c r="G3103" s="2">
        <f>IFERROR(__xludf.DUMMYFUNCTION("IF(B3103="""","""",COUNTA(SPLIT(B3103,"" "")))"),26.0)</f>
        <v>26</v>
      </c>
    </row>
    <row r="3104">
      <c r="A3104" s="1" t="s">
        <v>6179</v>
      </c>
      <c r="B3104" s="1" t="s">
        <v>6180</v>
      </c>
      <c r="C3104" s="1">
        <v>4756.0</v>
      </c>
      <c r="D3104" s="1">
        <v>1.0</v>
      </c>
      <c r="F3104" s="1" t="s">
        <v>1520</v>
      </c>
      <c r="G3104" s="2">
        <f>IFERROR(__xludf.DUMMYFUNCTION("IF(B3104="""","""",COUNTA(SPLIT(B3104,"" "")))"),25.0)</f>
        <v>25</v>
      </c>
    </row>
    <row r="3105">
      <c r="A3105" s="1" t="s">
        <v>6181</v>
      </c>
      <c r="B3105" s="1" t="s">
        <v>6182</v>
      </c>
      <c r="C3105" s="1">
        <v>4757.0</v>
      </c>
      <c r="D3105" s="1">
        <v>7.0</v>
      </c>
      <c r="F3105" s="1" t="s">
        <v>1520</v>
      </c>
      <c r="G3105" s="2">
        <f>IFERROR(__xludf.DUMMYFUNCTION("IF(B3105="""","""",COUNTA(SPLIT(B3105,"" "")))"),24.0)</f>
        <v>24</v>
      </c>
    </row>
    <row r="3106">
      <c r="A3106" s="1" t="s">
        <v>6183</v>
      </c>
      <c r="B3106" s="1" t="s">
        <v>6184</v>
      </c>
      <c r="C3106" s="1">
        <v>4283.0</v>
      </c>
      <c r="D3106" s="1">
        <v>2.0</v>
      </c>
      <c r="F3106" s="1" t="s">
        <v>1520</v>
      </c>
      <c r="G3106" s="2">
        <f>IFERROR(__xludf.DUMMYFUNCTION("IF(B3106="""","""",COUNTA(SPLIT(B3106,"" "")))"),27.0)</f>
        <v>27</v>
      </c>
    </row>
    <row r="3107">
      <c r="A3107" s="1" t="s">
        <v>6185</v>
      </c>
      <c r="B3107" s="1" t="s">
        <v>6186</v>
      </c>
      <c r="C3107" s="1">
        <v>4770.0</v>
      </c>
      <c r="D3107" s="1">
        <v>7.0</v>
      </c>
      <c r="F3107" s="1" t="s">
        <v>1520</v>
      </c>
      <c r="G3107" s="2">
        <f>IFERROR(__xludf.DUMMYFUNCTION("IF(B3107="""","""",COUNTA(SPLIT(B3107,"" "")))"),24.0)</f>
        <v>24</v>
      </c>
    </row>
    <row r="3108">
      <c r="A3108" s="1" t="s">
        <v>6187</v>
      </c>
      <c r="B3108" s="1" t="s">
        <v>6188</v>
      </c>
      <c r="C3108" s="1">
        <v>4771.0</v>
      </c>
      <c r="D3108" s="1">
        <v>9.0</v>
      </c>
      <c r="F3108" s="1" t="s">
        <v>1520</v>
      </c>
      <c r="G3108" s="2">
        <f>IFERROR(__xludf.DUMMYFUNCTION("IF(B3108="""","""",COUNTA(SPLIT(B3108,"" "")))"),6.0)</f>
        <v>6</v>
      </c>
    </row>
    <row r="3109">
      <c r="A3109" s="1" t="s">
        <v>6189</v>
      </c>
      <c r="B3109" s="1" t="s">
        <v>6190</v>
      </c>
      <c r="C3109" s="1">
        <v>4772.0</v>
      </c>
      <c r="D3109" s="1">
        <v>2.0</v>
      </c>
      <c r="F3109" s="1" t="s">
        <v>1520</v>
      </c>
      <c r="G3109" s="2">
        <f>IFERROR(__xludf.DUMMYFUNCTION("IF(B3109="""","""",COUNTA(SPLIT(B3109,"" "")))"),16.0)</f>
        <v>16</v>
      </c>
    </row>
    <row r="3110">
      <c r="A3110" s="1" t="s">
        <v>6191</v>
      </c>
      <c r="B3110" s="1" t="s">
        <v>6192</v>
      </c>
      <c r="C3110" s="1">
        <v>4773.0</v>
      </c>
      <c r="D3110" s="1">
        <v>9.0</v>
      </c>
      <c r="F3110" s="1" t="s">
        <v>1520</v>
      </c>
      <c r="G3110" s="2">
        <f>IFERROR(__xludf.DUMMYFUNCTION("IF(B3110="""","""",COUNTA(SPLIT(B3110,"" "")))"),1.0)</f>
        <v>1</v>
      </c>
    </row>
    <row r="3111">
      <c r="A3111" s="1" t="s">
        <v>6193</v>
      </c>
      <c r="B3111" s="1" t="s">
        <v>6194</v>
      </c>
      <c r="C3111" s="1">
        <v>4774.0</v>
      </c>
      <c r="D3111" s="1">
        <v>2.0</v>
      </c>
      <c r="F3111" s="1" t="s">
        <v>1520</v>
      </c>
      <c r="G3111" s="2">
        <f>IFERROR(__xludf.DUMMYFUNCTION("IF(B3111="""","""",COUNTA(SPLIT(B3111,"" "")))"),32.0)</f>
        <v>32</v>
      </c>
    </row>
    <row r="3112">
      <c r="A3112" s="1" t="s">
        <v>6195</v>
      </c>
      <c r="B3112" s="1" t="s">
        <v>6196</v>
      </c>
      <c r="C3112" s="1">
        <v>4282.0</v>
      </c>
      <c r="D3112" s="1">
        <v>7.0</v>
      </c>
      <c r="F3112" s="1" t="s">
        <v>1520</v>
      </c>
      <c r="G3112" s="2">
        <f>IFERROR(__xludf.DUMMYFUNCTION("IF(B3112="""","""",COUNTA(SPLIT(B3112,"" "")))"),17.0)</f>
        <v>17</v>
      </c>
    </row>
    <row r="3113">
      <c r="A3113" s="1" t="s">
        <v>6197</v>
      </c>
      <c r="B3113" s="1" t="s">
        <v>6198</v>
      </c>
      <c r="C3113" s="1">
        <v>4279.0</v>
      </c>
      <c r="D3113" s="1">
        <v>7.0</v>
      </c>
      <c r="F3113" s="1" t="s">
        <v>1520</v>
      </c>
      <c r="G3113" s="2">
        <f>IFERROR(__xludf.DUMMYFUNCTION("IF(B3113="""","""",COUNTA(SPLIT(B3113,"" "")))"),26.0)</f>
        <v>26</v>
      </c>
    </row>
    <row r="3114">
      <c r="A3114" s="1" t="s">
        <v>6199</v>
      </c>
      <c r="B3114" s="1" t="s">
        <v>6200</v>
      </c>
      <c r="C3114" s="1">
        <v>4737.0</v>
      </c>
      <c r="D3114" s="1">
        <v>2.0</v>
      </c>
      <c r="F3114" s="1" t="s">
        <v>1520</v>
      </c>
      <c r="G3114" s="2">
        <f>IFERROR(__xludf.DUMMYFUNCTION("IF(B3114="""","""",COUNTA(SPLIT(B3114,"" "")))"),5.0)</f>
        <v>5</v>
      </c>
    </row>
    <row r="3115">
      <c r="A3115" s="1" t="s">
        <v>6201</v>
      </c>
      <c r="B3115" s="1" t="s">
        <v>6202</v>
      </c>
      <c r="C3115" s="1">
        <v>4738.0</v>
      </c>
      <c r="D3115" s="1">
        <v>1.0</v>
      </c>
      <c r="F3115" s="1" t="s">
        <v>1520</v>
      </c>
      <c r="G3115" s="2">
        <f>IFERROR(__xludf.DUMMYFUNCTION("IF(B3115="""","""",COUNTA(SPLIT(B3115,"" "")))"),48.0)</f>
        <v>48</v>
      </c>
    </row>
    <row r="3116">
      <c r="A3116" s="1" t="s">
        <v>6203</v>
      </c>
      <c r="B3116" s="1" t="s">
        <v>6204</v>
      </c>
      <c r="C3116" s="1">
        <v>4739.0</v>
      </c>
      <c r="D3116" s="1">
        <v>7.0</v>
      </c>
      <c r="F3116" s="1" t="s">
        <v>1520</v>
      </c>
      <c r="G3116" s="2">
        <f>IFERROR(__xludf.DUMMYFUNCTION("IF(B3116="""","""",COUNTA(SPLIT(B3116,"" "")))"),42.0)</f>
        <v>42</v>
      </c>
    </row>
    <row r="3117">
      <c r="A3117" s="1" t="s">
        <v>6205</v>
      </c>
      <c r="B3117" s="1" t="s">
        <v>6206</v>
      </c>
      <c r="C3117" s="1">
        <v>4740.0</v>
      </c>
      <c r="D3117" s="1">
        <v>1.0</v>
      </c>
      <c r="F3117" s="1" t="s">
        <v>1520</v>
      </c>
      <c r="G3117" s="2">
        <f>IFERROR(__xludf.DUMMYFUNCTION("IF(B3117="""","""",COUNTA(SPLIT(B3117,"" "")))"),31.0)</f>
        <v>31</v>
      </c>
    </row>
    <row r="3118">
      <c r="A3118" s="1" t="s">
        <v>6207</v>
      </c>
      <c r="B3118" s="1" t="s">
        <v>6208</v>
      </c>
      <c r="C3118" s="1">
        <v>4742.0</v>
      </c>
      <c r="D3118" s="1">
        <v>2.0</v>
      </c>
      <c r="F3118" s="1" t="s">
        <v>1520</v>
      </c>
      <c r="G3118" s="2">
        <f>IFERROR(__xludf.DUMMYFUNCTION("IF(B3118="""","""",COUNTA(SPLIT(B3118,"" "")))"),20.0)</f>
        <v>20</v>
      </c>
    </row>
    <row r="3119">
      <c r="A3119" s="1" t="s">
        <v>6209</v>
      </c>
      <c r="B3119" s="1" t="s">
        <v>6210</v>
      </c>
      <c r="C3119" s="1">
        <v>4743.0</v>
      </c>
      <c r="D3119" s="1">
        <v>1.0</v>
      </c>
      <c r="F3119" s="1" t="s">
        <v>1520</v>
      </c>
      <c r="G3119" s="2">
        <f>IFERROR(__xludf.DUMMYFUNCTION("IF(B3119="""","""",COUNTA(SPLIT(B3119,"" "")))"),11.0)</f>
        <v>11</v>
      </c>
    </row>
    <row r="3120">
      <c r="A3120" s="1" t="s">
        <v>6211</v>
      </c>
      <c r="B3120" s="1" t="s">
        <v>6212</v>
      </c>
      <c r="C3120" s="1">
        <v>4744.0</v>
      </c>
      <c r="D3120" s="1">
        <v>2.0</v>
      </c>
      <c r="F3120" s="1" t="s">
        <v>1520</v>
      </c>
      <c r="G3120" s="2">
        <f>IFERROR(__xludf.DUMMYFUNCTION("IF(B3120="""","""",COUNTA(SPLIT(B3120,"" "")))"),15.0)</f>
        <v>15</v>
      </c>
    </row>
    <row r="3121">
      <c r="A3121" s="1" t="s">
        <v>6213</v>
      </c>
      <c r="B3121" s="1" t="s">
        <v>6214</v>
      </c>
      <c r="C3121" s="1">
        <v>4745.0</v>
      </c>
      <c r="D3121" s="1">
        <v>1.0</v>
      </c>
      <c r="F3121" s="1" t="s">
        <v>1520</v>
      </c>
      <c r="G3121" s="2">
        <f>IFERROR(__xludf.DUMMYFUNCTION("IF(B3121="""","""",COUNTA(SPLIT(B3121,"" "")))"),20.0)</f>
        <v>20</v>
      </c>
    </row>
    <row r="3122">
      <c r="A3122" s="1" t="s">
        <v>6215</v>
      </c>
      <c r="B3122" s="1" t="s">
        <v>6216</v>
      </c>
      <c r="C3122" s="1">
        <v>4280.0</v>
      </c>
      <c r="D3122" s="1">
        <v>1.0</v>
      </c>
      <c r="F3122" s="1" t="s">
        <v>1520</v>
      </c>
      <c r="G3122" s="2">
        <f>IFERROR(__xludf.DUMMYFUNCTION("IF(B3122="""","""",COUNTA(SPLIT(B3122,"" "")))"),49.0)</f>
        <v>49</v>
      </c>
    </row>
    <row r="3123">
      <c r="A3123" s="1" t="s">
        <v>6217</v>
      </c>
      <c r="B3123" s="1" t="s">
        <v>6218</v>
      </c>
      <c r="C3123" s="1">
        <v>6509.0</v>
      </c>
      <c r="D3123" s="1">
        <v>1.0</v>
      </c>
      <c r="F3123" s="1" t="s">
        <v>1520</v>
      </c>
      <c r="G3123" s="2">
        <f>IFERROR(__xludf.DUMMYFUNCTION("IF(B3123="""","""",COUNTA(SPLIT(B3123,"" "")))"),31.0)</f>
        <v>31</v>
      </c>
    </row>
    <row r="3124">
      <c r="A3124" s="1" t="s">
        <v>6219</v>
      </c>
      <c r="B3124" s="1" t="s">
        <v>6220</v>
      </c>
      <c r="C3124" s="1">
        <v>6510.0</v>
      </c>
      <c r="D3124" s="1">
        <v>1.0</v>
      </c>
      <c r="F3124" s="1" t="s">
        <v>1520</v>
      </c>
      <c r="G3124" s="2">
        <f>IFERROR(__xludf.DUMMYFUNCTION("IF(B3124="""","""",COUNTA(SPLIT(B3124,"" "")))"),34.0)</f>
        <v>34</v>
      </c>
    </row>
    <row r="3125">
      <c r="A3125" s="1" t="s">
        <v>6221</v>
      </c>
      <c r="B3125" s="1" t="s">
        <v>6222</v>
      </c>
      <c r="C3125" s="1">
        <v>6512.0</v>
      </c>
      <c r="D3125" s="1">
        <v>1.0</v>
      </c>
      <c r="F3125" s="1" t="s">
        <v>1520</v>
      </c>
      <c r="G3125" s="2">
        <f>IFERROR(__xludf.DUMMYFUNCTION("IF(B3125="""","""",COUNTA(SPLIT(B3125,"" "")))"),61.0)</f>
        <v>61</v>
      </c>
    </row>
    <row r="3126">
      <c r="A3126" s="1" t="s">
        <v>6223</v>
      </c>
      <c r="B3126" s="1" t="s">
        <v>6224</v>
      </c>
      <c r="C3126" s="1">
        <v>6508.0</v>
      </c>
      <c r="D3126" s="1">
        <v>2.0</v>
      </c>
      <c r="F3126" s="1" t="s">
        <v>1520</v>
      </c>
      <c r="G3126" s="2">
        <f>IFERROR(__xludf.DUMMYFUNCTION("IF(B3126="""","""",COUNTA(SPLIT(B3126,"" "")))"),31.0)</f>
        <v>31</v>
      </c>
    </row>
    <row r="3127">
      <c r="A3127" s="1" t="s">
        <v>6225</v>
      </c>
      <c r="B3127" s="1" t="s">
        <v>6226</v>
      </c>
      <c r="C3127" s="1">
        <v>4278.0</v>
      </c>
      <c r="D3127" s="1">
        <v>7.0</v>
      </c>
      <c r="F3127" s="1" t="s">
        <v>1520</v>
      </c>
      <c r="G3127" s="2">
        <f>IFERROR(__xludf.DUMMYFUNCTION("IF(B3127="""","""",COUNTA(SPLIT(B3127,"" "")))"),52.0)</f>
        <v>52</v>
      </c>
    </row>
    <row r="3128">
      <c r="A3128" s="1" t="s">
        <v>6227</v>
      </c>
      <c r="B3128" s="1" t="s">
        <v>6228</v>
      </c>
      <c r="C3128" s="1">
        <v>4723.0</v>
      </c>
      <c r="D3128" s="1">
        <v>7.0</v>
      </c>
      <c r="F3128" s="1" t="s">
        <v>1520</v>
      </c>
      <c r="G3128" s="2">
        <f>IFERROR(__xludf.DUMMYFUNCTION("IF(B3128="""","""",COUNTA(SPLIT(B3128,"" "")))"),23.0)</f>
        <v>23</v>
      </c>
    </row>
    <row r="3129">
      <c r="A3129" s="1" t="s">
        <v>6229</v>
      </c>
      <c r="B3129" s="1" t="s">
        <v>6230</v>
      </c>
      <c r="C3129" s="1">
        <v>4724.0</v>
      </c>
      <c r="D3129" s="1">
        <v>1.0</v>
      </c>
      <c r="F3129" s="1" t="s">
        <v>1520</v>
      </c>
      <c r="G3129" s="2">
        <f>IFERROR(__xludf.DUMMYFUNCTION("IF(B3129="""","""",COUNTA(SPLIT(B3129,"" "")))"),34.0)</f>
        <v>34</v>
      </c>
    </row>
    <row r="3130">
      <c r="A3130" s="1" t="s">
        <v>6231</v>
      </c>
      <c r="B3130" s="1" t="s">
        <v>6232</v>
      </c>
      <c r="C3130" s="1">
        <v>4729.0</v>
      </c>
      <c r="D3130" s="1">
        <v>9.0</v>
      </c>
      <c r="F3130" s="1" t="s">
        <v>1520</v>
      </c>
      <c r="G3130" s="2">
        <f>IFERROR(__xludf.DUMMYFUNCTION("IF(B3130="""","""",COUNTA(SPLIT(B3130,"" "")))"),17.0)</f>
        <v>17</v>
      </c>
    </row>
    <row r="3131">
      <c r="A3131" s="1" t="s">
        <v>6233</v>
      </c>
      <c r="B3131" s="1" t="s">
        <v>6234</v>
      </c>
      <c r="C3131" s="1">
        <v>4728.0</v>
      </c>
      <c r="D3131" s="1">
        <v>1.0</v>
      </c>
      <c r="F3131" s="1" t="s">
        <v>1520</v>
      </c>
      <c r="G3131" s="2">
        <f>IFERROR(__xludf.DUMMYFUNCTION("IF(B3131="""","""",COUNTA(SPLIT(B3131,"" "")))"),30.0)</f>
        <v>30</v>
      </c>
    </row>
    <row r="3132">
      <c r="A3132" s="1" t="s">
        <v>6235</v>
      </c>
      <c r="B3132" s="1" t="s">
        <v>6236</v>
      </c>
      <c r="C3132" s="1">
        <v>4725.0</v>
      </c>
      <c r="D3132" s="1">
        <v>2.0</v>
      </c>
      <c r="F3132" s="1" t="s">
        <v>1520</v>
      </c>
      <c r="G3132" s="2">
        <f>IFERROR(__xludf.DUMMYFUNCTION("IF(B3132="""","""",COUNTA(SPLIT(B3132,"" "")))"),28.0)</f>
        <v>28</v>
      </c>
    </row>
    <row r="3133">
      <c r="A3133" s="1" t="s">
        <v>6237</v>
      </c>
      <c r="B3133" s="1" t="s">
        <v>6238</v>
      </c>
      <c r="C3133" s="1">
        <v>4731.0</v>
      </c>
      <c r="D3133" s="1">
        <v>1.0</v>
      </c>
      <c r="F3133" s="1" t="s">
        <v>1520</v>
      </c>
      <c r="G3133" s="2">
        <f>IFERROR(__xludf.DUMMYFUNCTION("IF(B3133="""","""",COUNTA(SPLIT(B3133,"" "")))"),18.0)</f>
        <v>18</v>
      </c>
    </row>
    <row r="3134">
      <c r="A3134" s="1" t="s">
        <v>6239</v>
      </c>
      <c r="B3134" s="1" t="s">
        <v>6240</v>
      </c>
      <c r="C3134" s="1">
        <v>4730.0</v>
      </c>
      <c r="D3134" s="1">
        <v>1.0</v>
      </c>
      <c r="F3134" s="1" t="s">
        <v>1520</v>
      </c>
      <c r="G3134" s="2">
        <f>IFERROR(__xludf.DUMMYFUNCTION("IF(B3134="""","""",COUNTA(SPLIT(B3134,"" "")))"),18.0)</f>
        <v>18</v>
      </c>
    </row>
    <row r="3135">
      <c r="A3135" s="1" t="s">
        <v>6241</v>
      </c>
      <c r="B3135" s="1" t="s">
        <v>6242</v>
      </c>
      <c r="C3135" s="1">
        <v>5584.0</v>
      </c>
      <c r="D3135" s="1">
        <v>1.0</v>
      </c>
      <c r="F3135" s="1" t="s">
        <v>1520</v>
      </c>
      <c r="G3135" s="2">
        <f>IFERROR(__xludf.DUMMYFUNCTION("IF(B3135="""","""",COUNTA(SPLIT(B3135,"" "")))"),4.0)</f>
        <v>4</v>
      </c>
    </row>
    <row r="3136">
      <c r="A3136" s="1" t="s">
        <v>6243</v>
      </c>
      <c r="B3136" s="1" t="s">
        <v>6244</v>
      </c>
      <c r="C3136" s="1">
        <v>5602.0</v>
      </c>
      <c r="D3136" s="1">
        <v>1.0</v>
      </c>
      <c r="F3136" s="1" t="s">
        <v>1520</v>
      </c>
      <c r="G3136" s="2">
        <f>IFERROR(__xludf.DUMMYFUNCTION("IF(B3136="""","""",COUNTA(SPLIT(B3136,"" "")))"),29.0)</f>
        <v>29</v>
      </c>
    </row>
    <row r="3137">
      <c r="A3137" s="1" t="s">
        <v>6245</v>
      </c>
      <c r="B3137" s="1" t="s">
        <v>6246</v>
      </c>
      <c r="C3137" s="1">
        <v>6677.0</v>
      </c>
      <c r="D3137" s="1">
        <v>1.0</v>
      </c>
      <c r="F3137" s="1" t="s">
        <v>1520</v>
      </c>
      <c r="G3137" s="2">
        <f>IFERROR(__xludf.DUMMYFUNCTION("IF(B3137="""","""",COUNTA(SPLIT(B3137,"" "")))"),30.0)</f>
        <v>30</v>
      </c>
    </row>
    <row r="3138">
      <c r="A3138" s="1" t="s">
        <v>6247</v>
      </c>
      <c r="B3138" s="1" t="s">
        <v>6248</v>
      </c>
      <c r="C3138" s="1">
        <v>4292.0</v>
      </c>
      <c r="D3138" s="1">
        <v>7.0</v>
      </c>
      <c r="F3138" s="1" t="s">
        <v>1520</v>
      </c>
      <c r="G3138" s="2">
        <f>IFERROR(__xludf.DUMMYFUNCTION("IF(B3138="""","""",COUNTA(SPLIT(B3138,"" "")))"),7.0)</f>
        <v>7</v>
      </c>
    </row>
    <row r="3139">
      <c r="A3139" s="1" t="s">
        <v>6249</v>
      </c>
      <c r="B3139" s="1" t="s">
        <v>6250</v>
      </c>
      <c r="C3139" s="1">
        <v>4812.0</v>
      </c>
      <c r="D3139" s="1">
        <v>1.0</v>
      </c>
      <c r="F3139" s="1" t="s">
        <v>1520</v>
      </c>
      <c r="G3139" s="2">
        <f>IFERROR(__xludf.DUMMYFUNCTION("IF(B3139="""","""",COUNTA(SPLIT(B3139,"" "")))"),10.0)</f>
        <v>10</v>
      </c>
    </row>
    <row r="3140">
      <c r="A3140" s="1" t="s">
        <v>6251</v>
      </c>
      <c r="B3140" s="1" t="s">
        <v>6252</v>
      </c>
      <c r="C3140" s="1">
        <v>4813.0</v>
      </c>
      <c r="D3140" s="1">
        <v>2.0</v>
      </c>
      <c r="F3140" s="1" t="s">
        <v>1520</v>
      </c>
      <c r="G3140" s="2">
        <f>IFERROR(__xludf.DUMMYFUNCTION("IF(B3140="""","""",COUNTA(SPLIT(B3140,"" "")))"),30.0)</f>
        <v>30</v>
      </c>
    </row>
    <row r="3141">
      <c r="A3141" s="1" t="s">
        <v>6253</v>
      </c>
      <c r="B3141" s="1" t="s">
        <v>6254</v>
      </c>
      <c r="C3141" s="1">
        <v>4814.0</v>
      </c>
      <c r="D3141" s="1">
        <v>3.0</v>
      </c>
      <c r="E3141" s="1" t="s">
        <v>2930</v>
      </c>
      <c r="F3141" s="1" t="s">
        <v>1520</v>
      </c>
      <c r="G3141" s="2">
        <f>IFERROR(__xludf.DUMMYFUNCTION("IF(B3141="""","""",COUNTA(SPLIT(B3141,"" "")))"),28.0)</f>
        <v>28</v>
      </c>
    </row>
    <row r="3142">
      <c r="A3142" s="1" t="s">
        <v>6255</v>
      </c>
      <c r="B3142" s="1" t="s">
        <v>6256</v>
      </c>
      <c r="C3142" s="1">
        <v>4815.0</v>
      </c>
      <c r="D3142" s="1">
        <v>1.0</v>
      </c>
      <c r="F3142" s="1" t="s">
        <v>1520</v>
      </c>
      <c r="G3142" s="2">
        <f>IFERROR(__xludf.DUMMYFUNCTION("IF(B3142="""","""",COUNTA(SPLIT(B3142,"" "")))"),30.0)</f>
        <v>30</v>
      </c>
    </row>
    <row r="3143">
      <c r="A3143" s="1" t="s">
        <v>6257</v>
      </c>
      <c r="B3143" s="1" t="s">
        <v>6258</v>
      </c>
      <c r="C3143" s="1">
        <v>4816.0</v>
      </c>
      <c r="D3143" s="1">
        <v>9.0</v>
      </c>
      <c r="F3143" s="1" t="s">
        <v>1520</v>
      </c>
      <c r="G3143" s="2">
        <f>IFERROR(__xludf.DUMMYFUNCTION("IF(B3143="""","""",COUNTA(SPLIT(B3143,"" "")))"),13.0)</f>
        <v>13</v>
      </c>
    </row>
    <row r="3144">
      <c r="A3144" s="1" t="s">
        <v>6259</v>
      </c>
      <c r="B3144" s="1" t="s">
        <v>6260</v>
      </c>
      <c r="C3144" s="1">
        <v>4817.0</v>
      </c>
      <c r="D3144" s="1">
        <v>2.0</v>
      </c>
      <c r="F3144" s="1" t="s">
        <v>1520</v>
      </c>
      <c r="G3144" s="2">
        <f>IFERROR(__xludf.DUMMYFUNCTION("IF(B3144="""","""",COUNTA(SPLIT(B3144,"" "")))"),37.0)</f>
        <v>37</v>
      </c>
    </row>
    <row r="3145">
      <c r="A3145" s="1" t="s">
        <v>6261</v>
      </c>
      <c r="B3145" s="1" t="s">
        <v>6262</v>
      </c>
      <c r="C3145" s="1">
        <v>4818.0</v>
      </c>
      <c r="D3145" s="1">
        <v>9.0</v>
      </c>
      <c r="F3145" s="1" t="s">
        <v>1520</v>
      </c>
      <c r="G3145" s="2">
        <f>IFERROR(__xludf.DUMMYFUNCTION("IF(B3145="""","""",COUNTA(SPLIT(B3145,"" "")))"),22.0)</f>
        <v>22</v>
      </c>
    </row>
    <row r="3146">
      <c r="A3146" s="1" t="s">
        <v>6263</v>
      </c>
      <c r="B3146" s="1" t="s">
        <v>6264</v>
      </c>
      <c r="C3146" s="1">
        <v>4819.0</v>
      </c>
      <c r="D3146" s="1">
        <v>1.0</v>
      </c>
      <c r="F3146" s="1" t="s">
        <v>1520</v>
      </c>
      <c r="G3146" s="2">
        <f>IFERROR(__xludf.DUMMYFUNCTION("IF(B3146="""","""",COUNTA(SPLIT(B3146,"" "")))"),19.0)</f>
        <v>19</v>
      </c>
    </row>
    <row r="3147">
      <c r="A3147" s="1" t="s">
        <v>6265</v>
      </c>
      <c r="B3147" s="1" t="s">
        <v>6266</v>
      </c>
      <c r="C3147" s="1">
        <v>4293.0</v>
      </c>
      <c r="D3147" s="1">
        <v>1.0</v>
      </c>
      <c r="F3147" s="1" t="s">
        <v>1520</v>
      </c>
      <c r="G3147" s="2">
        <f>IFERROR(__xludf.DUMMYFUNCTION("IF(B3147="""","""",COUNTA(SPLIT(B3147,"" "")))"),39.0)</f>
        <v>39</v>
      </c>
    </row>
    <row r="3148">
      <c r="A3148" s="1" t="s">
        <v>6267</v>
      </c>
      <c r="B3148" s="1" t="s">
        <v>6268</v>
      </c>
      <c r="C3148" s="1">
        <v>5650.0</v>
      </c>
      <c r="D3148" s="1">
        <v>1.0</v>
      </c>
      <c r="F3148" s="1" t="s">
        <v>1520</v>
      </c>
      <c r="G3148" s="2">
        <f>IFERROR(__xludf.DUMMYFUNCTION("IF(B3148="""","""",COUNTA(SPLIT(B3148,"" "")))"),36.0)</f>
        <v>36</v>
      </c>
    </row>
    <row r="3149">
      <c r="A3149" s="1" t="s">
        <v>6269</v>
      </c>
      <c r="B3149" s="1" t="s">
        <v>6270</v>
      </c>
      <c r="C3149" s="1">
        <v>5651.0</v>
      </c>
      <c r="D3149" s="1">
        <v>1.0</v>
      </c>
      <c r="F3149" s="1" t="s">
        <v>1520</v>
      </c>
      <c r="G3149" s="2">
        <f>IFERROR(__xludf.DUMMYFUNCTION("IF(B3149="""","""",COUNTA(SPLIT(B3149,"" "")))"),25.0)</f>
        <v>25</v>
      </c>
    </row>
    <row r="3150">
      <c r="A3150" s="1" t="s">
        <v>6271</v>
      </c>
      <c r="B3150" s="1" t="s">
        <v>6272</v>
      </c>
      <c r="C3150" s="1">
        <v>5652.0</v>
      </c>
      <c r="D3150" s="1">
        <v>1.0</v>
      </c>
      <c r="F3150" s="1" t="s">
        <v>1520</v>
      </c>
      <c r="G3150" s="2">
        <f>IFERROR(__xludf.DUMMYFUNCTION("IF(B3150="""","""",COUNTA(SPLIT(B3150,"" "")))"),25.0)</f>
        <v>25</v>
      </c>
    </row>
    <row r="3151">
      <c r="A3151" s="1" t="s">
        <v>6273</v>
      </c>
      <c r="B3151" s="1" t="s">
        <v>6274</v>
      </c>
      <c r="C3151" s="1">
        <v>5653.0</v>
      </c>
      <c r="D3151" s="1">
        <v>1.0</v>
      </c>
      <c r="F3151" s="1" t="s">
        <v>1520</v>
      </c>
      <c r="G3151" s="2">
        <f>IFERROR(__xludf.DUMMYFUNCTION("IF(B3151="""","""",COUNTA(SPLIT(B3151,"" "")))"),27.0)</f>
        <v>27</v>
      </c>
    </row>
    <row r="3152">
      <c r="A3152" s="1" t="s">
        <v>6275</v>
      </c>
      <c r="B3152" s="1" t="s">
        <v>6276</v>
      </c>
      <c r="C3152" s="1">
        <v>5654.0</v>
      </c>
      <c r="D3152" s="1">
        <v>1.0</v>
      </c>
      <c r="F3152" s="1" t="s">
        <v>1520</v>
      </c>
      <c r="G3152" s="2">
        <f>IFERROR(__xludf.DUMMYFUNCTION("IF(B3152="""","""",COUNTA(SPLIT(B3152,"" "")))"),16.0)</f>
        <v>16</v>
      </c>
    </row>
    <row r="3153">
      <c r="A3153" s="1" t="s">
        <v>6277</v>
      </c>
      <c r="B3153" s="1" t="s">
        <v>6278</v>
      </c>
      <c r="C3153" s="1">
        <v>5655.0</v>
      </c>
      <c r="D3153" s="1">
        <v>1.0</v>
      </c>
      <c r="F3153" s="1" t="s">
        <v>1520</v>
      </c>
      <c r="G3153" s="2">
        <f>IFERROR(__xludf.DUMMYFUNCTION("IF(B3153="""","""",COUNTA(SPLIT(B3153,"" "")))"),25.0)</f>
        <v>25</v>
      </c>
    </row>
    <row r="3154">
      <c r="A3154" s="1" t="s">
        <v>6279</v>
      </c>
      <c r="B3154" s="1" t="s">
        <v>6280</v>
      </c>
      <c r="C3154" s="1">
        <v>5656.0</v>
      </c>
      <c r="D3154" s="1">
        <v>1.0</v>
      </c>
      <c r="F3154" s="1" t="s">
        <v>1520</v>
      </c>
      <c r="G3154" s="2">
        <f>IFERROR(__xludf.DUMMYFUNCTION("IF(B3154="""","""",COUNTA(SPLIT(B3154,"" "")))"),23.0)</f>
        <v>23</v>
      </c>
    </row>
    <row r="3155">
      <c r="A3155" s="1" t="s">
        <v>6281</v>
      </c>
      <c r="B3155" s="1" t="s">
        <v>6282</v>
      </c>
      <c r="C3155" s="1">
        <v>5657.0</v>
      </c>
      <c r="D3155" s="1">
        <v>1.0</v>
      </c>
      <c r="F3155" s="1" t="s">
        <v>1520</v>
      </c>
      <c r="G3155" s="2">
        <f>IFERROR(__xludf.DUMMYFUNCTION("IF(B3155="""","""",COUNTA(SPLIT(B3155,"" "")))"),34.0)</f>
        <v>34</v>
      </c>
    </row>
    <row r="3156">
      <c r="A3156" s="1" t="s">
        <v>6283</v>
      </c>
      <c r="B3156" s="1" t="s">
        <v>6284</v>
      </c>
      <c r="C3156" s="1">
        <v>5658.0</v>
      </c>
      <c r="D3156" s="1">
        <v>1.0</v>
      </c>
      <c r="F3156" s="1" t="s">
        <v>1520</v>
      </c>
      <c r="G3156" s="2">
        <f>IFERROR(__xludf.DUMMYFUNCTION("IF(B3156="""","""",COUNTA(SPLIT(B3156,"" "")))"),14.0)</f>
        <v>14</v>
      </c>
    </row>
    <row r="3157">
      <c r="A3157" s="1" t="s">
        <v>6285</v>
      </c>
      <c r="B3157" s="1" t="s">
        <v>6286</v>
      </c>
      <c r="C3157" s="1">
        <v>5659.0</v>
      </c>
      <c r="D3157" s="1">
        <v>1.0</v>
      </c>
      <c r="F3157" s="1" t="s">
        <v>1520</v>
      </c>
      <c r="G3157" s="2">
        <f>IFERROR(__xludf.DUMMYFUNCTION("IF(B3157="""","""",COUNTA(SPLIT(B3157,"" "")))"),35.0)</f>
        <v>35</v>
      </c>
    </row>
    <row r="3158">
      <c r="A3158" s="1" t="s">
        <v>6287</v>
      </c>
      <c r="B3158" s="1" t="s">
        <v>6288</v>
      </c>
      <c r="C3158" s="1">
        <v>5660.0</v>
      </c>
      <c r="D3158" s="1">
        <v>1.0</v>
      </c>
      <c r="F3158" s="1" t="s">
        <v>1520</v>
      </c>
      <c r="G3158" s="2">
        <f>IFERROR(__xludf.DUMMYFUNCTION("IF(B3158="""","""",COUNTA(SPLIT(B3158,"" "")))"),29.0)</f>
        <v>29</v>
      </c>
    </row>
    <row r="3159">
      <c r="A3159" s="1" t="s">
        <v>6289</v>
      </c>
      <c r="B3159" s="1" t="s">
        <v>6290</v>
      </c>
      <c r="C3159" s="1">
        <v>8138.0</v>
      </c>
      <c r="D3159" s="1">
        <v>1.0</v>
      </c>
      <c r="F3159" s="1" t="s">
        <v>1520</v>
      </c>
      <c r="G3159" s="2">
        <f>IFERROR(__xludf.DUMMYFUNCTION("IF(B3159="""","""",COUNTA(SPLIT(B3159,"" "")))"),6.0)</f>
        <v>6</v>
      </c>
    </row>
    <row r="3160">
      <c r="A3160" s="1" t="s">
        <v>6291</v>
      </c>
      <c r="B3160" s="1" t="s">
        <v>6292</v>
      </c>
      <c r="C3160" s="1">
        <v>8139.0</v>
      </c>
      <c r="D3160" s="1">
        <v>1.0</v>
      </c>
      <c r="F3160" s="1" t="s">
        <v>1520</v>
      </c>
      <c r="G3160" s="2">
        <f>IFERROR(__xludf.DUMMYFUNCTION("IF(B3160="""","""",COUNTA(SPLIT(B3160,"" "")))"),10.0)</f>
        <v>10</v>
      </c>
    </row>
    <row r="3161">
      <c r="A3161" s="1" t="s">
        <v>6293</v>
      </c>
      <c r="B3161" s="1" t="s">
        <v>6294</v>
      </c>
      <c r="C3161" s="1">
        <v>4287.0</v>
      </c>
      <c r="D3161" s="1">
        <v>2.0</v>
      </c>
      <c r="F3161" s="1" t="s">
        <v>1520</v>
      </c>
      <c r="G3161" s="2">
        <f>IFERROR(__xludf.DUMMYFUNCTION("IF(B3161="""","""",COUNTA(SPLIT(B3161,"" "")))"),23.0)</f>
        <v>23</v>
      </c>
    </row>
    <row r="3162">
      <c r="A3162" s="1" t="s">
        <v>6295</v>
      </c>
      <c r="B3162" s="1" t="s">
        <v>6296</v>
      </c>
      <c r="C3162" s="1">
        <v>4785.0</v>
      </c>
      <c r="D3162" s="1">
        <v>7.0</v>
      </c>
      <c r="F3162" s="1" t="s">
        <v>1520</v>
      </c>
      <c r="G3162" s="2">
        <f>IFERROR(__xludf.DUMMYFUNCTION("IF(B3162="""","""",COUNTA(SPLIT(B3162,"" "")))"),11.0)</f>
        <v>11</v>
      </c>
    </row>
    <row r="3163">
      <c r="A3163" s="1" t="s">
        <v>6297</v>
      </c>
      <c r="B3163" s="1" t="s">
        <v>6298</v>
      </c>
      <c r="C3163" s="1">
        <v>4786.0</v>
      </c>
      <c r="D3163" s="1">
        <v>1.0</v>
      </c>
      <c r="F3163" s="1" t="s">
        <v>1520</v>
      </c>
      <c r="G3163" s="2">
        <f>IFERROR(__xludf.DUMMYFUNCTION("IF(B3163="""","""",COUNTA(SPLIT(B3163,"" "")))"),43.0)</f>
        <v>43</v>
      </c>
    </row>
    <row r="3164">
      <c r="A3164" s="1" t="s">
        <v>6299</v>
      </c>
      <c r="B3164" s="1" t="s">
        <v>6300</v>
      </c>
      <c r="C3164" s="1">
        <v>4787.0</v>
      </c>
      <c r="D3164" s="1">
        <v>1.0</v>
      </c>
      <c r="F3164" s="1" t="s">
        <v>1520</v>
      </c>
      <c r="G3164" s="2">
        <f>IFERROR(__xludf.DUMMYFUNCTION("IF(B3164="""","""",COUNTA(SPLIT(B3164,"" "")))"),21.0)</f>
        <v>21</v>
      </c>
    </row>
    <row r="3165">
      <c r="A3165" s="1" t="s">
        <v>6301</v>
      </c>
      <c r="B3165" s="1" t="s">
        <v>6302</v>
      </c>
      <c r="C3165" s="1">
        <v>4788.0</v>
      </c>
      <c r="D3165" s="1">
        <v>2.0</v>
      </c>
      <c r="F3165" s="1" t="s">
        <v>1520</v>
      </c>
      <c r="G3165" s="2">
        <f>IFERROR(__xludf.DUMMYFUNCTION("IF(B3165="""","""",COUNTA(SPLIT(B3165,"" "")))"),12.0)</f>
        <v>12</v>
      </c>
    </row>
    <row r="3166">
      <c r="A3166" s="1" t="s">
        <v>6303</v>
      </c>
      <c r="B3166" s="1" t="s">
        <v>6304</v>
      </c>
      <c r="C3166" s="1">
        <v>4789.0</v>
      </c>
      <c r="D3166" s="1">
        <v>9.0</v>
      </c>
      <c r="F3166" s="1" t="s">
        <v>1520</v>
      </c>
      <c r="G3166" s="2">
        <f>IFERROR(__xludf.DUMMYFUNCTION("IF(B3166="""","""",COUNTA(SPLIT(B3166,"" "")))"),9.0)</f>
        <v>9</v>
      </c>
    </row>
    <row r="3167">
      <c r="A3167" s="1" t="s">
        <v>6305</v>
      </c>
      <c r="B3167" s="1" t="s">
        <v>6306</v>
      </c>
      <c r="C3167" s="1">
        <v>4790.0</v>
      </c>
      <c r="D3167" s="1">
        <v>2.0</v>
      </c>
      <c r="F3167" s="1" t="s">
        <v>1520</v>
      </c>
      <c r="G3167" s="2">
        <f>IFERROR(__xludf.DUMMYFUNCTION("IF(B3167="""","""",COUNTA(SPLIT(B3167,"" "")))"),10.0)</f>
        <v>10</v>
      </c>
    </row>
    <row r="3168">
      <c r="A3168" s="1" t="s">
        <v>6307</v>
      </c>
      <c r="B3168" s="1" t="s">
        <v>6308</v>
      </c>
      <c r="C3168" s="1">
        <v>4286.0</v>
      </c>
      <c r="D3168" s="1">
        <v>7.0</v>
      </c>
      <c r="F3168" s="1" t="s">
        <v>1520</v>
      </c>
      <c r="G3168" s="2">
        <f>IFERROR(__xludf.DUMMYFUNCTION("IF(B3168="""","""",COUNTA(SPLIT(B3168,"" "")))"),22.0)</f>
        <v>22</v>
      </c>
    </row>
    <row r="3169">
      <c r="A3169" s="1" t="s">
        <v>6309</v>
      </c>
      <c r="B3169" s="1" t="s">
        <v>6310</v>
      </c>
      <c r="C3169" s="1">
        <v>4284.0</v>
      </c>
      <c r="D3169" s="1">
        <v>7.0</v>
      </c>
      <c r="F3169" s="1" t="s">
        <v>1520</v>
      </c>
      <c r="G3169" s="2">
        <f>IFERROR(__xludf.DUMMYFUNCTION("IF(B3169="""","""",COUNTA(SPLIT(B3169,"" "")))"),30.0)</f>
        <v>30</v>
      </c>
    </row>
    <row r="3170">
      <c r="A3170" s="1" t="s">
        <v>6311</v>
      </c>
      <c r="B3170" s="1" t="s">
        <v>6312</v>
      </c>
      <c r="C3170" s="1">
        <v>4775.0</v>
      </c>
      <c r="D3170" s="1">
        <v>2.0</v>
      </c>
      <c r="F3170" s="1" t="s">
        <v>1520</v>
      </c>
      <c r="G3170" s="2">
        <f>IFERROR(__xludf.DUMMYFUNCTION("IF(B3170="""","""",COUNTA(SPLIT(B3170,"" "")))"),13.0)</f>
        <v>13</v>
      </c>
    </row>
    <row r="3171">
      <c r="A3171" s="1" t="s">
        <v>6313</v>
      </c>
      <c r="B3171" s="1" t="s">
        <v>6314</v>
      </c>
      <c r="C3171" s="1">
        <v>4776.0</v>
      </c>
      <c r="D3171" s="1">
        <v>1.0</v>
      </c>
      <c r="F3171" s="1" t="s">
        <v>1520</v>
      </c>
      <c r="G3171" s="2">
        <f>IFERROR(__xludf.DUMMYFUNCTION("IF(B3171="""","""",COUNTA(SPLIT(B3171,"" "")))"),40.0)</f>
        <v>40</v>
      </c>
    </row>
    <row r="3172">
      <c r="A3172" s="1" t="s">
        <v>6315</v>
      </c>
      <c r="B3172" s="1" t="s">
        <v>6316</v>
      </c>
      <c r="C3172" s="1">
        <v>4777.0</v>
      </c>
      <c r="D3172" s="1">
        <v>7.0</v>
      </c>
      <c r="F3172" s="1" t="s">
        <v>1520</v>
      </c>
      <c r="G3172" s="2">
        <f>IFERROR(__xludf.DUMMYFUNCTION("IF(B3172="""","""",COUNTA(SPLIT(B3172,"" "")))"),27.0)</f>
        <v>27</v>
      </c>
    </row>
    <row r="3173">
      <c r="A3173" s="1" t="s">
        <v>6317</v>
      </c>
      <c r="B3173" s="1" t="s">
        <v>6318</v>
      </c>
      <c r="C3173" s="1">
        <v>4778.0</v>
      </c>
      <c r="D3173" s="1">
        <v>1.0</v>
      </c>
      <c r="F3173" s="1" t="s">
        <v>1520</v>
      </c>
      <c r="G3173" s="2">
        <f>IFERROR(__xludf.DUMMYFUNCTION("IF(B3173="""","""",COUNTA(SPLIT(B3173,"" "")))"),42.0)</f>
        <v>42</v>
      </c>
    </row>
    <row r="3174">
      <c r="A3174" s="1" t="s">
        <v>6319</v>
      </c>
      <c r="B3174" s="1" t="s">
        <v>6320</v>
      </c>
      <c r="C3174" s="1">
        <v>4779.0</v>
      </c>
      <c r="D3174" s="1">
        <v>2.0</v>
      </c>
      <c r="F3174" s="1" t="s">
        <v>1520</v>
      </c>
      <c r="G3174" s="2">
        <f>IFERROR(__xludf.DUMMYFUNCTION("IF(B3174="""","""",COUNTA(SPLIT(B3174,"" "")))"),21.0)</f>
        <v>21</v>
      </c>
    </row>
    <row r="3175">
      <c r="A3175" s="1" t="s">
        <v>6321</v>
      </c>
      <c r="B3175" s="1" t="s">
        <v>6322</v>
      </c>
      <c r="C3175" s="1">
        <v>4762.0</v>
      </c>
      <c r="D3175" s="1">
        <v>7.0</v>
      </c>
      <c r="F3175" s="1" t="s">
        <v>1520</v>
      </c>
      <c r="G3175" s="2">
        <f>IFERROR(__xludf.DUMMYFUNCTION("IF(B3175="""","""",COUNTA(SPLIT(B3175,"" "")))"),9.0)</f>
        <v>9</v>
      </c>
    </row>
    <row r="3176">
      <c r="A3176" s="1" t="s">
        <v>6323</v>
      </c>
      <c r="B3176" s="1" t="s">
        <v>6324</v>
      </c>
      <c r="C3176" s="1">
        <v>4763.0</v>
      </c>
      <c r="D3176" s="1">
        <v>2.0</v>
      </c>
      <c r="F3176" s="1" t="s">
        <v>1520</v>
      </c>
      <c r="G3176" s="2">
        <f>IFERROR(__xludf.DUMMYFUNCTION("IF(B3176="""","""",COUNTA(SPLIT(B3176,"" "")))"),33.0)</f>
        <v>33</v>
      </c>
    </row>
    <row r="3177">
      <c r="A3177" s="1" t="s">
        <v>6325</v>
      </c>
      <c r="B3177" s="1" t="s">
        <v>6326</v>
      </c>
      <c r="C3177" s="1">
        <v>4764.0</v>
      </c>
      <c r="D3177" s="1">
        <v>7.0</v>
      </c>
      <c r="F3177" s="1" t="s">
        <v>1520</v>
      </c>
      <c r="G3177" s="2">
        <f>IFERROR(__xludf.DUMMYFUNCTION("IF(B3177="""","""",COUNTA(SPLIT(B3177,"" "")))"),20.0)</f>
        <v>20</v>
      </c>
    </row>
    <row r="3178">
      <c r="A3178" s="1" t="s">
        <v>6327</v>
      </c>
      <c r="B3178" s="1" t="s">
        <v>6328</v>
      </c>
      <c r="C3178" s="1">
        <v>4765.0</v>
      </c>
      <c r="D3178" s="1">
        <v>1.0</v>
      </c>
      <c r="F3178" s="1" t="s">
        <v>1520</v>
      </c>
      <c r="G3178" s="2">
        <f>IFERROR(__xludf.DUMMYFUNCTION("IF(B3178="""","""",COUNTA(SPLIT(B3178,"" "")))"),27.0)</f>
        <v>27</v>
      </c>
    </row>
    <row r="3179">
      <c r="A3179" s="1" t="s">
        <v>6329</v>
      </c>
      <c r="B3179" s="1" t="s">
        <v>6330</v>
      </c>
      <c r="C3179" s="1">
        <v>4766.0</v>
      </c>
      <c r="D3179" s="1">
        <v>1.0</v>
      </c>
      <c r="F3179" s="1" t="s">
        <v>1520</v>
      </c>
      <c r="G3179" s="2">
        <f>IFERROR(__xludf.DUMMYFUNCTION("IF(B3179="""","""",COUNTA(SPLIT(B3179,"" "")))"),32.0)</f>
        <v>32</v>
      </c>
    </row>
    <row r="3180">
      <c r="A3180" s="1" t="s">
        <v>6331</v>
      </c>
      <c r="B3180" s="1" t="s">
        <v>6332</v>
      </c>
      <c r="C3180" s="1">
        <v>4726.0</v>
      </c>
      <c r="D3180" s="1">
        <v>3.0</v>
      </c>
      <c r="E3180" s="1" t="s">
        <v>2930</v>
      </c>
      <c r="F3180" s="1" t="s">
        <v>1520</v>
      </c>
      <c r="G3180" s="2">
        <f>IFERROR(__xludf.DUMMYFUNCTION("IF(B3180="""","""",COUNTA(SPLIT(B3180,"" "")))"),26.0)</f>
        <v>26</v>
      </c>
    </row>
    <row r="3181">
      <c r="A3181" s="1" t="s">
        <v>6333</v>
      </c>
      <c r="B3181" s="1" t="s">
        <v>6334</v>
      </c>
      <c r="C3181" s="1">
        <v>4727.0</v>
      </c>
      <c r="D3181" s="1">
        <v>1.0</v>
      </c>
      <c r="F3181" s="1" t="s">
        <v>1520</v>
      </c>
      <c r="G3181" s="2">
        <f>IFERROR(__xludf.DUMMYFUNCTION("IF(B3181="""","""",COUNTA(SPLIT(B3181,"" "")))"),21.0)</f>
        <v>21</v>
      </c>
    </row>
    <row r="3182">
      <c r="A3182" s="1" t="s">
        <v>6335</v>
      </c>
      <c r="B3182" s="1" t="s">
        <v>6336</v>
      </c>
      <c r="C3182" s="1">
        <v>4732.0</v>
      </c>
      <c r="D3182" s="1">
        <v>9.0</v>
      </c>
      <c r="F3182" s="1" t="s">
        <v>1520</v>
      </c>
      <c r="G3182" s="2">
        <f>IFERROR(__xludf.DUMMYFUNCTION("IF(B3182="""","""",COUNTA(SPLIT(B3182,"" "")))"),9.0)</f>
        <v>9</v>
      </c>
    </row>
    <row r="3183">
      <c r="A3183" s="1" t="s">
        <v>6337</v>
      </c>
      <c r="B3183" s="1" t="s">
        <v>6338</v>
      </c>
      <c r="C3183" s="1">
        <v>4733.0</v>
      </c>
      <c r="D3183" s="1">
        <v>2.0</v>
      </c>
      <c r="F3183" s="1" t="s">
        <v>1520</v>
      </c>
      <c r="G3183" s="2">
        <f>IFERROR(__xludf.DUMMYFUNCTION("IF(B3183="""","""",COUNTA(SPLIT(B3183,"" "")))"),8.0)</f>
        <v>8</v>
      </c>
    </row>
    <row r="3184">
      <c r="A3184" s="1" t="s">
        <v>6339</v>
      </c>
      <c r="B3184" s="1" t="s">
        <v>6340</v>
      </c>
      <c r="C3184" s="1">
        <v>4290.0</v>
      </c>
      <c r="D3184" s="1">
        <v>7.0</v>
      </c>
      <c r="F3184" s="1" t="s">
        <v>1520</v>
      </c>
      <c r="G3184" s="2">
        <f>IFERROR(__xludf.DUMMYFUNCTION("IF(B3184="""","""",COUNTA(SPLIT(B3184,"" "")))"),24.0)</f>
        <v>24</v>
      </c>
    </row>
    <row r="3185">
      <c r="A3185" s="1" t="s">
        <v>6341</v>
      </c>
      <c r="B3185" s="1" t="s">
        <v>6342</v>
      </c>
      <c r="C3185" s="1">
        <v>4288.0</v>
      </c>
      <c r="D3185" s="1">
        <v>7.0</v>
      </c>
      <c r="F3185" s="1" t="s">
        <v>1520</v>
      </c>
      <c r="G3185" s="2">
        <f>IFERROR(__xludf.DUMMYFUNCTION("IF(B3185="""","""",COUNTA(SPLIT(B3185,"" "")))"),17.0)</f>
        <v>17</v>
      </c>
    </row>
    <row r="3186">
      <c r="A3186" s="1" t="s">
        <v>6343</v>
      </c>
      <c r="B3186" s="1" t="s">
        <v>6344</v>
      </c>
      <c r="C3186" s="1">
        <v>4791.0</v>
      </c>
      <c r="D3186" s="1">
        <v>2.0</v>
      </c>
      <c r="F3186" s="1" t="s">
        <v>1520</v>
      </c>
      <c r="G3186" s="2">
        <f>IFERROR(__xludf.DUMMYFUNCTION("IF(B3186="""","""",COUNTA(SPLIT(B3186,"" "")))"),10.0)</f>
        <v>10</v>
      </c>
    </row>
    <row r="3187">
      <c r="A3187" s="1" t="s">
        <v>6345</v>
      </c>
      <c r="B3187" s="1" t="s">
        <v>6346</v>
      </c>
      <c r="C3187" s="1">
        <v>4792.0</v>
      </c>
      <c r="D3187" s="1">
        <v>7.0</v>
      </c>
      <c r="F3187" s="1" t="s">
        <v>1520</v>
      </c>
      <c r="G3187" s="2">
        <f>IFERROR(__xludf.DUMMYFUNCTION("IF(B3187="""","""",COUNTA(SPLIT(B3187,"" "")))"),9.0)</f>
        <v>9</v>
      </c>
    </row>
    <row r="3188">
      <c r="A3188" s="1" t="s">
        <v>6347</v>
      </c>
      <c r="B3188" s="1" t="s">
        <v>6348</v>
      </c>
      <c r="C3188" s="1">
        <v>4793.0</v>
      </c>
      <c r="D3188" s="1">
        <v>2.0</v>
      </c>
      <c r="F3188" s="1" t="s">
        <v>1520</v>
      </c>
      <c r="G3188" s="2">
        <f>IFERROR(__xludf.DUMMYFUNCTION("IF(B3188="""","""",COUNTA(SPLIT(B3188,"" "")))"),15.0)</f>
        <v>15</v>
      </c>
    </row>
    <row r="3189">
      <c r="A3189" s="1" t="s">
        <v>6349</v>
      </c>
      <c r="B3189" s="1" t="s">
        <v>6350</v>
      </c>
      <c r="C3189" s="1">
        <v>4799.0</v>
      </c>
      <c r="D3189" s="1">
        <v>7.0</v>
      </c>
      <c r="F3189" s="1" t="s">
        <v>1520</v>
      </c>
      <c r="G3189" s="2">
        <f>IFERROR(__xludf.DUMMYFUNCTION("IF(B3189="""","""",COUNTA(SPLIT(B3189,"" "")))"),3.0)</f>
        <v>3</v>
      </c>
    </row>
    <row r="3190">
      <c r="A3190" s="1" t="s">
        <v>6351</v>
      </c>
      <c r="B3190" s="1" t="s">
        <v>6352</v>
      </c>
      <c r="C3190" s="1">
        <v>4800.0</v>
      </c>
      <c r="D3190" s="1">
        <v>1.0</v>
      </c>
      <c r="F3190" s="1" t="s">
        <v>1520</v>
      </c>
      <c r="G3190" s="2">
        <f>IFERROR(__xludf.DUMMYFUNCTION("IF(B3190="""","""",COUNTA(SPLIT(B3190,"" "")))"),31.0)</f>
        <v>31</v>
      </c>
    </row>
    <row r="3191">
      <c r="A3191" s="1" t="s">
        <v>6353</v>
      </c>
      <c r="B3191" s="1" t="s">
        <v>6354</v>
      </c>
      <c r="C3191" s="1">
        <v>3998.0</v>
      </c>
      <c r="D3191" s="1">
        <v>14.0</v>
      </c>
      <c r="F3191" s="1" t="s">
        <v>1520</v>
      </c>
      <c r="G3191" s="2">
        <f>IFERROR(__xludf.DUMMYFUNCTION("IF(B3191="""","""",COUNTA(SPLIT(B3191,"" "")))"),3.0)</f>
        <v>3</v>
      </c>
    </row>
    <row r="3192">
      <c r="A3192" s="1" t="s">
        <v>6355</v>
      </c>
      <c r="B3192" s="1" t="s">
        <v>6356</v>
      </c>
      <c r="C3192" s="1">
        <v>6025.0</v>
      </c>
      <c r="D3192" s="1">
        <v>1.0</v>
      </c>
      <c r="F3192" s="1" t="s">
        <v>1520</v>
      </c>
      <c r="G3192" s="2">
        <f>IFERROR(__xludf.DUMMYFUNCTION("IF(B3192="""","""",COUNTA(SPLIT(B3192,"" "")))"),31.0)</f>
        <v>31</v>
      </c>
    </row>
    <row r="3193">
      <c r="A3193" s="1" t="s">
        <v>6357</v>
      </c>
      <c r="B3193" s="1" t="s">
        <v>6358</v>
      </c>
      <c r="C3193" s="1">
        <v>6026.0</v>
      </c>
      <c r="D3193" s="1">
        <v>14.0</v>
      </c>
      <c r="F3193" s="1" t="s">
        <v>1520</v>
      </c>
      <c r="G3193" s="2">
        <f>IFERROR(__xludf.DUMMYFUNCTION("IF(B3193="""","""",COUNTA(SPLIT(B3193,"" "")))"),7.0)</f>
        <v>7</v>
      </c>
    </row>
    <row r="3194">
      <c r="A3194" s="1" t="s">
        <v>6359</v>
      </c>
      <c r="B3194" s="1" t="s">
        <v>6360</v>
      </c>
      <c r="C3194" s="1">
        <v>6027.0</v>
      </c>
      <c r="D3194" s="1">
        <v>14.0</v>
      </c>
      <c r="F3194" s="1" t="s">
        <v>1520</v>
      </c>
      <c r="G3194" s="2">
        <f>IFERROR(__xludf.DUMMYFUNCTION("IF(B3194="""","""",COUNTA(SPLIT(B3194,"" "")))"),8.0)</f>
        <v>8</v>
      </c>
    </row>
    <row r="3195">
      <c r="A3195" s="1" t="s">
        <v>6361</v>
      </c>
      <c r="B3195" s="1" t="s">
        <v>6362</v>
      </c>
      <c r="C3195" s="1">
        <v>4720.0</v>
      </c>
      <c r="D3195" s="1">
        <v>1.0</v>
      </c>
      <c r="F3195" s="1" t="s">
        <v>1520</v>
      </c>
      <c r="G3195" s="2">
        <f>IFERROR(__xludf.DUMMYFUNCTION("IF(B3195="""","""",COUNTA(SPLIT(B3195,"" "")))"),35.0)</f>
        <v>35</v>
      </c>
    </row>
    <row r="3196">
      <c r="A3196" s="1" t="s">
        <v>6363</v>
      </c>
      <c r="B3196" s="1" t="s">
        <v>6364</v>
      </c>
      <c r="C3196" s="1">
        <v>6028.0</v>
      </c>
      <c r="D3196" s="1">
        <v>14.0</v>
      </c>
      <c r="F3196" s="1" t="s">
        <v>1520</v>
      </c>
      <c r="G3196" s="2">
        <f>IFERROR(__xludf.DUMMYFUNCTION("IF(B3196="""","""",COUNTA(SPLIT(B3196,"" "")))"),7.0)</f>
        <v>7</v>
      </c>
    </row>
    <row r="3197">
      <c r="A3197" s="1" t="s">
        <v>6365</v>
      </c>
      <c r="B3197" s="1" t="s">
        <v>6366</v>
      </c>
      <c r="C3197" s="1">
        <v>4721.0</v>
      </c>
      <c r="D3197" s="1">
        <v>1.0</v>
      </c>
      <c r="F3197" s="1" t="s">
        <v>1520</v>
      </c>
      <c r="G3197" s="2">
        <f>IFERROR(__xludf.DUMMYFUNCTION("IF(B3197="""","""",COUNTA(SPLIT(B3197,"" "")))"),25.0)</f>
        <v>25</v>
      </c>
    </row>
    <row r="3198">
      <c r="A3198" s="1" t="s">
        <v>6367</v>
      </c>
      <c r="B3198" s="1" t="s">
        <v>6368</v>
      </c>
      <c r="C3198" s="1">
        <v>3999.0</v>
      </c>
      <c r="D3198" s="1">
        <v>2.0</v>
      </c>
      <c r="F3198" s="1" t="s">
        <v>1520</v>
      </c>
      <c r="G3198" s="2">
        <f>IFERROR(__xludf.DUMMYFUNCTION("IF(B3198="""","""",COUNTA(SPLIT(B3198,"" "")))"),21.0)</f>
        <v>21</v>
      </c>
    </row>
    <row r="3199">
      <c r="A3199" s="1" t="s">
        <v>6369</v>
      </c>
      <c r="B3199" s="1" t="s">
        <v>6370</v>
      </c>
      <c r="C3199" s="1">
        <v>6030.0</v>
      </c>
      <c r="D3199" s="1">
        <v>2.0</v>
      </c>
      <c r="F3199" s="1" t="s">
        <v>1520</v>
      </c>
      <c r="G3199" s="2">
        <f>IFERROR(__xludf.DUMMYFUNCTION("IF(B3199="""","""",COUNTA(SPLIT(B3199,"" "")))"),20.0)</f>
        <v>20</v>
      </c>
    </row>
    <row r="3200">
      <c r="A3200" s="1" t="s">
        <v>6371</v>
      </c>
      <c r="B3200" s="1" t="s">
        <v>6372</v>
      </c>
      <c r="C3200" s="1">
        <v>6031.0</v>
      </c>
      <c r="D3200" s="1">
        <v>14.0</v>
      </c>
      <c r="F3200" s="1" t="s">
        <v>1520</v>
      </c>
      <c r="G3200" s="2">
        <f>IFERROR(__xludf.DUMMYFUNCTION("IF(B3200="""","""",COUNTA(SPLIT(B3200,"" "")))"),8.0)</f>
        <v>8</v>
      </c>
    </row>
    <row r="3201">
      <c r="A3201" s="1" t="s">
        <v>6373</v>
      </c>
      <c r="B3201" s="1" t="s">
        <v>6374</v>
      </c>
      <c r="C3201" s="1">
        <v>6032.0</v>
      </c>
      <c r="D3201" s="1">
        <v>1.0</v>
      </c>
      <c r="F3201" s="1" t="s">
        <v>1520</v>
      </c>
      <c r="G3201" s="2">
        <f>IFERROR(__xludf.DUMMYFUNCTION("IF(B3201="""","""",COUNTA(SPLIT(B3201,"" "")))"),16.0)</f>
        <v>16</v>
      </c>
    </row>
    <row r="3202">
      <c r="A3202" s="1" t="s">
        <v>6375</v>
      </c>
      <c r="B3202" s="1" t="s">
        <v>6376</v>
      </c>
      <c r="C3202" s="1">
        <v>6033.0</v>
      </c>
      <c r="D3202" s="1">
        <v>1.0</v>
      </c>
      <c r="F3202" s="1" t="s">
        <v>1520</v>
      </c>
      <c r="G3202" s="2">
        <f>IFERROR(__xludf.DUMMYFUNCTION("IF(B3202="""","""",COUNTA(SPLIT(B3202,"" "")))"),15.0)</f>
        <v>15</v>
      </c>
    </row>
    <row r="3203">
      <c r="A3203" s="1" t="s">
        <v>6377</v>
      </c>
      <c r="B3203" s="1" t="s">
        <v>6378</v>
      </c>
      <c r="C3203" s="1">
        <v>5249.0</v>
      </c>
      <c r="D3203" s="1">
        <v>1.0</v>
      </c>
      <c r="F3203" s="1" t="s">
        <v>1520</v>
      </c>
      <c r="G3203" s="2">
        <f>IFERROR(__xludf.DUMMYFUNCTION("IF(B3203="""","""",COUNTA(SPLIT(B3203,"" "")))"),32.0)</f>
        <v>32</v>
      </c>
    </row>
    <row r="3204">
      <c r="A3204" s="1" t="s">
        <v>6379</v>
      </c>
      <c r="B3204" s="1" t="s">
        <v>6380</v>
      </c>
      <c r="C3204" s="1">
        <v>6029.0</v>
      </c>
      <c r="D3204" s="1">
        <v>1.0</v>
      </c>
      <c r="F3204" s="1" t="s">
        <v>1520</v>
      </c>
      <c r="G3204" s="2">
        <f>IFERROR(__xludf.DUMMYFUNCTION("IF(B3204="""","""",COUNTA(SPLIT(B3204,"" "")))"),13.0)</f>
        <v>13</v>
      </c>
    </row>
    <row r="3205">
      <c r="A3205" s="1" t="s">
        <v>6381</v>
      </c>
      <c r="B3205" s="1" t="s">
        <v>6382</v>
      </c>
      <c r="C3205" s="1">
        <v>3997.0</v>
      </c>
      <c r="D3205" s="1">
        <v>1.0</v>
      </c>
      <c r="F3205" s="1" t="s">
        <v>1520</v>
      </c>
      <c r="G3205" s="2">
        <f>IFERROR(__xludf.DUMMYFUNCTION("IF(B3205="""","""",COUNTA(SPLIT(B3205,"" "")))"),8.0)</f>
        <v>8</v>
      </c>
    </row>
    <row r="3206">
      <c r="A3206" s="1" t="s">
        <v>6383</v>
      </c>
      <c r="B3206" s="1" t="s">
        <v>6384</v>
      </c>
      <c r="C3206" s="1">
        <v>6020.0</v>
      </c>
      <c r="D3206" s="1">
        <v>14.0</v>
      </c>
      <c r="F3206" s="1" t="s">
        <v>1520</v>
      </c>
      <c r="G3206" s="2">
        <f>IFERROR(__xludf.DUMMYFUNCTION("IF(B3206="""","""",COUNTA(SPLIT(B3206,"" "")))"),4.0)</f>
        <v>4</v>
      </c>
    </row>
    <row r="3207">
      <c r="A3207" s="1" t="s">
        <v>6385</v>
      </c>
      <c r="B3207" s="1" t="s">
        <v>6386</v>
      </c>
      <c r="C3207" s="1">
        <v>6021.0</v>
      </c>
      <c r="D3207" s="1">
        <v>1.0</v>
      </c>
      <c r="F3207" s="1" t="s">
        <v>1520</v>
      </c>
      <c r="G3207" s="2">
        <f>IFERROR(__xludf.DUMMYFUNCTION("IF(B3207="""","""",COUNTA(SPLIT(B3207,"" "")))"),10.0)</f>
        <v>10</v>
      </c>
    </row>
    <row r="3208">
      <c r="A3208" s="1" t="s">
        <v>6387</v>
      </c>
      <c r="B3208" s="1" t="s">
        <v>6388</v>
      </c>
      <c r="C3208" s="1">
        <v>6022.0</v>
      </c>
      <c r="D3208" s="1">
        <v>14.0</v>
      </c>
      <c r="F3208" s="1" t="s">
        <v>1520</v>
      </c>
      <c r="G3208" s="2">
        <f>IFERROR(__xludf.DUMMYFUNCTION("IF(B3208="""","""",COUNTA(SPLIT(B3208,"" "")))"),17.0)</f>
        <v>17</v>
      </c>
    </row>
    <row r="3209">
      <c r="A3209" s="1" t="s">
        <v>6389</v>
      </c>
      <c r="B3209" s="1" t="s">
        <v>6390</v>
      </c>
      <c r="C3209" s="1">
        <v>6023.0</v>
      </c>
      <c r="D3209" s="1">
        <v>1.0</v>
      </c>
      <c r="F3209" s="1" t="s">
        <v>1520</v>
      </c>
      <c r="G3209" s="2">
        <f>IFERROR(__xludf.DUMMYFUNCTION("IF(B3209="""","""",COUNTA(SPLIT(B3209,"" "")))"),39.0)</f>
        <v>39</v>
      </c>
    </row>
    <row r="3210">
      <c r="A3210" s="1" t="s">
        <v>6391</v>
      </c>
      <c r="B3210" s="1" t="s">
        <v>6392</v>
      </c>
      <c r="C3210" s="1">
        <v>6024.0</v>
      </c>
      <c r="D3210" s="1">
        <v>2.0</v>
      </c>
      <c r="F3210" s="1" t="s">
        <v>1520</v>
      </c>
      <c r="G3210" s="2">
        <f>IFERROR(__xludf.DUMMYFUNCTION("IF(B3210="""","""",COUNTA(SPLIT(B3210,"" "")))"),28.0)</f>
        <v>28</v>
      </c>
    </row>
    <row r="3211">
      <c r="A3211" s="1" t="s">
        <v>6393</v>
      </c>
      <c r="B3211" s="1" t="s">
        <v>6394</v>
      </c>
      <c r="C3211" s="1">
        <v>4783.0</v>
      </c>
      <c r="D3211" s="1">
        <v>1.0</v>
      </c>
      <c r="F3211" s="1" t="s">
        <v>1520</v>
      </c>
      <c r="G3211" s="2">
        <f>IFERROR(__xludf.DUMMYFUNCTION("IF(B3211="""","""",COUNTA(SPLIT(B3211,"" "")))"),19.0)</f>
        <v>19</v>
      </c>
    </row>
    <row r="3212">
      <c r="A3212" s="1" t="s">
        <v>6395</v>
      </c>
      <c r="B3212" s="1" t="s">
        <v>6396</v>
      </c>
      <c r="C3212" s="1">
        <v>3996.0</v>
      </c>
      <c r="D3212" s="1">
        <v>1.0</v>
      </c>
      <c r="F3212" s="1" t="s">
        <v>1520</v>
      </c>
      <c r="G3212" s="2">
        <f>IFERROR(__xludf.DUMMYFUNCTION("IF(B3212="""","""",COUNTA(SPLIT(B3212,"" "")))"),30.0)</f>
        <v>30</v>
      </c>
    </row>
    <row r="3213">
      <c r="A3213" s="1" t="s">
        <v>6397</v>
      </c>
      <c r="B3213" s="1" t="s">
        <v>6398</v>
      </c>
      <c r="C3213" s="1">
        <v>6014.0</v>
      </c>
      <c r="D3213" s="1">
        <v>2.0</v>
      </c>
      <c r="F3213" s="1" t="s">
        <v>1520</v>
      </c>
      <c r="G3213" s="2">
        <f>IFERROR(__xludf.DUMMYFUNCTION("IF(B3213="""","""",COUNTA(SPLIT(B3213,"" "")))"),30.0)</f>
        <v>30</v>
      </c>
    </row>
    <row r="3214">
      <c r="A3214" s="1" t="s">
        <v>6399</v>
      </c>
      <c r="B3214" s="1" t="s">
        <v>6400</v>
      </c>
      <c r="C3214" s="1">
        <v>4010.0</v>
      </c>
      <c r="D3214" s="1">
        <v>14.0</v>
      </c>
      <c r="F3214" s="1" t="s">
        <v>1520</v>
      </c>
      <c r="G3214" s="2">
        <f>IFERROR(__xludf.DUMMYFUNCTION("IF(B3214="""","""",COUNTA(SPLIT(B3214,"" "")))"),18.0)</f>
        <v>18</v>
      </c>
    </row>
    <row r="3215">
      <c r="A3215" s="1" t="s">
        <v>6401</v>
      </c>
      <c r="B3215" s="1" t="s">
        <v>6402</v>
      </c>
      <c r="C3215" s="1">
        <v>6054.0</v>
      </c>
      <c r="D3215" s="1">
        <v>2.0</v>
      </c>
      <c r="F3215" s="1" t="s">
        <v>1520</v>
      </c>
      <c r="G3215" s="2">
        <f>IFERROR(__xludf.DUMMYFUNCTION("IF(B3215="""","""",COUNTA(SPLIT(B3215,"" "")))"),6.0)</f>
        <v>6</v>
      </c>
    </row>
    <row r="3216">
      <c r="A3216" s="1" t="s">
        <v>6403</v>
      </c>
      <c r="B3216" s="1" t="s">
        <v>6404</v>
      </c>
      <c r="C3216" s="1">
        <v>4009.0</v>
      </c>
      <c r="D3216" s="1">
        <v>14.0</v>
      </c>
      <c r="F3216" s="1" t="s">
        <v>1520</v>
      </c>
      <c r="G3216" s="2">
        <f>IFERROR(__xludf.DUMMYFUNCTION("IF(B3216="""","""",COUNTA(SPLIT(B3216,"" "")))"),6.0)</f>
        <v>6</v>
      </c>
    </row>
    <row r="3217">
      <c r="A3217" s="1" t="s">
        <v>6405</v>
      </c>
      <c r="B3217" s="1" t="s">
        <v>6406</v>
      </c>
      <c r="C3217" s="1">
        <v>6051.0</v>
      </c>
      <c r="D3217" s="1">
        <v>14.0</v>
      </c>
      <c r="F3217" s="1" t="s">
        <v>1520</v>
      </c>
      <c r="G3217" s="2">
        <f>IFERROR(__xludf.DUMMYFUNCTION("IF(B3217="""","""",COUNTA(SPLIT(B3217,"" "")))"),8.0)</f>
        <v>8</v>
      </c>
    </row>
    <row r="3218">
      <c r="A3218" s="1" t="s">
        <v>6407</v>
      </c>
      <c r="B3218" s="1" t="s">
        <v>6408</v>
      </c>
      <c r="C3218" s="1">
        <v>6052.0</v>
      </c>
      <c r="D3218" s="1">
        <v>14.0</v>
      </c>
      <c r="F3218" s="1" t="s">
        <v>1520</v>
      </c>
      <c r="G3218" s="2">
        <f>IFERROR(__xludf.DUMMYFUNCTION("IF(B3218="""","""",COUNTA(SPLIT(B3218,"" "")))"),11.0)</f>
        <v>11</v>
      </c>
    </row>
    <row r="3219">
      <c r="A3219" s="1" t="s">
        <v>6409</v>
      </c>
      <c r="B3219" s="1" t="s">
        <v>6410</v>
      </c>
      <c r="C3219" s="1">
        <v>4008.0</v>
      </c>
      <c r="D3219" s="1">
        <v>14.0</v>
      </c>
      <c r="F3219" s="1" t="s">
        <v>1520</v>
      </c>
      <c r="G3219" s="2">
        <f>IFERROR(__xludf.DUMMYFUNCTION("IF(B3219="""","""",COUNTA(SPLIT(B3219,"" "")))"),13.0)</f>
        <v>13</v>
      </c>
    </row>
    <row r="3220">
      <c r="A3220" s="1" t="s">
        <v>6411</v>
      </c>
      <c r="B3220" s="1" t="s">
        <v>6412</v>
      </c>
      <c r="C3220" s="1">
        <v>4007.0</v>
      </c>
      <c r="D3220" s="1">
        <v>14.0</v>
      </c>
      <c r="F3220" s="1" t="s">
        <v>1520</v>
      </c>
      <c r="G3220" s="2">
        <f>IFERROR(__xludf.DUMMYFUNCTION("IF(B3220="""","""",COUNTA(SPLIT(B3220,"" "")))"),12.0)</f>
        <v>12</v>
      </c>
    </row>
    <row r="3221">
      <c r="A3221" s="1" t="s">
        <v>6413</v>
      </c>
      <c r="B3221" s="1" t="s">
        <v>6414</v>
      </c>
      <c r="C3221" s="1">
        <v>6053.0</v>
      </c>
      <c r="D3221" s="1">
        <v>1.0</v>
      </c>
      <c r="F3221" s="1" t="s">
        <v>1520</v>
      </c>
      <c r="G3221" s="2">
        <f>IFERROR(__xludf.DUMMYFUNCTION("IF(B3221="""","""",COUNTA(SPLIT(B3221,"" "")))"),15.0)</f>
        <v>15</v>
      </c>
    </row>
    <row r="3222">
      <c r="A3222" s="1" t="s">
        <v>6415</v>
      </c>
      <c r="B3222" s="1" t="s">
        <v>6416</v>
      </c>
      <c r="C3222" s="1">
        <v>4004.0</v>
      </c>
      <c r="D3222" s="1">
        <v>1.0</v>
      </c>
      <c r="F3222" s="1" t="s">
        <v>1520</v>
      </c>
      <c r="G3222" s="2">
        <f>IFERROR(__xludf.DUMMYFUNCTION("IF(B3222="""","""",COUNTA(SPLIT(B3222,"" "")))"),22.0)</f>
        <v>22</v>
      </c>
    </row>
    <row r="3223">
      <c r="A3223" s="1" t="s">
        <v>6417</v>
      </c>
      <c r="B3223" s="1" t="s">
        <v>6418</v>
      </c>
      <c r="C3223" s="1">
        <v>6047.0</v>
      </c>
      <c r="D3223" s="1">
        <v>2.0</v>
      </c>
      <c r="F3223" s="1" t="s">
        <v>1520</v>
      </c>
      <c r="G3223" s="2">
        <f>IFERROR(__xludf.DUMMYFUNCTION("IF(B3223="""","""",COUNTA(SPLIT(B3223,"" "")))"),18.0)</f>
        <v>18</v>
      </c>
    </row>
    <row r="3224">
      <c r="A3224" s="1" t="s">
        <v>6419</v>
      </c>
      <c r="B3224" s="1" t="s">
        <v>6420</v>
      </c>
      <c r="C3224" s="1">
        <v>6048.0</v>
      </c>
      <c r="D3224" s="1">
        <v>14.0</v>
      </c>
      <c r="F3224" s="1" t="s">
        <v>1520</v>
      </c>
      <c r="G3224" s="2">
        <f>IFERROR(__xludf.DUMMYFUNCTION("IF(B3224="""","""",COUNTA(SPLIT(B3224,"" "")))"),29.0)</f>
        <v>29</v>
      </c>
    </row>
    <row r="3225">
      <c r="A3225" s="1" t="s">
        <v>6421</v>
      </c>
      <c r="B3225" s="1" t="s">
        <v>6422</v>
      </c>
      <c r="C3225" s="1">
        <v>6049.0</v>
      </c>
      <c r="D3225" s="1">
        <v>2.0</v>
      </c>
      <c r="F3225" s="1" t="s">
        <v>1520</v>
      </c>
      <c r="G3225" s="2">
        <f>IFERROR(__xludf.DUMMYFUNCTION("IF(B3225="""","""",COUNTA(SPLIT(B3225,"" "")))"),15.0)</f>
        <v>15</v>
      </c>
    </row>
    <row r="3226">
      <c r="A3226" s="1" t="s">
        <v>6423</v>
      </c>
      <c r="B3226" s="1" t="s">
        <v>6424</v>
      </c>
      <c r="C3226" s="1">
        <v>6050.0</v>
      </c>
      <c r="D3226" s="1">
        <v>1.0</v>
      </c>
      <c r="F3226" s="1" t="s">
        <v>1520</v>
      </c>
      <c r="G3226" s="2">
        <f>IFERROR(__xludf.DUMMYFUNCTION("IF(B3226="""","""",COUNTA(SPLIT(B3226,"" "")))"),18.0)</f>
        <v>18</v>
      </c>
    </row>
    <row r="3227">
      <c r="A3227" s="1" t="s">
        <v>6425</v>
      </c>
      <c r="B3227" s="1" t="s">
        <v>6426</v>
      </c>
      <c r="C3227" s="1">
        <v>4003.0</v>
      </c>
      <c r="D3227" s="1">
        <v>14.0</v>
      </c>
      <c r="F3227" s="1" t="s">
        <v>1520</v>
      </c>
      <c r="G3227" s="2">
        <f>IFERROR(__xludf.DUMMYFUNCTION("IF(B3227="""","""",COUNTA(SPLIT(B3227,"" "")))"),3.0)</f>
        <v>3</v>
      </c>
    </row>
    <row r="3228">
      <c r="A3228" s="1" t="s">
        <v>6427</v>
      </c>
      <c r="B3228" s="1" t="s">
        <v>6428</v>
      </c>
      <c r="C3228" s="1">
        <v>6042.0</v>
      </c>
      <c r="D3228" s="1">
        <v>2.0</v>
      </c>
      <c r="F3228" s="1" t="s">
        <v>1520</v>
      </c>
      <c r="G3228" s="2">
        <f>IFERROR(__xludf.DUMMYFUNCTION("IF(B3228="""","""",COUNTA(SPLIT(B3228,"" "")))"),8.0)</f>
        <v>8</v>
      </c>
    </row>
    <row r="3229">
      <c r="A3229" s="1" t="s">
        <v>6429</v>
      </c>
      <c r="B3229" s="1" t="s">
        <v>6430</v>
      </c>
      <c r="C3229" s="1">
        <v>6043.0</v>
      </c>
      <c r="D3229" s="1">
        <v>14.0</v>
      </c>
      <c r="F3229" s="1" t="s">
        <v>1520</v>
      </c>
      <c r="G3229" s="2">
        <f>IFERROR(__xludf.DUMMYFUNCTION("IF(B3229="""","""",COUNTA(SPLIT(B3229,"" "")))"),11.0)</f>
        <v>11</v>
      </c>
    </row>
    <row r="3230">
      <c r="A3230" s="1" t="s">
        <v>6431</v>
      </c>
      <c r="B3230" s="1" t="s">
        <v>6432</v>
      </c>
      <c r="C3230" s="1">
        <v>6044.0</v>
      </c>
      <c r="D3230" s="1">
        <v>2.0</v>
      </c>
      <c r="F3230" s="1" t="s">
        <v>1520</v>
      </c>
      <c r="G3230" s="2">
        <f>IFERROR(__xludf.DUMMYFUNCTION("IF(B3230="""","""",COUNTA(SPLIT(B3230,"" "")))"),2.0)</f>
        <v>2</v>
      </c>
    </row>
    <row r="3231">
      <c r="A3231" s="1" t="s">
        <v>6433</v>
      </c>
      <c r="B3231" s="1" t="s">
        <v>6434</v>
      </c>
      <c r="C3231" s="1">
        <v>6045.0</v>
      </c>
      <c r="D3231" s="1">
        <v>1.0</v>
      </c>
      <c r="F3231" s="1" t="s">
        <v>1520</v>
      </c>
      <c r="G3231" s="2">
        <f>IFERROR(__xludf.DUMMYFUNCTION("IF(B3231="""","""",COUNTA(SPLIT(B3231,"" "")))"),22.0)</f>
        <v>22</v>
      </c>
    </row>
    <row r="3232">
      <c r="A3232" s="1" t="s">
        <v>6435</v>
      </c>
      <c r="B3232" s="1" t="s">
        <v>6436</v>
      </c>
      <c r="C3232" s="1">
        <v>6046.0</v>
      </c>
      <c r="D3232" s="1">
        <v>1.0</v>
      </c>
      <c r="F3232" s="1" t="s">
        <v>1520</v>
      </c>
      <c r="G3232" s="2">
        <f>IFERROR(__xludf.DUMMYFUNCTION("IF(B3232="""","""",COUNTA(SPLIT(B3232,"" "")))"),36.0)</f>
        <v>36</v>
      </c>
    </row>
    <row r="3233">
      <c r="A3233" s="1" t="s">
        <v>6437</v>
      </c>
      <c r="B3233" s="1" t="s">
        <v>6438</v>
      </c>
      <c r="C3233" s="1">
        <v>5250.0</v>
      </c>
      <c r="D3233" s="1">
        <v>14.0</v>
      </c>
      <c r="F3233" s="1" t="s">
        <v>1520</v>
      </c>
      <c r="G3233" s="2">
        <f>IFERROR(__xludf.DUMMYFUNCTION("IF(B3233="""","""",COUNTA(SPLIT(B3233,"" "")))"),13.0)</f>
        <v>13</v>
      </c>
    </row>
    <row r="3234">
      <c r="A3234" s="1" t="s">
        <v>6439</v>
      </c>
      <c r="B3234" s="1" t="s">
        <v>6440</v>
      </c>
      <c r="C3234" s="1">
        <v>7240.0</v>
      </c>
      <c r="D3234" s="1">
        <v>14.0</v>
      </c>
      <c r="F3234" s="1" t="s">
        <v>1520</v>
      </c>
      <c r="G3234" s="2">
        <f>IFERROR(__xludf.DUMMYFUNCTION("IF(B3234="""","""",COUNTA(SPLIT(B3234,"" "")))"),13.0)</f>
        <v>13</v>
      </c>
    </row>
    <row r="3235">
      <c r="A3235" s="1" t="s">
        <v>6441</v>
      </c>
      <c r="B3235" s="1" t="s">
        <v>6442</v>
      </c>
      <c r="C3235" s="1">
        <v>4001.0</v>
      </c>
      <c r="D3235" s="1">
        <v>14.0</v>
      </c>
      <c r="F3235" s="1" t="s">
        <v>1520</v>
      </c>
      <c r="G3235" s="2">
        <f>IFERROR(__xludf.DUMMYFUNCTION("IF(B3235="""","""",COUNTA(SPLIT(B3235,"" "")))"),3.0)</f>
        <v>3</v>
      </c>
    </row>
    <row r="3236">
      <c r="A3236" s="1" t="s">
        <v>6443</v>
      </c>
      <c r="B3236" s="1" t="s">
        <v>6444</v>
      </c>
      <c r="C3236" s="1">
        <v>6038.0</v>
      </c>
      <c r="D3236" s="1">
        <v>1.0</v>
      </c>
      <c r="F3236" s="1" t="s">
        <v>1520</v>
      </c>
      <c r="G3236" s="2">
        <f>IFERROR(__xludf.DUMMYFUNCTION("IF(B3236="""","""",COUNTA(SPLIT(B3236,"" "")))"),28.0)</f>
        <v>28</v>
      </c>
    </row>
    <row r="3237">
      <c r="A3237" s="1" t="s">
        <v>6445</v>
      </c>
      <c r="B3237" s="1" t="s">
        <v>6446</v>
      </c>
      <c r="C3237" s="1">
        <v>6039.0</v>
      </c>
      <c r="D3237" s="1">
        <v>2.0</v>
      </c>
      <c r="F3237" s="1" t="s">
        <v>1520</v>
      </c>
      <c r="G3237" s="2">
        <f>IFERROR(__xludf.DUMMYFUNCTION("IF(B3237="""","""",COUNTA(SPLIT(B3237,"" "")))"),18.0)</f>
        <v>18</v>
      </c>
    </row>
    <row r="3238">
      <c r="A3238" s="1" t="s">
        <v>6447</v>
      </c>
      <c r="B3238" s="1" t="s">
        <v>6448</v>
      </c>
      <c r="C3238" s="1">
        <v>6040.0</v>
      </c>
      <c r="D3238" s="1">
        <v>1.0</v>
      </c>
      <c r="F3238" s="1" t="s">
        <v>1520</v>
      </c>
      <c r="G3238" s="2">
        <f>IFERROR(__xludf.DUMMYFUNCTION("IF(B3238="""","""",COUNTA(SPLIT(B3238,"" "")))"),31.0)</f>
        <v>31</v>
      </c>
    </row>
    <row r="3239">
      <c r="A3239" s="1" t="s">
        <v>6449</v>
      </c>
      <c r="B3239" s="1" t="s">
        <v>6450</v>
      </c>
      <c r="C3239" s="1">
        <v>6041.0</v>
      </c>
      <c r="D3239" s="1">
        <v>2.0</v>
      </c>
      <c r="F3239" s="1" t="s">
        <v>1520</v>
      </c>
      <c r="G3239" s="2">
        <f>IFERROR(__xludf.DUMMYFUNCTION("IF(B3239="""","""",COUNTA(SPLIT(B3239,"" "")))"),18.0)</f>
        <v>18</v>
      </c>
    </row>
    <row r="3240">
      <c r="A3240" s="1" t="s">
        <v>6451</v>
      </c>
      <c r="B3240" s="1" t="s">
        <v>6452</v>
      </c>
      <c r="C3240" s="1">
        <v>3995.0</v>
      </c>
      <c r="D3240" s="1">
        <v>1.0</v>
      </c>
      <c r="F3240" s="1" t="s">
        <v>1520</v>
      </c>
      <c r="G3240" s="2">
        <f>IFERROR(__xludf.DUMMYFUNCTION("IF(B3240="""","""",COUNTA(SPLIT(B3240,"" "")))"),40.0)</f>
        <v>40</v>
      </c>
    </row>
    <row r="3241">
      <c r="A3241" s="1" t="s">
        <v>6453</v>
      </c>
      <c r="B3241" s="1" t="s">
        <v>6454</v>
      </c>
      <c r="C3241" s="1">
        <v>6013.0</v>
      </c>
      <c r="D3241" s="1">
        <v>2.0</v>
      </c>
      <c r="F3241" s="1" t="s">
        <v>1520</v>
      </c>
      <c r="G3241" s="2">
        <f>IFERROR(__xludf.DUMMYFUNCTION("IF(B3241="""","""",COUNTA(SPLIT(B3241,"" "")))"),12.0)</f>
        <v>12</v>
      </c>
    </row>
    <row r="3242">
      <c r="A3242" s="1" t="s">
        <v>6455</v>
      </c>
      <c r="B3242" s="1" t="s">
        <v>6456</v>
      </c>
      <c r="C3242" s="1">
        <v>3994.0</v>
      </c>
      <c r="D3242" s="1">
        <v>1.0</v>
      </c>
      <c r="F3242" s="1" t="s">
        <v>1520</v>
      </c>
      <c r="G3242" s="2">
        <f>IFERROR(__xludf.DUMMYFUNCTION("IF(B3242="""","""",COUNTA(SPLIT(B3242,"" "")))"),47.0)</f>
        <v>47</v>
      </c>
    </row>
    <row r="3243">
      <c r="A3243" s="1" t="s">
        <v>6457</v>
      </c>
      <c r="B3243" s="1" t="s">
        <v>6458</v>
      </c>
      <c r="C3243" s="1">
        <v>6012.0</v>
      </c>
      <c r="D3243" s="1">
        <v>2.0</v>
      </c>
      <c r="F3243" s="1" t="s">
        <v>1520</v>
      </c>
      <c r="G3243" s="2">
        <f>IFERROR(__xludf.DUMMYFUNCTION("IF(B3243="""","""",COUNTA(SPLIT(B3243,"" "")))"),14.0)</f>
        <v>14</v>
      </c>
    </row>
    <row r="3244">
      <c r="A3244" s="1" t="s">
        <v>6459</v>
      </c>
      <c r="B3244" s="1" t="s">
        <v>6460</v>
      </c>
      <c r="C3244" s="1">
        <v>3993.0</v>
      </c>
      <c r="D3244" s="1">
        <v>1.0</v>
      </c>
      <c r="F3244" s="1" t="s">
        <v>1520</v>
      </c>
      <c r="G3244" s="2">
        <f>IFERROR(__xludf.DUMMYFUNCTION("IF(B3244="""","""",COUNTA(SPLIT(B3244,"" "")))"),54.0)</f>
        <v>54</v>
      </c>
    </row>
    <row r="3245">
      <c r="A3245" s="1" t="s">
        <v>6461</v>
      </c>
      <c r="B3245" s="1" t="s">
        <v>6462</v>
      </c>
      <c r="C3245" s="1">
        <v>6000.0</v>
      </c>
      <c r="D3245" s="1">
        <v>1.0</v>
      </c>
      <c r="F3245" s="1" t="s">
        <v>1520</v>
      </c>
      <c r="G3245" s="2">
        <f>IFERROR(__xludf.DUMMYFUNCTION("IF(B3245="""","""",COUNTA(SPLIT(B3245,"" "")))"),33.0)</f>
        <v>33</v>
      </c>
    </row>
    <row r="3246">
      <c r="A3246" s="1" t="s">
        <v>6463</v>
      </c>
      <c r="B3246" s="1" t="s">
        <v>6464</v>
      </c>
      <c r="C3246" s="1">
        <v>6001.0</v>
      </c>
      <c r="D3246" s="1">
        <v>1.0</v>
      </c>
      <c r="F3246" s="1" t="s">
        <v>1520</v>
      </c>
      <c r="G3246" s="2">
        <f>IFERROR(__xludf.DUMMYFUNCTION("IF(B3246="""","""",COUNTA(SPLIT(B3246,"" "")))"),17.0)</f>
        <v>17</v>
      </c>
    </row>
    <row r="3247">
      <c r="A3247" s="1" t="s">
        <v>6465</v>
      </c>
      <c r="B3247" s="1" t="s">
        <v>6466</v>
      </c>
      <c r="C3247" s="1">
        <v>6002.0</v>
      </c>
      <c r="D3247" s="1">
        <v>1.0</v>
      </c>
      <c r="F3247" s="1" t="s">
        <v>1520</v>
      </c>
      <c r="G3247" s="2">
        <f>IFERROR(__xludf.DUMMYFUNCTION("IF(B3247="""","""",COUNTA(SPLIT(B3247,"" "")))"),28.0)</f>
        <v>28</v>
      </c>
    </row>
    <row r="3248">
      <c r="A3248" s="1" t="s">
        <v>6467</v>
      </c>
      <c r="B3248" s="1" t="s">
        <v>6468</v>
      </c>
      <c r="C3248" s="1">
        <v>6003.0</v>
      </c>
      <c r="D3248" s="1">
        <v>2.0</v>
      </c>
      <c r="F3248" s="1" t="s">
        <v>1520</v>
      </c>
      <c r="G3248" s="2">
        <f>IFERROR(__xludf.DUMMYFUNCTION("IF(B3248="""","""",COUNTA(SPLIT(B3248,"" "")))"),10.0)</f>
        <v>10</v>
      </c>
    </row>
    <row r="3249">
      <c r="A3249" s="1" t="s">
        <v>6469</v>
      </c>
      <c r="B3249" s="1" t="s">
        <v>6470</v>
      </c>
      <c r="C3249" s="1">
        <v>6004.0</v>
      </c>
      <c r="D3249" s="1">
        <v>1.0</v>
      </c>
      <c r="F3249" s="1" t="s">
        <v>1520</v>
      </c>
      <c r="G3249" s="2">
        <f>IFERROR(__xludf.DUMMYFUNCTION("IF(B3249="""","""",COUNTA(SPLIT(B3249,"" "")))"),11.0)</f>
        <v>11</v>
      </c>
    </row>
    <row r="3250">
      <c r="A3250" s="1" t="s">
        <v>6471</v>
      </c>
      <c r="B3250" s="1" t="s">
        <v>6472</v>
      </c>
      <c r="C3250" s="1">
        <v>6005.0</v>
      </c>
      <c r="D3250" s="1">
        <v>1.0</v>
      </c>
      <c r="F3250" s="1" t="s">
        <v>1520</v>
      </c>
      <c r="G3250" s="2">
        <f>IFERROR(__xludf.DUMMYFUNCTION("IF(B3250="""","""",COUNTA(SPLIT(B3250,"" "")))"),12.0)</f>
        <v>12</v>
      </c>
    </row>
    <row r="3251">
      <c r="A3251" s="1" t="s">
        <v>6473</v>
      </c>
      <c r="B3251" s="1" t="s">
        <v>6474</v>
      </c>
      <c r="C3251" s="1">
        <v>6006.0</v>
      </c>
      <c r="D3251" s="1">
        <v>1.0</v>
      </c>
      <c r="F3251" s="1" t="s">
        <v>1520</v>
      </c>
      <c r="G3251" s="2">
        <f>IFERROR(__xludf.DUMMYFUNCTION("IF(B3251="""","""",COUNTA(SPLIT(B3251,"" "")))"),16.0)</f>
        <v>16</v>
      </c>
    </row>
    <row r="3252">
      <c r="A3252" s="1" t="s">
        <v>6475</v>
      </c>
      <c r="B3252" s="1" t="s">
        <v>6476</v>
      </c>
      <c r="C3252" s="1">
        <v>6007.0</v>
      </c>
      <c r="D3252" s="1">
        <v>2.0</v>
      </c>
      <c r="F3252" s="1" t="s">
        <v>1520</v>
      </c>
      <c r="G3252" s="2">
        <f>IFERROR(__xludf.DUMMYFUNCTION("IF(B3252="""","""",COUNTA(SPLIT(B3252,"" "")))"),16.0)</f>
        <v>16</v>
      </c>
    </row>
    <row r="3253">
      <c r="A3253" s="1" t="s">
        <v>6477</v>
      </c>
      <c r="B3253" s="1" t="s">
        <v>6478</v>
      </c>
      <c r="C3253" s="1">
        <v>6008.0</v>
      </c>
      <c r="D3253" s="1">
        <v>1.0</v>
      </c>
      <c r="F3253" s="1" t="s">
        <v>1520</v>
      </c>
      <c r="G3253" s="2">
        <f>IFERROR(__xludf.DUMMYFUNCTION("IF(B3253="""","""",COUNTA(SPLIT(B3253,"" "")))"),24.0)</f>
        <v>24</v>
      </c>
    </row>
    <row r="3254">
      <c r="A3254" s="1" t="s">
        <v>6479</v>
      </c>
      <c r="B3254" s="1" t="s">
        <v>6480</v>
      </c>
      <c r="C3254" s="1">
        <v>6009.0</v>
      </c>
      <c r="D3254" s="1">
        <v>2.0</v>
      </c>
      <c r="F3254" s="1" t="s">
        <v>1520</v>
      </c>
      <c r="G3254" s="2">
        <f>IFERROR(__xludf.DUMMYFUNCTION("IF(B3254="""","""",COUNTA(SPLIT(B3254,"" "")))"),14.0)</f>
        <v>14</v>
      </c>
    </row>
    <row r="3255">
      <c r="A3255" s="1" t="s">
        <v>6481</v>
      </c>
      <c r="B3255" s="1" t="s">
        <v>6482</v>
      </c>
      <c r="C3255" s="1">
        <v>5591.0</v>
      </c>
      <c r="D3255" s="1">
        <v>1.0</v>
      </c>
      <c r="F3255" s="1" t="s">
        <v>1520</v>
      </c>
      <c r="G3255" s="2">
        <f>IFERROR(__xludf.DUMMYFUNCTION("IF(B3255="""","""",COUNTA(SPLIT(B3255,"" "")))"),4.0)</f>
        <v>4</v>
      </c>
    </row>
    <row r="3256">
      <c r="A3256" s="1" t="s">
        <v>6483</v>
      </c>
      <c r="B3256" s="1" t="s">
        <v>6484</v>
      </c>
      <c r="C3256" s="1">
        <v>5609.0</v>
      </c>
      <c r="D3256" s="1">
        <v>1.0</v>
      </c>
      <c r="F3256" s="1" t="s">
        <v>1520</v>
      </c>
      <c r="G3256" s="2">
        <f>IFERROR(__xludf.DUMMYFUNCTION("IF(B3256="""","""",COUNTA(SPLIT(B3256,"" "")))"),78.0)</f>
        <v>78</v>
      </c>
    </row>
    <row r="3257">
      <c r="A3257" s="1" t="s">
        <v>6485</v>
      </c>
      <c r="B3257" s="1" t="s">
        <v>6486</v>
      </c>
      <c r="C3257" s="1">
        <v>5248.0</v>
      </c>
      <c r="D3257" s="1">
        <v>1.0</v>
      </c>
      <c r="F3257" s="1" t="s">
        <v>1520</v>
      </c>
      <c r="G3257" s="2">
        <f>IFERROR(__xludf.DUMMYFUNCTION("IF(B3257="""","""",COUNTA(SPLIT(B3257,"" "")))"),38.0)</f>
        <v>38</v>
      </c>
    </row>
    <row r="3258">
      <c r="A3258" s="1" t="s">
        <v>6487</v>
      </c>
      <c r="B3258" s="1" t="s">
        <v>6488</v>
      </c>
      <c r="C3258" s="1">
        <v>6015.0</v>
      </c>
      <c r="D3258" s="1">
        <v>1.0</v>
      </c>
      <c r="F3258" s="1" t="s">
        <v>1520</v>
      </c>
      <c r="G3258" s="2">
        <f>IFERROR(__xludf.DUMMYFUNCTION("IF(B3258="""","""",COUNTA(SPLIT(B3258,"" "")))"),43.0)</f>
        <v>43</v>
      </c>
    </row>
    <row r="3259">
      <c r="A3259" s="1" t="s">
        <v>6489</v>
      </c>
      <c r="B3259" s="1" t="s">
        <v>6490</v>
      </c>
      <c r="C3259" s="1">
        <v>6016.0</v>
      </c>
      <c r="D3259" s="1">
        <v>1.0</v>
      </c>
      <c r="F3259" s="1" t="s">
        <v>1520</v>
      </c>
      <c r="G3259" s="2">
        <f>IFERROR(__xludf.DUMMYFUNCTION("IF(B3259="""","""",COUNTA(SPLIT(B3259,"" "")))"),35.0)</f>
        <v>35</v>
      </c>
    </row>
    <row r="3260">
      <c r="A3260" s="1" t="s">
        <v>6491</v>
      </c>
      <c r="B3260" s="1" t="s">
        <v>6492</v>
      </c>
      <c r="C3260" s="1">
        <v>6017.0</v>
      </c>
      <c r="D3260" s="1">
        <v>1.0</v>
      </c>
      <c r="F3260" s="1" t="s">
        <v>1520</v>
      </c>
      <c r="G3260" s="2">
        <f>IFERROR(__xludf.DUMMYFUNCTION("IF(B3260="""","""",COUNTA(SPLIT(B3260,"" "")))"),38.0)</f>
        <v>38</v>
      </c>
    </row>
    <row r="3261">
      <c r="A3261" s="1" t="s">
        <v>6493</v>
      </c>
      <c r="B3261" s="1" t="s">
        <v>6494</v>
      </c>
      <c r="C3261" s="1">
        <v>4016.0</v>
      </c>
      <c r="D3261" s="1">
        <v>1.0</v>
      </c>
      <c r="F3261" s="1" t="s">
        <v>1520</v>
      </c>
      <c r="G3261" s="2">
        <f>IFERROR(__xludf.DUMMYFUNCTION("IF(B3261="""","""",COUNTA(SPLIT(B3261,"" "")))"),37.0)</f>
        <v>37</v>
      </c>
    </row>
    <row r="3262">
      <c r="A3262" s="1" t="s">
        <v>6495</v>
      </c>
      <c r="B3262" s="1" t="s">
        <v>6496</v>
      </c>
      <c r="C3262" s="1">
        <v>4015.0</v>
      </c>
      <c r="D3262" s="1">
        <v>1.0</v>
      </c>
      <c r="F3262" s="1" t="s">
        <v>1520</v>
      </c>
      <c r="G3262" s="2">
        <f>IFERROR(__xludf.DUMMYFUNCTION("IF(B3262="""","""",COUNTA(SPLIT(B3262,"" "")))"),17.0)</f>
        <v>17</v>
      </c>
    </row>
    <row r="3263">
      <c r="A3263" s="1" t="s">
        <v>6497</v>
      </c>
      <c r="B3263" s="1" t="s">
        <v>6498</v>
      </c>
      <c r="C3263" s="1">
        <v>4017.0</v>
      </c>
      <c r="D3263" s="1">
        <v>1.0</v>
      </c>
      <c r="F3263" s="1" t="s">
        <v>1520</v>
      </c>
      <c r="G3263" s="2">
        <f>IFERROR(__xludf.DUMMYFUNCTION("IF(B3263="""","""",COUNTA(SPLIT(B3263,"" "")))"),38.0)</f>
        <v>38</v>
      </c>
    </row>
    <row r="3264">
      <c r="A3264" s="1" t="s">
        <v>6499</v>
      </c>
      <c r="B3264" s="1" t="s">
        <v>6500</v>
      </c>
      <c r="C3264" s="1">
        <v>6072.0</v>
      </c>
      <c r="D3264" s="1">
        <v>1.0</v>
      </c>
      <c r="F3264" s="1" t="s">
        <v>1520</v>
      </c>
      <c r="G3264" s="2">
        <f>IFERROR(__xludf.DUMMYFUNCTION("IF(B3264="""","""",COUNTA(SPLIT(B3264,"" "")))"),17.0)</f>
        <v>17</v>
      </c>
    </row>
    <row r="3265">
      <c r="A3265" s="1" t="s">
        <v>6501</v>
      </c>
      <c r="B3265" s="1" t="s">
        <v>6502</v>
      </c>
      <c r="C3265" s="1">
        <v>6073.0</v>
      </c>
      <c r="D3265" s="1">
        <v>2.0</v>
      </c>
      <c r="F3265" s="1" t="s">
        <v>1520</v>
      </c>
      <c r="G3265" s="2">
        <f>IFERROR(__xludf.DUMMYFUNCTION("IF(B3265="""","""",COUNTA(SPLIT(B3265,"" "")))"),25.0)</f>
        <v>25</v>
      </c>
    </row>
    <row r="3266">
      <c r="A3266" s="1" t="s">
        <v>6503</v>
      </c>
      <c r="B3266" s="1" t="s">
        <v>6504</v>
      </c>
      <c r="C3266" s="1">
        <v>6074.0</v>
      </c>
      <c r="D3266" s="1">
        <v>1.0</v>
      </c>
      <c r="F3266" s="1" t="s">
        <v>1520</v>
      </c>
      <c r="G3266" s="2">
        <f>IFERROR(__xludf.DUMMYFUNCTION("IF(B3266="""","""",COUNTA(SPLIT(B3266,"" "")))"),6.0)</f>
        <v>6</v>
      </c>
    </row>
    <row r="3267">
      <c r="A3267" s="1" t="s">
        <v>6505</v>
      </c>
      <c r="B3267" s="1" t="s">
        <v>6506</v>
      </c>
      <c r="C3267" s="1">
        <v>6075.0</v>
      </c>
      <c r="D3267" s="1">
        <v>2.0</v>
      </c>
      <c r="F3267" s="1" t="s">
        <v>1520</v>
      </c>
      <c r="G3267" s="2">
        <f>IFERROR(__xludf.DUMMYFUNCTION("IF(B3267="""","""",COUNTA(SPLIT(B3267,"" "")))"),18.0)</f>
        <v>18</v>
      </c>
    </row>
    <row r="3268">
      <c r="A3268" s="1" t="s">
        <v>6507</v>
      </c>
      <c r="B3268" s="1" t="s">
        <v>6508</v>
      </c>
      <c r="C3268" s="1">
        <v>6076.0</v>
      </c>
      <c r="D3268" s="1">
        <v>1.0</v>
      </c>
      <c r="F3268" s="1" t="s">
        <v>1520</v>
      </c>
      <c r="G3268" s="2">
        <f>IFERROR(__xludf.DUMMYFUNCTION("IF(B3268="""","""",COUNTA(SPLIT(B3268,"" "")))"),13.0)</f>
        <v>13</v>
      </c>
    </row>
    <row r="3269">
      <c r="A3269" s="1" t="s">
        <v>6509</v>
      </c>
      <c r="B3269" s="1" t="s">
        <v>6510</v>
      </c>
      <c r="C3269" s="1">
        <v>6077.0</v>
      </c>
      <c r="D3269" s="1">
        <v>14.0</v>
      </c>
      <c r="F3269" s="1" t="s">
        <v>1520</v>
      </c>
      <c r="G3269" s="2">
        <f>IFERROR(__xludf.DUMMYFUNCTION("IF(B3269="""","""",COUNTA(SPLIT(B3269,"" "")))"),14.0)</f>
        <v>14</v>
      </c>
    </row>
    <row r="3270">
      <c r="A3270" s="1" t="s">
        <v>6511</v>
      </c>
      <c r="B3270" s="1" t="s">
        <v>6512</v>
      </c>
      <c r="C3270" s="1">
        <v>5251.0</v>
      </c>
      <c r="D3270" s="1">
        <v>14.0</v>
      </c>
      <c r="F3270" s="1" t="s">
        <v>1520</v>
      </c>
      <c r="G3270" s="2">
        <f>IFERROR(__xludf.DUMMYFUNCTION("IF(B3270="""","""",COUNTA(SPLIT(B3270,"" "")))"),25.0)</f>
        <v>25</v>
      </c>
    </row>
    <row r="3271">
      <c r="A3271" s="1" t="s">
        <v>6513</v>
      </c>
      <c r="B3271" s="1" t="s">
        <v>6514</v>
      </c>
      <c r="C3271" s="1">
        <v>6063.0</v>
      </c>
      <c r="D3271" s="1">
        <v>14.0</v>
      </c>
      <c r="F3271" s="1" t="s">
        <v>1520</v>
      </c>
      <c r="G3271" s="2">
        <f>IFERROR(__xludf.DUMMYFUNCTION("IF(B3271="""","""",COUNTA(SPLIT(B3271,"" "")))"),14.0)</f>
        <v>14</v>
      </c>
    </row>
    <row r="3272">
      <c r="A3272" s="1" t="s">
        <v>6515</v>
      </c>
      <c r="B3272" s="1" t="s">
        <v>6516</v>
      </c>
      <c r="C3272" s="1">
        <v>6064.0</v>
      </c>
      <c r="D3272" s="1">
        <v>2.0</v>
      </c>
      <c r="F3272" s="1" t="s">
        <v>1520</v>
      </c>
      <c r="G3272" s="2">
        <f>IFERROR(__xludf.DUMMYFUNCTION("IF(B3272="""","""",COUNTA(SPLIT(B3272,"" "")))"),3.0)</f>
        <v>3</v>
      </c>
    </row>
    <row r="3273">
      <c r="A3273" s="1" t="s">
        <v>6517</v>
      </c>
      <c r="B3273" s="1" t="s">
        <v>6518</v>
      </c>
      <c r="C3273" s="1">
        <v>6065.0</v>
      </c>
      <c r="D3273" s="1">
        <v>1.0</v>
      </c>
      <c r="F3273" s="1" t="s">
        <v>1520</v>
      </c>
      <c r="G3273" s="2">
        <f>IFERROR(__xludf.DUMMYFUNCTION("IF(B3273="""","""",COUNTA(SPLIT(B3273,"" "")))"),35.0)</f>
        <v>35</v>
      </c>
    </row>
    <row r="3274">
      <c r="A3274" s="1" t="s">
        <v>6519</v>
      </c>
      <c r="B3274" s="1" t="s">
        <v>6520</v>
      </c>
      <c r="C3274" s="1">
        <v>4014.0</v>
      </c>
      <c r="D3274" s="1">
        <v>14.0</v>
      </c>
      <c r="F3274" s="1" t="s">
        <v>1520</v>
      </c>
      <c r="G3274" s="2">
        <f>IFERROR(__xludf.DUMMYFUNCTION("IF(B3274="""","""",COUNTA(SPLIT(B3274,"" "")))"),7.0)</f>
        <v>7</v>
      </c>
    </row>
    <row r="3275">
      <c r="A3275" s="1" t="s">
        <v>6521</v>
      </c>
      <c r="B3275" s="1" t="s">
        <v>6522</v>
      </c>
      <c r="C3275" s="1">
        <v>6066.0</v>
      </c>
      <c r="D3275" s="1">
        <v>14.0</v>
      </c>
      <c r="F3275" s="1" t="s">
        <v>1520</v>
      </c>
      <c r="G3275" s="2">
        <f>IFERROR(__xludf.DUMMYFUNCTION("IF(B3275="""","""",COUNTA(SPLIT(B3275,"" "")))"),2.0)</f>
        <v>2</v>
      </c>
    </row>
    <row r="3276">
      <c r="A3276" s="1" t="s">
        <v>6523</v>
      </c>
      <c r="B3276" s="1" t="s">
        <v>6524</v>
      </c>
      <c r="C3276" s="1">
        <v>6067.0</v>
      </c>
      <c r="D3276" s="1">
        <v>2.0</v>
      </c>
      <c r="F3276" s="1" t="s">
        <v>1520</v>
      </c>
      <c r="G3276" s="2">
        <f>IFERROR(__xludf.DUMMYFUNCTION("IF(B3276="""","""",COUNTA(SPLIT(B3276,"" "")))"),9.0)</f>
        <v>9</v>
      </c>
    </row>
    <row r="3277">
      <c r="A3277" s="1" t="s">
        <v>6525</v>
      </c>
      <c r="B3277" s="1" t="s">
        <v>6526</v>
      </c>
      <c r="C3277" s="1">
        <v>6068.0</v>
      </c>
      <c r="D3277" s="1">
        <v>4.0</v>
      </c>
      <c r="F3277" s="1" t="s">
        <v>1520</v>
      </c>
      <c r="G3277" s="2">
        <f>IFERROR(__xludf.DUMMYFUNCTION("IF(B3277="""","""",COUNTA(SPLIT(B3277,"" "")))"),21.0)</f>
        <v>21</v>
      </c>
    </row>
    <row r="3278">
      <c r="A3278" s="1" t="s">
        <v>6527</v>
      </c>
      <c r="B3278" s="1" t="s">
        <v>6528</v>
      </c>
      <c r="C3278" s="1">
        <v>6069.0</v>
      </c>
      <c r="D3278" s="1">
        <v>14.0</v>
      </c>
      <c r="F3278" s="1" t="s">
        <v>1520</v>
      </c>
      <c r="G3278" s="2">
        <f>IFERROR(__xludf.DUMMYFUNCTION("IF(B3278="""","""",COUNTA(SPLIT(B3278,"" "")))"),8.0)</f>
        <v>8</v>
      </c>
    </row>
    <row r="3279">
      <c r="A3279" s="1" t="s">
        <v>6529</v>
      </c>
      <c r="B3279" s="1" t="s">
        <v>6530</v>
      </c>
      <c r="C3279" s="1">
        <v>6070.0</v>
      </c>
      <c r="D3279" s="1">
        <v>14.0</v>
      </c>
      <c r="F3279" s="1" t="s">
        <v>1520</v>
      </c>
      <c r="G3279" s="2">
        <f>IFERROR(__xludf.DUMMYFUNCTION("IF(B3279="""","""",COUNTA(SPLIT(B3279,"" "")))"),1.0)</f>
        <v>1</v>
      </c>
    </row>
    <row r="3280">
      <c r="A3280" s="1" t="s">
        <v>6531</v>
      </c>
      <c r="B3280" s="1" t="s">
        <v>6532</v>
      </c>
      <c r="C3280" s="1">
        <v>6071.0</v>
      </c>
      <c r="D3280" s="1">
        <v>1.0</v>
      </c>
      <c r="F3280" s="1" t="s">
        <v>1520</v>
      </c>
      <c r="G3280" s="2">
        <f>IFERROR(__xludf.DUMMYFUNCTION("IF(B3280="""","""",COUNTA(SPLIT(B3280,"" "")))"),36.0)</f>
        <v>36</v>
      </c>
    </row>
    <row r="3281">
      <c r="A3281" s="1" t="s">
        <v>6533</v>
      </c>
      <c r="B3281" s="1" t="s">
        <v>6534</v>
      </c>
      <c r="C3281" s="1">
        <v>4013.0</v>
      </c>
      <c r="D3281" s="1">
        <v>14.0</v>
      </c>
      <c r="F3281" s="1" t="s">
        <v>1520</v>
      </c>
      <c r="G3281" s="2">
        <f>IFERROR(__xludf.DUMMYFUNCTION("IF(B3281="""","""",COUNTA(SPLIT(B3281,"" "")))"),9.0)</f>
        <v>9</v>
      </c>
    </row>
    <row r="3282">
      <c r="A3282" s="1" t="s">
        <v>6535</v>
      </c>
      <c r="B3282" s="1" t="s">
        <v>6536</v>
      </c>
      <c r="C3282" s="1">
        <v>6059.0</v>
      </c>
      <c r="D3282" s="1">
        <v>2.0</v>
      </c>
      <c r="F3282" s="1" t="s">
        <v>1520</v>
      </c>
      <c r="G3282" s="2">
        <f>IFERROR(__xludf.DUMMYFUNCTION("IF(B3282="""","""",COUNTA(SPLIT(B3282,"" "")))"),6.0)</f>
        <v>6</v>
      </c>
    </row>
    <row r="3283">
      <c r="A3283" s="1" t="s">
        <v>6537</v>
      </c>
      <c r="B3283" s="1" t="s">
        <v>6538</v>
      </c>
      <c r="C3283" s="1">
        <v>6060.0</v>
      </c>
      <c r="D3283" s="1">
        <v>14.0</v>
      </c>
      <c r="F3283" s="1" t="s">
        <v>1520</v>
      </c>
      <c r="G3283" s="2">
        <f>IFERROR(__xludf.DUMMYFUNCTION("IF(B3283="""","""",COUNTA(SPLIT(B3283,"" "")))"),12.0)</f>
        <v>12</v>
      </c>
    </row>
    <row r="3284">
      <c r="A3284" s="1" t="s">
        <v>6539</v>
      </c>
      <c r="B3284" s="1" t="s">
        <v>6540</v>
      </c>
      <c r="C3284" s="1">
        <v>6061.0</v>
      </c>
      <c r="D3284" s="1">
        <v>2.0</v>
      </c>
      <c r="F3284" s="1" t="s">
        <v>1520</v>
      </c>
      <c r="G3284" s="2">
        <f>IFERROR(__xludf.DUMMYFUNCTION("IF(B3284="""","""",COUNTA(SPLIT(B3284,"" "")))"),7.0)</f>
        <v>7</v>
      </c>
    </row>
    <row r="3285">
      <c r="A3285" s="1" t="s">
        <v>6541</v>
      </c>
      <c r="B3285" s="1" t="s">
        <v>6542</v>
      </c>
      <c r="C3285" s="1">
        <v>6062.0</v>
      </c>
      <c r="D3285" s="1">
        <v>1.0</v>
      </c>
      <c r="F3285" s="1" t="s">
        <v>1520</v>
      </c>
      <c r="G3285" s="2">
        <f>IFERROR(__xludf.DUMMYFUNCTION("IF(B3285="""","""",COUNTA(SPLIT(B3285,"" "")))"),39.0)</f>
        <v>39</v>
      </c>
    </row>
    <row r="3286">
      <c r="A3286" s="1" t="s">
        <v>6543</v>
      </c>
      <c r="B3286" s="1" t="s">
        <v>6544</v>
      </c>
      <c r="C3286" s="1">
        <v>4012.0</v>
      </c>
      <c r="D3286" s="1">
        <v>14.0</v>
      </c>
      <c r="F3286" s="1" t="s">
        <v>1520</v>
      </c>
      <c r="G3286" s="2">
        <f>IFERROR(__xludf.DUMMYFUNCTION("IF(B3286="""","""",COUNTA(SPLIT(B3286,"" "")))"),18.0)</f>
        <v>18</v>
      </c>
    </row>
    <row r="3287">
      <c r="A3287" s="1" t="s">
        <v>6545</v>
      </c>
      <c r="B3287" s="1" t="s">
        <v>6546</v>
      </c>
      <c r="C3287" s="1">
        <v>6057.0</v>
      </c>
      <c r="D3287" s="1">
        <v>2.0</v>
      </c>
      <c r="F3287" s="1" t="s">
        <v>1520</v>
      </c>
      <c r="G3287" s="2">
        <f>IFERROR(__xludf.DUMMYFUNCTION("IF(B3287="""","""",COUNTA(SPLIT(B3287,"" "")))"),8.0)</f>
        <v>8</v>
      </c>
    </row>
    <row r="3288">
      <c r="A3288" s="1" t="s">
        <v>6547</v>
      </c>
      <c r="B3288" s="1" t="s">
        <v>6548</v>
      </c>
      <c r="C3288" s="1">
        <v>6058.0</v>
      </c>
      <c r="D3288" s="1">
        <v>1.0</v>
      </c>
      <c r="F3288" s="1" t="s">
        <v>1520</v>
      </c>
      <c r="G3288" s="2">
        <f>IFERROR(__xludf.DUMMYFUNCTION("IF(B3288="""","""",COUNTA(SPLIT(B3288,"" "")))"),16.0)</f>
        <v>16</v>
      </c>
    </row>
    <row r="3289">
      <c r="A3289" s="1" t="s">
        <v>6549</v>
      </c>
      <c r="B3289" s="1" t="s">
        <v>6550</v>
      </c>
      <c r="C3289" s="1">
        <v>4011.0</v>
      </c>
      <c r="D3289" s="1">
        <v>1.0</v>
      </c>
      <c r="F3289" s="1" t="s">
        <v>1520</v>
      </c>
      <c r="G3289" s="2">
        <f>IFERROR(__xludf.DUMMYFUNCTION("IF(B3289="""","""",COUNTA(SPLIT(B3289,"" "")))"),36.0)</f>
        <v>36</v>
      </c>
    </row>
    <row r="3290">
      <c r="A3290" s="1" t="s">
        <v>6551</v>
      </c>
      <c r="B3290" s="1" t="s">
        <v>6552</v>
      </c>
      <c r="C3290" s="1">
        <v>6056.0</v>
      </c>
      <c r="D3290" s="1">
        <v>2.0</v>
      </c>
      <c r="F3290" s="1" t="s">
        <v>1520</v>
      </c>
      <c r="G3290" s="2">
        <f>IFERROR(__xludf.DUMMYFUNCTION("IF(B3290="""","""",COUNTA(SPLIT(B3290,"" "")))"),24.0)</f>
        <v>24</v>
      </c>
    </row>
    <row r="3291">
      <c r="A3291" s="1" t="s">
        <v>6553</v>
      </c>
      <c r="B3291" s="1" t="s">
        <v>6554</v>
      </c>
      <c r="C3291" s="1">
        <v>4006.0</v>
      </c>
      <c r="D3291" s="1">
        <v>1.0</v>
      </c>
      <c r="F3291" s="1" t="s">
        <v>1520</v>
      </c>
      <c r="G3291" s="2">
        <f>IFERROR(__xludf.DUMMYFUNCTION("IF(B3291="""","""",COUNTA(SPLIT(B3291,"" "")))"),35.0)</f>
        <v>35</v>
      </c>
    </row>
    <row r="3292">
      <c r="A3292" s="1" t="s">
        <v>6555</v>
      </c>
      <c r="B3292" s="1" t="s">
        <v>6556</v>
      </c>
      <c r="C3292" s="1">
        <v>4000.0</v>
      </c>
      <c r="D3292" s="1">
        <v>4.0</v>
      </c>
      <c r="F3292" s="1" t="s">
        <v>1520</v>
      </c>
      <c r="G3292" s="2">
        <f>IFERROR(__xludf.DUMMYFUNCTION("IF(B3292="""","""",COUNTA(SPLIT(B3292,"" "")))"),2.0)</f>
        <v>2</v>
      </c>
    </row>
    <row r="3293">
      <c r="A3293" s="1" t="s">
        <v>6557</v>
      </c>
      <c r="B3293" s="1" t="s">
        <v>6558</v>
      </c>
      <c r="C3293" s="1">
        <v>6034.0</v>
      </c>
      <c r="D3293" s="1">
        <v>5.0</v>
      </c>
      <c r="F3293" s="1" t="s">
        <v>1520</v>
      </c>
      <c r="G3293" s="2">
        <f>IFERROR(__xludf.DUMMYFUNCTION("IF(B3293="""","""",COUNTA(SPLIT(B3293,"" "")))"),3.0)</f>
        <v>3</v>
      </c>
    </row>
    <row r="3294">
      <c r="A3294" s="1" t="s">
        <v>6559</v>
      </c>
      <c r="B3294" s="1" t="s">
        <v>6560</v>
      </c>
      <c r="C3294" s="1">
        <v>6035.0</v>
      </c>
      <c r="D3294" s="1">
        <v>4.0</v>
      </c>
      <c r="F3294" s="1" t="s">
        <v>1520</v>
      </c>
      <c r="G3294" s="2">
        <f>IFERROR(__xludf.DUMMYFUNCTION("IF(B3294="""","""",COUNTA(SPLIT(B3294,"" "")))"),4.0)</f>
        <v>4</v>
      </c>
    </row>
    <row r="3295">
      <c r="A3295" s="1" t="s">
        <v>6561</v>
      </c>
      <c r="B3295" s="1" t="s">
        <v>6562</v>
      </c>
      <c r="C3295" s="1">
        <v>6037.0</v>
      </c>
      <c r="D3295" s="1">
        <v>5.0</v>
      </c>
      <c r="F3295" s="1" t="s">
        <v>1520</v>
      </c>
      <c r="G3295" s="2">
        <f>IFERROR(__xludf.DUMMYFUNCTION("IF(B3295="""","""",COUNTA(SPLIT(B3295,"" "")))"),5.0)</f>
        <v>5</v>
      </c>
    </row>
    <row r="3296">
      <c r="A3296" s="1" t="s">
        <v>6563</v>
      </c>
      <c r="B3296" s="1" t="s">
        <v>6564</v>
      </c>
      <c r="C3296" s="1">
        <v>4005.0</v>
      </c>
      <c r="D3296" s="1">
        <v>14.0</v>
      </c>
      <c r="F3296" s="1" t="s">
        <v>1520</v>
      </c>
      <c r="G3296" s="2">
        <f>IFERROR(__xludf.DUMMYFUNCTION("IF(B3296="""","""",COUNTA(SPLIT(B3296,"" "")))"),6.0)</f>
        <v>6</v>
      </c>
    </row>
    <row r="3297">
      <c r="A3297" s="1" t="s">
        <v>6565</v>
      </c>
      <c r="B3297" s="1" t="s">
        <v>6566</v>
      </c>
      <c r="C3297" s="1">
        <v>6148.0</v>
      </c>
      <c r="D3297" s="1">
        <v>6.0</v>
      </c>
      <c r="F3297" s="1" t="s">
        <v>1520</v>
      </c>
      <c r="G3297" s="2">
        <f>IFERROR(__xludf.DUMMYFUNCTION("IF(B3297="""","""",COUNTA(SPLIT(B3297,"" "")))"),12.0)</f>
        <v>12</v>
      </c>
    </row>
    <row r="3298">
      <c r="A3298" s="1" t="s">
        <v>6567</v>
      </c>
      <c r="B3298" s="1" t="s">
        <v>6568</v>
      </c>
      <c r="C3298" s="1">
        <v>6149.0</v>
      </c>
      <c r="D3298" s="1">
        <v>6.0</v>
      </c>
      <c r="F3298" s="1" t="s">
        <v>1520</v>
      </c>
      <c r="G3298" s="2">
        <f>IFERROR(__xludf.DUMMYFUNCTION("IF(B3298="""","""",COUNTA(SPLIT(B3298,"" "")))"),11.0)</f>
        <v>11</v>
      </c>
    </row>
    <row r="3299">
      <c r="A3299" s="1" t="s">
        <v>6569</v>
      </c>
      <c r="B3299" s="1" t="s">
        <v>6570</v>
      </c>
      <c r="C3299" s="1">
        <v>6147.0</v>
      </c>
      <c r="D3299" s="1">
        <v>6.0</v>
      </c>
      <c r="F3299" s="1" t="s">
        <v>1520</v>
      </c>
      <c r="G3299" s="2">
        <f>IFERROR(__xludf.DUMMYFUNCTION("IF(B3299="""","""",COUNTA(SPLIT(B3299,"" "")))"),8.0)</f>
        <v>8</v>
      </c>
    </row>
    <row r="3300">
      <c r="A3300" s="1" t="s">
        <v>6571</v>
      </c>
      <c r="B3300" s="1" t="s">
        <v>6572</v>
      </c>
      <c r="C3300" s="1">
        <v>6151.0</v>
      </c>
      <c r="D3300" s="1">
        <v>6.0</v>
      </c>
      <c r="F3300" s="1" t="s">
        <v>1520</v>
      </c>
      <c r="G3300" s="2">
        <f>IFERROR(__xludf.DUMMYFUNCTION("IF(B3300="""","""",COUNTA(SPLIT(B3300,"" "")))"),12.0)</f>
        <v>12</v>
      </c>
    </row>
    <row r="3301">
      <c r="A3301" s="1" t="s">
        <v>6573</v>
      </c>
      <c r="B3301" s="1" t="s">
        <v>6574</v>
      </c>
      <c r="C3301" s="1">
        <v>6184.0</v>
      </c>
      <c r="D3301" s="1">
        <v>6.0</v>
      </c>
      <c r="F3301" s="1" t="s">
        <v>1520</v>
      </c>
      <c r="G3301" s="2">
        <f>IFERROR(__xludf.DUMMYFUNCTION("IF(B3301="""","""",COUNTA(SPLIT(B3301,"" "")))"),13.0)</f>
        <v>13</v>
      </c>
    </row>
    <row r="3302">
      <c r="A3302" s="1" t="s">
        <v>6575</v>
      </c>
      <c r="B3302" s="1" t="s">
        <v>6576</v>
      </c>
      <c r="C3302" s="1">
        <v>6185.0</v>
      </c>
      <c r="D3302" s="1">
        <v>6.0</v>
      </c>
      <c r="F3302" s="1" t="s">
        <v>1520</v>
      </c>
      <c r="G3302" s="2">
        <f>IFERROR(__xludf.DUMMYFUNCTION("IF(B3302="""","""",COUNTA(SPLIT(B3302,"" "")))"),9.0)</f>
        <v>9</v>
      </c>
    </row>
    <row r="3303">
      <c r="A3303" s="1" t="s">
        <v>6577</v>
      </c>
      <c r="B3303" s="1" t="s">
        <v>6578</v>
      </c>
      <c r="C3303" s="1">
        <v>6152.0</v>
      </c>
      <c r="D3303" s="1">
        <v>6.0</v>
      </c>
      <c r="F3303" s="1" t="s">
        <v>1520</v>
      </c>
      <c r="G3303" s="2">
        <f>IFERROR(__xludf.DUMMYFUNCTION("IF(B3303="""","""",COUNTA(SPLIT(B3303,"" "")))"),11.0)</f>
        <v>11</v>
      </c>
    </row>
    <row r="3304">
      <c r="A3304" s="1" t="s">
        <v>6579</v>
      </c>
      <c r="B3304" s="1" t="s">
        <v>6580</v>
      </c>
      <c r="C3304" s="1">
        <v>6186.0</v>
      </c>
      <c r="D3304" s="1">
        <v>6.0</v>
      </c>
      <c r="F3304" s="1" t="s">
        <v>1520</v>
      </c>
      <c r="G3304" s="2">
        <f>IFERROR(__xludf.DUMMYFUNCTION("IF(B3304="""","""",COUNTA(SPLIT(B3304,"" "")))"),12.0)</f>
        <v>12</v>
      </c>
    </row>
    <row r="3305">
      <c r="A3305" s="1" t="s">
        <v>6581</v>
      </c>
      <c r="B3305" s="1" t="s">
        <v>6582</v>
      </c>
      <c r="C3305" s="1">
        <v>6187.0</v>
      </c>
      <c r="D3305" s="1">
        <v>6.0</v>
      </c>
      <c r="F3305" s="1" t="s">
        <v>1520</v>
      </c>
      <c r="G3305" s="2">
        <f>IFERROR(__xludf.DUMMYFUNCTION("IF(B3305="""","""",COUNTA(SPLIT(B3305,"" "")))"),10.0)</f>
        <v>10</v>
      </c>
    </row>
    <row r="3306">
      <c r="A3306" s="1" t="s">
        <v>6583</v>
      </c>
      <c r="B3306" s="1" t="s">
        <v>6584</v>
      </c>
      <c r="C3306" s="1">
        <v>6150.0</v>
      </c>
      <c r="D3306" s="1">
        <v>6.0</v>
      </c>
      <c r="F3306" s="1" t="s">
        <v>1520</v>
      </c>
      <c r="G3306" s="2">
        <f>IFERROR(__xludf.DUMMYFUNCTION("IF(B3306="""","""",COUNTA(SPLIT(B3306,"" "")))"),5.0)</f>
        <v>5</v>
      </c>
    </row>
    <row r="3307">
      <c r="A3307" s="1" t="s">
        <v>6585</v>
      </c>
      <c r="B3307" s="1" t="s">
        <v>6586</v>
      </c>
      <c r="C3307" s="1">
        <v>6182.0</v>
      </c>
      <c r="D3307" s="1">
        <v>6.0</v>
      </c>
      <c r="F3307" s="1" t="s">
        <v>1520</v>
      </c>
      <c r="G3307" s="2">
        <f>IFERROR(__xludf.DUMMYFUNCTION("IF(B3307="""","""",COUNTA(SPLIT(B3307,"" "")))"),4.0)</f>
        <v>4</v>
      </c>
    </row>
    <row r="3308">
      <c r="A3308" s="1" t="s">
        <v>6587</v>
      </c>
      <c r="B3308" s="1" t="s">
        <v>6588</v>
      </c>
      <c r="C3308" s="1">
        <v>6183.0</v>
      </c>
      <c r="D3308" s="1">
        <v>6.0</v>
      </c>
      <c r="F3308" s="1" t="s">
        <v>1520</v>
      </c>
      <c r="G3308" s="2">
        <f>IFERROR(__xludf.DUMMYFUNCTION("IF(B3308="""","""",COUNTA(SPLIT(B3308,"" "")))"),13.0)</f>
        <v>13</v>
      </c>
    </row>
    <row r="3309">
      <c r="A3309" s="1" t="s">
        <v>6589</v>
      </c>
      <c r="B3309" s="1" t="s">
        <v>6590</v>
      </c>
      <c r="C3309" s="1">
        <v>3680.0</v>
      </c>
      <c r="D3309" s="1">
        <v>6.0</v>
      </c>
      <c r="F3309" s="1" t="s">
        <v>1520</v>
      </c>
      <c r="G3309" s="2">
        <f>IFERROR(__xludf.DUMMYFUNCTION("IF(B3309="""","""",COUNTA(SPLIT(B3309,"" "")))"),11.0)</f>
        <v>11</v>
      </c>
    </row>
    <row r="3310">
      <c r="A3310" s="1" t="s">
        <v>6591</v>
      </c>
      <c r="B3310" s="1" t="s">
        <v>6592</v>
      </c>
      <c r="C3310" s="1">
        <v>6188.0</v>
      </c>
      <c r="D3310" s="1">
        <v>2.0</v>
      </c>
      <c r="F3310" s="1" t="s">
        <v>1520</v>
      </c>
      <c r="G3310" s="2">
        <f>IFERROR(__xludf.DUMMYFUNCTION("IF(B3310="""","""",COUNTA(SPLIT(B3310,"" "")))"),28.0)</f>
        <v>28</v>
      </c>
    </row>
    <row r="3311">
      <c r="A3311" s="1" t="s">
        <v>6593</v>
      </c>
      <c r="B3311" s="1" t="s">
        <v>6594</v>
      </c>
      <c r="C3311" s="1">
        <v>6189.0</v>
      </c>
      <c r="D3311" s="1">
        <v>1.0</v>
      </c>
      <c r="F3311" s="1" t="s">
        <v>1520</v>
      </c>
      <c r="G3311" s="2">
        <f>IFERROR(__xludf.DUMMYFUNCTION("IF(B3311="""","""",COUNTA(SPLIT(B3311,"" "")))"),23.0)</f>
        <v>23</v>
      </c>
    </row>
    <row r="3312">
      <c r="A3312" s="1" t="s">
        <v>6595</v>
      </c>
      <c r="B3312" s="1" t="s">
        <v>6596</v>
      </c>
      <c r="C3312" s="1">
        <v>6190.0</v>
      </c>
      <c r="D3312" s="1">
        <v>1.0</v>
      </c>
      <c r="F3312" s="1" t="s">
        <v>1520</v>
      </c>
      <c r="G3312" s="2">
        <f>IFERROR(__xludf.DUMMYFUNCTION("IF(B3312="""","""",COUNTA(SPLIT(B3312,"" "")))"),10.0)</f>
        <v>10</v>
      </c>
    </row>
    <row r="3313">
      <c r="A3313" s="1" t="s">
        <v>6597</v>
      </c>
      <c r="B3313" s="1" t="s">
        <v>6598</v>
      </c>
      <c r="C3313" s="1">
        <v>3679.0</v>
      </c>
      <c r="D3313" s="1">
        <v>1.0</v>
      </c>
      <c r="F3313" s="1" t="s">
        <v>1520</v>
      </c>
      <c r="G3313" s="2">
        <f>IFERROR(__xludf.DUMMYFUNCTION("IF(B3313="""","""",COUNTA(SPLIT(B3313,"" "")))"),37.0)</f>
        <v>37</v>
      </c>
    </row>
    <row r="3314">
      <c r="A3314" s="1" t="s">
        <v>6599</v>
      </c>
      <c r="B3314" s="1" t="s">
        <v>6600</v>
      </c>
      <c r="C3314" s="1">
        <v>6143.0</v>
      </c>
      <c r="D3314" s="1">
        <v>6.0</v>
      </c>
      <c r="F3314" s="1" t="s">
        <v>1520</v>
      </c>
      <c r="G3314" s="2">
        <f>IFERROR(__xludf.DUMMYFUNCTION("IF(B3314="""","""",COUNTA(SPLIT(B3314,"" "")))"),13.0)</f>
        <v>13</v>
      </c>
    </row>
    <row r="3315">
      <c r="A3315" s="1" t="s">
        <v>6601</v>
      </c>
      <c r="B3315" s="1" t="s">
        <v>6602</v>
      </c>
      <c r="C3315" s="1">
        <v>6173.0</v>
      </c>
      <c r="D3315" s="1">
        <v>2.0</v>
      </c>
      <c r="F3315" s="1" t="s">
        <v>1520</v>
      </c>
      <c r="G3315" s="2">
        <f>IFERROR(__xludf.DUMMYFUNCTION("IF(B3315="""","""",COUNTA(SPLIT(B3315,"" "")))"),7.0)</f>
        <v>7</v>
      </c>
    </row>
    <row r="3316">
      <c r="A3316" s="1" t="s">
        <v>6603</v>
      </c>
      <c r="B3316" s="1" t="s">
        <v>6604</v>
      </c>
      <c r="C3316" s="1">
        <v>6174.0</v>
      </c>
      <c r="D3316" s="1">
        <v>6.0</v>
      </c>
      <c r="F3316" s="1" t="s">
        <v>1520</v>
      </c>
      <c r="G3316" s="2">
        <f>IFERROR(__xludf.DUMMYFUNCTION("IF(B3316="""","""",COUNTA(SPLIT(B3316,"" "")))"),18.0)</f>
        <v>18</v>
      </c>
    </row>
    <row r="3317">
      <c r="A3317" s="1" t="s">
        <v>6605</v>
      </c>
      <c r="B3317" s="1" t="s">
        <v>6606</v>
      </c>
      <c r="C3317" s="1">
        <v>6175.0</v>
      </c>
      <c r="D3317" s="1">
        <v>2.0</v>
      </c>
      <c r="F3317" s="1" t="s">
        <v>1520</v>
      </c>
      <c r="G3317" s="2">
        <f>IFERROR(__xludf.DUMMYFUNCTION("IF(B3317="""","""",COUNTA(SPLIT(B3317,"" "")))"),27.0)</f>
        <v>27</v>
      </c>
    </row>
    <row r="3318">
      <c r="A3318" s="1" t="s">
        <v>6607</v>
      </c>
      <c r="B3318" s="1" t="s">
        <v>6608</v>
      </c>
      <c r="C3318" s="1">
        <v>6176.0</v>
      </c>
      <c r="D3318" s="1">
        <v>6.0</v>
      </c>
      <c r="F3318" s="1" t="s">
        <v>1520</v>
      </c>
      <c r="G3318" s="2">
        <f>IFERROR(__xludf.DUMMYFUNCTION("IF(B3318="""","""",COUNTA(SPLIT(B3318,"" "")))"),31.0)</f>
        <v>31</v>
      </c>
    </row>
    <row r="3319">
      <c r="A3319" s="1" t="s">
        <v>6609</v>
      </c>
      <c r="B3319" s="1" t="s">
        <v>6610</v>
      </c>
      <c r="C3319" s="1">
        <v>6177.0</v>
      </c>
      <c r="D3319" s="1">
        <v>2.0</v>
      </c>
      <c r="F3319" s="1" t="s">
        <v>1520</v>
      </c>
      <c r="G3319" s="2">
        <f>IFERROR(__xludf.DUMMYFUNCTION("IF(B3319="""","""",COUNTA(SPLIT(B3319,"" "")))"),23.0)</f>
        <v>23</v>
      </c>
    </row>
    <row r="3320">
      <c r="A3320" s="1" t="s">
        <v>6611</v>
      </c>
      <c r="B3320" s="1" t="s">
        <v>6612</v>
      </c>
      <c r="C3320" s="1">
        <v>6178.0</v>
      </c>
      <c r="D3320" s="1">
        <v>6.0</v>
      </c>
      <c r="F3320" s="1" t="s">
        <v>1520</v>
      </c>
      <c r="G3320" s="2">
        <f>IFERROR(__xludf.DUMMYFUNCTION("IF(B3320="""","""",COUNTA(SPLIT(B3320,"" "")))"),26.0)</f>
        <v>26</v>
      </c>
    </row>
    <row r="3321">
      <c r="A3321" s="1" t="s">
        <v>6613</v>
      </c>
      <c r="B3321" s="1" t="s">
        <v>6614</v>
      </c>
      <c r="C3321" s="1">
        <v>6179.0</v>
      </c>
      <c r="D3321" s="1">
        <v>2.0</v>
      </c>
      <c r="F3321" s="1" t="s">
        <v>1520</v>
      </c>
      <c r="G3321" s="2">
        <f>IFERROR(__xludf.DUMMYFUNCTION("IF(B3321="""","""",COUNTA(SPLIT(B3321,"" "")))"),8.0)</f>
        <v>8</v>
      </c>
    </row>
    <row r="3322">
      <c r="A3322" s="1" t="s">
        <v>6615</v>
      </c>
      <c r="B3322" s="1" t="s">
        <v>6616</v>
      </c>
      <c r="C3322" s="1">
        <v>6180.0</v>
      </c>
      <c r="D3322" s="1">
        <v>6.0</v>
      </c>
      <c r="F3322" s="1" t="s">
        <v>1520</v>
      </c>
      <c r="G3322" s="2">
        <f>IFERROR(__xludf.DUMMYFUNCTION("IF(B3322="""","""",COUNTA(SPLIT(B3322,"" "")))"),9.0)</f>
        <v>9</v>
      </c>
    </row>
    <row r="3323">
      <c r="A3323" s="1" t="s">
        <v>6617</v>
      </c>
      <c r="B3323" s="1" t="s">
        <v>6618</v>
      </c>
      <c r="C3323" s="1">
        <v>6181.0</v>
      </c>
      <c r="D3323" s="1">
        <v>6.0</v>
      </c>
      <c r="F3323" s="1" t="s">
        <v>1520</v>
      </c>
      <c r="G3323" s="2">
        <f>IFERROR(__xludf.DUMMYFUNCTION("IF(B3323="""","""",COUNTA(SPLIT(B3323,"" "")))"),8.0)</f>
        <v>8</v>
      </c>
    </row>
    <row r="3324">
      <c r="A3324" s="1" t="s">
        <v>6619</v>
      </c>
      <c r="B3324" s="1" t="s">
        <v>6620</v>
      </c>
      <c r="C3324" s="1">
        <v>3674.0</v>
      </c>
      <c r="D3324" s="1">
        <v>1.0</v>
      </c>
      <c r="F3324" s="1" t="s">
        <v>1520</v>
      </c>
      <c r="G3324" s="2">
        <f>IFERROR(__xludf.DUMMYFUNCTION("IF(B3324="""","""",COUNTA(SPLIT(B3324,"" "")))"),32.0)</f>
        <v>32</v>
      </c>
    </row>
    <row r="3325">
      <c r="A3325" s="1" t="s">
        <v>6621</v>
      </c>
      <c r="B3325" s="1" t="s">
        <v>6622</v>
      </c>
      <c r="C3325" s="1">
        <v>6169.0</v>
      </c>
      <c r="D3325" s="1">
        <v>1.0</v>
      </c>
      <c r="F3325" s="1" t="s">
        <v>1520</v>
      </c>
      <c r="G3325" s="2">
        <f>IFERROR(__xludf.DUMMYFUNCTION("IF(B3325="""","""",COUNTA(SPLIT(B3325,"" "")))"),15.0)</f>
        <v>15</v>
      </c>
    </row>
    <row r="3326">
      <c r="A3326" s="1" t="s">
        <v>6623</v>
      </c>
      <c r="B3326" s="1" t="s">
        <v>6624</v>
      </c>
      <c r="C3326" s="1">
        <v>6170.0</v>
      </c>
      <c r="D3326" s="1">
        <v>2.0</v>
      </c>
      <c r="F3326" s="1" t="s">
        <v>1520</v>
      </c>
      <c r="G3326" s="2">
        <f>IFERROR(__xludf.DUMMYFUNCTION("IF(B3326="""","""",COUNTA(SPLIT(B3326,"" "")))"),20.0)</f>
        <v>20</v>
      </c>
    </row>
    <row r="3327">
      <c r="A3327" s="1" t="s">
        <v>6625</v>
      </c>
      <c r="B3327" s="1" t="s">
        <v>6626</v>
      </c>
      <c r="C3327" s="1">
        <v>6171.0</v>
      </c>
      <c r="D3327" s="1">
        <v>1.0</v>
      </c>
      <c r="F3327" s="1" t="s">
        <v>1520</v>
      </c>
      <c r="G3327" s="2">
        <f>IFERROR(__xludf.DUMMYFUNCTION("IF(B3327="""","""",COUNTA(SPLIT(B3327,"" "")))"),13.0)</f>
        <v>13</v>
      </c>
    </row>
    <row r="3328">
      <c r="A3328" s="1" t="s">
        <v>6627</v>
      </c>
      <c r="B3328" s="1" t="s">
        <v>6628</v>
      </c>
      <c r="C3328" s="1">
        <v>3678.0</v>
      </c>
      <c r="D3328" s="1">
        <v>1.0</v>
      </c>
      <c r="F3328" s="1" t="s">
        <v>1520</v>
      </c>
      <c r="G3328" s="2">
        <f>IFERROR(__xludf.DUMMYFUNCTION("IF(B3328="""","""",COUNTA(SPLIT(B3328,"" "")))"),25.0)</f>
        <v>25</v>
      </c>
    </row>
    <row r="3329">
      <c r="A3329" s="1" t="s">
        <v>6629</v>
      </c>
      <c r="B3329" s="1" t="s">
        <v>6630</v>
      </c>
      <c r="C3329" s="1">
        <v>3673.0</v>
      </c>
      <c r="D3329" s="1">
        <v>1.0</v>
      </c>
      <c r="F3329" s="1" t="s">
        <v>1520</v>
      </c>
      <c r="G3329" s="2">
        <f>IFERROR(__xludf.DUMMYFUNCTION("IF(B3329="""","""",COUNTA(SPLIT(B3329,"" "")))"),32.0)</f>
        <v>32</v>
      </c>
    </row>
    <row r="3330">
      <c r="A3330" s="1" t="s">
        <v>6631</v>
      </c>
      <c r="B3330" s="1" t="s">
        <v>6632</v>
      </c>
      <c r="C3330" s="1">
        <v>6168.0</v>
      </c>
      <c r="D3330" s="1">
        <v>1.0</v>
      </c>
      <c r="F3330" s="1" t="s">
        <v>1520</v>
      </c>
      <c r="G3330" s="2">
        <f>IFERROR(__xludf.DUMMYFUNCTION("IF(B3330="""","""",COUNTA(SPLIT(B3330,"" "")))"),27.0)</f>
        <v>27</v>
      </c>
    </row>
    <row r="3331">
      <c r="A3331" s="1" t="s">
        <v>6633</v>
      </c>
      <c r="B3331" s="1" t="s">
        <v>6634</v>
      </c>
      <c r="C3331" s="1">
        <v>3677.0</v>
      </c>
      <c r="D3331" s="1">
        <v>1.0</v>
      </c>
      <c r="F3331" s="1" t="s">
        <v>1520</v>
      </c>
      <c r="G3331" s="2">
        <f>IFERROR(__xludf.DUMMYFUNCTION("IF(B3331="""","""",COUNTA(SPLIT(B3331,"" "")))"),22.0)</f>
        <v>22</v>
      </c>
    </row>
    <row r="3332">
      <c r="A3332" s="1" t="s">
        <v>6635</v>
      </c>
      <c r="B3332" s="1" t="s">
        <v>6636</v>
      </c>
      <c r="C3332" s="1">
        <v>5934.0</v>
      </c>
      <c r="D3332" s="1">
        <v>1.0</v>
      </c>
      <c r="F3332" s="1" t="s">
        <v>1520</v>
      </c>
      <c r="G3332" s="2">
        <f>IFERROR(__xludf.DUMMYFUNCTION("IF(B3332="""","""",COUNTA(SPLIT(B3332,"" "")))"),27.0)</f>
        <v>27</v>
      </c>
    </row>
    <row r="3333">
      <c r="A3333" s="1" t="s">
        <v>6637</v>
      </c>
      <c r="B3333" s="1" t="s">
        <v>6638</v>
      </c>
      <c r="C3333" s="1">
        <v>3683.0</v>
      </c>
      <c r="D3333" s="1">
        <v>1.0</v>
      </c>
      <c r="F3333" s="1" t="s">
        <v>1520</v>
      </c>
      <c r="G3333" s="2">
        <f>IFERROR(__xludf.DUMMYFUNCTION("IF(B3333="""","""",COUNTA(SPLIT(B3333,"" "")))"),26.0)</f>
        <v>26</v>
      </c>
    </row>
    <row r="3334">
      <c r="A3334" s="1" t="s">
        <v>6639</v>
      </c>
      <c r="B3334" s="1" t="s">
        <v>6640</v>
      </c>
      <c r="C3334" s="1">
        <v>6191.0</v>
      </c>
      <c r="D3334" s="1">
        <v>2.0</v>
      </c>
      <c r="F3334" s="1" t="s">
        <v>1520</v>
      </c>
      <c r="G3334" s="2">
        <f>IFERROR(__xludf.DUMMYFUNCTION("IF(B3334="""","""",COUNTA(SPLIT(B3334,"" "")))"),20.0)</f>
        <v>20</v>
      </c>
    </row>
    <row r="3335">
      <c r="A3335" s="1" t="s">
        <v>6641</v>
      </c>
      <c r="B3335" s="1" t="s">
        <v>6642</v>
      </c>
      <c r="C3335" s="1">
        <v>3668.0</v>
      </c>
      <c r="D3335" s="1">
        <v>1.0</v>
      </c>
      <c r="F3335" s="1" t="s">
        <v>1520</v>
      </c>
      <c r="G3335" s="2">
        <f>IFERROR(__xludf.DUMMYFUNCTION("IF(B3335="""","""",COUNTA(SPLIT(B3335,"" "")))"),15.0)</f>
        <v>15</v>
      </c>
    </row>
    <row r="3336">
      <c r="A3336" s="1" t="s">
        <v>6643</v>
      </c>
      <c r="B3336" s="1" t="s">
        <v>6644</v>
      </c>
      <c r="C3336" s="1">
        <v>6160.0</v>
      </c>
      <c r="D3336" s="1">
        <v>1.0</v>
      </c>
      <c r="F3336" s="1" t="s">
        <v>1520</v>
      </c>
      <c r="G3336" s="2">
        <f>IFERROR(__xludf.DUMMYFUNCTION("IF(B3336="""","""",COUNTA(SPLIT(B3336,"" "")))"),19.0)</f>
        <v>19</v>
      </c>
    </row>
    <row r="3337">
      <c r="A3337" s="1" t="s">
        <v>6645</v>
      </c>
      <c r="B3337" s="1" t="s">
        <v>6646</v>
      </c>
      <c r="C3337" s="1">
        <v>6161.0</v>
      </c>
      <c r="D3337" s="1">
        <v>2.0</v>
      </c>
      <c r="F3337" s="1" t="s">
        <v>1520</v>
      </c>
      <c r="G3337" s="2">
        <f>IFERROR(__xludf.DUMMYFUNCTION("IF(B3337="""","""",COUNTA(SPLIT(B3337,"" "")))"),28.0)</f>
        <v>28</v>
      </c>
    </row>
    <row r="3338">
      <c r="A3338" s="1" t="s">
        <v>6647</v>
      </c>
      <c r="B3338" s="1" t="s">
        <v>6648</v>
      </c>
      <c r="C3338" s="1">
        <v>3667.0</v>
      </c>
      <c r="D3338" s="1">
        <v>1.0</v>
      </c>
      <c r="F3338" s="1" t="s">
        <v>1520</v>
      </c>
      <c r="G3338" s="2">
        <f>IFERROR(__xludf.DUMMYFUNCTION("IF(B3338="""","""",COUNTA(SPLIT(B3338,"" "")))"),21.0)</f>
        <v>21</v>
      </c>
    </row>
    <row r="3339">
      <c r="A3339" s="1" t="s">
        <v>6649</v>
      </c>
      <c r="B3339" s="1" t="s">
        <v>6650</v>
      </c>
      <c r="C3339" s="1">
        <v>6159.0</v>
      </c>
      <c r="D3339" s="1">
        <v>2.0</v>
      </c>
      <c r="F3339" s="1" t="s">
        <v>1520</v>
      </c>
      <c r="G3339" s="2">
        <f>IFERROR(__xludf.DUMMYFUNCTION("IF(B3339="""","""",COUNTA(SPLIT(B3339,"" "")))"),9.0)</f>
        <v>9</v>
      </c>
    </row>
    <row r="3340">
      <c r="A3340" s="1" t="s">
        <v>6651</v>
      </c>
      <c r="B3340" s="1" t="s">
        <v>6652</v>
      </c>
      <c r="C3340" s="1">
        <v>4373.0</v>
      </c>
      <c r="D3340" s="1">
        <v>1.0</v>
      </c>
      <c r="F3340" s="1" t="s">
        <v>1520</v>
      </c>
      <c r="G3340" s="2">
        <f>IFERROR(__xludf.DUMMYFUNCTION("IF(B3340="""","""",COUNTA(SPLIT(B3340,"" "")))"),25.0)</f>
        <v>25</v>
      </c>
    </row>
    <row r="3341">
      <c r="A3341" s="1" t="s">
        <v>6653</v>
      </c>
      <c r="B3341" s="1" t="s">
        <v>6654</v>
      </c>
      <c r="C3341" s="1">
        <v>6166.0</v>
      </c>
      <c r="D3341" s="1">
        <v>2.0</v>
      </c>
      <c r="F3341" s="1" t="s">
        <v>1520</v>
      </c>
      <c r="G3341" s="2">
        <f>IFERROR(__xludf.DUMMYFUNCTION("IF(B3341="""","""",COUNTA(SPLIT(B3341,"" "")))"),34.0)</f>
        <v>34</v>
      </c>
    </row>
    <row r="3342">
      <c r="A3342" s="1" t="s">
        <v>6655</v>
      </c>
      <c r="B3342" s="1" t="s">
        <v>6656</v>
      </c>
      <c r="C3342" s="1">
        <v>3663.0</v>
      </c>
      <c r="D3342" s="1">
        <v>1.0</v>
      </c>
      <c r="F3342" s="1" t="s">
        <v>1520</v>
      </c>
      <c r="G3342" s="2">
        <f>IFERROR(__xludf.DUMMYFUNCTION("IF(B3342="""","""",COUNTA(SPLIT(B3342,"" "")))"),31.0)</f>
        <v>31</v>
      </c>
    </row>
    <row r="3343">
      <c r="A3343" s="1" t="s">
        <v>6657</v>
      </c>
      <c r="B3343" s="1" t="s">
        <v>6658</v>
      </c>
      <c r="C3343" s="1">
        <v>6127.0</v>
      </c>
      <c r="D3343" s="1">
        <v>1.0</v>
      </c>
      <c r="F3343" s="1" t="s">
        <v>1520</v>
      </c>
      <c r="G3343" s="2">
        <f>IFERROR(__xludf.DUMMYFUNCTION("IF(B3343="""","""",COUNTA(SPLIT(B3343,"" "")))"),7.0)</f>
        <v>7</v>
      </c>
    </row>
    <row r="3344">
      <c r="A3344" s="1" t="s">
        <v>6659</v>
      </c>
      <c r="B3344" s="1" t="s">
        <v>6660</v>
      </c>
      <c r="C3344" s="1">
        <v>6128.0</v>
      </c>
      <c r="D3344" s="1">
        <v>6.0</v>
      </c>
      <c r="F3344" s="1" t="s">
        <v>1520</v>
      </c>
      <c r="G3344" s="2">
        <f>IFERROR(__xludf.DUMMYFUNCTION("IF(B3344="""","""",COUNTA(SPLIT(B3344,"" "")))"),9.0)</f>
        <v>9</v>
      </c>
    </row>
    <row r="3345">
      <c r="A3345" s="1" t="s">
        <v>6661</v>
      </c>
      <c r="B3345" s="1" t="s">
        <v>6662</v>
      </c>
      <c r="C3345" s="1">
        <v>6129.0</v>
      </c>
      <c r="D3345" s="1">
        <v>5.0</v>
      </c>
      <c r="F3345" s="1" t="s">
        <v>1520</v>
      </c>
      <c r="G3345" s="2">
        <f>IFERROR(__xludf.DUMMYFUNCTION("IF(B3345="""","""",COUNTA(SPLIT(B3345,"" "")))"),3.0)</f>
        <v>3</v>
      </c>
    </row>
    <row r="3346">
      <c r="A3346" s="1" t="s">
        <v>6663</v>
      </c>
      <c r="B3346" s="1" t="s">
        <v>6664</v>
      </c>
      <c r="C3346" s="1">
        <v>6130.0</v>
      </c>
      <c r="D3346" s="1">
        <v>6.0</v>
      </c>
      <c r="F3346" s="1" t="s">
        <v>1520</v>
      </c>
      <c r="G3346" s="2">
        <f>IFERROR(__xludf.DUMMYFUNCTION("IF(B3346="""","""",COUNTA(SPLIT(B3346,"" "")))"),4.0)</f>
        <v>4</v>
      </c>
    </row>
    <row r="3347">
      <c r="A3347" s="1" t="s">
        <v>6665</v>
      </c>
      <c r="B3347" s="1" t="s">
        <v>6666</v>
      </c>
      <c r="C3347" s="1">
        <v>6131.0</v>
      </c>
      <c r="D3347" s="1">
        <v>5.0</v>
      </c>
      <c r="F3347" s="1" t="s">
        <v>1520</v>
      </c>
      <c r="G3347" s="2">
        <f>IFERROR(__xludf.DUMMYFUNCTION("IF(B3347="""","""",COUNTA(SPLIT(B3347,"" "")))"),8.0)</f>
        <v>8</v>
      </c>
    </row>
    <row r="3348">
      <c r="A3348" s="1" t="s">
        <v>6667</v>
      </c>
      <c r="B3348" s="1" t="s">
        <v>6668</v>
      </c>
      <c r="C3348" s="1">
        <v>6132.0</v>
      </c>
      <c r="D3348" s="1">
        <v>1.0</v>
      </c>
      <c r="F3348" s="1" t="s">
        <v>1520</v>
      </c>
      <c r="G3348" s="2">
        <f>IFERROR(__xludf.DUMMYFUNCTION("IF(B3348="""","""",COUNTA(SPLIT(B3348,"" "")))"),26.0)</f>
        <v>26</v>
      </c>
    </row>
    <row r="3349">
      <c r="A3349" s="1" t="s">
        <v>6669</v>
      </c>
      <c r="B3349" s="1" t="s">
        <v>6670</v>
      </c>
      <c r="C3349" s="1">
        <v>6133.0</v>
      </c>
      <c r="D3349" s="1">
        <v>6.0</v>
      </c>
      <c r="F3349" s="1" t="s">
        <v>1520</v>
      </c>
      <c r="G3349" s="2">
        <f>IFERROR(__xludf.DUMMYFUNCTION("IF(B3349="""","""",COUNTA(SPLIT(B3349,"" "")))"),14.0)</f>
        <v>14</v>
      </c>
    </row>
    <row r="3350">
      <c r="A3350" s="1" t="s">
        <v>6671</v>
      </c>
      <c r="B3350" s="1" t="s">
        <v>6672</v>
      </c>
      <c r="C3350" s="1">
        <v>6134.0</v>
      </c>
      <c r="D3350" s="1">
        <v>6.0</v>
      </c>
      <c r="F3350" s="1" t="s">
        <v>1520</v>
      </c>
      <c r="G3350" s="2">
        <f>IFERROR(__xludf.DUMMYFUNCTION("IF(B3350="""","""",COUNTA(SPLIT(B3350,"" "")))"),24.0)</f>
        <v>24</v>
      </c>
    </row>
    <row r="3351">
      <c r="A3351" s="1" t="s">
        <v>6673</v>
      </c>
      <c r="B3351" s="1" t="s">
        <v>6674</v>
      </c>
      <c r="C3351" s="1">
        <v>6135.0</v>
      </c>
      <c r="D3351" s="1">
        <v>6.0</v>
      </c>
      <c r="F3351" s="1" t="s">
        <v>1520</v>
      </c>
      <c r="G3351" s="2">
        <f>IFERROR(__xludf.DUMMYFUNCTION("IF(B3351="""","""",COUNTA(SPLIT(B3351,"" "")))"),18.0)</f>
        <v>18</v>
      </c>
    </row>
    <row r="3352">
      <c r="A3352" s="1" t="s">
        <v>6675</v>
      </c>
      <c r="B3352" s="1" t="s">
        <v>6676</v>
      </c>
      <c r="C3352" s="1">
        <v>6156.0</v>
      </c>
      <c r="D3352" s="1">
        <v>6.0</v>
      </c>
      <c r="F3352" s="1" t="s">
        <v>1520</v>
      </c>
      <c r="G3352" s="2">
        <f>IFERROR(__xludf.DUMMYFUNCTION("IF(B3352="""","""",COUNTA(SPLIT(B3352,"" "")))"),12.0)</f>
        <v>12</v>
      </c>
    </row>
    <row r="3353">
      <c r="A3353" s="1" t="s">
        <v>6677</v>
      </c>
      <c r="B3353" s="1" t="s">
        <v>6678</v>
      </c>
      <c r="C3353" s="1">
        <v>6234.0</v>
      </c>
      <c r="D3353" s="1">
        <v>1.0</v>
      </c>
      <c r="F3353" s="1" t="s">
        <v>1520</v>
      </c>
      <c r="G3353" s="2">
        <f>IFERROR(__xludf.DUMMYFUNCTION("IF(B3353="""","""",COUNTA(SPLIT(B3353,"" "")))"),8.0)</f>
        <v>8</v>
      </c>
    </row>
    <row r="3354">
      <c r="A3354" s="1" t="s">
        <v>6679</v>
      </c>
      <c r="B3354" s="1" t="s">
        <v>6680</v>
      </c>
      <c r="C3354" s="1">
        <v>6235.0</v>
      </c>
      <c r="D3354" s="1">
        <v>2.0</v>
      </c>
      <c r="F3354" s="1" t="s">
        <v>1520</v>
      </c>
      <c r="G3354" s="2">
        <f>IFERROR(__xludf.DUMMYFUNCTION("IF(B3354="""","""",COUNTA(SPLIT(B3354,"" "")))"),9.0)</f>
        <v>9</v>
      </c>
    </row>
    <row r="3355">
      <c r="A3355" s="1" t="s">
        <v>6681</v>
      </c>
      <c r="B3355" s="1" t="s">
        <v>6682</v>
      </c>
      <c r="C3355" s="1">
        <v>6236.0</v>
      </c>
      <c r="D3355" s="1">
        <v>2.0</v>
      </c>
      <c r="F3355" s="1" t="s">
        <v>1520</v>
      </c>
      <c r="G3355" s="2">
        <f>IFERROR(__xludf.DUMMYFUNCTION("IF(B3355="""","""",COUNTA(SPLIT(B3355,"" "")))"),18.0)</f>
        <v>18</v>
      </c>
    </row>
    <row r="3356">
      <c r="A3356" s="1" t="s">
        <v>6683</v>
      </c>
      <c r="B3356" s="1" t="s">
        <v>6684</v>
      </c>
      <c r="C3356" s="1">
        <v>6237.0</v>
      </c>
      <c r="D3356" s="1">
        <v>2.0</v>
      </c>
      <c r="F3356" s="1" t="s">
        <v>1520</v>
      </c>
      <c r="G3356" s="2">
        <f>IFERROR(__xludf.DUMMYFUNCTION("IF(B3356="""","""",COUNTA(SPLIT(B3356,"" "")))"),40.0)</f>
        <v>40</v>
      </c>
    </row>
    <row r="3357">
      <c r="A3357" s="1" t="s">
        <v>6685</v>
      </c>
      <c r="B3357" s="1" t="s">
        <v>6686</v>
      </c>
      <c r="C3357" s="1">
        <v>5593.0</v>
      </c>
      <c r="D3357" s="1">
        <v>1.0</v>
      </c>
      <c r="F3357" s="1" t="s">
        <v>1520</v>
      </c>
      <c r="G3357" s="2">
        <f>IFERROR(__xludf.DUMMYFUNCTION("IF(B3357="""","""",COUNTA(SPLIT(B3357,"" "")))"),4.0)</f>
        <v>4</v>
      </c>
    </row>
    <row r="3358">
      <c r="A3358" s="1" t="s">
        <v>6687</v>
      </c>
      <c r="B3358" s="1" t="s">
        <v>6688</v>
      </c>
      <c r="C3358" s="1">
        <v>5611.0</v>
      </c>
      <c r="D3358" s="1">
        <v>1.0</v>
      </c>
      <c r="F3358" s="1" t="s">
        <v>1520</v>
      </c>
      <c r="G3358" s="2">
        <f>IFERROR(__xludf.DUMMYFUNCTION("IF(B3358="""","""",COUNTA(SPLIT(B3358,"" "")))"),27.0)</f>
        <v>27</v>
      </c>
    </row>
    <row r="3359">
      <c r="A3359" s="1" t="s">
        <v>6689</v>
      </c>
      <c r="B3359" s="1" t="s">
        <v>6690</v>
      </c>
      <c r="C3359" s="1">
        <v>3664.0</v>
      </c>
      <c r="D3359" s="1">
        <v>1.0</v>
      </c>
      <c r="F3359" s="1" t="s">
        <v>1520</v>
      </c>
      <c r="G3359" s="2">
        <f>IFERROR(__xludf.DUMMYFUNCTION("IF(B3359="""","""",COUNTA(SPLIT(B3359,"" "")))"),27.0)</f>
        <v>27</v>
      </c>
    </row>
    <row r="3360">
      <c r="A3360" s="1" t="s">
        <v>6691</v>
      </c>
      <c r="B3360" s="1" t="s">
        <v>6692</v>
      </c>
      <c r="C3360" s="1">
        <v>6136.0</v>
      </c>
      <c r="D3360" s="1">
        <v>1.0</v>
      </c>
      <c r="F3360" s="1" t="s">
        <v>1520</v>
      </c>
      <c r="G3360" s="2">
        <f>IFERROR(__xludf.DUMMYFUNCTION("IF(B3360="""","""",COUNTA(SPLIT(B3360,"" "")))"),19.0)</f>
        <v>19</v>
      </c>
    </row>
    <row r="3361">
      <c r="A3361" s="1" t="s">
        <v>6693</v>
      </c>
      <c r="B3361" s="1" t="s">
        <v>6694</v>
      </c>
      <c r="C3361" s="1">
        <v>6137.0</v>
      </c>
      <c r="D3361" s="1">
        <v>3.0</v>
      </c>
      <c r="E3361" s="1" t="s">
        <v>2930</v>
      </c>
      <c r="F3361" s="1" t="s">
        <v>1520</v>
      </c>
      <c r="G3361" s="2">
        <f>IFERROR(__xludf.DUMMYFUNCTION("IF(B3361="""","""",COUNTA(SPLIT(B3361,"" "")))"),15.0)</f>
        <v>15</v>
      </c>
    </row>
    <row r="3362">
      <c r="A3362" s="1" t="s">
        <v>6695</v>
      </c>
      <c r="B3362" s="1" t="s">
        <v>6696</v>
      </c>
      <c r="C3362" s="1">
        <v>6138.0</v>
      </c>
      <c r="D3362" s="1">
        <v>3.0</v>
      </c>
      <c r="E3362" s="1" t="s">
        <v>2930</v>
      </c>
      <c r="F3362" s="1" t="s">
        <v>1520</v>
      </c>
      <c r="G3362" s="2">
        <f>IFERROR(__xludf.DUMMYFUNCTION("IF(B3362="""","""",COUNTA(SPLIT(B3362,"" "")))"),5.0)</f>
        <v>5</v>
      </c>
    </row>
    <row r="3363">
      <c r="A3363" s="1" t="s">
        <v>6697</v>
      </c>
      <c r="B3363" s="1" t="s">
        <v>6698</v>
      </c>
      <c r="C3363" s="1">
        <v>6139.0</v>
      </c>
      <c r="D3363" s="1">
        <v>1.0</v>
      </c>
      <c r="F3363" s="1" t="s">
        <v>1520</v>
      </c>
      <c r="G3363" s="2">
        <f>IFERROR(__xludf.DUMMYFUNCTION("IF(B3363="""","""",COUNTA(SPLIT(B3363,"" "")))"),22.0)</f>
        <v>22</v>
      </c>
    </row>
    <row r="3364">
      <c r="A3364" s="1" t="s">
        <v>6699</v>
      </c>
      <c r="B3364" s="1" t="s">
        <v>6700</v>
      </c>
      <c r="C3364" s="1">
        <v>6140.0</v>
      </c>
      <c r="D3364" s="1">
        <v>2.0</v>
      </c>
      <c r="F3364" s="1" t="s">
        <v>1520</v>
      </c>
      <c r="G3364" s="2">
        <f>IFERROR(__xludf.DUMMYFUNCTION("IF(B3364="""","""",COUNTA(SPLIT(B3364,"" "")))"),7.0)</f>
        <v>7</v>
      </c>
    </row>
    <row r="3365">
      <c r="A3365" s="1" t="s">
        <v>6701</v>
      </c>
      <c r="B3365" s="1" t="s">
        <v>6702</v>
      </c>
      <c r="C3365" s="1">
        <v>3665.0</v>
      </c>
      <c r="D3365" s="1">
        <v>1.0</v>
      </c>
      <c r="F3365" s="1" t="s">
        <v>1520</v>
      </c>
      <c r="G3365" s="2">
        <f>IFERROR(__xludf.DUMMYFUNCTION("IF(B3365="""","""",COUNTA(SPLIT(B3365,"" "")))"),23.0)</f>
        <v>23</v>
      </c>
    </row>
    <row r="3366">
      <c r="A3366" s="1" t="s">
        <v>6703</v>
      </c>
      <c r="B3366" s="1" t="s">
        <v>6704</v>
      </c>
      <c r="C3366" s="1">
        <v>5932.0</v>
      </c>
      <c r="D3366" s="1">
        <v>1.0</v>
      </c>
      <c r="F3366" s="1" t="s">
        <v>1520</v>
      </c>
      <c r="G3366" s="2">
        <f>IFERROR(__xludf.DUMMYFUNCTION("IF(B3366="""","""",COUNTA(SPLIT(B3366,"" "")))"),23.0)</f>
        <v>23</v>
      </c>
    </row>
    <row r="3367">
      <c r="A3367" s="1" t="s">
        <v>6705</v>
      </c>
      <c r="B3367" s="1" t="s">
        <v>6706</v>
      </c>
      <c r="C3367" s="1">
        <v>6163.0</v>
      </c>
      <c r="D3367" s="1">
        <v>1.0</v>
      </c>
      <c r="F3367" s="1" t="s">
        <v>1520</v>
      </c>
      <c r="G3367" s="2">
        <f>IFERROR(__xludf.DUMMYFUNCTION("IF(B3367="""","""",COUNTA(SPLIT(B3367,"" "")))"),33.0)</f>
        <v>33</v>
      </c>
    </row>
    <row r="3368">
      <c r="A3368" s="1" t="s">
        <v>6707</v>
      </c>
      <c r="B3368" s="1" t="s">
        <v>6708</v>
      </c>
      <c r="C3368" s="1">
        <v>6164.0</v>
      </c>
      <c r="D3368" s="1">
        <v>1.0</v>
      </c>
      <c r="F3368" s="1" t="s">
        <v>1520</v>
      </c>
      <c r="G3368" s="2">
        <f>IFERROR(__xludf.DUMMYFUNCTION("IF(B3368="""","""",COUNTA(SPLIT(B3368,"" "")))"),7.0)</f>
        <v>7</v>
      </c>
    </row>
    <row r="3369">
      <c r="A3369" s="1" t="s">
        <v>6709</v>
      </c>
      <c r="B3369" s="1" t="s">
        <v>6710</v>
      </c>
      <c r="C3369" s="1">
        <v>6165.0</v>
      </c>
      <c r="D3369" s="1">
        <v>1.0</v>
      </c>
      <c r="F3369" s="1" t="s">
        <v>1520</v>
      </c>
      <c r="G3369" s="2">
        <f>IFERROR(__xludf.DUMMYFUNCTION("IF(B3369="""","""",COUNTA(SPLIT(B3369,"" "")))"),12.0)</f>
        <v>12</v>
      </c>
    </row>
    <row r="3370">
      <c r="A3370" s="1" t="s">
        <v>6711</v>
      </c>
      <c r="B3370" s="1" t="s">
        <v>6712</v>
      </c>
      <c r="C3370" s="1">
        <v>3670.0</v>
      </c>
      <c r="D3370" s="1">
        <v>1.0</v>
      </c>
      <c r="F3370" s="1" t="s">
        <v>1520</v>
      </c>
      <c r="G3370" s="2">
        <f>IFERROR(__xludf.DUMMYFUNCTION("IF(B3370="""","""",COUNTA(SPLIT(B3370,"" "")))"),8.0)</f>
        <v>8</v>
      </c>
    </row>
    <row r="3371">
      <c r="A3371" s="1" t="s">
        <v>6713</v>
      </c>
      <c r="B3371" s="1" t="s">
        <v>6714</v>
      </c>
      <c r="C3371" s="1">
        <v>6162.0</v>
      </c>
      <c r="D3371" s="1">
        <v>1.0</v>
      </c>
      <c r="F3371" s="1" t="s">
        <v>1520</v>
      </c>
      <c r="G3371" s="2">
        <f>IFERROR(__xludf.DUMMYFUNCTION("IF(B3371="""","""",COUNTA(SPLIT(B3371,"" "")))"),19.0)</f>
        <v>19</v>
      </c>
    </row>
    <row r="3372">
      <c r="A3372" s="1" t="s">
        <v>6715</v>
      </c>
      <c r="B3372" s="1" t="s">
        <v>6716</v>
      </c>
      <c r="C3372" s="1">
        <v>3675.0</v>
      </c>
      <c r="D3372" s="1">
        <v>1.0</v>
      </c>
      <c r="F3372" s="1" t="s">
        <v>1520</v>
      </c>
      <c r="G3372" s="2">
        <f>IFERROR(__xludf.DUMMYFUNCTION("IF(B3372="""","""",COUNTA(SPLIT(B3372,"" "")))"),34.0)</f>
        <v>34</v>
      </c>
    </row>
    <row r="3373">
      <c r="A3373" s="1" t="s">
        <v>6717</v>
      </c>
      <c r="B3373" s="1" t="s">
        <v>6718</v>
      </c>
      <c r="C3373" s="1">
        <v>5933.0</v>
      </c>
      <c r="D3373" s="1">
        <v>1.0</v>
      </c>
      <c r="F3373" s="1" t="s">
        <v>1520</v>
      </c>
      <c r="G3373" s="2">
        <f>IFERROR(__xludf.DUMMYFUNCTION("IF(B3373="""","""",COUNTA(SPLIT(B3373,"" "")))"),31.0)</f>
        <v>31</v>
      </c>
    </row>
    <row r="3374">
      <c r="A3374" s="1" t="s">
        <v>6719</v>
      </c>
      <c r="B3374" s="1" t="s">
        <v>6720</v>
      </c>
      <c r="C3374" s="1">
        <v>9179.0</v>
      </c>
      <c r="D3374" s="1">
        <v>1.0</v>
      </c>
      <c r="F3374" s="1" t="s">
        <v>1520</v>
      </c>
      <c r="G3374" s="2">
        <f>IFERROR(__xludf.DUMMYFUNCTION("IF(B3374="""","""",COUNTA(SPLIT(B3374,"" "")))"),34.0)</f>
        <v>34</v>
      </c>
    </row>
    <row r="3375">
      <c r="A3375" s="1" t="s">
        <v>6721</v>
      </c>
      <c r="B3375" s="1" t="s">
        <v>6722</v>
      </c>
      <c r="C3375" s="1">
        <v>9204.0</v>
      </c>
      <c r="D3375" s="1">
        <v>2.0</v>
      </c>
      <c r="F3375" s="1" t="s">
        <v>1520</v>
      </c>
      <c r="G3375" s="2">
        <f>IFERROR(__xludf.DUMMYFUNCTION("IF(B3375="""","""",COUNTA(SPLIT(B3375,"" "")))"),19.0)</f>
        <v>19</v>
      </c>
    </row>
    <row r="3376">
      <c r="A3376" s="1" t="s">
        <v>6723</v>
      </c>
      <c r="B3376" s="1" t="s">
        <v>6724</v>
      </c>
      <c r="C3376" s="1">
        <v>9177.0</v>
      </c>
      <c r="D3376" s="1">
        <v>1.0</v>
      </c>
      <c r="F3376" s="1" t="s">
        <v>1520</v>
      </c>
      <c r="G3376" s="2">
        <f>IFERROR(__xludf.DUMMYFUNCTION("IF(B3376="""","""",COUNTA(SPLIT(B3376,"" "")))"),52.0)</f>
        <v>52</v>
      </c>
    </row>
    <row r="3377">
      <c r="A3377" s="1" t="s">
        <v>6725</v>
      </c>
      <c r="B3377" s="1" t="s">
        <v>6726</v>
      </c>
      <c r="C3377" s="1">
        <v>9178.0</v>
      </c>
      <c r="D3377" s="1">
        <v>1.0</v>
      </c>
      <c r="F3377" s="1" t="s">
        <v>1520</v>
      </c>
      <c r="G3377" s="2">
        <f>IFERROR(__xludf.DUMMYFUNCTION("IF(B3377="""","""",COUNTA(SPLIT(B3377,"" "")))"),35.0)</f>
        <v>35</v>
      </c>
    </row>
    <row r="3378">
      <c r="A3378" s="1" t="s">
        <v>6727</v>
      </c>
      <c r="B3378" s="1" t="s">
        <v>6728</v>
      </c>
      <c r="C3378" s="1">
        <v>9147.0</v>
      </c>
      <c r="D3378" s="1">
        <v>1.0</v>
      </c>
      <c r="F3378" s="1" t="s">
        <v>1520</v>
      </c>
      <c r="G3378" s="2">
        <f>IFERROR(__xludf.DUMMYFUNCTION("IF(B3378="""","""",COUNTA(SPLIT(B3378,"" "")))"),16.0)</f>
        <v>16</v>
      </c>
    </row>
    <row r="3379">
      <c r="A3379" s="1" t="s">
        <v>6729</v>
      </c>
      <c r="B3379" s="1" t="s">
        <v>6730</v>
      </c>
      <c r="C3379" s="1">
        <v>9148.0</v>
      </c>
      <c r="D3379" s="1">
        <v>1.0</v>
      </c>
      <c r="F3379" s="1" t="s">
        <v>1520</v>
      </c>
      <c r="G3379" s="2">
        <f>IFERROR(__xludf.DUMMYFUNCTION("IF(B3379="""","""",COUNTA(SPLIT(B3379,"" "")))"),20.0)</f>
        <v>20</v>
      </c>
    </row>
    <row r="3380">
      <c r="A3380" s="1" t="s">
        <v>6731</v>
      </c>
      <c r="B3380" s="1" t="s">
        <v>6732</v>
      </c>
      <c r="C3380" s="1">
        <v>9149.0</v>
      </c>
      <c r="D3380" s="1">
        <v>1.0</v>
      </c>
      <c r="F3380" s="1" t="s">
        <v>1520</v>
      </c>
      <c r="G3380" s="2">
        <f>IFERROR(__xludf.DUMMYFUNCTION("IF(B3380="""","""",COUNTA(SPLIT(B3380,"" "")))"),37.0)</f>
        <v>37</v>
      </c>
    </row>
    <row r="3381">
      <c r="A3381" s="1" t="s">
        <v>6733</v>
      </c>
      <c r="B3381" s="1" t="s">
        <v>6734</v>
      </c>
      <c r="C3381" s="1">
        <v>9150.0</v>
      </c>
      <c r="D3381" s="1">
        <v>1.0</v>
      </c>
      <c r="F3381" s="1" t="s">
        <v>1520</v>
      </c>
      <c r="G3381" s="2">
        <f>IFERROR(__xludf.DUMMYFUNCTION("IF(B3381="""","""",COUNTA(SPLIT(B3381,"" "")))"),25.0)</f>
        <v>25</v>
      </c>
    </row>
    <row r="3382">
      <c r="A3382" s="1" t="s">
        <v>6735</v>
      </c>
      <c r="B3382" s="1" t="s">
        <v>6736</v>
      </c>
      <c r="C3382" s="1">
        <v>9151.0</v>
      </c>
      <c r="D3382" s="1">
        <v>2.0</v>
      </c>
      <c r="F3382" s="1" t="s">
        <v>1520</v>
      </c>
      <c r="G3382" s="2">
        <f>IFERROR(__xludf.DUMMYFUNCTION("IF(B3382="""","""",COUNTA(SPLIT(B3382,"" "")))"),18.0)</f>
        <v>18</v>
      </c>
    </row>
    <row r="3383">
      <c r="A3383" s="1" t="s">
        <v>6737</v>
      </c>
      <c r="B3383" s="1" t="s">
        <v>6738</v>
      </c>
      <c r="C3383" s="1">
        <v>9152.0</v>
      </c>
      <c r="D3383" s="1">
        <v>1.0</v>
      </c>
      <c r="F3383" s="1" t="s">
        <v>1520</v>
      </c>
      <c r="G3383" s="2">
        <f>IFERROR(__xludf.DUMMYFUNCTION("IF(B3383="""","""",COUNTA(SPLIT(B3383,"" "")))"),31.0)</f>
        <v>31</v>
      </c>
    </row>
    <row r="3384">
      <c r="A3384" s="1" t="s">
        <v>6739</v>
      </c>
      <c r="B3384" s="1" t="s">
        <v>6740</v>
      </c>
      <c r="C3384" s="1">
        <v>9153.0</v>
      </c>
      <c r="D3384" s="1">
        <v>1.0</v>
      </c>
      <c r="F3384" s="1" t="s">
        <v>1520</v>
      </c>
      <c r="G3384" s="2">
        <f>IFERROR(__xludf.DUMMYFUNCTION("IF(B3384="""","""",COUNTA(SPLIT(B3384,"" "")))"),32.0)</f>
        <v>32</v>
      </c>
    </row>
    <row r="3385">
      <c r="A3385" s="1" t="s">
        <v>6741</v>
      </c>
      <c r="B3385" s="1" t="s">
        <v>6742</v>
      </c>
      <c r="C3385" s="1">
        <v>9154.0</v>
      </c>
      <c r="D3385" s="1">
        <v>2.0</v>
      </c>
      <c r="F3385" s="1" t="s">
        <v>1520</v>
      </c>
      <c r="G3385" s="2">
        <f>IFERROR(__xludf.DUMMYFUNCTION("IF(B3385="""","""",COUNTA(SPLIT(B3385,"" "")))"),20.0)</f>
        <v>20</v>
      </c>
    </row>
    <row r="3386">
      <c r="A3386" s="1" t="s">
        <v>6743</v>
      </c>
      <c r="B3386" s="1" t="s">
        <v>6744</v>
      </c>
      <c r="C3386" s="1">
        <v>9155.0</v>
      </c>
      <c r="D3386" s="1">
        <v>1.0</v>
      </c>
      <c r="F3386" s="1" t="s">
        <v>1520</v>
      </c>
      <c r="G3386" s="2">
        <f>IFERROR(__xludf.DUMMYFUNCTION("IF(B3386="""","""",COUNTA(SPLIT(B3386,"" "")))"),21.0)</f>
        <v>21</v>
      </c>
    </row>
    <row r="3387">
      <c r="A3387" s="1" t="s">
        <v>6745</v>
      </c>
      <c r="B3387" s="1" t="s">
        <v>6746</v>
      </c>
      <c r="C3387" s="1">
        <v>9156.0</v>
      </c>
      <c r="D3387" s="1">
        <v>1.0</v>
      </c>
      <c r="F3387" s="1" t="s">
        <v>1520</v>
      </c>
      <c r="G3387" s="2">
        <f>IFERROR(__xludf.DUMMYFUNCTION("IF(B3387="""","""",COUNTA(SPLIT(B3387,"" "")))"),42.0)</f>
        <v>42</v>
      </c>
    </row>
    <row r="3388">
      <c r="A3388" s="1" t="s">
        <v>6747</v>
      </c>
      <c r="B3388" s="1" t="s">
        <v>6748</v>
      </c>
      <c r="C3388" s="1">
        <v>9128.0</v>
      </c>
      <c r="D3388" s="1">
        <v>1.0</v>
      </c>
      <c r="F3388" s="1" t="s">
        <v>1520</v>
      </c>
      <c r="G3388" s="2">
        <f>IFERROR(__xludf.DUMMYFUNCTION("IF(B3388="""","""",COUNTA(SPLIT(B3388,"" "")))"),3.0)</f>
        <v>3</v>
      </c>
    </row>
    <row r="3389">
      <c r="A3389" s="1" t="s">
        <v>6749</v>
      </c>
      <c r="B3389" s="1" t="s">
        <v>6750</v>
      </c>
      <c r="C3389" s="1">
        <v>9129.0</v>
      </c>
      <c r="D3389" s="1">
        <v>1.0</v>
      </c>
      <c r="F3389" s="1" t="s">
        <v>1520</v>
      </c>
      <c r="G3389" s="2">
        <f>IFERROR(__xludf.DUMMYFUNCTION("IF(B3389="""","""",COUNTA(SPLIT(B3389,"" "")))"),21.0)</f>
        <v>21</v>
      </c>
    </row>
    <row r="3390">
      <c r="A3390" s="1" t="s">
        <v>6751</v>
      </c>
      <c r="B3390" s="1" t="s">
        <v>6752</v>
      </c>
      <c r="C3390" s="1">
        <v>9185.0</v>
      </c>
      <c r="D3390" s="1">
        <v>1.0</v>
      </c>
      <c r="F3390" s="1" t="s">
        <v>1520</v>
      </c>
      <c r="G3390" s="2">
        <f>IFERROR(__xludf.DUMMYFUNCTION("IF(B3390="""","""",COUNTA(SPLIT(B3390,"" "")))"),22.0)</f>
        <v>22</v>
      </c>
    </row>
    <row r="3391">
      <c r="A3391" s="1" t="s">
        <v>6753</v>
      </c>
      <c r="B3391" s="1" t="s">
        <v>6754</v>
      </c>
      <c r="C3391" s="1">
        <v>9186.0</v>
      </c>
      <c r="D3391" s="1">
        <v>2.0</v>
      </c>
      <c r="F3391" s="1" t="s">
        <v>1520</v>
      </c>
      <c r="G3391" s="2">
        <f>IFERROR(__xludf.DUMMYFUNCTION("IF(B3391="""","""",COUNTA(SPLIT(B3391,"" "")))"),31.0)</f>
        <v>31</v>
      </c>
    </row>
    <row r="3392">
      <c r="A3392" s="1" t="s">
        <v>6755</v>
      </c>
      <c r="B3392" s="1" t="s">
        <v>6756</v>
      </c>
      <c r="C3392" s="1">
        <v>9187.0</v>
      </c>
      <c r="D3392" s="1">
        <v>1.0</v>
      </c>
      <c r="F3392" s="1" t="s">
        <v>1520</v>
      </c>
      <c r="G3392" s="2">
        <f>IFERROR(__xludf.DUMMYFUNCTION("IF(B3392="""","""",COUNTA(SPLIT(B3392,"" "")))"),23.0)</f>
        <v>23</v>
      </c>
    </row>
    <row r="3393">
      <c r="A3393" s="1" t="s">
        <v>6757</v>
      </c>
      <c r="B3393" s="1" t="s">
        <v>6758</v>
      </c>
      <c r="C3393" s="1">
        <v>9188.0</v>
      </c>
      <c r="D3393" s="1">
        <v>1.0</v>
      </c>
      <c r="F3393" s="1" t="s">
        <v>1520</v>
      </c>
      <c r="G3393" s="2">
        <f>IFERROR(__xludf.DUMMYFUNCTION("IF(B3393="""","""",COUNTA(SPLIT(B3393,"" "")))"),18.0)</f>
        <v>18</v>
      </c>
    </row>
    <row r="3394">
      <c r="A3394" s="1" t="s">
        <v>6759</v>
      </c>
      <c r="B3394" s="1" t="s">
        <v>6760</v>
      </c>
      <c r="C3394" s="1">
        <v>9189.0</v>
      </c>
      <c r="D3394" s="1">
        <v>2.0</v>
      </c>
      <c r="F3394" s="1" t="s">
        <v>1520</v>
      </c>
      <c r="G3394" s="2">
        <f>IFERROR(__xludf.DUMMYFUNCTION("IF(B3394="""","""",COUNTA(SPLIT(B3394,"" "")))"),25.0)</f>
        <v>25</v>
      </c>
    </row>
    <row r="3395">
      <c r="A3395" s="1" t="s">
        <v>6761</v>
      </c>
      <c r="B3395" s="1" t="s">
        <v>6762</v>
      </c>
      <c r="C3395" s="1">
        <v>9219.0</v>
      </c>
      <c r="D3395" s="1">
        <v>1.0</v>
      </c>
      <c r="F3395" s="1" t="s">
        <v>1520</v>
      </c>
      <c r="G3395" s="2">
        <f>IFERROR(__xludf.DUMMYFUNCTION("IF(B3395="""","""",COUNTA(SPLIT(B3395,"" "")))"),27.0)</f>
        <v>27</v>
      </c>
    </row>
    <row r="3396">
      <c r="A3396" s="1" t="s">
        <v>6763</v>
      </c>
      <c r="B3396" s="1" t="s">
        <v>6764</v>
      </c>
      <c r="C3396" s="1">
        <v>9176.0</v>
      </c>
      <c r="D3396" s="1">
        <v>1.0</v>
      </c>
      <c r="F3396" s="1" t="s">
        <v>1520</v>
      </c>
      <c r="G3396" s="2">
        <f>IFERROR(__xludf.DUMMYFUNCTION("IF(B3396="""","""",COUNTA(SPLIT(B3396,"" "")))"),33.0)</f>
        <v>33</v>
      </c>
    </row>
    <row r="3397">
      <c r="A3397" s="1" t="s">
        <v>6765</v>
      </c>
      <c r="B3397" s="1" t="s">
        <v>6766</v>
      </c>
      <c r="C3397" s="1">
        <v>9175.0</v>
      </c>
      <c r="D3397" s="1">
        <v>1.0</v>
      </c>
      <c r="F3397" s="1" t="s">
        <v>1520</v>
      </c>
      <c r="G3397" s="2">
        <f>IFERROR(__xludf.DUMMYFUNCTION("IF(B3397="""","""",COUNTA(SPLIT(B3397,"" "")))"),22.0)</f>
        <v>22</v>
      </c>
    </row>
    <row r="3398">
      <c r="A3398" s="1" t="s">
        <v>6767</v>
      </c>
      <c r="B3398" s="1" t="s">
        <v>6768</v>
      </c>
      <c r="C3398" s="1">
        <v>9199.0</v>
      </c>
      <c r="D3398" s="1">
        <v>2.0</v>
      </c>
      <c r="F3398" s="1" t="s">
        <v>1520</v>
      </c>
      <c r="G3398" s="2">
        <f>IFERROR(__xludf.DUMMYFUNCTION("IF(B3398="""","""",COUNTA(SPLIT(B3398,"" "")))"),5.0)</f>
        <v>5</v>
      </c>
    </row>
    <row r="3399">
      <c r="A3399" s="1" t="s">
        <v>6769</v>
      </c>
      <c r="B3399" s="1" t="s">
        <v>6770</v>
      </c>
      <c r="C3399" s="1">
        <v>9200.0</v>
      </c>
      <c r="D3399" s="1">
        <v>1.0</v>
      </c>
      <c r="F3399" s="1" t="s">
        <v>1520</v>
      </c>
      <c r="G3399" s="2">
        <f>IFERROR(__xludf.DUMMYFUNCTION("IF(B3399="""","""",COUNTA(SPLIT(B3399,"" "")))"),32.0)</f>
        <v>32</v>
      </c>
    </row>
    <row r="3400">
      <c r="A3400" s="1" t="s">
        <v>6771</v>
      </c>
      <c r="B3400" s="1" t="s">
        <v>6772</v>
      </c>
      <c r="C3400" s="1">
        <v>9201.0</v>
      </c>
      <c r="D3400" s="1">
        <v>1.0</v>
      </c>
      <c r="F3400" s="1" t="s">
        <v>1520</v>
      </c>
      <c r="G3400" s="2">
        <f>IFERROR(__xludf.DUMMYFUNCTION("IF(B3400="""","""",COUNTA(SPLIT(B3400,"" "")))"),35.0)</f>
        <v>35</v>
      </c>
    </row>
    <row r="3401">
      <c r="A3401" s="1" t="s">
        <v>6773</v>
      </c>
      <c r="B3401" s="1" t="s">
        <v>6774</v>
      </c>
      <c r="C3401" s="1">
        <v>9172.0</v>
      </c>
      <c r="D3401" s="1">
        <v>1.0</v>
      </c>
      <c r="F3401" s="1" t="s">
        <v>1520</v>
      </c>
      <c r="G3401" s="2">
        <f>IFERROR(__xludf.DUMMYFUNCTION("IF(B3401="""","""",COUNTA(SPLIT(B3401,"" "")))"),25.0)</f>
        <v>25</v>
      </c>
    </row>
    <row r="3402">
      <c r="A3402" s="1" t="s">
        <v>6775</v>
      </c>
      <c r="B3402" s="1" t="s">
        <v>6776</v>
      </c>
      <c r="C3402" s="1">
        <v>9173.0</v>
      </c>
      <c r="D3402" s="1">
        <v>1.0</v>
      </c>
      <c r="F3402" s="1" t="s">
        <v>1520</v>
      </c>
      <c r="G3402" s="2">
        <f>IFERROR(__xludf.DUMMYFUNCTION("IF(B3402="""","""",COUNTA(SPLIT(B3402,"" "")))"),34.0)</f>
        <v>34</v>
      </c>
    </row>
    <row r="3403">
      <c r="A3403" s="1" t="s">
        <v>6777</v>
      </c>
      <c r="B3403" s="1" t="s">
        <v>6778</v>
      </c>
      <c r="C3403" s="1">
        <v>9174.0</v>
      </c>
      <c r="D3403" s="1">
        <v>1.0</v>
      </c>
      <c r="F3403" s="1" t="s">
        <v>1520</v>
      </c>
      <c r="G3403" s="2">
        <f>IFERROR(__xludf.DUMMYFUNCTION("IF(B3403="""","""",COUNTA(SPLIT(B3403,"" "")))"),32.0)</f>
        <v>32</v>
      </c>
    </row>
    <row r="3404">
      <c r="A3404" s="1" t="s">
        <v>6779</v>
      </c>
      <c r="B3404" s="1" t="s">
        <v>6780</v>
      </c>
      <c r="C3404" s="1">
        <v>9169.0</v>
      </c>
      <c r="D3404" s="1">
        <v>1.0</v>
      </c>
      <c r="F3404" s="1" t="s">
        <v>1520</v>
      </c>
      <c r="G3404" s="2">
        <f>IFERROR(__xludf.DUMMYFUNCTION("IF(B3404="""","""",COUNTA(SPLIT(B3404,"" "")))"),14.0)</f>
        <v>14</v>
      </c>
    </row>
    <row r="3405">
      <c r="A3405" s="1" t="s">
        <v>6781</v>
      </c>
      <c r="B3405" s="1" t="s">
        <v>6782</v>
      </c>
      <c r="C3405" s="1">
        <v>9170.0</v>
      </c>
      <c r="D3405" s="1">
        <v>1.0</v>
      </c>
      <c r="F3405" s="1" t="s">
        <v>1520</v>
      </c>
      <c r="G3405" s="2">
        <f>IFERROR(__xludf.DUMMYFUNCTION("IF(B3405="""","""",COUNTA(SPLIT(B3405,"" "")))"),39.0)</f>
        <v>39</v>
      </c>
    </row>
    <row r="3406">
      <c r="A3406" s="1" t="s">
        <v>6783</v>
      </c>
      <c r="B3406" s="1" t="s">
        <v>6784</v>
      </c>
      <c r="C3406" s="1">
        <v>9171.0</v>
      </c>
      <c r="D3406" s="1">
        <v>2.0</v>
      </c>
      <c r="F3406" s="1" t="s">
        <v>1520</v>
      </c>
      <c r="G3406" s="2">
        <f>IFERROR(__xludf.DUMMYFUNCTION("IF(B3406="""","""",COUNTA(SPLIT(B3406,"" "")))"),3.0)</f>
        <v>3</v>
      </c>
    </row>
    <row r="3407">
      <c r="A3407" s="1" t="s">
        <v>6785</v>
      </c>
      <c r="B3407" s="1" t="s">
        <v>6786</v>
      </c>
      <c r="C3407" s="1">
        <v>9195.0</v>
      </c>
      <c r="D3407" s="1">
        <v>1.0</v>
      </c>
      <c r="F3407" s="1" t="s">
        <v>1520</v>
      </c>
      <c r="G3407" s="2">
        <f>IFERROR(__xludf.DUMMYFUNCTION("IF(B3407="""","""",COUNTA(SPLIT(B3407,"" "")))"),24.0)</f>
        <v>24</v>
      </c>
    </row>
    <row r="3408">
      <c r="A3408" s="1" t="s">
        <v>6787</v>
      </c>
      <c r="B3408" s="1" t="s">
        <v>6788</v>
      </c>
      <c r="C3408" s="1">
        <v>9165.0</v>
      </c>
      <c r="D3408" s="1">
        <v>1.0</v>
      </c>
      <c r="F3408" s="1" t="s">
        <v>1520</v>
      </c>
      <c r="G3408" s="2">
        <f>IFERROR(__xludf.DUMMYFUNCTION("IF(B3408="""","""",COUNTA(SPLIT(B3408,"" "")))"),18.0)</f>
        <v>18</v>
      </c>
    </row>
    <row r="3409">
      <c r="A3409" s="1" t="s">
        <v>6789</v>
      </c>
      <c r="B3409" s="1" t="s">
        <v>6790</v>
      </c>
      <c r="C3409" s="1">
        <v>9166.0</v>
      </c>
      <c r="D3409" s="1">
        <v>1.0</v>
      </c>
      <c r="F3409" s="1" t="s">
        <v>1520</v>
      </c>
      <c r="G3409" s="2">
        <f>IFERROR(__xludf.DUMMYFUNCTION("IF(B3409="""","""",COUNTA(SPLIT(B3409,"" "")))"),16.0)</f>
        <v>16</v>
      </c>
    </row>
    <row r="3410">
      <c r="A3410" s="1" t="s">
        <v>6791</v>
      </c>
      <c r="B3410" s="1" t="s">
        <v>6792</v>
      </c>
      <c r="C3410" s="1">
        <v>9167.0</v>
      </c>
      <c r="D3410" s="1">
        <v>1.0</v>
      </c>
      <c r="F3410" s="1" t="s">
        <v>1520</v>
      </c>
      <c r="G3410" s="2">
        <f>IFERROR(__xludf.DUMMYFUNCTION("IF(B3410="""","""",COUNTA(SPLIT(B3410,"" "")))"),14.0)</f>
        <v>14</v>
      </c>
    </row>
    <row r="3411">
      <c r="A3411" s="1" t="s">
        <v>6793</v>
      </c>
      <c r="B3411" s="1" t="s">
        <v>6794</v>
      </c>
      <c r="C3411" s="1">
        <v>9168.0</v>
      </c>
      <c r="D3411" s="1">
        <v>1.0</v>
      </c>
      <c r="F3411" s="1" t="s">
        <v>1520</v>
      </c>
      <c r="G3411" s="2">
        <f>IFERROR(__xludf.DUMMYFUNCTION("IF(B3411="""","""",COUNTA(SPLIT(B3411,"" "")))"),17.0)</f>
        <v>17</v>
      </c>
    </row>
    <row r="3412">
      <c r="A3412" s="1" t="s">
        <v>6795</v>
      </c>
      <c r="B3412" s="1" t="s">
        <v>6796</v>
      </c>
      <c r="C3412" s="1">
        <v>9180.0</v>
      </c>
      <c r="D3412" s="1">
        <v>1.0</v>
      </c>
      <c r="F3412" s="1" t="s">
        <v>1520</v>
      </c>
      <c r="G3412" s="2">
        <f>IFERROR(__xludf.DUMMYFUNCTION("IF(B3412="""","""",COUNTA(SPLIT(B3412,"" "")))"),14.0)</f>
        <v>14</v>
      </c>
    </row>
    <row r="3413">
      <c r="A3413" s="1" t="s">
        <v>6797</v>
      </c>
      <c r="B3413" s="1" t="s">
        <v>6798</v>
      </c>
      <c r="C3413" s="1">
        <v>9181.0</v>
      </c>
      <c r="D3413" s="1">
        <v>1.0</v>
      </c>
      <c r="F3413" s="1" t="s">
        <v>1520</v>
      </c>
      <c r="G3413" s="2">
        <f>IFERROR(__xludf.DUMMYFUNCTION("IF(B3413="""","""",COUNTA(SPLIT(B3413,"" "")))"),13.0)</f>
        <v>13</v>
      </c>
    </row>
    <row r="3414">
      <c r="A3414" s="1" t="s">
        <v>6799</v>
      </c>
      <c r="B3414" s="1" t="s">
        <v>6800</v>
      </c>
      <c r="C3414" s="1">
        <v>9182.0</v>
      </c>
      <c r="D3414" s="1">
        <v>1.0</v>
      </c>
      <c r="F3414" s="1" t="s">
        <v>1520</v>
      </c>
      <c r="G3414" s="2">
        <f>IFERROR(__xludf.DUMMYFUNCTION("IF(B3414="""","""",COUNTA(SPLIT(B3414,"" "")))"),9.0)</f>
        <v>9</v>
      </c>
    </row>
    <row r="3415">
      <c r="A3415" s="1" t="s">
        <v>6801</v>
      </c>
      <c r="B3415" s="1" t="s">
        <v>6802</v>
      </c>
      <c r="C3415" s="1">
        <v>9183.0</v>
      </c>
      <c r="D3415" s="1">
        <v>1.0</v>
      </c>
      <c r="F3415" s="1" t="s">
        <v>1520</v>
      </c>
      <c r="G3415" s="2">
        <f>IFERROR(__xludf.DUMMYFUNCTION("IF(B3415="""","""",COUNTA(SPLIT(B3415,"" "")))"),12.0)</f>
        <v>12</v>
      </c>
    </row>
    <row r="3416">
      <c r="A3416" s="1" t="s">
        <v>6803</v>
      </c>
      <c r="B3416" s="1" t="s">
        <v>6804</v>
      </c>
      <c r="C3416" s="1">
        <v>9184.0</v>
      </c>
      <c r="D3416" s="1">
        <v>1.0</v>
      </c>
      <c r="F3416" s="1" t="s">
        <v>1520</v>
      </c>
      <c r="G3416" s="2">
        <f>IFERROR(__xludf.DUMMYFUNCTION("IF(B3416="""","""",COUNTA(SPLIT(B3416,"" "")))"),9.0)</f>
        <v>9</v>
      </c>
    </row>
    <row r="3417">
      <c r="A3417" s="1" t="s">
        <v>6805</v>
      </c>
      <c r="B3417" s="1" t="s">
        <v>6806</v>
      </c>
      <c r="C3417" s="1">
        <v>9161.0</v>
      </c>
      <c r="D3417" s="1">
        <v>1.0</v>
      </c>
      <c r="F3417" s="1" t="s">
        <v>1520</v>
      </c>
      <c r="G3417" s="2">
        <f>IFERROR(__xludf.DUMMYFUNCTION("IF(B3417="""","""",COUNTA(SPLIT(B3417,"" "")))"),9.0)</f>
        <v>9</v>
      </c>
    </row>
    <row r="3418">
      <c r="A3418" s="1" t="s">
        <v>6807</v>
      </c>
      <c r="B3418" s="1" t="s">
        <v>6808</v>
      </c>
      <c r="C3418" s="1">
        <v>9162.0</v>
      </c>
      <c r="D3418" s="1">
        <v>1.0</v>
      </c>
      <c r="F3418" s="1" t="s">
        <v>1520</v>
      </c>
      <c r="G3418" s="2">
        <f>IFERROR(__xludf.DUMMYFUNCTION("IF(B3418="""","""",COUNTA(SPLIT(B3418,"" "")))"),10.0)</f>
        <v>10</v>
      </c>
    </row>
    <row r="3419">
      <c r="A3419" s="1" t="s">
        <v>6809</v>
      </c>
      <c r="B3419" s="1" t="s">
        <v>6806</v>
      </c>
      <c r="C3419" s="1">
        <v>9163.0</v>
      </c>
      <c r="D3419" s="1">
        <v>1.0</v>
      </c>
      <c r="F3419" s="1" t="s">
        <v>1520</v>
      </c>
      <c r="G3419" s="2">
        <f>IFERROR(__xludf.DUMMYFUNCTION("IF(B3419="""","""",COUNTA(SPLIT(B3419,"" "")))"),9.0)</f>
        <v>9</v>
      </c>
    </row>
    <row r="3420">
      <c r="A3420" s="1" t="s">
        <v>6810</v>
      </c>
      <c r="B3420" s="1" t="s">
        <v>6811</v>
      </c>
      <c r="C3420" s="1">
        <v>9164.0</v>
      </c>
      <c r="D3420" s="1">
        <v>1.0</v>
      </c>
      <c r="F3420" s="1" t="s">
        <v>1520</v>
      </c>
      <c r="G3420" s="2">
        <f>IFERROR(__xludf.DUMMYFUNCTION("IF(B3420="""","""",COUNTA(SPLIT(B3420,"" "")))"),15.0)</f>
        <v>15</v>
      </c>
    </row>
    <row r="3421">
      <c r="A3421" s="1" t="s">
        <v>6812</v>
      </c>
      <c r="B3421" s="1" t="s">
        <v>6813</v>
      </c>
      <c r="C3421" s="1">
        <v>9499.0</v>
      </c>
      <c r="D3421" s="1">
        <v>1.0</v>
      </c>
      <c r="F3421" s="1" t="s">
        <v>1520</v>
      </c>
      <c r="G3421" s="2">
        <f>IFERROR(__xludf.DUMMYFUNCTION("IF(B3421="""","""",COUNTA(SPLIT(B3421,"" "")))"),14.0)</f>
        <v>14</v>
      </c>
    </row>
    <row r="3422">
      <c r="A3422" s="1" t="s">
        <v>6814</v>
      </c>
      <c r="B3422" s="1" t="s">
        <v>6815</v>
      </c>
      <c r="C3422" s="1">
        <v>9500.0</v>
      </c>
      <c r="D3422" s="1">
        <v>1.0</v>
      </c>
      <c r="F3422" s="1" t="s">
        <v>1520</v>
      </c>
      <c r="G3422" s="2">
        <f>IFERROR(__xludf.DUMMYFUNCTION("IF(B3422="""","""",COUNTA(SPLIT(B3422,"" "")))"),7.0)</f>
        <v>7</v>
      </c>
    </row>
    <row r="3423">
      <c r="A3423" s="1" t="s">
        <v>6816</v>
      </c>
      <c r="B3423" s="1" t="s">
        <v>6817</v>
      </c>
      <c r="C3423" s="1">
        <v>9509.0</v>
      </c>
      <c r="D3423" s="1">
        <v>1.0</v>
      </c>
      <c r="F3423" s="1" t="s">
        <v>1520</v>
      </c>
      <c r="G3423" s="2">
        <f>IFERROR(__xludf.DUMMYFUNCTION("IF(B3423="""","""",COUNTA(SPLIT(B3423,"" "")))"),9.0)</f>
        <v>9</v>
      </c>
    </row>
    <row r="3424">
      <c r="A3424" s="1" t="s">
        <v>6818</v>
      </c>
      <c r="B3424" s="1" t="s">
        <v>6819</v>
      </c>
      <c r="C3424" s="1">
        <v>9523.0</v>
      </c>
      <c r="D3424" s="1">
        <v>16.0</v>
      </c>
      <c r="F3424" s="1" t="s">
        <v>1520</v>
      </c>
      <c r="G3424" s="2">
        <f>IFERROR(__xludf.DUMMYFUNCTION("IF(B3424="""","""",COUNTA(SPLIT(B3424,"" "")))"),12.0)</f>
        <v>12</v>
      </c>
    </row>
    <row r="3425">
      <c r="A3425" s="1" t="s">
        <v>6820</v>
      </c>
      <c r="B3425" s="1" t="s">
        <v>6821</v>
      </c>
      <c r="C3425" s="1">
        <v>9510.0</v>
      </c>
      <c r="D3425" s="1">
        <v>1.0</v>
      </c>
      <c r="F3425" s="1" t="s">
        <v>1520</v>
      </c>
      <c r="G3425" s="2">
        <f>IFERROR(__xludf.DUMMYFUNCTION("IF(B3425="""","""",COUNTA(SPLIT(B3425,"" "")))"),6.0)</f>
        <v>6</v>
      </c>
    </row>
    <row r="3426">
      <c r="A3426" s="1" t="s">
        <v>6822</v>
      </c>
      <c r="B3426" s="1" t="s">
        <v>6823</v>
      </c>
      <c r="C3426" s="1">
        <v>9511.0</v>
      </c>
      <c r="D3426" s="1">
        <v>1.0</v>
      </c>
      <c r="F3426" s="1" t="s">
        <v>1520</v>
      </c>
      <c r="G3426" s="2">
        <f>IFERROR(__xludf.DUMMYFUNCTION("IF(B3426="""","""",COUNTA(SPLIT(B3426,"" "")))"),5.0)</f>
        <v>5</v>
      </c>
    </row>
    <row r="3427">
      <c r="A3427" s="1" t="s">
        <v>6824</v>
      </c>
      <c r="B3427" s="1" t="s">
        <v>6825</v>
      </c>
      <c r="C3427" s="1">
        <v>9512.0</v>
      </c>
      <c r="D3427" s="1">
        <v>1.0</v>
      </c>
      <c r="F3427" s="1" t="s">
        <v>1520</v>
      </c>
      <c r="G3427" s="2">
        <f>IFERROR(__xludf.DUMMYFUNCTION("IF(B3427="""","""",COUNTA(SPLIT(B3427,"" "")))"),5.0)</f>
        <v>5</v>
      </c>
    </row>
    <row r="3428">
      <c r="A3428" s="1" t="s">
        <v>6826</v>
      </c>
      <c r="B3428" s="1" t="s">
        <v>6827</v>
      </c>
      <c r="C3428" s="1">
        <v>9496.0</v>
      </c>
      <c r="D3428" s="1">
        <v>1.0</v>
      </c>
      <c r="F3428" s="1" t="s">
        <v>1520</v>
      </c>
      <c r="G3428" s="2">
        <f>IFERROR(__xludf.DUMMYFUNCTION("IF(B3428="""","""",COUNTA(SPLIT(B3428,"" "")))"),28.0)</f>
        <v>28</v>
      </c>
    </row>
    <row r="3429">
      <c r="A3429" s="1" t="s">
        <v>6828</v>
      </c>
      <c r="B3429" s="1" t="s">
        <v>6829</v>
      </c>
      <c r="C3429" s="1">
        <v>9495.0</v>
      </c>
      <c r="D3429" s="1">
        <v>16.0</v>
      </c>
      <c r="F3429" s="1" t="s">
        <v>1520</v>
      </c>
      <c r="G3429" s="2">
        <f>IFERROR(__xludf.DUMMYFUNCTION("IF(B3429="""","""",COUNTA(SPLIT(B3429,"" "")))"),18.0)</f>
        <v>18</v>
      </c>
    </row>
    <row r="3430">
      <c r="A3430" s="1" t="s">
        <v>6830</v>
      </c>
      <c r="B3430" s="1" t="s">
        <v>6831</v>
      </c>
      <c r="C3430" s="1">
        <v>9525.0</v>
      </c>
      <c r="D3430" s="1">
        <v>1.0</v>
      </c>
      <c r="F3430" s="1" t="s">
        <v>1520</v>
      </c>
      <c r="G3430" s="2">
        <f>IFERROR(__xludf.DUMMYFUNCTION("IF(B3430="""","""",COUNTA(SPLIT(B3430,"" "")))"),26.0)</f>
        <v>26</v>
      </c>
    </row>
    <row r="3431">
      <c r="A3431" s="1" t="s">
        <v>6832</v>
      </c>
      <c r="B3431" s="1" t="s">
        <v>6833</v>
      </c>
      <c r="C3431" s="1">
        <v>9482.0</v>
      </c>
      <c r="D3431" s="1">
        <v>16.0</v>
      </c>
      <c r="F3431" s="1" t="s">
        <v>1520</v>
      </c>
      <c r="G3431" s="2">
        <f>IFERROR(__xludf.DUMMYFUNCTION("IF(B3431="""","""",COUNTA(SPLIT(B3431,"" "")))"),26.0)</f>
        <v>26</v>
      </c>
    </row>
    <row r="3432">
      <c r="A3432" s="1" t="s">
        <v>6834</v>
      </c>
      <c r="B3432" s="1" t="s">
        <v>6835</v>
      </c>
      <c r="C3432" s="1">
        <v>9483.0</v>
      </c>
      <c r="D3432" s="1">
        <v>16.0</v>
      </c>
      <c r="F3432" s="1" t="s">
        <v>1520</v>
      </c>
      <c r="G3432" s="2">
        <f>IFERROR(__xludf.DUMMYFUNCTION("IF(B3432="""","""",COUNTA(SPLIT(B3432,"" "")))"),19.0)</f>
        <v>19</v>
      </c>
    </row>
    <row r="3433">
      <c r="A3433" s="1" t="s">
        <v>6836</v>
      </c>
      <c r="B3433" s="1" t="s">
        <v>6837</v>
      </c>
      <c r="C3433" s="1">
        <v>9484.0</v>
      </c>
      <c r="D3433" s="1">
        <v>1.0</v>
      </c>
      <c r="F3433" s="1" t="s">
        <v>1520</v>
      </c>
      <c r="G3433" s="2">
        <f>IFERROR(__xludf.DUMMYFUNCTION("IF(B3433="""","""",COUNTA(SPLIT(B3433,"" "")))"),36.0)</f>
        <v>36</v>
      </c>
    </row>
    <row r="3434">
      <c r="A3434" s="1" t="s">
        <v>6838</v>
      </c>
      <c r="B3434" s="1" t="s">
        <v>6839</v>
      </c>
      <c r="C3434" s="1">
        <v>9485.0</v>
      </c>
      <c r="D3434" s="1">
        <v>16.0</v>
      </c>
      <c r="F3434" s="1" t="s">
        <v>1520</v>
      </c>
      <c r="G3434" s="2">
        <f>IFERROR(__xludf.DUMMYFUNCTION("IF(B3434="""","""",COUNTA(SPLIT(B3434,"" "")))"),43.0)</f>
        <v>43</v>
      </c>
    </row>
    <row r="3435">
      <c r="A3435" s="1" t="s">
        <v>6840</v>
      </c>
      <c r="B3435" s="1" t="s">
        <v>6841</v>
      </c>
      <c r="C3435" s="1">
        <v>9486.0</v>
      </c>
      <c r="D3435" s="1">
        <v>1.0</v>
      </c>
      <c r="F3435" s="1" t="s">
        <v>1520</v>
      </c>
      <c r="G3435" s="2">
        <f>IFERROR(__xludf.DUMMYFUNCTION("IF(B3435="""","""",COUNTA(SPLIT(B3435,"" "")))"),29.0)</f>
        <v>29</v>
      </c>
    </row>
    <row r="3436">
      <c r="A3436" s="1" t="s">
        <v>6842</v>
      </c>
      <c r="B3436" s="1" t="s">
        <v>6843</v>
      </c>
      <c r="C3436" s="1">
        <v>9487.0</v>
      </c>
      <c r="D3436" s="1">
        <v>1.0</v>
      </c>
      <c r="F3436" s="1" t="s">
        <v>1520</v>
      </c>
      <c r="G3436" s="2">
        <f>IFERROR(__xludf.DUMMYFUNCTION("IF(B3436="""","""",COUNTA(SPLIT(B3436,"" "")))"),12.0)</f>
        <v>12</v>
      </c>
    </row>
    <row r="3437">
      <c r="A3437" s="1" t="s">
        <v>6844</v>
      </c>
      <c r="B3437" s="1" t="s">
        <v>6845</v>
      </c>
      <c r="C3437" s="1">
        <v>9488.0</v>
      </c>
      <c r="D3437" s="1">
        <v>1.0</v>
      </c>
      <c r="F3437" s="1" t="s">
        <v>1520</v>
      </c>
      <c r="G3437" s="2">
        <f>IFERROR(__xludf.DUMMYFUNCTION("IF(B3437="""","""",COUNTA(SPLIT(B3437,"" "")))"),28.0)</f>
        <v>28</v>
      </c>
    </row>
    <row r="3438">
      <c r="A3438" s="1" t="s">
        <v>6846</v>
      </c>
      <c r="B3438" s="1" t="s">
        <v>6847</v>
      </c>
      <c r="C3438" s="1">
        <v>9489.0</v>
      </c>
      <c r="D3438" s="1">
        <v>16.0</v>
      </c>
      <c r="F3438" s="1" t="s">
        <v>1520</v>
      </c>
      <c r="G3438" s="2">
        <f>IFERROR(__xludf.DUMMYFUNCTION("IF(B3438="""","""",COUNTA(SPLIT(B3438,"" "")))"),7.0)</f>
        <v>7</v>
      </c>
    </row>
    <row r="3439">
      <c r="A3439" s="1" t="s">
        <v>6848</v>
      </c>
      <c r="B3439" s="1" t="s">
        <v>6849</v>
      </c>
      <c r="C3439" s="1">
        <v>9507.0</v>
      </c>
      <c r="D3439" s="1">
        <v>1.0</v>
      </c>
      <c r="F3439" s="1" t="s">
        <v>1520</v>
      </c>
      <c r="G3439" s="2">
        <f>IFERROR(__xludf.DUMMYFUNCTION("IF(B3439="""","""",COUNTA(SPLIT(B3439,"" "")))"),24.0)</f>
        <v>24</v>
      </c>
    </row>
    <row r="3440">
      <c r="A3440" s="1" t="s">
        <v>6850</v>
      </c>
      <c r="B3440" s="1" t="s">
        <v>6851</v>
      </c>
      <c r="C3440" s="1">
        <v>9505.0</v>
      </c>
      <c r="D3440" s="1">
        <v>1.0</v>
      </c>
      <c r="F3440" s="1" t="s">
        <v>1520</v>
      </c>
      <c r="G3440" s="2">
        <f>IFERROR(__xludf.DUMMYFUNCTION("IF(B3440="""","""",COUNTA(SPLIT(B3440,"" "")))"),24.0)</f>
        <v>24</v>
      </c>
    </row>
    <row r="3441">
      <c r="A3441" s="1" t="s">
        <v>6852</v>
      </c>
      <c r="B3441" s="1" t="s">
        <v>6853</v>
      </c>
      <c r="C3441" s="1">
        <v>9658.0</v>
      </c>
      <c r="D3441" s="1">
        <v>1.0</v>
      </c>
      <c r="F3441" s="1" t="s">
        <v>1520</v>
      </c>
      <c r="G3441" s="2">
        <f>IFERROR(__xludf.DUMMYFUNCTION("IF(B3441="""","""",COUNTA(SPLIT(B3441,"" "")))"),5.0)</f>
        <v>5</v>
      </c>
    </row>
    <row r="3442">
      <c r="A3442" s="1" t="s">
        <v>6854</v>
      </c>
      <c r="B3442" s="1" t="s">
        <v>6855</v>
      </c>
      <c r="C3442" s="1">
        <v>9659.0</v>
      </c>
      <c r="D3442" s="1">
        <v>1.0</v>
      </c>
      <c r="F3442" s="1" t="s">
        <v>1520</v>
      </c>
      <c r="G3442" s="2">
        <f>IFERROR(__xludf.DUMMYFUNCTION("IF(B3442="""","""",COUNTA(SPLIT(B3442,"" "")))"),24.0)</f>
        <v>24</v>
      </c>
    </row>
    <row r="3443">
      <c r="A3443" s="1" t="s">
        <v>6856</v>
      </c>
      <c r="B3443" s="1" t="s">
        <v>6857</v>
      </c>
      <c r="C3443" s="1">
        <v>9513.0</v>
      </c>
      <c r="D3443" s="1">
        <v>16.0</v>
      </c>
      <c r="F3443" s="1" t="s">
        <v>1520</v>
      </c>
      <c r="G3443" s="2">
        <f>IFERROR(__xludf.DUMMYFUNCTION("IF(B3443="""","""",COUNTA(SPLIT(B3443,"" "")))"),37.0)</f>
        <v>37</v>
      </c>
    </row>
    <row r="3444">
      <c r="A3444" s="1" t="s">
        <v>6858</v>
      </c>
      <c r="B3444" s="1" t="s">
        <v>6859</v>
      </c>
      <c r="C3444" s="1">
        <v>9514.0</v>
      </c>
      <c r="D3444" s="1">
        <v>1.0</v>
      </c>
      <c r="F3444" s="1" t="s">
        <v>1520</v>
      </c>
      <c r="G3444" s="2">
        <f>IFERROR(__xludf.DUMMYFUNCTION("IF(B3444="""","""",COUNTA(SPLIT(B3444,"" "")))"),44.0)</f>
        <v>44</v>
      </c>
    </row>
    <row r="3445">
      <c r="A3445" s="1" t="s">
        <v>6860</v>
      </c>
      <c r="B3445" s="1" t="s">
        <v>6861</v>
      </c>
      <c r="C3445" s="1">
        <v>9515.0</v>
      </c>
      <c r="D3445" s="1">
        <v>1.0</v>
      </c>
      <c r="F3445" s="1" t="s">
        <v>1520</v>
      </c>
      <c r="G3445" s="2">
        <f>IFERROR(__xludf.DUMMYFUNCTION("IF(B3445="""","""",COUNTA(SPLIT(B3445,"" "")))"),27.0)</f>
        <v>27</v>
      </c>
    </row>
    <row r="3446">
      <c r="A3446" s="1" t="s">
        <v>6862</v>
      </c>
      <c r="B3446" s="1" t="s">
        <v>6863</v>
      </c>
      <c r="C3446" s="1">
        <v>9524.0</v>
      </c>
      <c r="D3446" s="1">
        <v>1.0</v>
      </c>
      <c r="F3446" s="1" t="s">
        <v>1520</v>
      </c>
      <c r="G3446" s="2">
        <f>IFERROR(__xludf.DUMMYFUNCTION("IF(B3446="""","""",COUNTA(SPLIT(B3446,"" "")))"),37.0)</f>
        <v>37</v>
      </c>
    </row>
    <row r="3447">
      <c r="A3447" s="1" t="s">
        <v>6864</v>
      </c>
      <c r="B3447" s="1" t="s">
        <v>6865</v>
      </c>
      <c r="C3447" s="1">
        <v>9498.0</v>
      </c>
      <c r="D3447" s="1">
        <v>1.0</v>
      </c>
      <c r="F3447" s="1" t="s">
        <v>1520</v>
      </c>
      <c r="G3447" s="2">
        <f>IFERROR(__xludf.DUMMYFUNCTION("IF(B3447="""","""",COUNTA(SPLIT(B3447,"" "")))"),30.0)</f>
        <v>30</v>
      </c>
    </row>
    <row r="3448">
      <c r="A3448" s="1" t="s">
        <v>6866</v>
      </c>
      <c r="B3448" s="1" t="s">
        <v>6867</v>
      </c>
      <c r="C3448" s="1">
        <v>9503.0</v>
      </c>
      <c r="D3448" s="1">
        <v>1.0</v>
      </c>
      <c r="F3448" s="1" t="s">
        <v>1520</v>
      </c>
      <c r="G3448" s="2">
        <f>IFERROR(__xludf.DUMMYFUNCTION("IF(B3448="""","""",COUNTA(SPLIT(B3448,"" "")))"),29.0)</f>
        <v>29</v>
      </c>
    </row>
    <row r="3449">
      <c r="A3449" s="1" t="s">
        <v>6868</v>
      </c>
      <c r="B3449" s="1" t="s">
        <v>6869</v>
      </c>
      <c r="C3449" s="1">
        <v>9504.0</v>
      </c>
      <c r="D3449" s="1">
        <v>16.0</v>
      </c>
      <c r="F3449" s="1" t="s">
        <v>1520</v>
      </c>
      <c r="G3449" s="2">
        <f>IFERROR(__xludf.DUMMYFUNCTION("IF(B3449="""","""",COUNTA(SPLIT(B3449,"" "")))"),14.0)</f>
        <v>14</v>
      </c>
    </row>
    <row r="3450">
      <c r="A3450" s="1" t="s">
        <v>6870</v>
      </c>
      <c r="B3450" s="1" t="s">
        <v>6871</v>
      </c>
      <c r="C3450" s="1">
        <v>9497.0</v>
      </c>
      <c r="D3450" s="1">
        <v>1.0</v>
      </c>
      <c r="F3450" s="1" t="s">
        <v>1520</v>
      </c>
      <c r="G3450" s="2">
        <f>IFERROR(__xludf.DUMMYFUNCTION("IF(B3450="""","""",COUNTA(SPLIT(B3450,"" "")))"),28.0)</f>
        <v>28</v>
      </c>
    </row>
    <row r="3451">
      <c r="A3451" s="1" t="s">
        <v>6872</v>
      </c>
      <c r="B3451" s="1" t="s">
        <v>6873</v>
      </c>
      <c r="C3451" s="1">
        <v>9492.0</v>
      </c>
      <c r="D3451" s="1">
        <v>16.0</v>
      </c>
      <c r="F3451" s="1" t="s">
        <v>1520</v>
      </c>
      <c r="G3451" s="2">
        <f>IFERROR(__xludf.DUMMYFUNCTION("IF(B3451="""","""",COUNTA(SPLIT(B3451,"" "")))"),11.0)</f>
        <v>11</v>
      </c>
    </row>
    <row r="3452">
      <c r="A3452" s="1" t="s">
        <v>6874</v>
      </c>
      <c r="B3452" s="1" t="s">
        <v>6875</v>
      </c>
      <c r="C3452" s="1">
        <v>9493.0</v>
      </c>
      <c r="D3452" s="1">
        <v>1.0</v>
      </c>
      <c r="F3452" s="1" t="s">
        <v>1520</v>
      </c>
      <c r="G3452" s="2">
        <f>IFERROR(__xludf.DUMMYFUNCTION("IF(B3452="""","""",COUNTA(SPLIT(B3452,"" "")))"),10.0)</f>
        <v>10</v>
      </c>
    </row>
    <row r="3453">
      <c r="A3453" s="1" t="s">
        <v>6876</v>
      </c>
      <c r="B3453" s="1" t="s">
        <v>6877</v>
      </c>
      <c r="C3453" s="1">
        <v>9494.0</v>
      </c>
      <c r="D3453" s="1">
        <v>1.0</v>
      </c>
      <c r="F3453" s="1" t="s">
        <v>1520</v>
      </c>
      <c r="G3453" s="2">
        <f>IFERROR(__xludf.DUMMYFUNCTION("IF(B3453="""","""",COUNTA(SPLIT(B3453,"" "")))"),9.0)</f>
        <v>9</v>
      </c>
    </row>
    <row r="3454">
      <c r="A3454" s="1" t="s">
        <v>6878</v>
      </c>
      <c r="B3454" s="1" t="s">
        <v>6879</v>
      </c>
      <c r="C3454" s="1">
        <v>9501.0</v>
      </c>
      <c r="D3454" s="1">
        <v>1.0</v>
      </c>
      <c r="F3454" s="1" t="s">
        <v>1520</v>
      </c>
      <c r="G3454" s="2">
        <f>IFERROR(__xludf.DUMMYFUNCTION("IF(B3454="""","""",COUNTA(SPLIT(B3454,"" "")))"),25.0)</f>
        <v>25</v>
      </c>
    </row>
    <row r="3455">
      <c r="A3455" s="1" t="s">
        <v>6880</v>
      </c>
      <c r="B3455" s="1" t="s">
        <v>6881</v>
      </c>
      <c r="C3455" s="1">
        <v>9502.0</v>
      </c>
      <c r="D3455" s="1">
        <v>16.0</v>
      </c>
      <c r="F3455" s="1" t="s">
        <v>1520</v>
      </c>
      <c r="G3455" s="2">
        <f>IFERROR(__xludf.DUMMYFUNCTION("IF(B3455="""","""",COUNTA(SPLIT(B3455,"" "")))"),19.0)</f>
        <v>19</v>
      </c>
    </row>
    <row r="3456">
      <c r="A3456" s="1" t="s">
        <v>6882</v>
      </c>
      <c r="B3456" s="1" t="s">
        <v>6883</v>
      </c>
      <c r="C3456" s="1">
        <v>3861.0</v>
      </c>
      <c r="D3456" s="1">
        <v>1.0</v>
      </c>
      <c r="F3456" s="1" t="s">
        <v>1520</v>
      </c>
      <c r="G3456" s="2">
        <f>IFERROR(__xludf.DUMMYFUNCTION("IF(B3456="""","""",COUNTA(SPLIT(B3456,"" "")))"),35.0)</f>
        <v>35</v>
      </c>
    </row>
    <row r="3457">
      <c r="A3457" s="1" t="s">
        <v>6884</v>
      </c>
      <c r="B3457" s="1" t="s">
        <v>6885</v>
      </c>
      <c r="C3457" s="1">
        <v>6332.0</v>
      </c>
      <c r="D3457" s="1">
        <v>3.0</v>
      </c>
      <c r="F3457" s="1" t="s">
        <v>1520</v>
      </c>
      <c r="G3457" s="2">
        <f>IFERROR(__xludf.DUMMYFUNCTION("IF(B3457="""","""",COUNTA(SPLIT(B3457,"" "")))"),18.0)</f>
        <v>18</v>
      </c>
    </row>
    <row r="3458">
      <c r="A3458" s="1" t="s">
        <v>6886</v>
      </c>
      <c r="B3458" s="1" t="s">
        <v>6887</v>
      </c>
      <c r="C3458" s="1">
        <v>3860.0</v>
      </c>
      <c r="D3458" s="1">
        <v>1.0</v>
      </c>
      <c r="F3458" s="1" t="s">
        <v>1520</v>
      </c>
      <c r="G3458" s="2">
        <f>IFERROR(__xludf.DUMMYFUNCTION("IF(B3458="""","""",COUNTA(SPLIT(B3458,"" "")))"),18.0)</f>
        <v>18</v>
      </c>
    </row>
    <row r="3459">
      <c r="A3459" s="1" t="s">
        <v>6888</v>
      </c>
      <c r="B3459" s="1" t="s">
        <v>6889</v>
      </c>
      <c r="C3459" s="1">
        <v>3874.0</v>
      </c>
      <c r="D3459" s="1">
        <v>1.0</v>
      </c>
      <c r="F3459" s="1" t="s">
        <v>1520</v>
      </c>
      <c r="G3459" s="2">
        <f>IFERROR(__xludf.DUMMYFUNCTION("IF(B3459="""","""",COUNTA(SPLIT(B3459,"" "")))"),24.0)</f>
        <v>24</v>
      </c>
    </row>
    <row r="3460">
      <c r="A3460" s="1" t="s">
        <v>6890</v>
      </c>
      <c r="B3460" s="1" t="s">
        <v>6891</v>
      </c>
      <c r="C3460" s="1">
        <v>3872.0</v>
      </c>
      <c r="D3460" s="1">
        <v>1.0</v>
      </c>
      <c r="F3460" s="1" t="s">
        <v>1520</v>
      </c>
      <c r="G3460" s="2">
        <f>IFERROR(__xludf.DUMMYFUNCTION("IF(B3460="""","""",COUNTA(SPLIT(B3460,"" "")))"),23.0)</f>
        <v>23</v>
      </c>
    </row>
    <row r="3461">
      <c r="A3461" s="1" t="s">
        <v>6892</v>
      </c>
      <c r="B3461" s="1" t="s">
        <v>6893</v>
      </c>
      <c r="C3461" s="1">
        <v>6293.0</v>
      </c>
      <c r="D3461" s="1">
        <v>3.0</v>
      </c>
      <c r="F3461" s="1" t="s">
        <v>1520</v>
      </c>
      <c r="G3461" s="2">
        <f>IFERROR(__xludf.DUMMYFUNCTION("IF(B3461="""","""",COUNTA(SPLIT(B3461,"" "")))"),41.0)</f>
        <v>41</v>
      </c>
    </row>
    <row r="3462">
      <c r="A3462" s="1" t="s">
        <v>6894</v>
      </c>
      <c r="B3462" s="1" t="s">
        <v>6895</v>
      </c>
      <c r="C3462" s="1">
        <v>6292.0</v>
      </c>
      <c r="D3462" s="1">
        <v>3.0</v>
      </c>
      <c r="F3462" s="1" t="s">
        <v>1520</v>
      </c>
      <c r="G3462" s="2">
        <f>IFERROR(__xludf.DUMMYFUNCTION("IF(B3462="""","""",COUNTA(SPLIT(B3462,"" "")))"),25.0)</f>
        <v>25</v>
      </c>
    </row>
    <row r="3463">
      <c r="A3463" s="1" t="s">
        <v>6896</v>
      </c>
      <c r="B3463" s="1" t="s">
        <v>6897</v>
      </c>
      <c r="C3463" s="1">
        <v>3871.0</v>
      </c>
      <c r="D3463" s="1">
        <v>3.0</v>
      </c>
      <c r="F3463" s="1" t="s">
        <v>1520</v>
      </c>
      <c r="G3463" s="2">
        <f>IFERROR(__xludf.DUMMYFUNCTION("IF(B3463="""","""",COUNTA(SPLIT(B3463,"" "")))"),25.0)</f>
        <v>25</v>
      </c>
    </row>
    <row r="3464">
      <c r="A3464" s="1" t="s">
        <v>6898</v>
      </c>
      <c r="B3464" s="1" t="s">
        <v>6899</v>
      </c>
      <c r="C3464" s="1">
        <v>6295.0</v>
      </c>
      <c r="D3464" s="1">
        <v>1.0</v>
      </c>
      <c r="F3464" s="1" t="s">
        <v>1520</v>
      </c>
      <c r="G3464" s="2">
        <f>IFERROR(__xludf.DUMMYFUNCTION("IF(B3464="""","""",COUNTA(SPLIT(B3464,"" "")))"),19.0)</f>
        <v>19</v>
      </c>
    </row>
    <row r="3465">
      <c r="A3465" s="1" t="s">
        <v>6900</v>
      </c>
      <c r="B3465" s="1" t="s">
        <v>6901</v>
      </c>
      <c r="C3465" s="1">
        <v>6294.0</v>
      </c>
      <c r="D3465" s="1">
        <v>1.0</v>
      </c>
      <c r="F3465" s="1" t="s">
        <v>1520</v>
      </c>
      <c r="G3465" s="2">
        <f>IFERROR(__xludf.DUMMYFUNCTION("IF(B3465="""","""",COUNTA(SPLIT(B3465,"" "")))"),30.0)</f>
        <v>30</v>
      </c>
    </row>
    <row r="3466">
      <c r="A3466" s="1" t="s">
        <v>6902</v>
      </c>
      <c r="B3466" s="1" t="s">
        <v>6903</v>
      </c>
      <c r="C3466" s="1">
        <v>3862.0</v>
      </c>
      <c r="D3466" s="1">
        <v>1.0</v>
      </c>
      <c r="F3466" s="1" t="s">
        <v>1520</v>
      </c>
      <c r="G3466" s="2">
        <f>IFERROR(__xludf.DUMMYFUNCTION("IF(B3466="""","""",COUNTA(SPLIT(B3466,"" "")))"),18.0)</f>
        <v>18</v>
      </c>
    </row>
    <row r="3467">
      <c r="A3467" s="1" t="s">
        <v>6904</v>
      </c>
      <c r="B3467" s="1" t="s">
        <v>6905</v>
      </c>
      <c r="C3467" s="1">
        <v>3855.0</v>
      </c>
      <c r="D3467" s="1">
        <v>3.0</v>
      </c>
      <c r="F3467" s="1" t="s">
        <v>1520</v>
      </c>
      <c r="G3467" s="2">
        <f>IFERROR(__xludf.DUMMYFUNCTION("IF(B3467="""","""",COUNTA(SPLIT(B3467,"" "")))"),9.0)</f>
        <v>9</v>
      </c>
    </row>
    <row r="3468">
      <c r="A3468" s="1" t="s">
        <v>6906</v>
      </c>
      <c r="B3468" s="1" t="s">
        <v>6907</v>
      </c>
      <c r="C3468" s="1">
        <v>6309.0</v>
      </c>
      <c r="D3468" s="1">
        <v>2.0</v>
      </c>
      <c r="F3468" s="1" t="s">
        <v>1520</v>
      </c>
      <c r="G3468" s="2">
        <f>IFERROR(__xludf.DUMMYFUNCTION("IF(B3468="""","""",COUNTA(SPLIT(B3468,"" "")))"),2.0)</f>
        <v>2</v>
      </c>
    </row>
    <row r="3469">
      <c r="A3469" s="1" t="s">
        <v>6908</v>
      </c>
      <c r="B3469" s="1" t="s">
        <v>6909</v>
      </c>
      <c r="C3469" s="1">
        <v>6310.0</v>
      </c>
      <c r="D3469" s="1">
        <v>9.0</v>
      </c>
      <c r="F3469" s="1" t="s">
        <v>1520</v>
      </c>
      <c r="G3469" s="2">
        <f>IFERROR(__xludf.DUMMYFUNCTION("IF(B3469="""","""",COUNTA(SPLIT(B3469,"" "")))"),11.0)</f>
        <v>11</v>
      </c>
    </row>
    <row r="3470">
      <c r="A3470" s="1" t="s">
        <v>6910</v>
      </c>
      <c r="B3470" s="1" t="s">
        <v>6911</v>
      </c>
      <c r="C3470" s="1">
        <v>6311.0</v>
      </c>
      <c r="D3470" s="1">
        <v>3.0</v>
      </c>
      <c r="F3470" s="1" t="s">
        <v>1520</v>
      </c>
      <c r="G3470" s="2">
        <f>IFERROR(__xludf.DUMMYFUNCTION("IF(B3470="""","""",COUNTA(SPLIT(B3470,"" "")))"),8.0)</f>
        <v>8</v>
      </c>
    </row>
    <row r="3471">
      <c r="A3471" s="1" t="s">
        <v>6912</v>
      </c>
      <c r="B3471" s="1" t="s">
        <v>6913</v>
      </c>
      <c r="C3471" s="1">
        <v>6312.0</v>
      </c>
      <c r="D3471" s="1">
        <v>1.0</v>
      </c>
      <c r="F3471" s="1" t="s">
        <v>1520</v>
      </c>
      <c r="G3471" s="2">
        <f>IFERROR(__xludf.DUMMYFUNCTION("IF(B3471="""","""",COUNTA(SPLIT(B3471,"" "")))"),31.0)</f>
        <v>31</v>
      </c>
    </row>
    <row r="3472">
      <c r="A3472" s="1" t="s">
        <v>6914</v>
      </c>
      <c r="B3472" s="1" t="s">
        <v>6915</v>
      </c>
      <c r="C3472" s="1">
        <v>6313.0</v>
      </c>
      <c r="D3472" s="1">
        <v>1.0</v>
      </c>
      <c r="F3472" s="1" t="s">
        <v>1520</v>
      </c>
      <c r="G3472" s="2">
        <f>IFERROR(__xludf.DUMMYFUNCTION("IF(B3472="""","""",COUNTA(SPLIT(B3472,"" "")))"),25.0)</f>
        <v>25</v>
      </c>
    </row>
    <row r="3473">
      <c r="A3473" s="1" t="s">
        <v>6916</v>
      </c>
      <c r="B3473" s="1" t="s">
        <v>6917</v>
      </c>
      <c r="C3473" s="1">
        <v>6314.0</v>
      </c>
      <c r="D3473" s="1">
        <v>1.0</v>
      </c>
      <c r="F3473" s="1" t="s">
        <v>1520</v>
      </c>
      <c r="G3473" s="2">
        <f>IFERROR(__xludf.DUMMYFUNCTION("IF(B3473="""","""",COUNTA(SPLIT(B3473,"" "")))"),13.0)</f>
        <v>13</v>
      </c>
    </row>
    <row r="3474">
      <c r="A3474" s="1" t="s">
        <v>6918</v>
      </c>
      <c r="B3474" s="1" t="s">
        <v>6919</v>
      </c>
      <c r="C3474" s="1">
        <v>6315.0</v>
      </c>
      <c r="D3474" s="1">
        <v>1.0</v>
      </c>
      <c r="F3474" s="1" t="s">
        <v>1520</v>
      </c>
      <c r="G3474" s="2">
        <f>IFERROR(__xludf.DUMMYFUNCTION("IF(B3474="""","""",COUNTA(SPLIT(B3474,"" "")))"),55.0)</f>
        <v>55</v>
      </c>
    </row>
    <row r="3475">
      <c r="A3475" s="1" t="s">
        <v>6920</v>
      </c>
      <c r="B3475" s="1" t="s">
        <v>6921</v>
      </c>
      <c r="C3475" s="1">
        <v>6316.0</v>
      </c>
      <c r="D3475" s="1">
        <v>1.0</v>
      </c>
      <c r="F3475" s="1" t="s">
        <v>1520</v>
      </c>
      <c r="G3475" s="2">
        <f>IFERROR(__xludf.DUMMYFUNCTION("IF(B3475="""","""",COUNTA(SPLIT(B3475,"" "")))"),15.0)</f>
        <v>15</v>
      </c>
    </row>
    <row r="3476">
      <c r="A3476" s="1" t="s">
        <v>6922</v>
      </c>
      <c r="B3476" s="1" t="s">
        <v>6923</v>
      </c>
      <c r="C3476" s="1">
        <v>5596.0</v>
      </c>
      <c r="D3476" s="1">
        <v>1.0</v>
      </c>
      <c r="F3476" s="1" t="s">
        <v>1520</v>
      </c>
      <c r="G3476" s="2">
        <f>IFERROR(__xludf.DUMMYFUNCTION("IF(B3476="""","""",COUNTA(SPLIT(B3476,"" "")))"),3.0)</f>
        <v>3</v>
      </c>
    </row>
    <row r="3477">
      <c r="A3477" s="1" t="s">
        <v>6924</v>
      </c>
      <c r="B3477" s="1" t="s">
        <v>6925</v>
      </c>
      <c r="C3477" s="1">
        <v>5614.0</v>
      </c>
      <c r="D3477" s="1">
        <v>1.0</v>
      </c>
      <c r="F3477" s="1" t="s">
        <v>1520</v>
      </c>
      <c r="G3477" s="2">
        <f>IFERROR(__xludf.DUMMYFUNCTION("IF(B3477="""","""",COUNTA(SPLIT(B3477,"" "")))"),19.0)</f>
        <v>19</v>
      </c>
    </row>
    <row r="3478">
      <c r="A3478" s="1" t="s">
        <v>6926</v>
      </c>
      <c r="B3478" s="1" t="s">
        <v>6927</v>
      </c>
      <c r="C3478" s="1">
        <v>3856.0</v>
      </c>
      <c r="D3478" s="1">
        <v>3.0</v>
      </c>
      <c r="F3478" s="1" t="s">
        <v>1520</v>
      </c>
      <c r="G3478" s="2">
        <f>IFERROR(__xludf.DUMMYFUNCTION("IF(B3478="""","""",COUNTA(SPLIT(B3478,"" "")))"),16.0)</f>
        <v>16</v>
      </c>
    </row>
    <row r="3479">
      <c r="A3479" s="1" t="s">
        <v>6928</v>
      </c>
      <c r="B3479" s="1" t="s">
        <v>6929</v>
      </c>
      <c r="C3479" s="1">
        <v>6348.0</v>
      </c>
      <c r="D3479" s="1">
        <v>9.0</v>
      </c>
      <c r="F3479" s="1" t="s">
        <v>1520</v>
      </c>
      <c r="G3479" s="2">
        <f>IFERROR(__xludf.DUMMYFUNCTION("IF(B3479="""","""",COUNTA(SPLIT(B3479,"" "")))"),20.0)</f>
        <v>20</v>
      </c>
    </row>
    <row r="3480">
      <c r="A3480" s="1" t="s">
        <v>6930</v>
      </c>
      <c r="B3480" s="1" t="s">
        <v>6931</v>
      </c>
      <c r="C3480" s="1">
        <v>6349.0</v>
      </c>
      <c r="D3480" s="1">
        <v>2.0</v>
      </c>
      <c r="F3480" s="1" t="s">
        <v>1520</v>
      </c>
      <c r="G3480" s="2">
        <f>IFERROR(__xludf.DUMMYFUNCTION("IF(B3480="""","""",COUNTA(SPLIT(B3480,"" "")))"),9.0)</f>
        <v>9</v>
      </c>
    </row>
    <row r="3481">
      <c r="A3481" s="1" t="s">
        <v>6932</v>
      </c>
      <c r="B3481" s="1" t="s">
        <v>6933</v>
      </c>
      <c r="C3481" s="1">
        <v>6350.0</v>
      </c>
      <c r="D3481" s="1">
        <v>1.0</v>
      </c>
      <c r="F3481" s="1" t="s">
        <v>1520</v>
      </c>
      <c r="G3481" s="2">
        <f>IFERROR(__xludf.DUMMYFUNCTION("IF(B3481="""","""",COUNTA(SPLIT(B3481,"" "")))"),24.0)</f>
        <v>24</v>
      </c>
    </row>
    <row r="3482">
      <c r="A3482" s="1" t="s">
        <v>6934</v>
      </c>
      <c r="B3482" s="1" t="s">
        <v>6935</v>
      </c>
      <c r="C3482" s="1">
        <v>6351.0</v>
      </c>
      <c r="D3482" s="1">
        <v>1.0</v>
      </c>
      <c r="F3482" s="1" t="s">
        <v>1520</v>
      </c>
      <c r="G3482" s="2">
        <f>IFERROR(__xludf.DUMMYFUNCTION("IF(B3482="""","""",COUNTA(SPLIT(B3482,"" "")))"),8.0)</f>
        <v>8</v>
      </c>
    </row>
    <row r="3483">
      <c r="A3483" s="1" t="s">
        <v>6936</v>
      </c>
      <c r="B3483" s="1" t="s">
        <v>6937</v>
      </c>
      <c r="C3483" s="1">
        <v>3858.0</v>
      </c>
      <c r="D3483" s="1">
        <v>1.0</v>
      </c>
      <c r="F3483" s="1" t="s">
        <v>1520</v>
      </c>
      <c r="G3483" s="2">
        <f>IFERROR(__xludf.DUMMYFUNCTION("IF(B3483="""","""",COUNTA(SPLIT(B3483,"" "")))"),31.0)</f>
        <v>31</v>
      </c>
    </row>
    <row r="3484">
      <c r="A3484" s="1" t="s">
        <v>6938</v>
      </c>
      <c r="B3484" s="1" t="s">
        <v>6939</v>
      </c>
      <c r="C3484" s="1">
        <v>6404.0</v>
      </c>
      <c r="D3484" s="1">
        <v>1.0</v>
      </c>
      <c r="F3484" s="1" t="s">
        <v>1520</v>
      </c>
      <c r="G3484" s="2">
        <f>IFERROR(__xludf.DUMMYFUNCTION("IF(B3484="""","""",COUNTA(SPLIT(B3484,"" "")))"),29.0)</f>
        <v>29</v>
      </c>
    </row>
    <row r="3485">
      <c r="A3485" s="1" t="s">
        <v>6940</v>
      </c>
      <c r="B3485" s="1" t="s">
        <v>6941</v>
      </c>
      <c r="C3485" s="1">
        <v>3857.0</v>
      </c>
      <c r="D3485" s="1">
        <v>1.0</v>
      </c>
      <c r="F3485" s="1" t="s">
        <v>1520</v>
      </c>
      <c r="G3485" s="2">
        <f>IFERROR(__xludf.DUMMYFUNCTION("IF(B3485="""","""",COUNTA(SPLIT(B3485,"" "")))"),21.0)</f>
        <v>21</v>
      </c>
    </row>
    <row r="3486">
      <c r="A3486" s="1" t="s">
        <v>6942</v>
      </c>
      <c r="B3486" s="1" t="s">
        <v>6943</v>
      </c>
      <c r="C3486" s="1">
        <v>6343.0</v>
      </c>
      <c r="D3486" s="1">
        <v>2.0</v>
      </c>
      <c r="F3486" s="1" t="s">
        <v>1520</v>
      </c>
      <c r="G3486" s="2">
        <f>IFERROR(__xludf.DUMMYFUNCTION("IF(B3486="""","""",COUNTA(SPLIT(B3486,"" "")))"),5.0)</f>
        <v>5</v>
      </c>
    </row>
    <row r="3487">
      <c r="A3487" s="1" t="s">
        <v>6944</v>
      </c>
      <c r="B3487" s="1" t="s">
        <v>6945</v>
      </c>
      <c r="C3487" s="1">
        <v>6364.0</v>
      </c>
      <c r="D3487" s="1">
        <v>2.0</v>
      </c>
      <c r="F3487" s="1" t="s">
        <v>1520</v>
      </c>
      <c r="G3487" s="2">
        <f>IFERROR(__xludf.DUMMYFUNCTION("IF(B3487="""","""",COUNTA(SPLIT(B3487,"" "")))"),3.0)</f>
        <v>3</v>
      </c>
    </row>
    <row r="3488">
      <c r="A3488" s="1" t="s">
        <v>6946</v>
      </c>
      <c r="B3488" s="1" t="s">
        <v>6947</v>
      </c>
      <c r="C3488" s="1">
        <v>6365.0</v>
      </c>
      <c r="D3488" s="1">
        <v>2.0</v>
      </c>
      <c r="F3488" s="1" t="s">
        <v>1520</v>
      </c>
      <c r="G3488" s="2">
        <f>IFERROR(__xludf.DUMMYFUNCTION("IF(B3488="""","""",COUNTA(SPLIT(B3488,"" "")))"),6.0)</f>
        <v>6</v>
      </c>
    </row>
    <row r="3489">
      <c r="A3489" s="1" t="s">
        <v>6948</v>
      </c>
      <c r="B3489" s="1" t="s">
        <v>6949</v>
      </c>
      <c r="C3489" s="1">
        <v>6366.0</v>
      </c>
      <c r="D3489" s="1">
        <v>2.0</v>
      </c>
      <c r="F3489" s="1" t="s">
        <v>1520</v>
      </c>
      <c r="G3489" s="2">
        <f>IFERROR(__xludf.DUMMYFUNCTION("IF(B3489="""","""",COUNTA(SPLIT(B3489,"" "")))"),13.0)</f>
        <v>13</v>
      </c>
    </row>
    <row r="3490">
      <c r="A3490" s="1" t="s">
        <v>6950</v>
      </c>
      <c r="B3490" s="1" t="s">
        <v>6951</v>
      </c>
      <c r="C3490" s="1">
        <v>6342.0</v>
      </c>
      <c r="D3490" s="1">
        <v>3.0</v>
      </c>
      <c r="F3490" s="1" t="s">
        <v>1520</v>
      </c>
      <c r="G3490" s="2">
        <f>IFERROR(__xludf.DUMMYFUNCTION("IF(B3490="""","""",COUNTA(SPLIT(B3490,"" "")))"),25.0)</f>
        <v>25</v>
      </c>
    </row>
    <row r="3491">
      <c r="A3491" s="1" t="s">
        <v>6952</v>
      </c>
      <c r="B3491" s="1" t="s">
        <v>6953</v>
      </c>
      <c r="C3491" s="1">
        <v>6344.0</v>
      </c>
      <c r="D3491" s="1">
        <v>3.0</v>
      </c>
      <c r="F3491" s="1" t="s">
        <v>1520</v>
      </c>
      <c r="G3491" s="2">
        <f>IFERROR(__xludf.DUMMYFUNCTION("IF(B3491="""","""",COUNTA(SPLIT(B3491,"" "")))"),12.0)</f>
        <v>12</v>
      </c>
    </row>
    <row r="3492">
      <c r="A3492" s="1" t="s">
        <v>6954</v>
      </c>
      <c r="B3492" s="1" t="s">
        <v>6955</v>
      </c>
      <c r="C3492" s="1">
        <v>6345.0</v>
      </c>
      <c r="D3492" s="1">
        <v>1.0</v>
      </c>
      <c r="F3492" s="1" t="s">
        <v>1520</v>
      </c>
      <c r="G3492" s="2">
        <f>IFERROR(__xludf.DUMMYFUNCTION("IF(B3492="""","""",COUNTA(SPLIT(B3492,"" "")))"),31.0)</f>
        <v>31</v>
      </c>
    </row>
    <row r="3493">
      <c r="A3493" s="1" t="s">
        <v>6956</v>
      </c>
      <c r="B3493" s="1" t="s">
        <v>6957</v>
      </c>
      <c r="C3493" s="1">
        <v>6346.0</v>
      </c>
      <c r="D3493" s="1">
        <v>2.0</v>
      </c>
      <c r="F3493" s="1" t="s">
        <v>1520</v>
      </c>
      <c r="G3493" s="2">
        <f>IFERROR(__xludf.DUMMYFUNCTION("IF(B3493="""","""",COUNTA(SPLIT(B3493,"" "")))"),6.0)</f>
        <v>6</v>
      </c>
    </row>
    <row r="3494">
      <c r="A3494" s="1" t="s">
        <v>6958</v>
      </c>
      <c r="B3494" s="1" t="s">
        <v>6959</v>
      </c>
      <c r="C3494" s="1">
        <v>3865.0</v>
      </c>
      <c r="D3494" s="1">
        <v>1.0</v>
      </c>
      <c r="F3494" s="1" t="s">
        <v>1520</v>
      </c>
      <c r="G3494" s="2">
        <f>IFERROR(__xludf.DUMMYFUNCTION("IF(B3494="""","""",COUNTA(SPLIT(B3494,"" "")))"),20.0)</f>
        <v>20</v>
      </c>
    </row>
    <row r="3495">
      <c r="A3495" s="1" t="s">
        <v>6960</v>
      </c>
      <c r="B3495" s="1" t="s">
        <v>6961</v>
      </c>
      <c r="C3495" s="1">
        <v>6289.0</v>
      </c>
      <c r="D3495" s="1">
        <v>3.0</v>
      </c>
      <c r="F3495" s="1" t="s">
        <v>1520</v>
      </c>
      <c r="G3495" s="2">
        <f>IFERROR(__xludf.DUMMYFUNCTION("IF(B3495="""","""",COUNTA(SPLIT(B3495,"" "")))"),14.0)</f>
        <v>14</v>
      </c>
    </row>
    <row r="3496">
      <c r="A3496" s="1" t="s">
        <v>6962</v>
      </c>
      <c r="B3496" s="1" t="s">
        <v>6963</v>
      </c>
      <c r="C3496" s="1">
        <v>6331.0</v>
      </c>
      <c r="D3496" s="1">
        <v>1.0</v>
      </c>
      <c r="F3496" s="1" t="s">
        <v>1520</v>
      </c>
      <c r="G3496" s="2">
        <f>IFERROR(__xludf.DUMMYFUNCTION("IF(B3496="""","""",COUNTA(SPLIT(B3496,"" "")))"),20.0)</f>
        <v>20</v>
      </c>
    </row>
    <row r="3497">
      <c r="A3497" s="1" t="s">
        <v>6964</v>
      </c>
      <c r="B3497" s="1" t="s">
        <v>6965</v>
      </c>
      <c r="C3497" s="1">
        <v>3859.0</v>
      </c>
      <c r="D3497" s="1">
        <v>3.0</v>
      </c>
      <c r="F3497" s="1" t="s">
        <v>1520</v>
      </c>
      <c r="G3497" s="2">
        <f>IFERROR(__xludf.DUMMYFUNCTION("IF(B3497="""","""",COUNTA(SPLIT(B3497,"" "")))"),18.0)</f>
        <v>18</v>
      </c>
    </row>
    <row r="3498">
      <c r="A3498" s="1" t="s">
        <v>6966</v>
      </c>
      <c r="B3498" s="1" t="s">
        <v>6967</v>
      </c>
      <c r="C3498" s="1">
        <v>6330.0</v>
      </c>
      <c r="D3498" s="1">
        <v>1.0</v>
      </c>
      <c r="F3498" s="1" t="s">
        <v>1520</v>
      </c>
      <c r="G3498" s="2">
        <f>IFERROR(__xludf.DUMMYFUNCTION("IF(B3498="""","""",COUNTA(SPLIT(B3498,"" "")))"),15.0)</f>
        <v>15</v>
      </c>
    </row>
    <row r="3499">
      <c r="A3499" s="1" t="s">
        <v>6968</v>
      </c>
      <c r="B3499" s="1" t="s">
        <v>6969</v>
      </c>
      <c r="C3499" s="1">
        <v>6369.0</v>
      </c>
      <c r="D3499" s="1">
        <v>3.0</v>
      </c>
      <c r="F3499" s="1" t="s">
        <v>1520</v>
      </c>
      <c r="G3499" s="2">
        <f>IFERROR(__xludf.DUMMYFUNCTION("IF(B3499="""","""",COUNTA(SPLIT(B3499,"" "")))"),82.0)</f>
        <v>82</v>
      </c>
    </row>
    <row r="3500">
      <c r="A3500" s="1" t="s">
        <v>6970</v>
      </c>
      <c r="B3500" s="1" t="s">
        <v>6971</v>
      </c>
      <c r="C3500" s="1">
        <v>6244.0</v>
      </c>
      <c r="D3500" s="1">
        <v>3.0</v>
      </c>
      <c r="F3500" s="1" t="s">
        <v>1520</v>
      </c>
      <c r="G3500" s="2">
        <f>IFERROR(__xludf.DUMMYFUNCTION("IF(B3500="""","""",COUNTA(SPLIT(B3500,"" "")))"),40.0)</f>
        <v>40</v>
      </c>
    </row>
    <row r="3501">
      <c r="A3501" s="1" t="s">
        <v>6972</v>
      </c>
      <c r="B3501" s="1" t="s">
        <v>6973</v>
      </c>
      <c r="C3501" s="1">
        <v>6367.0</v>
      </c>
      <c r="D3501" s="1">
        <v>3.0</v>
      </c>
      <c r="F3501" s="1" t="s">
        <v>1520</v>
      </c>
      <c r="G3501" s="2">
        <f>IFERROR(__xludf.DUMMYFUNCTION("IF(B3501="""","""",COUNTA(SPLIT(B3501,"" "")))"),48.0)</f>
        <v>48</v>
      </c>
    </row>
    <row r="3502">
      <c r="A3502" s="1" t="s">
        <v>6974</v>
      </c>
      <c r="B3502" s="1" t="s">
        <v>6975</v>
      </c>
      <c r="C3502" s="1">
        <v>6368.0</v>
      </c>
      <c r="D3502" s="1">
        <v>3.0</v>
      </c>
      <c r="F3502" s="1" t="s">
        <v>1520</v>
      </c>
      <c r="G3502" s="2">
        <f>IFERROR(__xludf.DUMMYFUNCTION("IF(B3502="""","""",COUNTA(SPLIT(B3502,"" "")))"),36.0)</f>
        <v>36</v>
      </c>
    </row>
    <row r="3503">
      <c r="A3503" s="1" t="s">
        <v>6976</v>
      </c>
      <c r="B3503" s="1" t="s">
        <v>6977</v>
      </c>
      <c r="C3503" s="1">
        <v>6376.0</v>
      </c>
      <c r="D3503" s="1">
        <v>3.0</v>
      </c>
      <c r="F3503" s="1" t="s">
        <v>1520</v>
      </c>
      <c r="G3503" s="2">
        <f>IFERROR(__xludf.DUMMYFUNCTION("IF(B3503="""","""",COUNTA(SPLIT(B3503,"" "")))"),57.0)</f>
        <v>57</v>
      </c>
    </row>
    <row r="3504">
      <c r="A3504" s="1" t="s">
        <v>6978</v>
      </c>
      <c r="B3504" s="1" t="s">
        <v>6979</v>
      </c>
      <c r="C3504" s="1">
        <v>6377.0</v>
      </c>
      <c r="D3504" s="1">
        <v>3.0</v>
      </c>
      <c r="F3504" s="1" t="s">
        <v>1520</v>
      </c>
      <c r="G3504" s="2">
        <f>IFERROR(__xludf.DUMMYFUNCTION("IF(B3504="""","""",COUNTA(SPLIT(B3504,"" "")))"),68.0)</f>
        <v>68</v>
      </c>
    </row>
    <row r="3505">
      <c r="A3505" s="1" t="s">
        <v>6980</v>
      </c>
      <c r="B3505" s="1" t="s">
        <v>6981</v>
      </c>
      <c r="C3505" s="1">
        <v>6375.0</v>
      </c>
      <c r="D3505" s="1">
        <v>3.0</v>
      </c>
      <c r="F3505" s="1" t="s">
        <v>1520</v>
      </c>
      <c r="G3505" s="2">
        <f>IFERROR(__xludf.DUMMYFUNCTION("IF(B3505="""","""",COUNTA(SPLIT(B3505,"" "")))"),47.0)</f>
        <v>47</v>
      </c>
    </row>
    <row r="3506">
      <c r="A3506" s="1" t="s">
        <v>6982</v>
      </c>
      <c r="B3506" s="1" t="s">
        <v>6983</v>
      </c>
      <c r="C3506" s="1">
        <v>3869.0</v>
      </c>
      <c r="D3506" s="1">
        <v>1.0</v>
      </c>
      <c r="F3506" s="1" t="s">
        <v>1520</v>
      </c>
      <c r="G3506" s="2">
        <f>IFERROR(__xludf.DUMMYFUNCTION("IF(B3506="""","""",COUNTA(SPLIT(B3506,"" "")))"),36.0)</f>
        <v>36</v>
      </c>
    </row>
    <row r="3507">
      <c r="A3507" s="1" t="s">
        <v>6984</v>
      </c>
      <c r="B3507" s="1" t="s">
        <v>6985</v>
      </c>
      <c r="C3507" s="1">
        <v>3875.0</v>
      </c>
      <c r="D3507" s="1">
        <v>1.0</v>
      </c>
      <c r="F3507" s="1" t="s">
        <v>1520</v>
      </c>
      <c r="G3507" s="2">
        <f>IFERROR(__xludf.DUMMYFUNCTION("IF(B3507="""","""",COUNTA(SPLIT(B3507,"" "")))"),31.0)</f>
        <v>31</v>
      </c>
    </row>
    <row r="3508">
      <c r="A3508" s="1" t="s">
        <v>6986</v>
      </c>
      <c r="B3508" s="1" t="s">
        <v>6987</v>
      </c>
      <c r="C3508" s="1">
        <v>3877.0</v>
      </c>
      <c r="D3508" s="1">
        <v>1.0</v>
      </c>
      <c r="F3508" s="1" t="s">
        <v>1520</v>
      </c>
      <c r="G3508" s="2">
        <f>IFERROR(__xludf.DUMMYFUNCTION("IF(B3508="""","""",COUNTA(SPLIT(B3508,"" "")))"),20.0)</f>
        <v>20</v>
      </c>
    </row>
    <row r="3509">
      <c r="A3509" s="1" t="s">
        <v>6988</v>
      </c>
      <c r="B3509" s="1" t="s">
        <v>6989</v>
      </c>
      <c r="C3509" s="1">
        <v>3876.0</v>
      </c>
      <c r="D3509" s="1">
        <v>1.0</v>
      </c>
      <c r="F3509" s="1" t="s">
        <v>1520</v>
      </c>
      <c r="G3509" s="2">
        <f>IFERROR(__xludf.DUMMYFUNCTION("IF(B3509="""","""",COUNTA(SPLIT(B3509,"" "")))"),19.0)</f>
        <v>19</v>
      </c>
    </row>
    <row r="3510">
      <c r="A3510" s="1" t="s">
        <v>6990</v>
      </c>
      <c r="B3510" s="1" t="s">
        <v>6991</v>
      </c>
      <c r="C3510" s="1">
        <v>6359.0</v>
      </c>
      <c r="D3510" s="1">
        <v>3.0</v>
      </c>
      <c r="F3510" s="1" t="s">
        <v>1520</v>
      </c>
      <c r="G3510" s="2">
        <f>IFERROR(__xludf.DUMMYFUNCTION("IF(B3510="""","""",COUNTA(SPLIT(B3510,"" "")))"),8.0)</f>
        <v>8</v>
      </c>
    </row>
    <row r="3511">
      <c r="A3511" s="1" t="s">
        <v>6992</v>
      </c>
      <c r="B3511" s="1" t="s">
        <v>6993</v>
      </c>
      <c r="C3511" s="1">
        <v>3952.0</v>
      </c>
      <c r="D3511" s="1">
        <v>2.0</v>
      </c>
      <c r="F3511" s="1" t="s">
        <v>1520</v>
      </c>
      <c r="G3511" s="2">
        <f>IFERROR(__xludf.DUMMYFUNCTION("IF(B3511="""","""",COUNTA(SPLIT(B3511,"" "")))"),9.0)</f>
        <v>9</v>
      </c>
    </row>
    <row r="3512">
      <c r="A3512" s="1" t="s">
        <v>6994</v>
      </c>
      <c r="B3512" s="1" t="s">
        <v>6995</v>
      </c>
      <c r="C3512" s="1">
        <v>6352.0</v>
      </c>
      <c r="D3512" s="1">
        <v>3.0</v>
      </c>
      <c r="F3512" s="1" t="s">
        <v>1520</v>
      </c>
      <c r="G3512" s="2">
        <f>IFERROR(__xludf.DUMMYFUNCTION("IF(B3512="""","""",COUNTA(SPLIT(B3512,"" "")))"),6.0)</f>
        <v>6</v>
      </c>
    </row>
    <row r="3513">
      <c r="A3513" s="1" t="s">
        <v>6996</v>
      </c>
      <c r="B3513" s="1" t="s">
        <v>6997</v>
      </c>
      <c r="C3513" s="1">
        <v>6354.0</v>
      </c>
      <c r="D3513" s="1">
        <v>2.0</v>
      </c>
      <c r="F3513" s="1" t="s">
        <v>1520</v>
      </c>
      <c r="G3513" s="2">
        <f>IFERROR(__xludf.DUMMYFUNCTION("IF(B3513="""","""",COUNTA(SPLIT(B3513,"" "")))"),10.0)</f>
        <v>10</v>
      </c>
    </row>
    <row r="3514">
      <c r="A3514" s="1" t="s">
        <v>6998</v>
      </c>
      <c r="B3514" s="1" t="s">
        <v>6999</v>
      </c>
      <c r="C3514" s="1">
        <v>6353.0</v>
      </c>
      <c r="D3514" s="1">
        <v>3.0</v>
      </c>
      <c r="F3514" s="1" t="s">
        <v>1520</v>
      </c>
      <c r="G3514" s="2">
        <f>IFERROR(__xludf.DUMMYFUNCTION("IF(B3514="""","""",COUNTA(SPLIT(B3514,"" "")))"),13.0)</f>
        <v>13</v>
      </c>
    </row>
    <row r="3515">
      <c r="A3515" s="1" t="s">
        <v>7000</v>
      </c>
      <c r="B3515" s="1" t="s">
        <v>7001</v>
      </c>
      <c r="C3515" s="1">
        <v>6358.0</v>
      </c>
      <c r="D3515" s="1">
        <v>2.0</v>
      </c>
      <c r="F3515" s="1" t="s">
        <v>1520</v>
      </c>
      <c r="G3515" s="2">
        <f>IFERROR(__xludf.DUMMYFUNCTION("IF(B3515="""","""",COUNTA(SPLIT(B3515,"" "")))"),9.0)</f>
        <v>9</v>
      </c>
    </row>
    <row r="3516">
      <c r="A3516" s="1" t="s">
        <v>7002</v>
      </c>
      <c r="B3516" s="1" t="s">
        <v>7003</v>
      </c>
      <c r="C3516" s="1">
        <v>6357.0</v>
      </c>
      <c r="D3516" s="1">
        <v>3.0</v>
      </c>
      <c r="F3516" s="1" t="s">
        <v>1520</v>
      </c>
      <c r="G3516" s="2">
        <f>IFERROR(__xludf.DUMMYFUNCTION("IF(B3516="""","""",COUNTA(SPLIT(B3516,"" "")))"),15.0)</f>
        <v>15</v>
      </c>
    </row>
    <row r="3517">
      <c r="A3517" s="1" t="s">
        <v>7004</v>
      </c>
      <c r="B3517" s="1" t="s">
        <v>7005</v>
      </c>
      <c r="C3517" s="1">
        <v>6356.0</v>
      </c>
      <c r="D3517" s="1">
        <v>2.0</v>
      </c>
      <c r="F3517" s="1" t="s">
        <v>1520</v>
      </c>
      <c r="G3517" s="2">
        <f>IFERROR(__xludf.DUMMYFUNCTION("IF(B3517="""","""",COUNTA(SPLIT(B3517,"" "")))"),8.0)</f>
        <v>8</v>
      </c>
    </row>
    <row r="3518">
      <c r="A3518" s="1" t="s">
        <v>7006</v>
      </c>
      <c r="B3518" s="1" t="s">
        <v>7007</v>
      </c>
      <c r="C3518" s="1">
        <v>6355.0</v>
      </c>
      <c r="D3518" s="1">
        <v>3.0</v>
      </c>
      <c r="F3518" s="1" t="s">
        <v>1520</v>
      </c>
      <c r="G3518" s="2">
        <f>IFERROR(__xludf.DUMMYFUNCTION("IF(B3518="""","""",COUNTA(SPLIT(B3518,"" "")))"),14.0)</f>
        <v>14</v>
      </c>
    </row>
    <row r="3519">
      <c r="A3519" s="1" t="s">
        <v>7008</v>
      </c>
      <c r="B3519" s="1" t="s">
        <v>7009</v>
      </c>
      <c r="C3519" s="1">
        <v>6360.0</v>
      </c>
      <c r="D3519" s="1">
        <v>2.0</v>
      </c>
      <c r="F3519" s="1" t="s">
        <v>1520</v>
      </c>
      <c r="G3519" s="2">
        <f>IFERROR(__xludf.DUMMYFUNCTION("IF(B3519="""","""",COUNTA(SPLIT(B3519,"" "")))"),12.0)</f>
        <v>12</v>
      </c>
    </row>
    <row r="3520">
      <c r="A3520" s="1" t="s">
        <v>7010</v>
      </c>
      <c r="B3520" s="1" t="s">
        <v>7011</v>
      </c>
      <c r="C3520" s="1">
        <v>6363.0</v>
      </c>
      <c r="D3520" s="1">
        <v>2.0</v>
      </c>
      <c r="F3520" s="1" t="s">
        <v>1520</v>
      </c>
      <c r="G3520" s="2">
        <f>IFERROR(__xludf.DUMMYFUNCTION("IF(B3520="""","""",COUNTA(SPLIT(B3520,"" "")))"),9.0)</f>
        <v>9</v>
      </c>
    </row>
    <row r="3521">
      <c r="A3521" s="1" t="s">
        <v>7012</v>
      </c>
      <c r="B3521" s="1" t="s">
        <v>7013</v>
      </c>
      <c r="C3521" s="1">
        <v>6362.0</v>
      </c>
      <c r="D3521" s="1">
        <v>2.0</v>
      </c>
      <c r="F3521" s="1" t="s">
        <v>1520</v>
      </c>
      <c r="G3521" s="2">
        <f>IFERROR(__xludf.DUMMYFUNCTION("IF(B3521="""","""",COUNTA(SPLIT(B3521,"" "")))"),14.0)</f>
        <v>14</v>
      </c>
    </row>
    <row r="3522">
      <c r="A3522" s="1" t="s">
        <v>7014</v>
      </c>
      <c r="B3522" s="1" t="s">
        <v>7015</v>
      </c>
      <c r="C3522" s="1">
        <v>6361.0</v>
      </c>
      <c r="D3522" s="1">
        <v>2.0</v>
      </c>
      <c r="F3522" s="1" t="s">
        <v>1520</v>
      </c>
      <c r="G3522" s="2">
        <f>IFERROR(__xludf.DUMMYFUNCTION("IF(B3522="""","""",COUNTA(SPLIT(B3522,"" "")))"),10.0)</f>
        <v>10</v>
      </c>
    </row>
    <row r="3523">
      <c r="A3523" s="1" t="s">
        <v>7016</v>
      </c>
      <c r="B3523" s="1" t="s">
        <v>7017</v>
      </c>
      <c r="C3523" s="1">
        <v>3868.0</v>
      </c>
      <c r="D3523" s="1">
        <v>1.0</v>
      </c>
      <c r="F3523" s="1" t="s">
        <v>1520</v>
      </c>
      <c r="G3523" s="2">
        <f>IFERROR(__xludf.DUMMYFUNCTION("IF(B3523="""","""",COUNTA(SPLIT(B3523,"" "")))"),34.0)</f>
        <v>34</v>
      </c>
    </row>
    <row r="3524">
      <c r="A3524" s="1" t="s">
        <v>7018</v>
      </c>
      <c r="B3524" s="1" t="s">
        <v>7019</v>
      </c>
      <c r="C3524" s="1">
        <v>6336.0</v>
      </c>
      <c r="D3524" s="1">
        <v>3.0</v>
      </c>
      <c r="F3524" s="1" t="s">
        <v>1520</v>
      </c>
      <c r="G3524" s="2">
        <f>IFERROR(__xludf.DUMMYFUNCTION("IF(B3524="""","""",COUNTA(SPLIT(B3524,"" "")))"),13.0)</f>
        <v>13</v>
      </c>
    </row>
    <row r="3525">
      <c r="A3525" s="1" t="s">
        <v>7020</v>
      </c>
      <c r="B3525" s="1" t="s">
        <v>7021</v>
      </c>
      <c r="C3525" s="1">
        <v>3867.0</v>
      </c>
      <c r="D3525" s="1">
        <v>1.0</v>
      </c>
      <c r="F3525" s="1" t="s">
        <v>1520</v>
      </c>
      <c r="G3525" s="2">
        <f>IFERROR(__xludf.DUMMYFUNCTION("IF(B3525="""","""",COUNTA(SPLIT(B3525,"" "")))"),17.0)</f>
        <v>17</v>
      </c>
    </row>
    <row r="3526">
      <c r="A3526" s="1" t="s">
        <v>7022</v>
      </c>
      <c r="B3526" s="1" t="s">
        <v>7023</v>
      </c>
      <c r="C3526" s="1">
        <v>6291.0</v>
      </c>
      <c r="D3526" s="1">
        <v>1.0</v>
      </c>
      <c r="F3526" s="1" t="s">
        <v>1520</v>
      </c>
      <c r="G3526" s="2">
        <f>IFERROR(__xludf.DUMMYFUNCTION("IF(B3526="""","""",COUNTA(SPLIT(B3526,"" "")))"),26.0)</f>
        <v>26</v>
      </c>
    </row>
    <row r="3527">
      <c r="A3527" s="1" t="s">
        <v>7024</v>
      </c>
      <c r="B3527" s="1" t="s">
        <v>7025</v>
      </c>
      <c r="C3527" s="1">
        <v>6335.0</v>
      </c>
      <c r="D3527" s="1">
        <v>3.0</v>
      </c>
      <c r="F3527" s="1" t="s">
        <v>1520</v>
      </c>
      <c r="G3527" s="2">
        <f>IFERROR(__xludf.DUMMYFUNCTION("IF(B3527="""","""",COUNTA(SPLIT(B3527,"" "")))"),20.0)</f>
        <v>20</v>
      </c>
    </row>
    <row r="3528">
      <c r="A3528" s="1" t="s">
        <v>7026</v>
      </c>
      <c r="B3528" s="1" t="s">
        <v>7027</v>
      </c>
      <c r="C3528" s="1">
        <v>6290.0</v>
      </c>
      <c r="D3528" s="1">
        <v>1.0</v>
      </c>
      <c r="F3528" s="1" t="s">
        <v>1520</v>
      </c>
      <c r="G3528" s="2">
        <f>IFERROR(__xludf.DUMMYFUNCTION("IF(B3528="""","""",COUNTA(SPLIT(B3528,"" "")))"),23.0)</f>
        <v>23</v>
      </c>
    </row>
    <row r="3529">
      <c r="A3529" s="1" t="s">
        <v>7028</v>
      </c>
      <c r="B3529" s="1" t="s">
        <v>7029</v>
      </c>
      <c r="C3529" s="1">
        <v>6334.0</v>
      </c>
      <c r="D3529" s="1">
        <v>3.0</v>
      </c>
      <c r="F3529" s="1" t="s">
        <v>1520</v>
      </c>
      <c r="G3529" s="2">
        <f>IFERROR(__xludf.DUMMYFUNCTION("IF(B3529="""","""",COUNTA(SPLIT(B3529,"" "")))"),31.0)</f>
        <v>31</v>
      </c>
    </row>
    <row r="3530">
      <c r="A3530" s="1" t="s">
        <v>7030</v>
      </c>
      <c r="B3530" s="1" t="s">
        <v>7031</v>
      </c>
      <c r="C3530" s="1">
        <v>3864.0</v>
      </c>
      <c r="D3530" s="1">
        <v>1.0</v>
      </c>
      <c r="F3530" s="1" t="s">
        <v>1520</v>
      </c>
      <c r="G3530" s="2">
        <f>IFERROR(__xludf.DUMMYFUNCTION("IF(B3530="""","""",COUNTA(SPLIT(B3530,"" "")))"),23.0)</f>
        <v>23</v>
      </c>
    </row>
    <row r="3531">
      <c r="A3531" s="1" t="s">
        <v>7032</v>
      </c>
      <c r="B3531" s="1" t="s">
        <v>7033</v>
      </c>
      <c r="C3531" s="1">
        <v>6333.0</v>
      </c>
      <c r="D3531" s="1">
        <v>3.0</v>
      </c>
      <c r="F3531" s="1" t="s">
        <v>1520</v>
      </c>
      <c r="G3531" s="2">
        <f>IFERROR(__xludf.DUMMYFUNCTION("IF(B3531="""","""",COUNTA(SPLIT(B3531,"" "")))"),20.0)</f>
        <v>20</v>
      </c>
    </row>
    <row r="3532">
      <c r="A3532" s="1" t="s">
        <v>7034</v>
      </c>
      <c r="B3532" s="1" t="s">
        <v>7035</v>
      </c>
      <c r="C3532" s="1">
        <v>9361.0</v>
      </c>
      <c r="D3532" s="1">
        <v>1.0</v>
      </c>
      <c r="F3532" s="1" t="s">
        <v>1520</v>
      </c>
      <c r="G3532" s="2">
        <f>IFERROR(__xludf.DUMMYFUNCTION("IF(B3532="""","""",COUNTA(SPLIT(B3532,"" "")))"),23.0)</f>
        <v>23</v>
      </c>
    </row>
    <row r="3533">
      <c r="A3533" s="1" t="s">
        <v>7036</v>
      </c>
      <c r="B3533" s="1" t="s">
        <v>7037</v>
      </c>
      <c r="C3533" s="1">
        <v>9360.0</v>
      </c>
      <c r="D3533" s="1">
        <v>1.0</v>
      </c>
      <c r="F3533" s="1" t="s">
        <v>1520</v>
      </c>
      <c r="G3533" s="2">
        <f>IFERROR(__xludf.DUMMYFUNCTION("IF(B3533="""","""",COUNTA(SPLIT(B3533,"" "")))"),30.0)</f>
        <v>30</v>
      </c>
    </row>
    <row r="3534">
      <c r="A3534" s="1" t="s">
        <v>7038</v>
      </c>
      <c r="B3534" s="1" t="s">
        <v>7039</v>
      </c>
      <c r="C3534" s="1">
        <v>9380.0</v>
      </c>
      <c r="D3534" s="1">
        <v>2.0</v>
      </c>
      <c r="F3534" s="1" t="s">
        <v>1520</v>
      </c>
      <c r="G3534" s="2">
        <f>IFERROR(__xludf.DUMMYFUNCTION("IF(B3534="""","""",COUNTA(SPLIT(B3534,"" "")))"),26.0)</f>
        <v>26</v>
      </c>
    </row>
    <row r="3535">
      <c r="A3535" s="1" t="s">
        <v>7040</v>
      </c>
      <c r="B3535" s="1" t="s">
        <v>7041</v>
      </c>
      <c r="C3535" s="1">
        <v>9346.0</v>
      </c>
      <c r="D3535" s="1">
        <v>1.0</v>
      </c>
      <c r="F3535" s="1" t="s">
        <v>1520</v>
      </c>
      <c r="G3535" s="2">
        <f>IFERROR(__xludf.DUMMYFUNCTION("IF(B3535="""","""",COUNTA(SPLIT(B3535,"" "")))"),19.0)</f>
        <v>19</v>
      </c>
    </row>
    <row r="3536">
      <c r="A3536" s="1" t="s">
        <v>7042</v>
      </c>
      <c r="B3536" s="1" t="s">
        <v>7043</v>
      </c>
      <c r="C3536" s="1">
        <v>9344.0</v>
      </c>
      <c r="D3536" s="1">
        <v>1.0</v>
      </c>
      <c r="F3536" s="1" t="s">
        <v>1520</v>
      </c>
      <c r="G3536" s="2">
        <f>IFERROR(__xludf.DUMMYFUNCTION("IF(B3536="""","""",COUNTA(SPLIT(B3536,"" "")))"),17.0)</f>
        <v>17</v>
      </c>
    </row>
    <row r="3537">
      <c r="A3537" s="1" t="s">
        <v>7044</v>
      </c>
      <c r="B3537" s="1" t="s">
        <v>7045</v>
      </c>
      <c r="C3537" s="1">
        <v>9345.0</v>
      </c>
      <c r="D3537" s="1">
        <v>2.0</v>
      </c>
      <c r="F3537" s="1" t="s">
        <v>1520</v>
      </c>
      <c r="G3537" s="2">
        <f>IFERROR(__xludf.DUMMYFUNCTION("IF(B3537="""","""",COUNTA(SPLIT(B3537,"" "")))"),20.0)</f>
        <v>20</v>
      </c>
    </row>
    <row r="3538">
      <c r="A3538" s="1" t="s">
        <v>7046</v>
      </c>
      <c r="B3538" s="1" t="s">
        <v>7047</v>
      </c>
      <c r="C3538" s="1">
        <v>9356.0</v>
      </c>
      <c r="D3538" s="1">
        <v>1.0</v>
      </c>
      <c r="F3538" s="1" t="s">
        <v>1520</v>
      </c>
      <c r="G3538" s="2">
        <f>IFERROR(__xludf.DUMMYFUNCTION("IF(B3538="""","""",COUNTA(SPLIT(B3538,"" "")))"),26.0)</f>
        <v>26</v>
      </c>
    </row>
    <row r="3539">
      <c r="A3539" s="1" t="s">
        <v>7048</v>
      </c>
      <c r="B3539" s="1" t="s">
        <v>7049</v>
      </c>
      <c r="C3539" s="1">
        <v>9379.0</v>
      </c>
      <c r="D3539" s="1">
        <v>2.0</v>
      </c>
      <c r="F3539" s="1" t="s">
        <v>1520</v>
      </c>
      <c r="G3539" s="2">
        <f>IFERROR(__xludf.DUMMYFUNCTION("IF(B3539="""","""",COUNTA(SPLIT(B3539,"" "")))"),22.0)</f>
        <v>22</v>
      </c>
    </row>
    <row r="3540">
      <c r="A3540" s="1" t="s">
        <v>7050</v>
      </c>
      <c r="B3540" s="1" t="s">
        <v>7051</v>
      </c>
      <c r="C3540" s="1">
        <v>9352.0</v>
      </c>
      <c r="D3540" s="1">
        <v>1.0</v>
      </c>
      <c r="F3540" s="1" t="s">
        <v>1520</v>
      </c>
      <c r="G3540" s="2">
        <f>IFERROR(__xludf.DUMMYFUNCTION("IF(B3540="""","""",COUNTA(SPLIT(B3540,"" "")))"),22.0)</f>
        <v>22</v>
      </c>
    </row>
    <row r="3541">
      <c r="A3541" s="1" t="s">
        <v>7052</v>
      </c>
      <c r="B3541" s="1" t="s">
        <v>7053</v>
      </c>
      <c r="C3541" s="1">
        <v>9334.0</v>
      </c>
      <c r="D3541" s="1">
        <v>2.0</v>
      </c>
      <c r="F3541" s="1" t="s">
        <v>1520</v>
      </c>
      <c r="G3541" s="2">
        <f>IFERROR(__xludf.DUMMYFUNCTION("IF(B3541="""","""",COUNTA(SPLIT(B3541,"" "")))"),27.0)</f>
        <v>27</v>
      </c>
    </row>
    <row r="3542">
      <c r="A3542" s="1" t="s">
        <v>7054</v>
      </c>
      <c r="B3542" s="1" t="s">
        <v>7055</v>
      </c>
      <c r="C3542" s="1">
        <v>9335.0</v>
      </c>
      <c r="D3542" s="1">
        <v>1.0</v>
      </c>
      <c r="F3542" s="1" t="s">
        <v>1520</v>
      </c>
      <c r="G3542" s="2">
        <f>IFERROR(__xludf.DUMMYFUNCTION("IF(B3542="""","""",COUNTA(SPLIT(B3542,"" "")))"),12.0)</f>
        <v>12</v>
      </c>
    </row>
    <row r="3543">
      <c r="A3543" s="1" t="s">
        <v>7056</v>
      </c>
      <c r="B3543" s="1" t="s">
        <v>7057</v>
      </c>
      <c r="C3543" s="1">
        <v>9336.0</v>
      </c>
      <c r="D3543" s="1">
        <v>2.0</v>
      </c>
      <c r="F3543" s="1" t="s">
        <v>1520</v>
      </c>
      <c r="G3543" s="2">
        <f>IFERROR(__xludf.DUMMYFUNCTION("IF(B3543="""","""",COUNTA(SPLIT(B3543,"" "")))"),16.0)</f>
        <v>16</v>
      </c>
    </row>
    <row r="3544">
      <c r="A3544" s="1" t="s">
        <v>7058</v>
      </c>
      <c r="B3544" s="1" t="s">
        <v>7059</v>
      </c>
      <c r="C3544" s="1">
        <v>9337.0</v>
      </c>
      <c r="D3544" s="1">
        <v>1.0</v>
      </c>
      <c r="F3544" s="1" t="s">
        <v>1520</v>
      </c>
      <c r="G3544" s="2">
        <f>IFERROR(__xludf.DUMMYFUNCTION("IF(B3544="""","""",COUNTA(SPLIT(B3544,"" "")))"),32.0)</f>
        <v>32</v>
      </c>
    </row>
    <row r="3545">
      <c r="A3545" s="1" t="s">
        <v>7060</v>
      </c>
      <c r="B3545" s="1" t="s">
        <v>7061</v>
      </c>
      <c r="C3545" s="1">
        <v>9338.0</v>
      </c>
      <c r="D3545" s="1">
        <v>2.0</v>
      </c>
      <c r="F3545" s="1" t="s">
        <v>1520</v>
      </c>
      <c r="G3545" s="2">
        <f>IFERROR(__xludf.DUMMYFUNCTION("IF(B3545="""","""",COUNTA(SPLIT(B3545,"" "")))"),18.0)</f>
        <v>18</v>
      </c>
    </row>
    <row r="3546">
      <c r="A3546" s="1" t="s">
        <v>7062</v>
      </c>
      <c r="B3546" s="1" t="s">
        <v>7063</v>
      </c>
      <c r="C3546" s="1">
        <v>9339.0</v>
      </c>
      <c r="D3546" s="1">
        <v>1.0</v>
      </c>
      <c r="F3546" s="1" t="s">
        <v>1520</v>
      </c>
      <c r="G3546" s="2">
        <f>IFERROR(__xludf.DUMMYFUNCTION("IF(B3546="""","""",COUNTA(SPLIT(B3546,"" "")))"),42.0)</f>
        <v>42</v>
      </c>
    </row>
    <row r="3547">
      <c r="A3547" s="1" t="s">
        <v>7064</v>
      </c>
      <c r="B3547" s="1" t="s">
        <v>7065</v>
      </c>
      <c r="C3547" s="1">
        <v>9340.0</v>
      </c>
      <c r="D3547" s="1">
        <v>1.0</v>
      </c>
      <c r="F3547" s="1" t="s">
        <v>1520</v>
      </c>
      <c r="G3547" s="2">
        <f>IFERROR(__xludf.DUMMYFUNCTION("IF(B3547="""","""",COUNTA(SPLIT(B3547,"" "")))"),20.0)</f>
        <v>20</v>
      </c>
    </row>
    <row r="3548">
      <c r="A3548" s="1" t="s">
        <v>7066</v>
      </c>
      <c r="B3548" s="1" t="s">
        <v>7067</v>
      </c>
      <c r="C3548" s="1">
        <v>9341.0</v>
      </c>
      <c r="D3548" s="1">
        <v>2.0</v>
      </c>
      <c r="F3548" s="1" t="s">
        <v>1520</v>
      </c>
      <c r="G3548" s="2">
        <f>IFERROR(__xludf.DUMMYFUNCTION("IF(B3548="""","""",COUNTA(SPLIT(B3548,"" "")))"),17.0)</f>
        <v>17</v>
      </c>
    </row>
    <row r="3549">
      <c r="A3549" s="1" t="s">
        <v>7068</v>
      </c>
      <c r="B3549" s="1" t="s">
        <v>7069</v>
      </c>
      <c r="C3549" s="1">
        <v>9342.0</v>
      </c>
      <c r="D3549" s="1">
        <v>1.0</v>
      </c>
      <c r="F3549" s="1" t="s">
        <v>1520</v>
      </c>
      <c r="G3549" s="2">
        <f>IFERROR(__xludf.DUMMYFUNCTION("IF(B3549="""","""",COUNTA(SPLIT(B3549,"" "")))"),28.0)</f>
        <v>28</v>
      </c>
    </row>
    <row r="3550">
      <c r="A3550" s="1" t="s">
        <v>7070</v>
      </c>
      <c r="B3550" s="1" t="s">
        <v>7071</v>
      </c>
      <c r="C3550" s="1">
        <v>9343.0</v>
      </c>
      <c r="D3550" s="1">
        <v>2.0</v>
      </c>
      <c r="F3550" s="1" t="s">
        <v>1520</v>
      </c>
      <c r="G3550" s="2">
        <f>IFERROR(__xludf.DUMMYFUNCTION("IF(B3550="""","""",COUNTA(SPLIT(B3550,"" "")))"),14.0)</f>
        <v>14</v>
      </c>
    </row>
    <row r="3551">
      <c r="A3551" s="1" t="s">
        <v>7072</v>
      </c>
      <c r="B3551" s="1" t="s">
        <v>7073</v>
      </c>
      <c r="C3551" s="1">
        <v>9654.0</v>
      </c>
      <c r="D3551" s="1">
        <v>1.0</v>
      </c>
      <c r="F3551" s="1" t="s">
        <v>1520</v>
      </c>
      <c r="G3551" s="2">
        <f>IFERROR(__xludf.DUMMYFUNCTION("IF(B3551="""","""",COUNTA(SPLIT(B3551,"" "")))"),2.0)</f>
        <v>2</v>
      </c>
    </row>
    <row r="3552">
      <c r="A3552" s="1" t="s">
        <v>7074</v>
      </c>
      <c r="B3552" s="1" t="s">
        <v>7075</v>
      </c>
      <c r="C3552" s="1">
        <v>9655.0</v>
      </c>
      <c r="D3552" s="1">
        <v>1.0</v>
      </c>
      <c r="F3552" s="1" t="s">
        <v>1520</v>
      </c>
      <c r="G3552" s="2">
        <f>IFERROR(__xludf.DUMMYFUNCTION("IF(B3552="""","""",COUNTA(SPLIT(B3552,"" "")))"),30.0)</f>
        <v>30</v>
      </c>
    </row>
    <row r="3553">
      <c r="A3553" s="1" t="s">
        <v>7076</v>
      </c>
      <c r="B3553" s="1" t="s">
        <v>7077</v>
      </c>
      <c r="C3553" s="1">
        <v>9347.0</v>
      </c>
      <c r="D3553" s="1">
        <v>1.0</v>
      </c>
      <c r="F3553" s="1" t="s">
        <v>1520</v>
      </c>
      <c r="G3553" s="2">
        <f>IFERROR(__xludf.DUMMYFUNCTION("IF(B3553="""","""",COUNTA(SPLIT(B3553,"" "")))"),17.0)</f>
        <v>17</v>
      </c>
    </row>
    <row r="3554">
      <c r="A3554" s="1" t="s">
        <v>7078</v>
      </c>
      <c r="B3554" s="1" t="s">
        <v>7079</v>
      </c>
      <c r="C3554" s="1">
        <v>9348.0</v>
      </c>
      <c r="D3554" s="1">
        <v>1.0</v>
      </c>
      <c r="F3554" s="1" t="s">
        <v>1520</v>
      </c>
      <c r="G3554" s="2">
        <f>IFERROR(__xludf.DUMMYFUNCTION("IF(B3554="""","""",COUNTA(SPLIT(B3554,"" "")))"),11.0)</f>
        <v>11</v>
      </c>
    </row>
    <row r="3555">
      <c r="A3555" s="1" t="s">
        <v>7080</v>
      </c>
      <c r="B3555" s="1" t="s">
        <v>7081</v>
      </c>
      <c r="C3555" s="1">
        <v>9349.0</v>
      </c>
      <c r="D3555" s="1">
        <v>1.0</v>
      </c>
      <c r="F3555" s="1" t="s">
        <v>1520</v>
      </c>
      <c r="G3555" s="2">
        <f>IFERROR(__xludf.DUMMYFUNCTION("IF(B3555="""","""",COUNTA(SPLIT(B3555,"" "")))"),13.0)</f>
        <v>13</v>
      </c>
    </row>
    <row r="3556">
      <c r="A3556" s="1" t="s">
        <v>7082</v>
      </c>
      <c r="B3556" s="1" t="s">
        <v>7083</v>
      </c>
      <c r="C3556" s="1">
        <v>9363.0</v>
      </c>
      <c r="D3556" s="1">
        <v>1.0</v>
      </c>
      <c r="F3556" s="1" t="s">
        <v>1520</v>
      </c>
      <c r="G3556" s="2">
        <f>IFERROR(__xludf.DUMMYFUNCTION("IF(B3556="""","""",COUNTA(SPLIT(B3556,"" "")))"),25.0)</f>
        <v>25</v>
      </c>
    </row>
    <row r="3557">
      <c r="A3557" s="1" t="s">
        <v>7084</v>
      </c>
      <c r="B3557" s="1" t="s">
        <v>7085</v>
      </c>
      <c r="C3557" s="1">
        <v>9364.0</v>
      </c>
      <c r="D3557" s="1">
        <v>1.0</v>
      </c>
      <c r="F3557" s="1" t="s">
        <v>1520</v>
      </c>
      <c r="G3557" s="2">
        <f>IFERROR(__xludf.DUMMYFUNCTION("IF(B3557="""","""",COUNTA(SPLIT(B3557,"" "")))"),9.0)</f>
        <v>9</v>
      </c>
    </row>
    <row r="3558">
      <c r="A3558" s="1" t="s">
        <v>7086</v>
      </c>
      <c r="B3558" s="1" t="s">
        <v>7087</v>
      </c>
      <c r="C3558" s="1">
        <v>9365.0</v>
      </c>
      <c r="D3558" s="1">
        <v>2.0</v>
      </c>
      <c r="F3558" s="1" t="s">
        <v>1520</v>
      </c>
      <c r="G3558" s="2">
        <f>IFERROR(__xludf.DUMMYFUNCTION("IF(B3558="""","""",COUNTA(SPLIT(B3558,"" "")))"),24.0)</f>
        <v>24</v>
      </c>
    </row>
    <row r="3559">
      <c r="A3559" s="1" t="s">
        <v>7088</v>
      </c>
      <c r="B3559" s="1" t="s">
        <v>7089</v>
      </c>
      <c r="C3559" s="1">
        <v>9366.0</v>
      </c>
      <c r="D3559" s="1">
        <v>1.0</v>
      </c>
      <c r="F3559" s="1" t="s">
        <v>1520</v>
      </c>
      <c r="G3559" s="2">
        <f>IFERROR(__xludf.DUMMYFUNCTION("IF(B3559="""","""",COUNTA(SPLIT(B3559,"" "")))"),30.0)</f>
        <v>30</v>
      </c>
    </row>
    <row r="3560">
      <c r="A3560" s="1" t="s">
        <v>7090</v>
      </c>
      <c r="B3560" s="1" t="s">
        <v>7091</v>
      </c>
      <c r="C3560" s="1">
        <v>9367.0</v>
      </c>
      <c r="D3560" s="1">
        <v>2.0</v>
      </c>
      <c r="F3560" s="1" t="s">
        <v>1520</v>
      </c>
      <c r="G3560" s="2">
        <f>IFERROR(__xludf.DUMMYFUNCTION("IF(B3560="""","""",COUNTA(SPLIT(B3560,"" "")))"),8.0)</f>
        <v>8</v>
      </c>
    </row>
    <row r="3561">
      <c r="A3561" s="1" t="s">
        <v>7092</v>
      </c>
      <c r="B3561" s="1" t="s">
        <v>7093</v>
      </c>
      <c r="C3561" s="1">
        <v>9368.0</v>
      </c>
      <c r="D3561" s="1">
        <v>1.0</v>
      </c>
      <c r="F3561" s="1" t="s">
        <v>1520</v>
      </c>
      <c r="G3561" s="2">
        <f>IFERROR(__xludf.DUMMYFUNCTION("IF(B3561="""","""",COUNTA(SPLIT(B3561,"" "")))"),27.0)</f>
        <v>27</v>
      </c>
    </row>
    <row r="3562">
      <c r="A3562" s="1" t="s">
        <v>7094</v>
      </c>
      <c r="B3562" s="1" t="s">
        <v>7095</v>
      </c>
      <c r="C3562" s="1">
        <v>9362.0</v>
      </c>
      <c r="D3562" s="1">
        <v>1.0</v>
      </c>
      <c r="F3562" s="1" t="s">
        <v>1520</v>
      </c>
      <c r="G3562" s="2">
        <f>IFERROR(__xludf.DUMMYFUNCTION("IF(B3562="""","""",COUNTA(SPLIT(B3562,"" "")))"),18.0)</f>
        <v>18</v>
      </c>
    </row>
    <row r="3563">
      <c r="A3563" s="1" t="s">
        <v>7096</v>
      </c>
      <c r="B3563" s="1" t="s">
        <v>7097</v>
      </c>
      <c r="C3563" s="1">
        <v>9357.0</v>
      </c>
      <c r="D3563" s="1">
        <v>1.0</v>
      </c>
      <c r="F3563" s="1" t="s">
        <v>1520</v>
      </c>
      <c r="G3563" s="2">
        <f>IFERROR(__xludf.DUMMYFUNCTION("IF(B3563="""","""",COUNTA(SPLIT(B3563,"" "")))"),7.0)</f>
        <v>7</v>
      </c>
    </row>
    <row r="3564">
      <c r="A3564" s="1" t="s">
        <v>7098</v>
      </c>
      <c r="B3564" s="1" t="s">
        <v>7099</v>
      </c>
      <c r="C3564" s="1">
        <v>9358.0</v>
      </c>
      <c r="D3564" s="1">
        <v>1.0</v>
      </c>
      <c r="F3564" s="1" t="s">
        <v>1520</v>
      </c>
      <c r="G3564" s="2">
        <f>IFERROR(__xludf.DUMMYFUNCTION("IF(B3564="""","""",COUNTA(SPLIT(B3564,"" "")))"),9.0)</f>
        <v>9</v>
      </c>
    </row>
    <row r="3565">
      <c r="A3565" s="1" t="s">
        <v>7100</v>
      </c>
      <c r="B3565" s="1" t="s">
        <v>7101</v>
      </c>
      <c r="C3565" s="1">
        <v>9359.0</v>
      </c>
      <c r="D3565" s="1">
        <v>1.0</v>
      </c>
      <c r="F3565" s="1" t="s">
        <v>1520</v>
      </c>
      <c r="G3565" s="2">
        <f>IFERROR(__xludf.DUMMYFUNCTION("IF(B3565="""","""",COUNTA(SPLIT(B3565,"" "")))"),7.0)</f>
        <v>7</v>
      </c>
    </row>
    <row r="3566">
      <c r="A3566" s="1" t="s">
        <v>7102</v>
      </c>
      <c r="B3566" s="1" t="s">
        <v>7103</v>
      </c>
      <c r="C3566" s="1">
        <v>9353.0</v>
      </c>
      <c r="D3566" s="1">
        <v>1.0</v>
      </c>
      <c r="F3566" s="1" t="s">
        <v>1520</v>
      </c>
      <c r="G3566" s="2">
        <f>IFERROR(__xludf.DUMMYFUNCTION("IF(B3566="""","""",COUNTA(SPLIT(B3566,"" "")))"),19.0)</f>
        <v>19</v>
      </c>
    </row>
    <row r="3567">
      <c r="A3567" s="1" t="s">
        <v>7104</v>
      </c>
      <c r="B3567" s="1" t="s">
        <v>7105</v>
      </c>
      <c r="C3567" s="1">
        <v>9354.0</v>
      </c>
      <c r="D3567" s="1">
        <v>1.0</v>
      </c>
      <c r="F3567" s="1" t="s">
        <v>1520</v>
      </c>
      <c r="G3567" s="2">
        <f>IFERROR(__xludf.DUMMYFUNCTION("IF(B3567="""","""",COUNTA(SPLIT(B3567,"" "")))"),10.0)</f>
        <v>10</v>
      </c>
    </row>
    <row r="3568">
      <c r="A3568" s="1" t="s">
        <v>7106</v>
      </c>
      <c r="B3568" s="1" t="s">
        <v>7107</v>
      </c>
      <c r="C3568" s="1">
        <v>9355.0</v>
      </c>
      <c r="D3568" s="1">
        <v>1.0</v>
      </c>
      <c r="F3568" s="1" t="s">
        <v>1520</v>
      </c>
      <c r="G3568" s="2">
        <f>IFERROR(__xludf.DUMMYFUNCTION("IF(B3568="""","""",COUNTA(SPLIT(B3568,"" "")))"),8.0)</f>
        <v>8</v>
      </c>
    </row>
    <row r="3569">
      <c r="A3569" s="1" t="s">
        <v>7108</v>
      </c>
      <c r="B3569" s="1" t="s">
        <v>7109</v>
      </c>
      <c r="C3569" s="1">
        <v>4367.0</v>
      </c>
      <c r="D3569" s="1">
        <v>1.0</v>
      </c>
      <c r="F3569" s="1" t="s">
        <v>1520</v>
      </c>
      <c r="G3569" s="2">
        <f>IFERROR(__xludf.DUMMYFUNCTION("IF(B3569="""","""",COUNTA(SPLIT(B3569,"" "")))"),26.0)</f>
        <v>26</v>
      </c>
    </row>
    <row r="3570">
      <c r="A3570" s="1" t="s">
        <v>7110</v>
      </c>
      <c r="B3570" s="1" t="s">
        <v>7111</v>
      </c>
      <c r="C3570" s="1">
        <v>5967.0</v>
      </c>
      <c r="D3570" s="1">
        <v>2.0</v>
      </c>
      <c r="F3570" s="1" t="s">
        <v>1520</v>
      </c>
      <c r="G3570" s="2">
        <f>IFERROR(__xludf.DUMMYFUNCTION("IF(B3570="""","""",COUNTA(SPLIT(B3570,"" "")))"),15.0)</f>
        <v>15</v>
      </c>
    </row>
    <row r="3571">
      <c r="A3571" s="1" t="s">
        <v>7112</v>
      </c>
      <c r="B3571" s="1" t="s">
        <v>7113</v>
      </c>
      <c r="C3571" s="1">
        <v>5991.0</v>
      </c>
      <c r="D3571" s="1">
        <v>1.0</v>
      </c>
      <c r="F3571" s="1" t="s">
        <v>1520</v>
      </c>
      <c r="G3571" s="2">
        <f>IFERROR(__xludf.DUMMYFUNCTION("IF(B3571="""","""",COUNTA(SPLIT(B3571,"" "")))"),30.0)</f>
        <v>30</v>
      </c>
    </row>
    <row r="3572">
      <c r="A3572" s="1" t="s">
        <v>7114</v>
      </c>
      <c r="B3572" s="1" t="s">
        <v>7115</v>
      </c>
      <c r="C3572" s="1">
        <v>6678.0</v>
      </c>
      <c r="D3572" s="1">
        <v>1.0</v>
      </c>
      <c r="F3572" s="1" t="s">
        <v>1520</v>
      </c>
      <c r="G3572" s="2">
        <f>IFERROR(__xludf.DUMMYFUNCTION("IF(B3572="""","""",COUNTA(SPLIT(B3572,"" "")))"),26.0)</f>
        <v>26</v>
      </c>
    </row>
    <row r="3573">
      <c r="A3573" s="1" t="s">
        <v>7116</v>
      </c>
      <c r="B3573" s="1" t="s">
        <v>7117</v>
      </c>
      <c r="C3573" s="1">
        <v>6688.0</v>
      </c>
      <c r="D3573" s="1">
        <v>10.0</v>
      </c>
      <c r="F3573" s="1" t="s">
        <v>1520</v>
      </c>
      <c r="G3573" s="2">
        <f>IFERROR(__xludf.DUMMYFUNCTION("IF(B3573="""","""",COUNTA(SPLIT(B3573,"" "")))"),1.0)</f>
        <v>1</v>
      </c>
    </row>
    <row r="3574">
      <c r="A3574" s="1" t="s">
        <v>7118</v>
      </c>
      <c r="B3574" s="1" t="s">
        <v>7117</v>
      </c>
      <c r="C3574" s="1">
        <v>6689.0</v>
      </c>
      <c r="D3574" s="1">
        <v>10.0</v>
      </c>
      <c r="F3574" s="1" t="s">
        <v>1520</v>
      </c>
      <c r="G3574" s="2">
        <f>IFERROR(__xludf.DUMMYFUNCTION("IF(B3574="""","""",COUNTA(SPLIT(B3574,"" "")))"),1.0)</f>
        <v>1</v>
      </c>
    </row>
    <row r="3575">
      <c r="A3575" s="1" t="s">
        <v>7119</v>
      </c>
      <c r="B3575" s="1" t="s">
        <v>7120</v>
      </c>
      <c r="C3575" s="1">
        <v>6690.0</v>
      </c>
      <c r="D3575" s="1">
        <v>10.0</v>
      </c>
      <c r="F3575" s="1" t="s">
        <v>1520</v>
      </c>
      <c r="G3575" s="2">
        <f>IFERROR(__xludf.DUMMYFUNCTION("IF(B3575="""","""",COUNTA(SPLIT(B3575,"" "")))"),2.0)</f>
        <v>2</v>
      </c>
    </row>
    <row r="3576">
      <c r="A3576" s="1" t="s">
        <v>7121</v>
      </c>
      <c r="B3576" s="1" t="s">
        <v>7122</v>
      </c>
      <c r="C3576" s="1">
        <v>6694.0</v>
      </c>
      <c r="D3576" s="1">
        <v>10.0</v>
      </c>
      <c r="F3576" s="1" t="s">
        <v>1520</v>
      </c>
      <c r="G3576" s="2">
        <f>IFERROR(__xludf.DUMMYFUNCTION("IF(B3576="""","""",COUNTA(SPLIT(B3576,"" "")))"),2.0)</f>
        <v>2</v>
      </c>
    </row>
    <row r="3577">
      <c r="A3577" s="1" t="s">
        <v>7123</v>
      </c>
      <c r="B3577" s="1" t="s">
        <v>7124</v>
      </c>
      <c r="C3577" s="1">
        <v>6695.0</v>
      </c>
      <c r="D3577" s="1">
        <v>10.0</v>
      </c>
      <c r="F3577" s="1" t="s">
        <v>1520</v>
      </c>
      <c r="G3577" s="2">
        <f>IFERROR(__xludf.DUMMYFUNCTION("IF(B3577="""","""",COUNTA(SPLIT(B3577,"" "")))"),1.0)</f>
        <v>1</v>
      </c>
    </row>
    <row r="3578">
      <c r="A3578" s="1" t="s">
        <v>7125</v>
      </c>
      <c r="B3578" s="1" t="s">
        <v>7126</v>
      </c>
      <c r="C3578" s="1">
        <v>6696.0</v>
      </c>
      <c r="D3578" s="1">
        <v>10.0</v>
      </c>
      <c r="F3578" s="1" t="s">
        <v>1520</v>
      </c>
      <c r="G3578" s="2">
        <f>IFERROR(__xludf.DUMMYFUNCTION("IF(B3578="""","""",COUNTA(SPLIT(B3578,"" "")))"),3.0)</f>
        <v>3</v>
      </c>
    </row>
    <row r="3579">
      <c r="A3579" s="1" t="s">
        <v>7127</v>
      </c>
      <c r="B3579" s="1" t="s">
        <v>7128</v>
      </c>
      <c r="C3579" s="1">
        <v>6697.0</v>
      </c>
      <c r="D3579" s="1">
        <v>10.0</v>
      </c>
      <c r="F3579" s="1" t="s">
        <v>1520</v>
      </c>
      <c r="G3579" s="2">
        <f>IFERROR(__xludf.DUMMYFUNCTION("IF(B3579="""","""",COUNTA(SPLIT(B3579,"" "")))"),2.0)</f>
        <v>2</v>
      </c>
    </row>
    <row r="3580">
      <c r="A3580" s="1" t="s">
        <v>7129</v>
      </c>
      <c r="B3580" s="1" t="s">
        <v>7130</v>
      </c>
      <c r="C3580" s="1">
        <v>6698.0</v>
      </c>
      <c r="D3580" s="1">
        <v>10.0</v>
      </c>
      <c r="F3580" s="1" t="s">
        <v>1520</v>
      </c>
      <c r="G3580" s="2">
        <f>IFERROR(__xludf.DUMMYFUNCTION("IF(B3580="""","""",COUNTA(SPLIT(B3580,"" "")))"),5.0)</f>
        <v>5</v>
      </c>
    </row>
    <row r="3581">
      <c r="A3581" s="1" t="s">
        <v>7131</v>
      </c>
      <c r="B3581" s="1" t="s">
        <v>7132</v>
      </c>
      <c r="C3581" s="1">
        <v>6699.0</v>
      </c>
      <c r="D3581" s="1">
        <v>10.0</v>
      </c>
      <c r="F3581" s="1" t="s">
        <v>1520</v>
      </c>
      <c r="G3581" s="2">
        <f>IFERROR(__xludf.DUMMYFUNCTION("IF(B3581="""","""",COUNTA(SPLIT(B3581,"" "")))"),3.0)</f>
        <v>3</v>
      </c>
    </row>
    <row r="3582">
      <c r="A3582" s="1" t="s">
        <v>7133</v>
      </c>
      <c r="B3582" s="1" t="s">
        <v>5829</v>
      </c>
      <c r="C3582" s="1">
        <v>6700.0</v>
      </c>
      <c r="D3582" s="1">
        <v>10.0</v>
      </c>
      <c r="F3582" s="1" t="s">
        <v>1520</v>
      </c>
      <c r="G3582" s="2">
        <f>IFERROR(__xludf.DUMMYFUNCTION("IF(B3582="""","""",COUNTA(SPLIT(B3582,"" "")))"),3.0)</f>
        <v>3</v>
      </c>
    </row>
    <row r="3583">
      <c r="A3583" s="1" t="s">
        <v>7134</v>
      </c>
      <c r="B3583" s="1" t="s">
        <v>7135</v>
      </c>
      <c r="C3583" s="1">
        <v>5437.0</v>
      </c>
      <c r="D3583" s="1">
        <v>1.0</v>
      </c>
      <c r="F3583" s="1" t="s">
        <v>1520</v>
      </c>
      <c r="G3583" s="2">
        <f>IFERROR(__xludf.DUMMYFUNCTION("IF(B3583="""","""",COUNTA(SPLIT(B3583,"" "")))"),17.0)</f>
        <v>17</v>
      </c>
    </row>
    <row r="3584">
      <c r="A3584" s="1" t="s">
        <v>7136</v>
      </c>
      <c r="B3584" s="1" t="s">
        <v>7137</v>
      </c>
      <c r="C3584" s="1">
        <v>5577.0</v>
      </c>
      <c r="D3584" s="1">
        <v>1.0</v>
      </c>
      <c r="F3584" s="1" t="s">
        <v>1520</v>
      </c>
      <c r="G3584" s="2">
        <f>IFERROR(__xludf.DUMMYFUNCTION("IF(B3584="""","""",COUNTA(SPLIT(B3584,"" "")))"),14.0)</f>
        <v>14</v>
      </c>
    </row>
    <row r="3585">
      <c r="A3585" s="1" t="s">
        <v>7138</v>
      </c>
      <c r="B3585" s="1" t="s">
        <v>7139</v>
      </c>
      <c r="C3585" s="1">
        <v>5973.0</v>
      </c>
      <c r="D3585" s="1">
        <v>1.0</v>
      </c>
      <c r="F3585" s="1" t="s">
        <v>1520</v>
      </c>
      <c r="G3585" s="2">
        <f>IFERROR(__xludf.DUMMYFUNCTION("IF(B3585="""","""",COUNTA(SPLIT(B3585,"" "")))"),13.0)</f>
        <v>13</v>
      </c>
    </row>
    <row r="3586">
      <c r="A3586" s="1" t="s">
        <v>7140</v>
      </c>
      <c r="B3586" s="1" t="s">
        <v>7141</v>
      </c>
      <c r="C3586" s="1">
        <v>5974.0</v>
      </c>
      <c r="D3586" s="1">
        <v>1.0</v>
      </c>
      <c r="F3586" s="1" t="s">
        <v>1520</v>
      </c>
      <c r="G3586" s="2">
        <f>IFERROR(__xludf.DUMMYFUNCTION("IF(B3586="""","""",COUNTA(SPLIT(B3586,"" "")))"),18.0)</f>
        <v>18</v>
      </c>
    </row>
    <row r="3587">
      <c r="A3587" s="1" t="s">
        <v>7142</v>
      </c>
      <c r="B3587" s="1" t="s">
        <v>7143</v>
      </c>
      <c r="C3587" s="1">
        <v>5578.0</v>
      </c>
      <c r="D3587" s="1">
        <v>1.0</v>
      </c>
      <c r="F3587" s="1" t="s">
        <v>1520</v>
      </c>
      <c r="G3587" s="2">
        <f>IFERROR(__xludf.DUMMYFUNCTION("IF(B3587="""","""",COUNTA(SPLIT(B3587,"" "")))"),14.0)</f>
        <v>14</v>
      </c>
    </row>
    <row r="3588">
      <c r="A3588" s="1" t="s">
        <v>7144</v>
      </c>
      <c r="B3588" s="1" t="s">
        <v>7145</v>
      </c>
      <c r="C3588" s="1">
        <v>5976.0</v>
      </c>
      <c r="D3588" s="1">
        <v>1.0</v>
      </c>
      <c r="F3588" s="1" t="s">
        <v>1520</v>
      </c>
      <c r="G3588" s="2">
        <f>IFERROR(__xludf.DUMMYFUNCTION("IF(B3588="""","""",COUNTA(SPLIT(B3588,"" "")))"),28.0)</f>
        <v>28</v>
      </c>
    </row>
    <row r="3589">
      <c r="A3589" s="1" t="s">
        <v>7146</v>
      </c>
      <c r="B3589" s="1" t="s">
        <v>7147</v>
      </c>
      <c r="C3589" s="1">
        <v>5977.0</v>
      </c>
      <c r="D3589" s="1">
        <v>1.0</v>
      </c>
      <c r="F3589" s="1" t="s">
        <v>1520</v>
      </c>
      <c r="G3589" s="2">
        <f>IFERROR(__xludf.DUMMYFUNCTION("IF(B3589="""","""",COUNTA(SPLIT(B3589,"" "")))"),14.0)</f>
        <v>14</v>
      </c>
    </row>
    <row r="3590">
      <c r="A3590" s="1" t="s">
        <v>7148</v>
      </c>
      <c r="B3590" s="1" t="s">
        <v>7149</v>
      </c>
      <c r="C3590" s="1">
        <v>5968.0</v>
      </c>
      <c r="D3590" s="1">
        <v>1.0</v>
      </c>
      <c r="F3590" s="1" t="s">
        <v>1520</v>
      </c>
      <c r="G3590" s="2">
        <f>IFERROR(__xludf.DUMMYFUNCTION("IF(B3590="""","""",COUNTA(SPLIT(B3590,"" "")))"),8.0)</f>
        <v>8</v>
      </c>
    </row>
    <row r="3591">
      <c r="A3591" s="1" t="s">
        <v>7150</v>
      </c>
      <c r="B3591" s="1" t="s">
        <v>7151</v>
      </c>
      <c r="C3591" s="1">
        <v>5969.0</v>
      </c>
      <c r="D3591" s="1">
        <v>1.0</v>
      </c>
      <c r="F3591" s="1" t="s">
        <v>1520</v>
      </c>
      <c r="G3591" s="2">
        <f>IFERROR(__xludf.DUMMYFUNCTION("IF(B3591="""","""",COUNTA(SPLIT(B3591,"" "")))"),13.0)</f>
        <v>13</v>
      </c>
    </row>
    <row r="3592">
      <c r="A3592" s="1" t="s">
        <v>7152</v>
      </c>
      <c r="B3592" s="1" t="s">
        <v>7153</v>
      </c>
      <c r="C3592" s="1">
        <v>5574.0</v>
      </c>
      <c r="D3592" s="1">
        <v>1.0</v>
      </c>
      <c r="F3592" s="1" t="s">
        <v>1520</v>
      </c>
      <c r="G3592" s="2">
        <f>IFERROR(__xludf.DUMMYFUNCTION("IF(B3592="""","""",COUNTA(SPLIT(B3592,"" "")))"),11.0)</f>
        <v>11</v>
      </c>
    </row>
    <row r="3593">
      <c r="A3593" s="1" t="s">
        <v>7154</v>
      </c>
      <c r="B3593" s="1" t="s">
        <v>7155</v>
      </c>
      <c r="C3593" s="1">
        <v>5970.0</v>
      </c>
      <c r="D3593" s="1">
        <v>1.0</v>
      </c>
      <c r="F3593" s="1" t="s">
        <v>1520</v>
      </c>
      <c r="G3593" s="2">
        <f>IFERROR(__xludf.DUMMYFUNCTION("IF(B3593="""","""",COUNTA(SPLIT(B3593,"" "")))"),17.0)</f>
        <v>17</v>
      </c>
    </row>
    <row r="3594">
      <c r="A3594" s="1" t="s">
        <v>7156</v>
      </c>
      <c r="B3594" s="1" t="s">
        <v>7157</v>
      </c>
      <c r="C3594" s="1">
        <v>5971.0</v>
      </c>
      <c r="D3594" s="1">
        <v>1.0</v>
      </c>
      <c r="F3594" s="1" t="s">
        <v>1520</v>
      </c>
      <c r="G3594" s="2">
        <f>IFERROR(__xludf.DUMMYFUNCTION("IF(B3594="""","""",COUNTA(SPLIT(B3594,"" "")))"),5.0)</f>
        <v>5</v>
      </c>
    </row>
    <row r="3595">
      <c r="A3595" s="1" t="s">
        <v>7158</v>
      </c>
      <c r="B3595" s="1" t="s">
        <v>7159</v>
      </c>
      <c r="C3595" s="1">
        <v>4368.0</v>
      </c>
      <c r="D3595" s="1">
        <v>1.0</v>
      </c>
      <c r="F3595" s="1" t="s">
        <v>1520</v>
      </c>
      <c r="G3595" s="2">
        <f>IFERROR(__xludf.DUMMYFUNCTION("IF(B3595="""","""",COUNTA(SPLIT(B3595,"" "")))"),10.0)</f>
        <v>10</v>
      </c>
    </row>
    <row r="3596">
      <c r="A3596" s="1" t="s">
        <v>7160</v>
      </c>
      <c r="B3596" s="1" t="s">
        <v>7161</v>
      </c>
      <c r="C3596" s="1">
        <v>3805.0</v>
      </c>
      <c r="D3596" s="1">
        <v>1.0</v>
      </c>
      <c r="F3596" s="1" t="s">
        <v>1520</v>
      </c>
      <c r="G3596" s="2">
        <f>IFERROR(__xludf.DUMMYFUNCTION("IF(B3596="""","""",COUNTA(SPLIT(B3596,"" "")))"),17.0)</f>
        <v>17</v>
      </c>
    </row>
    <row r="3597">
      <c r="A3597" s="1" t="s">
        <v>7162</v>
      </c>
      <c r="B3597" s="1" t="s">
        <v>7163</v>
      </c>
      <c r="C3597" s="1">
        <v>5966.0</v>
      </c>
      <c r="D3597" s="1">
        <v>2.0</v>
      </c>
      <c r="F3597" s="1" t="s">
        <v>1520</v>
      </c>
      <c r="G3597" s="2">
        <f>IFERROR(__xludf.DUMMYFUNCTION("IF(B3597="""","""",COUNTA(SPLIT(B3597,"" "")))"),11.0)</f>
        <v>11</v>
      </c>
    </row>
    <row r="3598">
      <c r="A3598" s="1" t="s">
        <v>7164</v>
      </c>
      <c r="B3598" s="1" t="s">
        <v>7165</v>
      </c>
      <c r="C3598" s="1">
        <v>3804.0</v>
      </c>
      <c r="D3598" s="1">
        <v>1.0</v>
      </c>
      <c r="F3598" s="1" t="s">
        <v>1520</v>
      </c>
      <c r="G3598" s="2">
        <f>IFERROR(__xludf.DUMMYFUNCTION("IF(B3598="""","""",COUNTA(SPLIT(B3598,"" "")))"),18.0)</f>
        <v>18</v>
      </c>
    </row>
    <row r="3599">
      <c r="A3599" s="1" t="s">
        <v>7166</v>
      </c>
      <c r="B3599" s="1" t="s">
        <v>7167</v>
      </c>
      <c r="C3599" s="1">
        <v>5965.0</v>
      </c>
      <c r="D3599" s="1">
        <v>2.0</v>
      </c>
      <c r="F3599" s="1" t="s">
        <v>1520</v>
      </c>
      <c r="G3599" s="2">
        <f>IFERROR(__xludf.DUMMYFUNCTION("IF(B3599="""","""",COUNTA(SPLIT(B3599,"" "")))"),9.0)</f>
        <v>9</v>
      </c>
    </row>
    <row r="3600">
      <c r="A3600" s="1" t="s">
        <v>7168</v>
      </c>
      <c r="B3600" s="1" t="s">
        <v>7169</v>
      </c>
      <c r="C3600" s="1">
        <v>5694.0</v>
      </c>
      <c r="D3600" s="1">
        <v>1.0</v>
      </c>
      <c r="F3600" s="1" t="s">
        <v>1520</v>
      </c>
      <c r="G3600" s="2">
        <f>IFERROR(__xludf.DUMMYFUNCTION("IF(B3600="""","""",COUNTA(SPLIT(B3600,"" "")))"),26.0)</f>
        <v>26</v>
      </c>
    </row>
    <row r="3601">
      <c r="A3601" s="1" t="s">
        <v>7170</v>
      </c>
      <c r="B3601" s="1" t="s">
        <v>7171</v>
      </c>
      <c r="C3601" s="1">
        <v>5982.0</v>
      </c>
      <c r="D3601" s="1">
        <v>2.0</v>
      </c>
      <c r="F3601" s="1" t="s">
        <v>1520</v>
      </c>
      <c r="G3601" s="2">
        <f>IFERROR(__xludf.DUMMYFUNCTION("IF(B3601="""","""",COUNTA(SPLIT(B3601,"" "")))"),30.0)</f>
        <v>30</v>
      </c>
    </row>
    <row r="3602">
      <c r="A3602" s="1" t="s">
        <v>7172</v>
      </c>
      <c r="B3602" s="1" t="s">
        <v>7173</v>
      </c>
      <c r="C3602" s="1">
        <v>5979.0</v>
      </c>
      <c r="D3602" s="1">
        <v>1.0</v>
      </c>
      <c r="F3602" s="1" t="s">
        <v>1520</v>
      </c>
      <c r="G3602" s="2">
        <f>IFERROR(__xludf.DUMMYFUNCTION("IF(B3602="""","""",COUNTA(SPLIT(B3602,"" "")))"),22.0)</f>
        <v>22</v>
      </c>
    </row>
    <row r="3603">
      <c r="A3603" s="1" t="s">
        <v>7174</v>
      </c>
      <c r="B3603" s="1" t="s">
        <v>7175</v>
      </c>
      <c r="C3603" s="1">
        <v>5980.0</v>
      </c>
      <c r="D3603" s="1">
        <v>1.0</v>
      </c>
      <c r="F3603" s="1" t="s">
        <v>1520</v>
      </c>
      <c r="G3603" s="2">
        <f>IFERROR(__xludf.DUMMYFUNCTION("IF(B3603="""","""",COUNTA(SPLIT(B3603,"" "")))"),21.0)</f>
        <v>21</v>
      </c>
    </row>
    <row r="3604">
      <c r="A3604" s="1" t="s">
        <v>7176</v>
      </c>
      <c r="B3604" s="1" t="s">
        <v>7177</v>
      </c>
      <c r="C3604" s="1">
        <v>5981.0</v>
      </c>
      <c r="D3604" s="1">
        <v>1.0</v>
      </c>
      <c r="F3604" s="1" t="s">
        <v>1520</v>
      </c>
      <c r="G3604" s="2">
        <f>IFERROR(__xludf.DUMMYFUNCTION("IF(B3604="""","""",COUNTA(SPLIT(B3604,"" "")))"),21.0)</f>
        <v>21</v>
      </c>
    </row>
    <row r="3605">
      <c r="A3605" s="1" t="s">
        <v>7178</v>
      </c>
      <c r="B3605" s="1" t="s">
        <v>7179</v>
      </c>
      <c r="C3605" s="1">
        <v>5992.0</v>
      </c>
      <c r="D3605" s="1">
        <v>1.0</v>
      </c>
      <c r="F3605" s="1" t="s">
        <v>1520</v>
      </c>
      <c r="G3605" s="2">
        <f>IFERROR(__xludf.DUMMYFUNCTION("IF(B3605="""","""",COUNTA(SPLIT(B3605,"" "")))"),27.0)</f>
        <v>27</v>
      </c>
    </row>
    <row r="3606">
      <c r="A3606" s="1" t="s">
        <v>7180</v>
      </c>
      <c r="B3606" s="1" t="s">
        <v>7181</v>
      </c>
      <c r="C3606" s="1">
        <v>5993.0</v>
      </c>
      <c r="D3606" s="1">
        <v>2.0</v>
      </c>
      <c r="F3606" s="1" t="s">
        <v>1520</v>
      </c>
      <c r="G3606" s="2">
        <f>IFERROR(__xludf.DUMMYFUNCTION("IF(B3606="""","""",COUNTA(SPLIT(B3606,"" "")))"),27.0)</f>
        <v>27</v>
      </c>
    </row>
    <row r="3607">
      <c r="A3607" s="1" t="s">
        <v>7182</v>
      </c>
      <c r="B3607" s="1" t="s">
        <v>7183</v>
      </c>
      <c r="C3607" s="1">
        <v>3803.0</v>
      </c>
      <c r="D3607" s="1">
        <v>1.0</v>
      </c>
      <c r="F3607" s="1" t="s">
        <v>1520</v>
      </c>
      <c r="G3607" s="2">
        <f>IFERROR(__xludf.DUMMYFUNCTION("IF(B3607="""","""",COUNTA(SPLIT(B3607,"" "")))"),13.0)</f>
        <v>13</v>
      </c>
    </row>
    <row r="3608">
      <c r="A3608" s="1" t="s">
        <v>7184</v>
      </c>
      <c r="B3608" s="1" t="s">
        <v>7185</v>
      </c>
      <c r="C3608" s="1">
        <v>3802.0</v>
      </c>
      <c r="D3608" s="1">
        <v>1.0</v>
      </c>
      <c r="F3608" s="1" t="s">
        <v>1520</v>
      </c>
      <c r="G3608" s="2">
        <f>IFERROR(__xludf.DUMMYFUNCTION("IF(B3608="""","""",COUNTA(SPLIT(B3608,"" "")))"),18.0)</f>
        <v>18</v>
      </c>
    </row>
    <row r="3609">
      <c r="A3609" s="1" t="s">
        <v>7186</v>
      </c>
      <c r="B3609" s="1" t="s">
        <v>7187</v>
      </c>
      <c r="C3609" s="1">
        <v>5575.0</v>
      </c>
      <c r="D3609" s="1">
        <v>2.0</v>
      </c>
      <c r="F3609" s="1" t="s">
        <v>1520</v>
      </c>
      <c r="G3609" s="2">
        <f>IFERROR(__xludf.DUMMYFUNCTION("IF(B3609="""","""",COUNTA(SPLIT(B3609,"" "")))"),15.0)</f>
        <v>15</v>
      </c>
    </row>
    <row r="3610">
      <c r="A3610" s="1" t="s">
        <v>7188</v>
      </c>
      <c r="B3610" s="1" t="s">
        <v>7189</v>
      </c>
      <c r="C3610" s="1">
        <v>5963.0</v>
      </c>
      <c r="D3610" s="1">
        <v>1.0</v>
      </c>
      <c r="F3610" s="1" t="s">
        <v>1520</v>
      </c>
      <c r="G3610" s="2">
        <f>IFERROR(__xludf.DUMMYFUNCTION("IF(B3610="""","""",COUNTA(SPLIT(B3610,"" "")))"),36.0)</f>
        <v>36</v>
      </c>
    </row>
    <row r="3611">
      <c r="A3611" s="1" t="s">
        <v>7190</v>
      </c>
      <c r="B3611" s="1" t="s">
        <v>7191</v>
      </c>
      <c r="C3611" s="1">
        <v>3796.0</v>
      </c>
      <c r="D3611" s="1">
        <v>1.0</v>
      </c>
      <c r="F3611" s="1" t="s">
        <v>1520</v>
      </c>
      <c r="G3611" s="2">
        <f>IFERROR(__xludf.DUMMYFUNCTION("IF(B3611="""","""",COUNTA(SPLIT(B3611,"" "")))"),22.0)</f>
        <v>22</v>
      </c>
    </row>
    <row r="3612">
      <c r="A3612" s="1" t="s">
        <v>7192</v>
      </c>
      <c r="B3612" s="1" t="s">
        <v>7193</v>
      </c>
      <c r="C3612" s="1">
        <v>5950.0</v>
      </c>
      <c r="D3612" s="1">
        <v>1.0</v>
      </c>
      <c r="F3612" s="1" t="s">
        <v>1520</v>
      </c>
      <c r="G3612" s="2">
        <f>IFERROR(__xludf.DUMMYFUNCTION("IF(B3612="""","""",COUNTA(SPLIT(B3612,"" "")))"),60.0)</f>
        <v>60</v>
      </c>
    </row>
    <row r="3613">
      <c r="A3613" s="1" t="s">
        <v>7194</v>
      </c>
      <c r="B3613" s="1" t="s">
        <v>7195</v>
      </c>
      <c r="C3613" s="1">
        <v>5951.0</v>
      </c>
      <c r="D3613" s="1">
        <v>1.0</v>
      </c>
      <c r="F3613" s="1" t="s">
        <v>1520</v>
      </c>
      <c r="G3613" s="2">
        <f>IFERROR(__xludf.DUMMYFUNCTION("IF(B3613="""","""",COUNTA(SPLIT(B3613,"" "")))"),12.0)</f>
        <v>12</v>
      </c>
    </row>
    <row r="3614">
      <c r="A3614" s="1" t="s">
        <v>7196</v>
      </c>
      <c r="B3614" s="1" t="s">
        <v>7197</v>
      </c>
      <c r="C3614" s="1">
        <v>5952.0</v>
      </c>
      <c r="D3614" s="1">
        <v>1.0</v>
      </c>
      <c r="F3614" s="1" t="s">
        <v>1520</v>
      </c>
      <c r="G3614" s="2">
        <f>IFERROR(__xludf.DUMMYFUNCTION("IF(B3614="""","""",COUNTA(SPLIT(B3614,"" "")))"),34.0)</f>
        <v>34</v>
      </c>
    </row>
    <row r="3615">
      <c r="A3615" s="1" t="s">
        <v>7198</v>
      </c>
      <c r="B3615" s="1" t="s">
        <v>7199</v>
      </c>
      <c r="C3615" s="1">
        <v>5953.0</v>
      </c>
      <c r="D3615" s="1">
        <v>2.0</v>
      </c>
      <c r="F3615" s="1" t="s">
        <v>1520</v>
      </c>
      <c r="G3615" s="2">
        <f>IFERROR(__xludf.DUMMYFUNCTION("IF(B3615="""","""",COUNTA(SPLIT(B3615,"" "")))"),22.0)</f>
        <v>22</v>
      </c>
    </row>
    <row r="3616">
      <c r="A3616" s="1" t="s">
        <v>7200</v>
      </c>
      <c r="B3616" s="1" t="s">
        <v>7201</v>
      </c>
      <c r="C3616" s="1">
        <v>5954.0</v>
      </c>
      <c r="D3616" s="1">
        <v>1.0</v>
      </c>
      <c r="F3616" s="1" t="s">
        <v>1520</v>
      </c>
      <c r="G3616" s="2">
        <f>IFERROR(__xludf.DUMMYFUNCTION("IF(B3616="""","""",COUNTA(SPLIT(B3616,"" "")))"),33.0)</f>
        <v>33</v>
      </c>
    </row>
    <row r="3617">
      <c r="A3617" s="1" t="s">
        <v>7202</v>
      </c>
      <c r="B3617" s="1" t="s">
        <v>7203</v>
      </c>
      <c r="C3617" s="1">
        <v>5955.0</v>
      </c>
      <c r="D3617" s="1">
        <v>2.0</v>
      </c>
      <c r="F3617" s="1" t="s">
        <v>1520</v>
      </c>
      <c r="G3617" s="2">
        <f>IFERROR(__xludf.DUMMYFUNCTION("IF(B3617="""","""",COUNTA(SPLIT(B3617,"" "")))"),29.0)</f>
        <v>29</v>
      </c>
    </row>
    <row r="3618">
      <c r="A3618" s="1" t="s">
        <v>7204</v>
      </c>
      <c r="B3618" s="1" t="s">
        <v>7205</v>
      </c>
      <c r="C3618" s="1">
        <v>5590.0</v>
      </c>
      <c r="D3618" s="1">
        <v>1.0</v>
      </c>
      <c r="F3618" s="1" t="s">
        <v>1520</v>
      </c>
      <c r="G3618" s="2">
        <f>IFERROR(__xludf.DUMMYFUNCTION("IF(B3618="""","""",COUNTA(SPLIT(B3618,"" "")))"),4.0)</f>
        <v>4</v>
      </c>
    </row>
    <row r="3619">
      <c r="A3619" s="1" t="s">
        <v>7206</v>
      </c>
      <c r="B3619" s="1" t="s">
        <v>7207</v>
      </c>
      <c r="C3619" s="1">
        <v>5608.0</v>
      </c>
      <c r="D3619" s="1">
        <v>1.0</v>
      </c>
      <c r="F3619" s="1" t="s">
        <v>1520</v>
      </c>
      <c r="G3619" s="2">
        <f>IFERROR(__xludf.DUMMYFUNCTION("IF(B3619="""","""",COUNTA(SPLIT(B3619,"" "")))"),37.0)</f>
        <v>37</v>
      </c>
    </row>
    <row r="3620">
      <c r="A3620" s="1" t="s">
        <v>7208</v>
      </c>
      <c r="B3620" s="1" t="s">
        <v>7209</v>
      </c>
      <c r="C3620" s="1">
        <v>5985.0</v>
      </c>
      <c r="D3620" s="1">
        <v>1.0</v>
      </c>
      <c r="F3620" s="1" t="s">
        <v>1520</v>
      </c>
      <c r="G3620" s="2">
        <f>IFERROR(__xludf.DUMMYFUNCTION("IF(B3620="""","""",COUNTA(SPLIT(B3620,"" "")))"),17.0)</f>
        <v>17</v>
      </c>
    </row>
    <row r="3621">
      <c r="A3621" s="1" t="s">
        <v>7210</v>
      </c>
      <c r="B3621" s="1" t="s">
        <v>7211</v>
      </c>
      <c r="C3621" s="1">
        <v>5987.0</v>
      </c>
      <c r="D3621" s="1">
        <v>1.0</v>
      </c>
      <c r="F3621" s="1" t="s">
        <v>1520</v>
      </c>
      <c r="G3621" s="2">
        <f>IFERROR(__xludf.DUMMYFUNCTION("IF(B3621="""","""",COUNTA(SPLIT(B3621,"" "")))"),21.0)</f>
        <v>21</v>
      </c>
    </row>
    <row r="3622">
      <c r="A3622" s="1" t="s">
        <v>7212</v>
      </c>
      <c r="B3622" s="1" t="s">
        <v>7213</v>
      </c>
      <c r="C3622" s="1">
        <v>5986.0</v>
      </c>
      <c r="D3622" s="1">
        <v>1.0</v>
      </c>
      <c r="F3622" s="1" t="s">
        <v>1520</v>
      </c>
      <c r="G3622" s="2">
        <f>IFERROR(__xludf.DUMMYFUNCTION("IF(B3622="""","""",COUNTA(SPLIT(B3622,"" "")))"),22.0)</f>
        <v>22</v>
      </c>
    </row>
    <row r="3623">
      <c r="A3623" s="1" t="s">
        <v>7214</v>
      </c>
      <c r="B3623" s="1" t="s">
        <v>7215</v>
      </c>
      <c r="C3623" s="1">
        <v>5984.0</v>
      </c>
      <c r="D3623" s="1">
        <v>2.0</v>
      </c>
      <c r="F3623" s="1" t="s">
        <v>1520</v>
      </c>
      <c r="G3623" s="2">
        <f>IFERROR(__xludf.DUMMYFUNCTION("IF(B3623="""","""",COUNTA(SPLIT(B3623,"" "")))"),6.0)</f>
        <v>6</v>
      </c>
    </row>
    <row r="3624">
      <c r="A3624" s="1" t="s">
        <v>7216</v>
      </c>
      <c r="B3624" s="1" t="s">
        <v>6504</v>
      </c>
      <c r="C3624" s="1">
        <v>5983.0</v>
      </c>
      <c r="D3624" s="1">
        <v>1.0</v>
      </c>
      <c r="F3624" s="1" t="s">
        <v>1520</v>
      </c>
      <c r="G3624" s="2">
        <f>IFERROR(__xludf.DUMMYFUNCTION("IF(B3624="""","""",COUNTA(SPLIT(B3624,"" "")))"),6.0)</f>
        <v>6</v>
      </c>
    </row>
    <row r="3625">
      <c r="A3625" s="1" t="s">
        <v>7217</v>
      </c>
      <c r="B3625" s="1" t="s">
        <v>7218</v>
      </c>
      <c r="C3625" s="1">
        <v>5988.0</v>
      </c>
      <c r="D3625" s="1">
        <v>2.0</v>
      </c>
      <c r="F3625" s="1" t="s">
        <v>1520</v>
      </c>
      <c r="G3625" s="2">
        <f>IFERROR(__xludf.DUMMYFUNCTION("IF(B3625="""","""",COUNTA(SPLIT(B3625,"" "")))"),19.0)</f>
        <v>19</v>
      </c>
    </row>
    <row r="3626">
      <c r="A3626" s="1" t="s">
        <v>7219</v>
      </c>
      <c r="B3626" s="1" t="s">
        <v>7220</v>
      </c>
      <c r="C3626" s="1">
        <v>5989.0</v>
      </c>
      <c r="D3626" s="1">
        <v>1.0</v>
      </c>
      <c r="F3626" s="1" t="s">
        <v>1520</v>
      </c>
      <c r="G3626" s="2">
        <f>IFERROR(__xludf.DUMMYFUNCTION("IF(B3626="""","""",COUNTA(SPLIT(B3626,"" "")))"),18.0)</f>
        <v>18</v>
      </c>
    </row>
    <row r="3627">
      <c r="A3627" s="1" t="s">
        <v>7221</v>
      </c>
      <c r="B3627" s="1" t="s">
        <v>7222</v>
      </c>
      <c r="C3627" s="1">
        <v>3798.0</v>
      </c>
      <c r="D3627" s="1">
        <v>1.0</v>
      </c>
      <c r="F3627" s="1" t="s">
        <v>1520</v>
      </c>
      <c r="G3627" s="2">
        <f>IFERROR(__xludf.DUMMYFUNCTION("IF(B3627="""","""",COUNTA(SPLIT(B3627,"" "")))"),36.0)</f>
        <v>36</v>
      </c>
    </row>
    <row r="3628">
      <c r="A3628" s="1" t="s">
        <v>7223</v>
      </c>
      <c r="B3628" s="1" t="s">
        <v>7224</v>
      </c>
      <c r="C3628" s="1">
        <v>5438.0</v>
      </c>
      <c r="D3628" s="1">
        <v>1.0</v>
      </c>
      <c r="F3628" s="1" t="s">
        <v>1520</v>
      </c>
      <c r="G3628" s="2">
        <f>IFERROR(__xludf.DUMMYFUNCTION("IF(B3628="""","""",COUNTA(SPLIT(B3628,"" "")))"),11.0)</f>
        <v>11</v>
      </c>
    </row>
    <row r="3629">
      <c r="A3629" s="1" t="s">
        <v>7225</v>
      </c>
      <c r="B3629" s="1" t="s">
        <v>7226</v>
      </c>
      <c r="C3629" s="1">
        <v>5994.0</v>
      </c>
      <c r="D3629" s="1">
        <v>1.0</v>
      </c>
      <c r="F3629" s="1" t="s">
        <v>1520</v>
      </c>
      <c r="G3629" s="2">
        <f>IFERROR(__xludf.DUMMYFUNCTION("IF(B3629="""","""",COUNTA(SPLIT(B3629,"" "")))"),10.0)</f>
        <v>10</v>
      </c>
    </row>
    <row r="3630">
      <c r="A3630" s="1" t="s">
        <v>7227</v>
      </c>
      <c r="B3630" s="1" t="s">
        <v>7228</v>
      </c>
      <c r="C3630" s="1">
        <v>5995.0</v>
      </c>
      <c r="D3630" s="1">
        <v>2.0</v>
      </c>
      <c r="F3630" s="1" t="s">
        <v>1520</v>
      </c>
      <c r="G3630" s="2">
        <f>IFERROR(__xludf.DUMMYFUNCTION("IF(B3630="""","""",COUNTA(SPLIT(B3630,"" "")))"),15.0)</f>
        <v>15</v>
      </c>
    </row>
    <row r="3631">
      <c r="A3631" s="1" t="s">
        <v>7229</v>
      </c>
      <c r="B3631" s="1" t="s">
        <v>7230</v>
      </c>
      <c r="C3631" s="1">
        <v>5693.0</v>
      </c>
      <c r="D3631" s="1">
        <v>1.0</v>
      </c>
      <c r="F3631" s="1" t="s">
        <v>1520</v>
      </c>
      <c r="G3631" s="2">
        <f>IFERROR(__xludf.DUMMYFUNCTION("IF(B3631="""","""",COUNTA(SPLIT(B3631,"" "")))"),25.0)</f>
        <v>25</v>
      </c>
    </row>
    <row r="3632">
      <c r="A3632" s="1" t="s">
        <v>7231</v>
      </c>
      <c r="B3632" s="1" t="s">
        <v>7232</v>
      </c>
      <c r="C3632" s="1">
        <v>5997.0</v>
      </c>
      <c r="D3632" s="1">
        <v>1.0</v>
      </c>
      <c r="F3632" s="1" t="s">
        <v>1520</v>
      </c>
      <c r="G3632" s="2">
        <f>IFERROR(__xludf.DUMMYFUNCTION("IF(B3632="""","""",COUNTA(SPLIT(B3632,"" "")))"),18.0)</f>
        <v>18</v>
      </c>
    </row>
    <row r="3633">
      <c r="A3633" s="1" t="s">
        <v>7233</v>
      </c>
      <c r="B3633" s="1" t="s">
        <v>7234</v>
      </c>
      <c r="C3633" s="1">
        <v>5998.0</v>
      </c>
      <c r="D3633" s="1">
        <v>2.0</v>
      </c>
      <c r="F3633" s="1" t="s">
        <v>1520</v>
      </c>
      <c r="G3633" s="2">
        <f>IFERROR(__xludf.DUMMYFUNCTION("IF(B3633="""","""",COUNTA(SPLIT(B3633,"" "")))"),13.0)</f>
        <v>13</v>
      </c>
    </row>
    <row r="3634">
      <c r="A3634" s="1" t="s">
        <v>7235</v>
      </c>
      <c r="B3634" s="1" t="s">
        <v>7236</v>
      </c>
      <c r="C3634" s="1">
        <v>5576.0</v>
      </c>
      <c r="D3634" s="1">
        <v>1.0</v>
      </c>
      <c r="F3634" s="1" t="s">
        <v>1520</v>
      </c>
      <c r="G3634" s="2">
        <f>IFERROR(__xludf.DUMMYFUNCTION("IF(B3634="""","""",COUNTA(SPLIT(B3634,"" "")))"),18.0)</f>
        <v>18</v>
      </c>
    </row>
    <row r="3635">
      <c r="A3635" s="1" t="s">
        <v>7237</v>
      </c>
      <c r="B3635" s="1" t="s">
        <v>7238</v>
      </c>
      <c r="C3635" s="1">
        <v>5964.0</v>
      </c>
      <c r="D3635" s="1">
        <v>2.0</v>
      </c>
      <c r="F3635" s="1" t="s">
        <v>1520</v>
      </c>
      <c r="G3635" s="2">
        <f>IFERROR(__xludf.DUMMYFUNCTION("IF(B3635="""","""",COUNTA(SPLIT(B3635,"" "")))"),17.0)</f>
        <v>17</v>
      </c>
    </row>
    <row r="3636">
      <c r="A3636" s="1" t="s">
        <v>7239</v>
      </c>
      <c r="B3636" s="1" t="s">
        <v>7240</v>
      </c>
      <c r="C3636" s="1">
        <v>4137.0</v>
      </c>
      <c r="D3636" s="1">
        <v>1.0</v>
      </c>
      <c r="F3636" s="1" t="s">
        <v>1520</v>
      </c>
      <c r="G3636" s="2">
        <f>IFERROR(__xludf.DUMMYFUNCTION("IF(B3636="""","""",COUNTA(SPLIT(B3636,"" "")))"),46.0)</f>
        <v>46</v>
      </c>
    </row>
    <row r="3637">
      <c r="A3637" s="1" t="s">
        <v>7241</v>
      </c>
      <c r="B3637" s="1" t="s">
        <v>7242</v>
      </c>
      <c r="C3637" s="1">
        <v>5961.0</v>
      </c>
      <c r="D3637" s="1">
        <v>1.0</v>
      </c>
      <c r="F3637" s="1" t="s">
        <v>1520</v>
      </c>
      <c r="G3637" s="2">
        <f>IFERROR(__xludf.DUMMYFUNCTION("IF(B3637="""","""",COUNTA(SPLIT(B3637,"" "")))"),18.0)</f>
        <v>18</v>
      </c>
    </row>
    <row r="3638">
      <c r="A3638" s="1" t="s">
        <v>7243</v>
      </c>
      <c r="B3638" s="1" t="s">
        <v>7244</v>
      </c>
      <c r="C3638" s="1">
        <v>5573.0</v>
      </c>
      <c r="D3638" s="1">
        <v>1.0</v>
      </c>
      <c r="F3638" s="1" t="s">
        <v>1520</v>
      </c>
      <c r="G3638" s="2">
        <f>IFERROR(__xludf.DUMMYFUNCTION("IF(B3638="""","""",COUNTA(SPLIT(B3638,"" "")))"),31.0)</f>
        <v>31</v>
      </c>
    </row>
    <row r="3639">
      <c r="A3639" s="1" t="s">
        <v>7245</v>
      </c>
      <c r="B3639" s="1" t="s">
        <v>7246</v>
      </c>
      <c r="C3639" s="1">
        <v>5962.0</v>
      </c>
      <c r="D3639" s="1">
        <v>1.0</v>
      </c>
      <c r="F3639" s="1" t="s">
        <v>1520</v>
      </c>
      <c r="G3639" s="2">
        <f>IFERROR(__xludf.DUMMYFUNCTION("IF(B3639="""","""",COUNTA(SPLIT(B3639,"" "")))"),20.0)</f>
        <v>20</v>
      </c>
    </row>
    <row r="3640">
      <c r="A3640" s="1" t="s">
        <v>7247</v>
      </c>
      <c r="B3640" s="1" t="s">
        <v>7248</v>
      </c>
      <c r="C3640" s="1">
        <v>3801.0</v>
      </c>
      <c r="D3640" s="1">
        <v>1.0</v>
      </c>
      <c r="F3640" s="1" t="s">
        <v>1520</v>
      </c>
      <c r="G3640" s="2">
        <f>IFERROR(__xludf.DUMMYFUNCTION("IF(B3640="""","""",COUNTA(SPLIT(B3640,"" "")))"),13.0)</f>
        <v>13</v>
      </c>
    </row>
    <row r="3641">
      <c r="A3641" s="1" t="s">
        <v>7249</v>
      </c>
      <c r="B3641" s="1" t="s">
        <v>7250</v>
      </c>
      <c r="C3641" s="1">
        <v>3800.0</v>
      </c>
      <c r="D3641" s="1">
        <v>2.0</v>
      </c>
      <c r="F3641" s="1" t="s">
        <v>1520</v>
      </c>
      <c r="G3641" s="2">
        <f>IFERROR(__xludf.DUMMYFUNCTION("IF(B3641="""","""",COUNTA(SPLIT(B3641,"" "")))"),14.0)</f>
        <v>14</v>
      </c>
    </row>
    <row r="3642">
      <c r="A3642" s="1" t="s">
        <v>7251</v>
      </c>
      <c r="B3642" s="1" t="s">
        <v>7252</v>
      </c>
      <c r="C3642" s="1">
        <v>4021.0</v>
      </c>
      <c r="D3642" s="1">
        <v>1.0</v>
      </c>
      <c r="F3642" s="1" t="s">
        <v>1520</v>
      </c>
      <c r="G3642" s="2">
        <f>IFERROR(__xludf.DUMMYFUNCTION("IF(B3642="""","""",COUNTA(SPLIT(B3642,"" "")))"),18.0)</f>
        <v>18</v>
      </c>
    </row>
    <row r="3643">
      <c r="A3643" s="1" t="s">
        <v>7253</v>
      </c>
      <c r="B3643" s="1" t="s">
        <v>7254</v>
      </c>
      <c r="C3643" s="1">
        <v>4022.0</v>
      </c>
      <c r="D3643" s="1">
        <v>1.0</v>
      </c>
      <c r="F3643" s="1" t="s">
        <v>1520</v>
      </c>
      <c r="G3643" s="2">
        <f>IFERROR(__xludf.DUMMYFUNCTION("IF(B3643="""","""",COUNTA(SPLIT(B3643,"" "")))"),24.0)</f>
        <v>24</v>
      </c>
    </row>
    <row r="3644">
      <c r="A3644" s="1" t="s">
        <v>7255</v>
      </c>
      <c r="B3644" s="1" t="s">
        <v>7256</v>
      </c>
      <c r="C3644" s="1">
        <v>4024.0</v>
      </c>
      <c r="D3644" s="1">
        <v>1.0</v>
      </c>
      <c r="F3644" s="1" t="s">
        <v>1520</v>
      </c>
      <c r="G3644" s="2">
        <f>IFERROR(__xludf.DUMMYFUNCTION("IF(B3644="""","""",COUNTA(SPLIT(B3644,"" "")))"),17.0)</f>
        <v>17</v>
      </c>
    </row>
    <row r="3645">
      <c r="A3645" s="1" t="s">
        <v>7257</v>
      </c>
      <c r="B3645" s="1" t="s">
        <v>7258</v>
      </c>
      <c r="C3645" s="1">
        <v>4023.0</v>
      </c>
      <c r="D3645" s="1">
        <v>2.0</v>
      </c>
      <c r="F3645" s="1" t="s">
        <v>1520</v>
      </c>
      <c r="G3645" s="2">
        <f>IFERROR(__xludf.DUMMYFUNCTION("IF(B3645="""","""",COUNTA(SPLIT(B3645,"" "")))"),27.0)</f>
        <v>27</v>
      </c>
    </row>
    <row r="3646">
      <c r="A3646" s="1" t="s">
        <v>7259</v>
      </c>
      <c r="B3646" s="1" t="s">
        <v>7260</v>
      </c>
      <c r="C3646" s="1">
        <v>6479.0</v>
      </c>
      <c r="D3646" s="1">
        <v>1.0</v>
      </c>
      <c r="F3646" s="1" t="s">
        <v>1520</v>
      </c>
      <c r="G3646" s="2">
        <f>IFERROR(__xludf.DUMMYFUNCTION("IF(B3646="""","""",COUNTA(SPLIT(B3646,"" "")))"),19.0)</f>
        <v>19</v>
      </c>
    </row>
    <row r="3647">
      <c r="A3647" s="1" t="s">
        <v>7261</v>
      </c>
      <c r="B3647" s="1" t="s">
        <v>7262</v>
      </c>
      <c r="C3647" s="1">
        <v>6480.0</v>
      </c>
      <c r="D3647" s="1">
        <v>2.0</v>
      </c>
      <c r="F3647" s="1" t="s">
        <v>1520</v>
      </c>
      <c r="G3647" s="2">
        <f>IFERROR(__xludf.DUMMYFUNCTION("IF(B3647="""","""",COUNTA(SPLIT(B3647,"" "")))"),9.0)</f>
        <v>9</v>
      </c>
    </row>
    <row r="3648">
      <c r="A3648" s="1" t="s">
        <v>7263</v>
      </c>
      <c r="B3648" s="1" t="s">
        <v>7264</v>
      </c>
      <c r="C3648" s="1">
        <v>6426.0</v>
      </c>
      <c r="D3648" s="1">
        <v>1.0</v>
      </c>
      <c r="F3648" s="1" t="s">
        <v>1520</v>
      </c>
      <c r="G3648" s="2">
        <f>IFERROR(__xludf.DUMMYFUNCTION("IF(B3648="""","""",COUNTA(SPLIT(B3648,"" "")))"),42.0)</f>
        <v>42</v>
      </c>
    </row>
    <row r="3649">
      <c r="A3649" s="1" t="s">
        <v>7265</v>
      </c>
      <c r="B3649" s="1" t="s">
        <v>7266</v>
      </c>
      <c r="C3649" s="1">
        <v>6425.0</v>
      </c>
      <c r="D3649" s="1">
        <v>1.0</v>
      </c>
      <c r="F3649" s="1" t="s">
        <v>1520</v>
      </c>
      <c r="G3649" s="2">
        <f>IFERROR(__xludf.DUMMYFUNCTION("IF(B3649="""","""",COUNTA(SPLIT(B3649,"" "")))"),27.0)</f>
        <v>27</v>
      </c>
    </row>
    <row r="3650">
      <c r="A3650" s="1" t="s">
        <v>7267</v>
      </c>
      <c r="B3650" s="1" t="s">
        <v>7268</v>
      </c>
      <c r="C3650" s="1">
        <v>6466.0</v>
      </c>
      <c r="D3650" s="1">
        <v>1.0</v>
      </c>
      <c r="F3650" s="1" t="s">
        <v>1520</v>
      </c>
      <c r="G3650" s="2">
        <f>IFERROR(__xludf.DUMMYFUNCTION("IF(B3650="""","""",COUNTA(SPLIT(B3650,"" "")))"),37.0)</f>
        <v>37</v>
      </c>
    </row>
    <row r="3651">
      <c r="A3651" s="1" t="s">
        <v>7269</v>
      </c>
      <c r="B3651" s="1" t="s">
        <v>7270</v>
      </c>
      <c r="C3651" s="1">
        <v>6467.0</v>
      </c>
      <c r="D3651" s="1">
        <v>1.0</v>
      </c>
      <c r="F3651" s="1" t="s">
        <v>1520</v>
      </c>
      <c r="G3651" s="2">
        <f>IFERROR(__xludf.DUMMYFUNCTION("IF(B3651="""","""",COUNTA(SPLIT(B3651,"" "")))"),43.0)</f>
        <v>43</v>
      </c>
    </row>
    <row r="3652">
      <c r="A3652" s="1" t="s">
        <v>7271</v>
      </c>
      <c r="B3652" s="1" t="s">
        <v>7272</v>
      </c>
      <c r="C3652" s="1">
        <v>6717.0</v>
      </c>
      <c r="D3652" s="1">
        <v>1.0</v>
      </c>
      <c r="F3652" s="1" t="s">
        <v>1520</v>
      </c>
      <c r="G3652" s="2">
        <f>IFERROR(__xludf.DUMMYFUNCTION("IF(B3652="""","""",COUNTA(SPLIT(B3652,"" "")))"),31.0)</f>
        <v>31</v>
      </c>
    </row>
    <row r="3653">
      <c r="A3653" s="1" t="s">
        <v>7273</v>
      </c>
      <c r="B3653" s="1" t="s">
        <v>7274</v>
      </c>
      <c r="C3653" s="1">
        <v>4032.0</v>
      </c>
      <c r="D3653" s="1">
        <v>1.0</v>
      </c>
      <c r="F3653" s="1" t="s">
        <v>1520</v>
      </c>
      <c r="G3653" s="2">
        <f>IFERROR(__xludf.DUMMYFUNCTION("IF(B3653="""","""",COUNTA(SPLIT(B3653,"" "")))"),25.0)</f>
        <v>25</v>
      </c>
    </row>
    <row r="3654">
      <c r="A3654" s="1" t="s">
        <v>7275</v>
      </c>
      <c r="B3654" s="1" t="s">
        <v>7276</v>
      </c>
      <c r="C3654" s="1">
        <v>6450.0</v>
      </c>
      <c r="D3654" s="1">
        <v>1.0</v>
      </c>
      <c r="F3654" s="1" t="s">
        <v>1520</v>
      </c>
      <c r="G3654" s="2">
        <f>IFERROR(__xludf.DUMMYFUNCTION("IF(B3654="""","""",COUNTA(SPLIT(B3654,"" "")))"),25.0)</f>
        <v>25</v>
      </c>
    </row>
    <row r="3655">
      <c r="A3655" s="1" t="s">
        <v>7277</v>
      </c>
      <c r="B3655" s="1" t="s">
        <v>7278</v>
      </c>
      <c r="C3655" s="1">
        <v>6451.0</v>
      </c>
      <c r="D3655" s="1">
        <v>1.0</v>
      </c>
      <c r="F3655" s="1" t="s">
        <v>1520</v>
      </c>
      <c r="G3655" s="2">
        <f>IFERROR(__xludf.DUMMYFUNCTION("IF(B3655="""","""",COUNTA(SPLIT(B3655,"" "")))"),29.0)</f>
        <v>29</v>
      </c>
    </row>
    <row r="3656">
      <c r="A3656" s="1" t="s">
        <v>7279</v>
      </c>
      <c r="B3656" s="1" t="s">
        <v>7280</v>
      </c>
      <c r="C3656" s="1">
        <v>4030.0</v>
      </c>
      <c r="D3656" s="1">
        <v>1.0</v>
      </c>
      <c r="F3656" s="1" t="s">
        <v>1520</v>
      </c>
      <c r="G3656" s="2">
        <f>IFERROR(__xludf.DUMMYFUNCTION("IF(B3656="""","""",COUNTA(SPLIT(B3656,"" "")))"),32.0)</f>
        <v>32</v>
      </c>
    </row>
    <row r="3657">
      <c r="A3657" s="1" t="s">
        <v>7281</v>
      </c>
      <c r="B3657" s="1" t="s">
        <v>7282</v>
      </c>
      <c r="C3657" s="1">
        <v>6448.0</v>
      </c>
      <c r="D3657" s="1">
        <v>2.0</v>
      </c>
      <c r="F3657" s="1" t="s">
        <v>1520</v>
      </c>
      <c r="G3657" s="2">
        <f>IFERROR(__xludf.DUMMYFUNCTION("IF(B3657="""","""",COUNTA(SPLIT(B3657,"" "")))"),19.0)</f>
        <v>19</v>
      </c>
    </row>
    <row r="3658">
      <c r="A3658" s="1" t="s">
        <v>7283</v>
      </c>
      <c r="B3658" s="1" t="s">
        <v>7284</v>
      </c>
      <c r="C3658" s="1">
        <v>6423.0</v>
      </c>
      <c r="D3658" s="1">
        <v>1.0</v>
      </c>
      <c r="F3658" s="1" t="s">
        <v>1520</v>
      </c>
      <c r="G3658" s="2">
        <f>IFERROR(__xludf.DUMMYFUNCTION("IF(B3658="""","""",COUNTA(SPLIT(B3658,"" "")))"),24.0)</f>
        <v>24</v>
      </c>
    </row>
    <row r="3659">
      <c r="A3659" s="1" t="s">
        <v>7285</v>
      </c>
      <c r="B3659" s="1" t="s">
        <v>7286</v>
      </c>
      <c r="C3659" s="1">
        <v>6449.0</v>
      </c>
      <c r="D3659" s="1">
        <v>1.0</v>
      </c>
      <c r="F3659" s="1" t="s">
        <v>1520</v>
      </c>
      <c r="G3659" s="2">
        <f>IFERROR(__xludf.DUMMYFUNCTION("IF(B3659="""","""",COUNTA(SPLIT(B3659,"" "")))"),20.0)</f>
        <v>20</v>
      </c>
    </row>
    <row r="3660">
      <c r="A3660" s="1" t="s">
        <v>7287</v>
      </c>
      <c r="B3660" s="1" t="s">
        <v>7288</v>
      </c>
      <c r="C3660" s="1">
        <v>4031.0</v>
      </c>
      <c r="D3660" s="1">
        <v>1.0</v>
      </c>
      <c r="F3660" s="1" t="s">
        <v>1520</v>
      </c>
      <c r="G3660" s="2">
        <f>IFERROR(__xludf.DUMMYFUNCTION("IF(B3660="""","""",COUNTA(SPLIT(B3660,"" "")))"),28.0)</f>
        <v>28</v>
      </c>
    </row>
    <row r="3661">
      <c r="A3661" s="1" t="s">
        <v>7289</v>
      </c>
      <c r="B3661" s="1" t="s">
        <v>7290</v>
      </c>
      <c r="C3661" s="1">
        <v>6460.0</v>
      </c>
      <c r="D3661" s="1">
        <v>2.0</v>
      </c>
      <c r="F3661" s="1" t="s">
        <v>1520</v>
      </c>
      <c r="G3661" s="2">
        <f>IFERROR(__xludf.DUMMYFUNCTION("IF(B3661="""","""",COUNTA(SPLIT(B3661,"" "")))"),15.0)</f>
        <v>15</v>
      </c>
    </row>
    <row r="3662">
      <c r="A3662" s="1" t="s">
        <v>7291</v>
      </c>
      <c r="B3662" s="1" t="s">
        <v>7292</v>
      </c>
      <c r="C3662" s="1">
        <v>4029.0</v>
      </c>
      <c r="D3662" s="1">
        <v>1.0</v>
      </c>
      <c r="F3662" s="1" t="s">
        <v>1520</v>
      </c>
      <c r="G3662" s="2">
        <f>IFERROR(__xludf.DUMMYFUNCTION("IF(B3662="""","""",COUNTA(SPLIT(B3662,"" "")))"),18.0)</f>
        <v>18</v>
      </c>
    </row>
    <row r="3663">
      <c r="A3663" s="1" t="s">
        <v>7293</v>
      </c>
      <c r="B3663" s="1" t="s">
        <v>7294</v>
      </c>
      <c r="C3663" s="1">
        <v>4020.0</v>
      </c>
      <c r="D3663" s="1">
        <v>2.0</v>
      </c>
      <c r="F3663" s="1" t="s">
        <v>1520</v>
      </c>
      <c r="G3663" s="2">
        <f>IFERROR(__xludf.DUMMYFUNCTION("IF(B3663="""","""",COUNTA(SPLIT(B3663,"" "")))"),14.0)</f>
        <v>14</v>
      </c>
    </row>
    <row r="3664">
      <c r="A3664" s="1" t="s">
        <v>7295</v>
      </c>
      <c r="B3664" s="1" t="s">
        <v>7296</v>
      </c>
      <c r="C3664" s="1">
        <v>6428.0</v>
      </c>
      <c r="D3664" s="1">
        <v>1.0</v>
      </c>
      <c r="F3664" s="1" t="s">
        <v>1520</v>
      </c>
      <c r="G3664" s="2">
        <f>IFERROR(__xludf.DUMMYFUNCTION("IF(B3664="""","""",COUNTA(SPLIT(B3664,"" "")))"),14.0)</f>
        <v>14</v>
      </c>
    </row>
    <row r="3665">
      <c r="A3665" s="1" t="s">
        <v>7297</v>
      </c>
      <c r="B3665" s="1" t="s">
        <v>7298</v>
      </c>
      <c r="C3665" s="1">
        <v>6429.0</v>
      </c>
      <c r="D3665" s="1">
        <v>1.0</v>
      </c>
      <c r="F3665" s="1" t="s">
        <v>1520</v>
      </c>
      <c r="G3665" s="2">
        <f>IFERROR(__xludf.DUMMYFUNCTION("IF(B3665="""","""",COUNTA(SPLIT(B3665,"" "")))"),25.0)</f>
        <v>25</v>
      </c>
    </row>
    <row r="3666">
      <c r="A3666" s="1" t="s">
        <v>7299</v>
      </c>
      <c r="B3666" s="1" t="s">
        <v>7300</v>
      </c>
      <c r="C3666" s="1">
        <v>6430.0</v>
      </c>
      <c r="D3666" s="1">
        <v>2.0</v>
      </c>
      <c r="F3666" s="1" t="s">
        <v>1520</v>
      </c>
      <c r="G3666" s="2">
        <f>IFERROR(__xludf.DUMMYFUNCTION("IF(B3666="""","""",COUNTA(SPLIT(B3666,"" "")))"),9.0)</f>
        <v>9</v>
      </c>
    </row>
    <row r="3667">
      <c r="A3667" s="1" t="s">
        <v>7301</v>
      </c>
      <c r="B3667" s="1" t="s">
        <v>7302</v>
      </c>
      <c r="C3667" s="1">
        <v>6431.0</v>
      </c>
      <c r="D3667" s="1">
        <v>1.0</v>
      </c>
      <c r="F3667" s="1" t="s">
        <v>1520</v>
      </c>
      <c r="G3667" s="2">
        <f>IFERROR(__xludf.DUMMYFUNCTION("IF(B3667="""","""",COUNTA(SPLIT(B3667,"" "")))"),25.0)</f>
        <v>25</v>
      </c>
    </row>
    <row r="3668">
      <c r="A3668" s="1" t="s">
        <v>7303</v>
      </c>
      <c r="B3668" s="1" t="s">
        <v>7304</v>
      </c>
      <c r="C3668" s="1">
        <v>6432.0</v>
      </c>
      <c r="D3668" s="1">
        <v>1.0</v>
      </c>
      <c r="F3668" s="1" t="s">
        <v>1520</v>
      </c>
      <c r="G3668" s="2">
        <f>IFERROR(__xludf.DUMMYFUNCTION("IF(B3668="""","""",COUNTA(SPLIT(B3668,"" "")))"),14.0)</f>
        <v>14</v>
      </c>
    </row>
    <row r="3669">
      <c r="A3669" s="1" t="s">
        <v>7305</v>
      </c>
      <c r="B3669" s="1" t="s">
        <v>7306</v>
      </c>
      <c r="C3669" s="1">
        <v>6433.0</v>
      </c>
      <c r="D3669" s="1">
        <v>1.0</v>
      </c>
      <c r="F3669" s="1" t="s">
        <v>1520</v>
      </c>
      <c r="G3669" s="2">
        <f>IFERROR(__xludf.DUMMYFUNCTION("IF(B3669="""","""",COUNTA(SPLIT(B3669,"" "")))"),15.0)</f>
        <v>15</v>
      </c>
    </row>
    <row r="3670">
      <c r="A3670" s="1" t="s">
        <v>7307</v>
      </c>
      <c r="B3670" s="1" t="s">
        <v>7308</v>
      </c>
      <c r="C3670" s="1">
        <v>6434.0</v>
      </c>
      <c r="D3670" s="1">
        <v>1.0</v>
      </c>
      <c r="F3670" s="1" t="s">
        <v>1520</v>
      </c>
      <c r="G3670" s="2">
        <f>IFERROR(__xludf.DUMMYFUNCTION("IF(B3670="""","""",COUNTA(SPLIT(B3670,"" "")))"),15.0)</f>
        <v>15</v>
      </c>
    </row>
    <row r="3671">
      <c r="A3671" s="1" t="s">
        <v>7309</v>
      </c>
      <c r="B3671" s="1" t="s">
        <v>7310</v>
      </c>
      <c r="C3671" s="1">
        <v>6435.0</v>
      </c>
      <c r="D3671" s="1">
        <v>2.0</v>
      </c>
      <c r="F3671" s="1" t="s">
        <v>1520</v>
      </c>
      <c r="G3671" s="2">
        <f>IFERROR(__xludf.DUMMYFUNCTION("IF(B3671="""","""",COUNTA(SPLIT(B3671,"" "")))"),14.0)</f>
        <v>14</v>
      </c>
    </row>
    <row r="3672">
      <c r="A3672" s="1" t="s">
        <v>7311</v>
      </c>
      <c r="B3672" s="1" t="s">
        <v>7312</v>
      </c>
      <c r="C3672" s="1">
        <v>6436.0</v>
      </c>
      <c r="D3672" s="1">
        <v>1.0</v>
      </c>
      <c r="F3672" s="1" t="s">
        <v>1520</v>
      </c>
      <c r="G3672" s="2">
        <f>IFERROR(__xludf.DUMMYFUNCTION("IF(B3672="""","""",COUNTA(SPLIT(B3672,"" "")))"),11.0)</f>
        <v>11</v>
      </c>
    </row>
    <row r="3673">
      <c r="A3673" s="1" t="s">
        <v>7313</v>
      </c>
      <c r="B3673" s="1" t="s">
        <v>7314</v>
      </c>
      <c r="C3673" s="1">
        <v>6441.0</v>
      </c>
      <c r="D3673" s="1">
        <v>2.0</v>
      </c>
      <c r="F3673" s="1" t="s">
        <v>1520</v>
      </c>
      <c r="G3673" s="2">
        <f>IFERROR(__xludf.DUMMYFUNCTION("IF(B3673="""","""",COUNTA(SPLIT(B3673,"" "")))"),14.0)</f>
        <v>14</v>
      </c>
    </row>
    <row r="3674">
      <c r="A3674" s="1" t="s">
        <v>7315</v>
      </c>
      <c r="B3674" s="1" t="s">
        <v>7316</v>
      </c>
      <c r="C3674" s="1">
        <v>5598.0</v>
      </c>
      <c r="D3674" s="1">
        <v>1.0</v>
      </c>
      <c r="F3674" s="1" t="s">
        <v>1520</v>
      </c>
      <c r="G3674" s="2">
        <f>IFERROR(__xludf.DUMMYFUNCTION("IF(B3674="""","""",COUNTA(SPLIT(B3674,"" "")))"),5.0)</f>
        <v>5</v>
      </c>
    </row>
    <row r="3675">
      <c r="A3675" s="1" t="s">
        <v>7317</v>
      </c>
      <c r="B3675" s="1" t="s">
        <v>7318</v>
      </c>
      <c r="C3675" s="1">
        <v>5616.0</v>
      </c>
      <c r="D3675" s="1">
        <v>1.0</v>
      </c>
      <c r="F3675" s="1" t="s">
        <v>1520</v>
      </c>
      <c r="G3675" s="2">
        <f>IFERROR(__xludf.DUMMYFUNCTION("IF(B3675="""","""",COUNTA(SPLIT(B3675,"" "")))"),17.0)</f>
        <v>17</v>
      </c>
    </row>
    <row r="3676">
      <c r="A3676" s="1" t="s">
        <v>7319</v>
      </c>
      <c r="B3676" s="1" t="s">
        <v>7320</v>
      </c>
      <c r="C3676" s="1">
        <v>4037.0</v>
      </c>
      <c r="D3676" s="1">
        <v>1.0</v>
      </c>
      <c r="F3676" s="1" t="s">
        <v>1520</v>
      </c>
      <c r="G3676" s="2">
        <f>IFERROR(__xludf.DUMMYFUNCTION("IF(B3676="""","""",COUNTA(SPLIT(B3676,"" "")))"),22.0)</f>
        <v>22</v>
      </c>
    </row>
    <row r="3677">
      <c r="A3677" s="1" t="s">
        <v>7321</v>
      </c>
      <c r="B3677" s="1" t="s">
        <v>7322</v>
      </c>
      <c r="C3677" s="1">
        <v>6461.0</v>
      </c>
      <c r="D3677" s="1">
        <v>2.0</v>
      </c>
      <c r="F3677" s="1" t="s">
        <v>1520</v>
      </c>
      <c r="G3677" s="2">
        <f>IFERROR(__xludf.DUMMYFUNCTION("IF(B3677="""","""",COUNTA(SPLIT(B3677,"" "")))"),17.0)</f>
        <v>17</v>
      </c>
    </row>
    <row r="3678">
      <c r="A3678" s="1" t="s">
        <v>7323</v>
      </c>
      <c r="B3678" s="1" t="s">
        <v>7324</v>
      </c>
      <c r="C3678" s="1">
        <v>6462.0</v>
      </c>
      <c r="D3678" s="1">
        <v>1.0</v>
      </c>
      <c r="F3678" s="1" t="s">
        <v>1520</v>
      </c>
      <c r="G3678" s="2">
        <f>IFERROR(__xludf.DUMMYFUNCTION("IF(B3678="""","""",COUNTA(SPLIT(B3678,"" "")))"),16.0)</f>
        <v>16</v>
      </c>
    </row>
    <row r="3679">
      <c r="A3679" s="1" t="s">
        <v>7325</v>
      </c>
      <c r="B3679" s="1" t="s">
        <v>7326</v>
      </c>
      <c r="C3679" s="1">
        <v>6463.0</v>
      </c>
      <c r="D3679" s="1">
        <v>2.0</v>
      </c>
      <c r="F3679" s="1" t="s">
        <v>1520</v>
      </c>
      <c r="G3679" s="2">
        <f>IFERROR(__xludf.DUMMYFUNCTION("IF(B3679="""","""",COUNTA(SPLIT(B3679,"" "")))"),16.0)</f>
        <v>16</v>
      </c>
    </row>
    <row r="3680">
      <c r="A3680" s="1" t="s">
        <v>7327</v>
      </c>
      <c r="B3680" s="1" t="s">
        <v>7328</v>
      </c>
      <c r="C3680" s="1">
        <v>6464.0</v>
      </c>
      <c r="D3680" s="1">
        <v>1.0</v>
      </c>
      <c r="F3680" s="1" t="s">
        <v>1520</v>
      </c>
      <c r="G3680" s="2">
        <f>IFERROR(__xludf.DUMMYFUNCTION("IF(B3680="""","""",COUNTA(SPLIT(B3680,"" "")))"),37.0)</f>
        <v>37</v>
      </c>
    </row>
    <row r="3681">
      <c r="A3681" s="1" t="s">
        <v>7329</v>
      </c>
      <c r="B3681" s="1" t="s">
        <v>7330</v>
      </c>
      <c r="C3681" s="1">
        <v>6465.0</v>
      </c>
      <c r="D3681" s="1">
        <v>2.0</v>
      </c>
      <c r="F3681" s="1" t="s">
        <v>1520</v>
      </c>
      <c r="G3681" s="2">
        <f>IFERROR(__xludf.DUMMYFUNCTION("IF(B3681="""","""",COUNTA(SPLIT(B3681,"" "")))"),21.0)</f>
        <v>21</v>
      </c>
    </row>
    <row r="3682">
      <c r="A3682" s="1" t="s">
        <v>7331</v>
      </c>
      <c r="B3682" s="1" t="s">
        <v>7332</v>
      </c>
      <c r="C3682" s="1">
        <v>6716.0</v>
      </c>
      <c r="D3682" s="1">
        <v>1.0</v>
      </c>
      <c r="F3682" s="1" t="s">
        <v>1520</v>
      </c>
      <c r="G3682" s="2">
        <f>IFERROR(__xludf.DUMMYFUNCTION("IF(B3682="""","""",COUNTA(SPLIT(B3682,"" "")))"),24.0)</f>
        <v>24</v>
      </c>
    </row>
    <row r="3683">
      <c r="A3683" s="1" t="s">
        <v>7333</v>
      </c>
      <c r="B3683" s="1" t="s">
        <v>7334</v>
      </c>
      <c r="C3683" s="1">
        <v>4028.0</v>
      </c>
      <c r="D3683" s="1">
        <v>1.0</v>
      </c>
      <c r="F3683" s="1" t="s">
        <v>1520</v>
      </c>
      <c r="G3683" s="2">
        <f>IFERROR(__xludf.DUMMYFUNCTION("IF(B3683="""","""",COUNTA(SPLIT(B3683,"" "")))"),12.0)</f>
        <v>12</v>
      </c>
    </row>
    <row r="3684">
      <c r="A3684" s="1" t="s">
        <v>7335</v>
      </c>
      <c r="B3684" s="1" t="s">
        <v>7336</v>
      </c>
      <c r="C3684" s="1">
        <v>6446.0</v>
      </c>
      <c r="D3684" s="1">
        <v>1.0</v>
      </c>
      <c r="F3684" s="1" t="s">
        <v>1520</v>
      </c>
      <c r="G3684" s="2">
        <f>IFERROR(__xludf.DUMMYFUNCTION("IF(B3684="""","""",COUNTA(SPLIT(B3684,"" "")))"),26.0)</f>
        <v>26</v>
      </c>
    </row>
    <row r="3685">
      <c r="A3685" s="1" t="s">
        <v>7337</v>
      </c>
      <c r="B3685" s="1" t="s">
        <v>7338</v>
      </c>
      <c r="C3685" s="1">
        <v>6447.0</v>
      </c>
      <c r="D3685" s="1">
        <v>1.0</v>
      </c>
      <c r="F3685" s="1" t="s">
        <v>1520</v>
      </c>
      <c r="G3685" s="2">
        <f>IFERROR(__xludf.DUMMYFUNCTION("IF(B3685="""","""",COUNTA(SPLIT(B3685,"" "")))"),25.0)</f>
        <v>25</v>
      </c>
    </row>
    <row r="3686">
      <c r="A3686" s="1" t="s">
        <v>7339</v>
      </c>
      <c r="B3686" s="1" t="s">
        <v>7340</v>
      </c>
      <c r="C3686" s="1">
        <v>4026.0</v>
      </c>
      <c r="D3686" s="1">
        <v>1.0</v>
      </c>
      <c r="F3686" s="1" t="s">
        <v>1520</v>
      </c>
      <c r="G3686" s="2">
        <f>IFERROR(__xludf.DUMMYFUNCTION("IF(B3686="""","""",COUNTA(SPLIT(B3686,"" "")))"),21.0)</f>
        <v>21</v>
      </c>
    </row>
    <row r="3687">
      <c r="A3687" s="1" t="s">
        <v>7341</v>
      </c>
      <c r="B3687" s="1" t="s">
        <v>7342</v>
      </c>
      <c r="C3687" s="1">
        <v>6444.0</v>
      </c>
      <c r="D3687" s="1">
        <v>2.0</v>
      </c>
      <c r="F3687" s="1" t="s">
        <v>1520</v>
      </c>
      <c r="G3687" s="2">
        <f>IFERROR(__xludf.DUMMYFUNCTION("IF(B3687="""","""",COUNTA(SPLIT(B3687,"" "")))"),25.0)</f>
        <v>25</v>
      </c>
    </row>
    <row r="3688">
      <c r="A3688" s="1" t="s">
        <v>7343</v>
      </c>
      <c r="B3688" s="1" t="s">
        <v>7344</v>
      </c>
      <c r="C3688" s="1">
        <v>6422.0</v>
      </c>
      <c r="D3688" s="1">
        <v>1.0</v>
      </c>
      <c r="F3688" s="1" t="s">
        <v>1520</v>
      </c>
      <c r="G3688" s="2">
        <f>IFERROR(__xludf.DUMMYFUNCTION("IF(B3688="""","""",COUNTA(SPLIT(B3688,"" "")))"),23.0)</f>
        <v>23</v>
      </c>
    </row>
    <row r="3689">
      <c r="A3689" s="1" t="s">
        <v>7345</v>
      </c>
      <c r="B3689" s="1" t="s">
        <v>7346</v>
      </c>
      <c r="C3689" s="1">
        <v>6445.0</v>
      </c>
      <c r="D3689" s="1">
        <v>1.0</v>
      </c>
      <c r="F3689" s="1" t="s">
        <v>1520</v>
      </c>
      <c r="G3689" s="2">
        <f>IFERROR(__xludf.DUMMYFUNCTION("IF(B3689="""","""",COUNTA(SPLIT(B3689,"" "")))"),25.0)</f>
        <v>25</v>
      </c>
    </row>
    <row r="3690">
      <c r="A3690" s="1" t="s">
        <v>7347</v>
      </c>
      <c r="B3690" s="1" t="s">
        <v>7348</v>
      </c>
      <c r="C3690" s="1">
        <v>4027.0</v>
      </c>
      <c r="D3690" s="1">
        <v>1.0</v>
      </c>
      <c r="F3690" s="1" t="s">
        <v>1520</v>
      </c>
      <c r="G3690" s="2">
        <f>IFERROR(__xludf.DUMMYFUNCTION("IF(B3690="""","""",COUNTA(SPLIT(B3690,"" "")))"),37.0)</f>
        <v>37</v>
      </c>
    </row>
    <row r="3691">
      <c r="A3691" s="1" t="s">
        <v>7349</v>
      </c>
      <c r="B3691" s="1" t="s">
        <v>7350</v>
      </c>
      <c r="C3691" s="1">
        <v>6459.0</v>
      </c>
      <c r="D3691" s="1">
        <v>2.0</v>
      </c>
      <c r="F3691" s="1" t="s">
        <v>1520</v>
      </c>
      <c r="G3691" s="2">
        <f>IFERROR(__xludf.DUMMYFUNCTION("IF(B3691="""","""",COUNTA(SPLIT(B3691,"" "")))"),15.0)</f>
        <v>15</v>
      </c>
    </row>
    <row r="3692">
      <c r="A3692" s="1" t="s">
        <v>7351</v>
      </c>
      <c r="B3692" s="1" t="s">
        <v>7352</v>
      </c>
      <c r="C3692" s="1">
        <v>4025.0</v>
      </c>
      <c r="D3692" s="1">
        <v>1.0</v>
      </c>
      <c r="F3692" s="1" t="s">
        <v>1520</v>
      </c>
      <c r="G3692" s="2">
        <f>IFERROR(__xludf.DUMMYFUNCTION("IF(B3692="""","""",COUNTA(SPLIT(B3692,"" "")))"),17.0)</f>
        <v>17</v>
      </c>
    </row>
    <row r="3693">
      <c r="A3693" s="1" t="s">
        <v>7353</v>
      </c>
      <c r="B3693" s="1" t="s">
        <v>7354</v>
      </c>
      <c r="C3693" s="1">
        <v>6427.0</v>
      </c>
      <c r="D3693" s="1">
        <v>1.0</v>
      </c>
      <c r="F3693" s="1" t="s">
        <v>1520</v>
      </c>
      <c r="G3693" s="2">
        <f>IFERROR(__xludf.DUMMYFUNCTION("IF(B3693="""","""",COUNTA(SPLIT(B3693,"" "")))"),14.0)</f>
        <v>14</v>
      </c>
    </row>
    <row r="3694">
      <c r="A3694" s="1" t="s">
        <v>7355</v>
      </c>
      <c r="B3694" s="1" t="s">
        <v>7356</v>
      </c>
      <c r="C3694" s="1">
        <v>6469.0</v>
      </c>
      <c r="D3694" s="1">
        <v>2.0</v>
      </c>
      <c r="F3694" s="1" t="s">
        <v>1520</v>
      </c>
      <c r="G3694" s="2">
        <f>IFERROR(__xludf.DUMMYFUNCTION("IF(B3694="""","""",COUNTA(SPLIT(B3694,"" "")))"),9.0)</f>
        <v>9</v>
      </c>
    </row>
    <row r="3695">
      <c r="A3695" s="1" t="s">
        <v>7357</v>
      </c>
      <c r="B3695" s="1" t="s">
        <v>7358</v>
      </c>
      <c r="C3695" s="1">
        <v>6470.0</v>
      </c>
      <c r="D3695" s="1">
        <v>1.0</v>
      </c>
      <c r="F3695" s="1" t="s">
        <v>1520</v>
      </c>
      <c r="G3695" s="2">
        <f>IFERROR(__xludf.DUMMYFUNCTION("IF(B3695="""","""",COUNTA(SPLIT(B3695,"" "")))"),25.0)</f>
        <v>25</v>
      </c>
    </row>
    <row r="3696">
      <c r="A3696" s="1" t="s">
        <v>7359</v>
      </c>
      <c r="B3696" s="1" t="s">
        <v>7360</v>
      </c>
      <c r="C3696" s="1">
        <v>6471.0</v>
      </c>
      <c r="D3696" s="1">
        <v>2.0</v>
      </c>
      <c r="F3696" s="1" t="s">
        <v>1520</v>
      </c>
      <c r="G3696" s="2">
        <f>IFERROR(__xludf.DUMMYFUNCTION("IF(B3696="""","""",COUNTA(SPLIT(B3696,"" "")))"),19.0)</f>
        <v>19</v>
      </c>
    </row>
    <row r="3697">
      <c r="A3697" s="1" t="s">
        <v>7361</v>
      </c>
      <c r="B3697" s="1" t="s">
        <v>7362</v>
      </c>
      <c r="C3697" s="1">
        <v>6472.0</v>
      </c>
      <c r="D3697" s="1">
        <v>1.0</v>
      </c>
      <c r="F3697" s="1" t="s">
        <v>1520</v>
      </c>
      <c r="G3697" s="2">
        <f>IFERROR(__xludf.DUMMYFUNCTION("IF(B3697="""","""",COUNTA(SPLIT(B3697,"" "")))"),27.0)</f>
        <v>27</v>
      </c>
    </row>
    <row r="3698">
      <c r="A3698" s="1" t="s">
        <v>7363</v>
      </c>
      <c r="B3698" s="1" t="s">
        <v>7364</v>
      </c>
      <c r="C3698" s="1">
        <v>6473.0</v>
      </c>
      <c r="D3698" s="1">
        <v>2.0</v>
      </c>
      <c r="F3698" s="1" t="s">
        <v>1520</v>
      </c>
      <c r="G3698" s="2">
        <f>IFERROR(__xludf.DUMMYFUNCTION("IF(B3698="""","""",COUNTA(SPLIT(B3698,"" "")))"),9.0)</f>
        <v>9</v>
      </c>
    </row>
    <row r="3699">
      <c r="A3699" s="1" t="s">
        <v>7365</v>
      </c>
      <c r="B3699" s="1" t="s">
        <v>7366</v>
      </c>
      <c r="C3699" s="1">
        <v>4039.0</v>
      </c>
      <c r="D3699" s="1">
        <v>1.0</v>
      </c>
      <c r="F3699" s="1" t="s">
        <v>1520</v>
      </c>
      <c r="G3699" s="2">
        <f>IFERROR(__xludf.DUMMYFUNCTION("IF(B3699="""","""",COUNTA(SPLIT(B3699,"" "")))"),28.0)</f>
        <v>28</v>
      </c>
    </row>
    <row r="3700">
      <c r="A3700" s="1" t="s">
        <v>7367</v>
      </c>
      <c r="B3700" s="1" t="s">
        <v>7368</v>
      </c>
      <c r="C3700" s="1">
        <v>6718.0</v>
      </c>
      <c r="D3700" s="1">
        <v>1.0</v>
      </c>
      <c r="F3700" s="1" t="s">
        <v>1520</v>
      </c>
      <c r="G3700" s="2">
        <f>IFERROR(__xludf.DUMMYFUNCTION("IF(B3700="""","""",COUNTA(SPLIT(B3700,"" "")))"),26.0)</f>
        <v>26</v>
      </c>
    </row>
    <row r="3701">
      <c r="A3701" s="1" t="s">
        <v>7369</v>
      </c>
      <c r="B3701" s="1" t="s">
        <v>7370</v>
      </c>
      <c r="C3701" s="1">
        <v>4036.0</v>
      </c>
      <c r="D3701" s="1">
        <v>1.0</v>
      </c>
      <c r="F3701" s="1" t="s">
        <v>1520</v>
      </c>
      <c r="G3701" s="2">
        <f>IFERROR(__xludf.DUMMYFUNCTION("IF(B3701="""","""",COUNTA(SPLIT(B3701,"" "")))"),16.0)</f>
        <v>16</v>
      </c>
    </row>
    <row r="3702">
      <c r="A3702" s="1" t="s">
        <v>7371</v>
      </c>
      <c r="B3702" s="1" t="s">
        <v>7372</v>
      </c>
      <c r="C3702" s="1">
        <v>6457.0</v>
      </c>
      <c r="D3702" s="1">
        <v>1.0</v>
      </c>
      <c r="F3702" s="1" t="s">
        <v>1520</v>
      </c>
      <c r="G3702" s="2">
        <f>IFERROR(__xludf.DUMMYFUNCTION("IF(B3702="""","""",COUNTA(SPLIT(B3702,"" "")))"),25.0)</f>
        <v>25</v>
      </c>
    </row>
    <row r="3703">
      <c r="A3703" s="1" t="s">
        <v>7373</v>
      </c>
      <c r="B3703" s="1" t="s">
        <v>7374</v>
      </c>
      <c r="C3703" s="1">
        <v>6458.0</v>
      </c>
      <c r="D3703" s="1">
        <v>1.0</v>
      </c>
      <c r="F3703" s="1" t="s">
        <v>1520</v>
      </c>
      <c r="G3703" s="2">
        <f>IFERROR(__xludf.DUMMYFUNCTION("IF(B3703="""","""",COUNTA(SPLIT(B3703,"" "")))"),30.0)</f>
        <v>30</v>
      </c>
    </row>
    <row r="3704">
      <c r="A3704" s="1" t="s">
        <v>7375</v>
      </c>
      <c r="B3704" s="1" t="s">
        <v>7376</v>
      </c>
      <c r="C3704" s="1">
        <v>4034.0</v>
      </c>
      <c r="D3704" s="1">
        <v>1.0</v>
      </c>
      <c r="F3704" s="1" t="s">
        <v>1520</v>
      </c>
      <c r="G3704" s="2">
        <f>IFERROR(__xludf.DUMMYFUNCTION("IF(B3704="""","""",COUNTA(SPLIT(B3704,"" "")))"),24.0)</f>
        <v>24</v>
      </c>
    </row>
    <row r="3705">
      <c r="A3705" s="1" t="s">
        <v>7377</v>
      </c>
      <c r="B3705" s="1" t="s">
        <v>7378</v>
      </c>
      <c r="C3705" s="1">
        <v>6455.0</v>
      </c>
      <c r="D3705" s="1">
        <v>2.0</v>
      </c>
      <c r="F3705" s="1" t="s">
        <v>1520</v>
      </c>
      <c r="G3705" s="2">
        <f>IFERROR(__xludf.DUMMYFUNCTION("IF(B3705="""","""",COUNTA(SPLIT(B3705,"" "")))"),33.0)</f>
        <v>33</v>
      </c>
    </row>
    <row r="3706">
      <c r="A3706" s="1" t="s">
        <v>7379</v>
      </c>
      <c r="B3706" s="1" t="s">
        <v>7380</v>
      </c>
      <c r="C3706" s="1">
        <v>6424.0</v>
      </c>
      <c r="D3706" s="1">
        <v>1.0</v>
      </c>
      <c r="F3706" s="1" t="s">
        <v>1520</v>
      </c>
      <c r="G3706" s="2">
        <f>IFERROR(__xludf.DUMMYFUNCTION("IF(B3706="""","""",COUNTA(SPLIT(B3706,"" "")))"),21.0)</f>
        <v>21</v>
      </c>
    </row>
    <row r="3707">
      <c r="A3707" s="1" t="s">
        <v>7381</v>
      </c>
      <c r="B3707" s="1" t="s">
        <v>7382</v>
      </c>
      <c r="C3707" s="1">
        <v>6456.0</v>
      </c>
      <c r="D3707" s="1">
        <v>1.0</v>
      </c>
      <c r="F3707" s="1" t="s">
        <v>1520</v>
      </c>
      <c r="G3707" s="2">
        <f>IFERROR(__xludf.DUMMYFUNCTION("IF(B3707="""","""",COUNTA(SPLIT(B3707,"" "")))"),40.0)</f>
        <v>40</v>
      </c>
    </row>
    <row r="3708">
      <c r="A3708" s="1" t="s">
        <v>7383</v>
      </c>
      <c r="B3708" s="1" t="s">
        <v>7384</v>
      </c>
      <c r="C3708" s="1">
        <v>4035.0</v>
      </c>
      <c r="D3708" s="1">
        <v>1.0</v>
      </c>
      <c r="F3708" s="1" t="s">
        <v>1520</v>
      </c>
      <c r="G3708" s="2">
        <f>IFERROR(__xludf.DUMMYFUNCTION("IF(B3708="""","""",COUNTA(SPLIT(B3708,"" "")))"),53.0)</f>
        <v>53</v>
      </c>
    </row>
    <row r="3709">
      <c r="A3709" s="1" t="s">
        <v>7385</v>
      </c>
      <c r="B3709" s="1" t="s">
        <v>7386</v>
      </c>
      <c r="C3709" s="1">
        <v>4033.0</v>
      </c>
      <c r="D3709" s="1">
        <v>1.0</v>
      </c>
      <c r="F3709" s="1" t="s">
        <v>1520</v>
      </c>
      <c r="G3709" s="2">
        <f>IFERROR(__xludf.DUMMYFUNCTION("IF(B3709="""","""",COUNTA(SPLIT(B3709,"" "")))"),11.0)</f>
        <v>11</v>
      </c>
    </row>
    <row r="3710">
      <c r="A3710" s="1" t="s">
        <v>7387</v>
      </c>
      <c r="B3710" s="1" t="s">
        <v>7388</v>
      </c>
      <c r="C3710" s="1">
        <v>7232.0</v>
      </c>
      <c r="D3710" s="1">
        <v>1.0</v>
      </c>
      <c r="F3710" s="1" t="s">
        <v>1520</v>
      </c>
      <c r="G3710" s="2">
        <f>IFERROR(__xludf.DUMMYFUNCTION("IF(B3710="""","""",COUNTA(SPLIT(B3710,"" "")))"),34.0)</f>
        <v>34</v>
      </c>
    </row>
    <row r="3711">
      <c r="A3711" s="1" t="s">
        <v>7389</v>
      </c>
      <c r="B3711" s="1" t="s">
        <v>7390</v>
      </c>
      <c r="C3711" s="1">
        <v>7233.0</v>
      </c>
      <c r="D3711" s="1">
        <v>1.0</v>
      </c>
      <c r="F3711" s="1" t="s">
        <v>1520</v>
      </c>
      <c r="G3711" s="2">
        <f>IFERROR(__xludf.DUMMYFUNCTION("IF(B3711="""","""",COUNTA(SPLIT(B3711,"" "")))"),18.0)</f>
        <v>18</v>
      </c>
    </row>
    <row r="3712">
      <c r="A3712" s="1" t="s">
        <v>7391</v>
      </c>
      <c r="B3712" s="1" t="s">
        <v>7392</v>
      </c>
      <c r="C3712" s="1">
        <v>6898.0</v>
      </c>
      <c r="D3712" s="1">
        <v>1.0</v>
      </c>
      <c r="F3712" s="1" t="s">
        <v>1520</v>
      </c>
      <c r="G3712" s="2">
        <f>IFERROR(__xludf.DUMMYFUNCTION("IF(B3712="""","""",COUNTA(SPLIT(B3712,"" "")))"),17.0)</f>
        <v>17</v>
      </c>
    </row>
    <row r="3713">
      <c r="A3713" s="1" t="s">
        <v>7393</v>
      </c>
      <c r="B3713" s="1" t="s">
        <v>7394</v>
      </c>
      <c r="C3713" s="1">
        <v>6685.0</v>
      </c>
      <c r="D3713" s="1">
        <v>1.0</v>
      </c>
      <c r="F3713" s="1" t="s">
        <v>1520</v>
      </c>
      <c r="G3713" s="2">
        <f>IFERROR(__xludf.DUMMYFUNCTION("IF(B3713="""","""",COUNTA(SPLIT(B3713,"" "")))"),23.0)</f>
        <v>23</v>
      </c>
    </row>
    <row r="3714">
      <c r="A3714" s="1" t="s">
        <v>7395</v>
      </c>
      <c r="B3714" s="1" t="s">
        <v>7396</v>
      </c>
      <c r="C3714" s="1">
        <v>6474.0</v>
      </c>
      <c r="D3714" s="1">
        <v>11.0</v>
      </c>
      <c r="F3714" s="1" t="s">
        <v>1520</v>
      </c>
      <c r="G3714" s="2">
        <f>IFERROR(__xludf.DUMMYFUNCTION("IF(B3714="""","""",COUNTA(SPLIT(B3714,"" "")))"),21.0)</f>
        <v>21</v>
      </c>
    </row>
    <row r="3715">
      <c r="A3715" s="1" t="s">
        <v>7397</v>
      </c>
      <c r="B3715" s="1" t="s">
        <v>7398</v>
      </c>
      <c r="C3715" s="1">
        <v>6475.0</v>
      </c>
      <c r="D3715" s="1">
        <v>12.0</v>
      </c>
      <c r="F3715" s="1" t="s">
        <v>1520</v>
      </c>
      <c r="G3715" s="2">
        <f>IFERROR(__xludf.DUMMYFUNCTION("IF(B3715="""","""",COUNTA(SPLIT(B3715,"" "")))"),33.0)</f>
        <v>33</v>
      </c>
    </row>
    <row r="3716">
      <c r="A3716" s="1" t="s">
        <v>7399</v>
      </c>
      <c r="B3716" s="1" t="s">
        <v>7400</v>
      </c>
      <c r="C3716" s="1">
        <v>6476.0</v>
      </c>
      <c r="D3716" s="1">
        <v>11.0</v>
      </c>
      <c r="F3716" s="1" t="s">
        <v>1520</v>
      </c>
      <c r="G3716" s="2">
        <f>IFERROR(__xludf.DUMMYFUNCTION("IF(B3716="""","""",COUNTA(SPLIT(B3716,"" "")))"),18.0)</f>
        <v>18</v>
      </c>
    </row>
    <row r="3717">
      <c r="A3717" s="1" t="s">
        <v>7401</v>
      </c>
      <c r="B3717" s="1" t="s">
        <v>7402</v>
      </c>
      <c r="C3717" s="1">
        <v>6477.0</v>
      </c>
      <c r="D3717" s="1">
        <v>12.0</v>
      </c>
      <c r="F3717" s="1" t="s">
        <v>1520</v>
      </c>
      <c r="G3717" s="2">
        <f>IFERROR(__xludf.DUMMYFUNCTION("IF(B3717="""","""",COUNTA(SPLIT(B3717,"" "")))"),19.0)</f>
        <v>19</v>
      </c>
    </row>
    <row r="3718">
      <c r="A3718" s="1" t="s">
        <v>7403</v>
      </c>
      <c r="B3718" s="1" t="s">
        <v>7404</v>
      </c>
      <c r="C3718" s="1">
        <v>4038.0</v>
      </c>
      <c r="D3718" s="1">
        <v>2.0</v>
      </c>
      <c r="F3718" s="1" t="s">
        <v>1520</v>
      </c>
      <c r="G3718" s="2">
        <f>IFERROR(__xludf.DUMMYFUNCTION("IF(B3718="""","""",COUNTA(SPLIT(B3718,"" "")))"),11.0)</f>
        <v>11</v>
      </c>
    </row>
    <row r="3719">
      <c r="A3719" s="1" t="s">
        <v>7405</v>
      </c>
      <c r="B3719" s="1" t="s">
        <v>7406</v>
      </c>
      <c r="C3719" s="1">
        <v>6468.0</v>
      </c>
      <c r="D3719" s="1">
        <v>1.0</v>
      </c>
      <c r="F3719" s="1" t="s">
        <v>1520</v>
      </c>
      <c r="G3719" s="2">
        <f>IFERROR(__xludf.DUMMYFUNCTION("IF(B3719="""","""",COUNTA(SPLIT(B3719,"" "")))"),22.0)</f>
        <v>22</v>
      </c>
    </row>
    <row r="3720">
      <c r="A3720" s="1" t="s">
        <v>7407</v>
      </c>
      <c r="B3720" s="1" t="s">
        <v>7408</v>
      </c>
      <c r="C3720" s="1">
        <v>7445.0</v>
      </c>
      <c r="D3720" s="1">
        <v>1.0</v>
      </c>
      <c r="F3720" s="1" t="s">
        <v>1520</v>
      </c>
      <c r="G3720" s="2">
        <f>IFERROR(__xludf.DUMMYFUNCTION("IF(B3720="""","""",COUNTA(SPLIT(B3720,"" "")))"),12.0)</f>
        <v>12</v>
      </c>
    </row>
    <row r="3721">
      <c r="A3721" s="1" t="s">
        <v>7409</v>
      </c>
      <c r="B3721" s="1" t="s">
        <v>7410</v>
      </c>
      <c r="C3721" s="1">
        <v>7446.0</v>
      </c>
      <c r="D3721" s="1">
        <v>1.0</v>
      </c>
      <c r="F3721" s="1" t="s">
        <v>1520</v>
      </c>
      <c r="G3721" s="2">
        <f>IFERROR(__xludf.DUMMYFUNCTION("IF(B3721="""","""",COUNTA(SPLIT(B3721,"" "")))"),10.0)</f>
        <v>10</v>
      </c>
    </row>
    <row r="3722">
      <c r="A3722" s="1" t="s">
        <v>7411</v>
      </c>
      <c r="B3722" s="1" t="s">
        <v>7412</v>
      </c>
      <c r="C3722" s="1">
        <v>7447.0</v>
      </c>
      <c r="D3722" s="1">
        <v>1.0</v>
      </c>
      <c r="F3722" s="1" t="s">
        <v>1520</v>
      </c>
      <c r="G3722" s="2">
        <f>IFERROR(__xludf.DUMMYFUNCTION("IF(B3722="""","""",COUNTA(SPLIT(B3722,"" "")))"),8.0)</f>
        <v>8</v>
      </c>
    </row>
    <row r="3723">
      <c r="A3723" s="1" t="s">
        <v>7413</v>
      </c>
      <c r="B3723" s="1" t="s">
        <v>7414</v>
      </c>
      <c r="C3723" s="1">
        <v>7526.0</v>
      </c>
      <c r="D3723" s="1">
        <v>1.0</v>
      </c>
      <c r="F3723" s="1" t="s">
        <v>1520</v>
      </c>
      <c r="G3723" s="2">
        <f>IFERROR(__xludf.DUMMYFUNCTION("IF(B3723="""","""",COUNTA(SPLIT(B3723,"" "")))"),9.0)</f>
        <v>9</v>
      </c>
    </row>
    <row r="3724">
      <c r="A3724" s="1" t="s">
        <v>7415</v>
      </c>
      <c r="B3724" s="1" t="s">
        <v>7416</v>
      </c>
      <c r="C3724" s="1">
        <v>7527.0</v>
      </c>
      <c r="D3724" s="1">
        <v>1.0</v>
      </c>
      <c r="F3724" s="1" t="s">
        <v>1520</v>
      </c>
      <c r="G3724" s="2">
        <f>IFERROR(__xludf.DUMMYFUNCTION("IF(B3724="""","""",COUNTA(SPLIT(B3724,"" "")))"),9.0)</f>
        <v>9</v>
      </c>
    </row>
    <row r="3725">
      <c r="A3725" s="1" t="s">
        <v>7417</v>
      </c>
      <c r="B3725" s="1" t="s">
        <v>7418</v>
      </c>
      <c r="C3725" s="1">
        <v>7528.0</v>
      </c>
      <c r="D3725" s="1">
        <v>1.0</v>
      </c>
      <c r="F3725" s="1" t="s">
        <v>1520</v>
      </c>
      <c r="G3725" s="2">
        <f>IFERROR(__xludf.DUMMYFUNCTION("IF(B3725="""","""",COUNTA(SPLIT(B3725,"" "")))"),11.0)</f>
        <v>11</v>
      </c>
    </row>
    <row r="3726">
      <c r="A3726" s="1" t="s">
        <v>7419</v>
      </c>
      <c r="B3726" s="1" t="s">
        <v>7420</v>
      </c>
      <c r="C3726" s="1">
        <v>7529.0</v>
      </c>
      <c r="D3726" s="1">
        <v>1.0</v>
      </c>
      <c r="F3726" s="1" t="s">
        <v>1520</v>
      </c>
      <c r="G3726" s="2">
        <f>IFERROR(__xludf.DUMMYFUNCTION("IF(B3726="""","""",COUNTA(SPLIT(B3726,"" "")))"),8.0)</f>
        <v>8</v>
      </c>
    </row>
    <row r="3727">
      <c r="A3727" s="1" t="s">
        <v>7421</v>
      </c>
      <c r="B3727" s="1" t="s">
        <v>7422</v>
      </c>
      <c r="C3727" s="1">
        <v>9319.0</v>
      </c>
      <c r="D3727" s="1">
        <v>1.0</v>
      </c>
      <c r="F3727" s="1" t="s">
        <v>1520</v>
      </c>
      <c r="G3727" s="2">
        <f>IFERROR(__xludf.DUMMYFUNCTION("IF(B3727="""","""",COUNTA(SPLIT(B3727,"" "")))"),19.0)</f>
        <v>19</v>
      </c>
    </row>
    <row r="3728">
      <c r="A3728" s="1" t="s">
        <v>7423</v>
      </c>
      <c r="B3728" s="1" t="s">
        <v>7424</v>
      </c>
      <c r="C3728" s="1">
        <v>9320.0</v>
      </c>
      <c r="D3728" s="1">
        <v>1.0</v>
      </c>
      <c r="F3728" s="1" t="s">
        <v>1520</v>
      </c>
      <c r="G3728" s="2">
        <f>IFERROR(__xludf.DUMMYFUNCTION("IF(B3728="""","""",COUNTA(SPLIT(B3728,"" "")))"),16.0)</f>
        <v>16</v>
      </c>
    </row>
    <row r="3729">
      <c r="A3729" s="1" t="s">
        <v>7425</v>
      </c>
      <c r="B3729" s="1" t="s">
        <v>7426</v>
      </c>
      <c r="C3729" s="1">
        <v>9321.0</v>
      </c>
      <c r="D3729" s="1">
        <v>1.0</v>
      </c>
      <c r="F3729" s="1" t="s">
        <v>1520</v>
      </c>
      <c r="G3729" s="2">
        <f>IFERROR(__xludf.DUMMYFUNCTION("IF(B3729="""","""",COUNTA(SPLIT(B3729,"" "")))"),29.0)</f>
        <v>29</v>
      </c>
    </row>
    <row r="3730">
      <c r="A3730" s="1" t="s">
        <v>7427</v>
      </c>
      <c r="B3730" s="1" t="s">
        <v>7428</v>
      </c>
      <c r="C3730" s="1">
        <v>9318.0</v>
      </c>
      <c r="D3730" s="1">
        <v>1.0</v>
      </c>
      <c r="F3730" s="1" t="s">
        <v>1520</v>
      </c>
      <c r="G3730" s="2">
        <f>IFERROR(__xludf.DUMMYFUNCTION("IF(B3730="""","""",COUNTA(SPLIT(B3730,"" "")))"),6.0)</f>
        <v>6</v>
      </c>
    </row>
    <row r="3731">
      <c r="A3731" s="1" t="s">
        <v>7429</v>
      </c>
      <c r="B3731" s="1" t="s">
        <v>7430</v>
      </c>
      <c r="C3731" s="1">
        <v>9322.0</v>
      </c>
      <c r="D3731" s="1">
        <v>1.0</v>
      </c>
      <c r="F3731" s="1" t="s">
        <v>1520</v>
      </c>
      <c r="G3731" s="2">
        <f>IFERROR(__xludf.DUMMYFUNCTION("IF(B3731="""","""",COUNTA(SPLIT(B3731,"" "")))"),6.0)</f>
        <v>6</v>
      </c>
    </row>
    <row r="3732">
      <c r="A3732" s="1" t="s">
        <v>7431</v>
      </c>
      <c r="B3732" s="1" t="s">
        <v>7432</v>
      </c>
      <c r="C3732" s="1">
        <v>9313.0</v>
      </c>
      <c r="D3732" s="1">
        <v>1.0</v>
      </c>
      <c r="F3732" s="1" t="s">
        <v>1520</v>
      </c>
      <c r="G3732" s="2">
        <f>IFERROR(__xludf.DUMMYFUNCTION("IF(B3732="""","""",COUNTA(SPLIT(B3732,"" "")))"),11.0)</f>
        <v>11</v>
      </c>
    </row>
    <row r="3733">
      <c r="A3733" s="1" t="s">
        <v>7433</v>
      </c>
      <c r="B3733" s="1" t="s">
        <v>7434</v>
      </c>
      <c r="C3733" s="1">
        <v>9314.0</v>
      </c>
      <c r="D3733" s="1">
        <v>1.0</v>
      </c>
      <c r="F3733" s="1" t="s">
        <v>1520</v>
      </c>
      <c r="G3733" s="2">
        <f>IFERROR(__xludf.DUMMYFUNCTION("IF(B3733="""","""",COUNTA(SPLIT(B3733,"" "")))"),12.0)</f>
        <v>12</v>
      </c>
    </row>
    <row r="3734">
      <c r="A3734" s="1" t="s">
        <v>7435</v>
      </c>
      <c r="B3734" s="1" t="s">
        <v>7436</v>
      </c>
      <c r="C3734" s="1">
        <v>9315.0</v>
      </c>
      <c r="D3734" s="1">
        <v>1.0</v>
      </c>
      <c r="F3734" s="1" t="s">
        <v>1520</v>
      </c>
      <c r="G3734" s="2">
        <f>IFERROR(__xludf.DUMMYFUNCTION("IF(B3734="""","""",COUNTA(SPLIT(B3734,"" "")))"),6.0)</f>
        <v>6</v>
      </c>
    </row>
    <row r="3735">
      <c r="A3735" s="1" t="s">
        <v>7437</v>
      </c>
      <c r="B3735" s="1" t="s">
        <v>7438</v>
      </c>
      <c r="C3735" s="1">
        <v>9316.0</v>
      </c>
      <c r="D3735" s="1">
        <v>1.0</v>
      </c>
      <c r="F3735" s="1" t="s">
        <v>1520</v>
      </c>
      <c r="G3735" s="2">
        <f>IFERROR(__xludf.DUMMYFUNCTION("IF(B3735="""","""",COUNTA(SPLIT(B3735,"" "")))"),17.0)</f>
        <v>17</v>
      </c>
    </row>
    <row r="3736">
      <c r="A3736" s="1" t="s">
        <v>7439</v>
      </c>
      <c r="B3736" s="1" t="s">
        <v>7440</v>
      </c>
      <c r="C3736" s="1">
        <v>9317.0</v>
      </c>
      <c r="D3736" s="1">
        <v>1.0</v>
      </c>
      <c r="F3736" s="1" t="s">
        <v>1520</v>
      </c>
      <c r="G3736" s="2">
        <f>IFERROR(__xludf.DUMMYFUNCTION("IF(B3736="""","""",COUNTA(SPLIT(B3736,"" "")))"),19.0)</f>
        <v>19</v>
      </c>
    </row>
    <row r="3737">
      <c r="A3737" s="1" t="s">
        <v>7441</v>
      </c>
      <c r="B3737" s="1" t="s">
        <v>7442</v>
      </c>
      <c r="C3737" s="1">
        <v>9309.0</v>
      </c>
      <c r="D3737" s="1">
        <v>1.0</v>
      </c>
      <c r="F3737" s="1" t="s">
        <v>1520</v>
      </c>
      <c r="G3737" s="2">
        <f>IFERROR(__xludf.DUMMYFUNCTION("IF(B3737="""","""",COUNTA(SPLIT(B3737,"" "")))"),6.0)</f>
        <v>6</v>
      </c>
    </row>
    <row r="3738">
      <c r="A3738" s="1" t="s">
        <v>7443</v>
      </c>
      <c r="B3738" s="1" t="s">
        <v>7444</v>
      </c>
      <c r="C3738" s="1">
        <v>9310.0</v>
      </c>
      <c r="D3738" s="1">
        <v>1.0</v>
      </c>
      <c r="F3738" s="1" t="s">
        <v>1520</v>
      </c>
      <c r="G3738" s="2">
        <f>IFERROR(__xludf.DUMMYFUNCTION("IF(B3738="""","""",COUNTA(SPLIT(B3738,"" "")))"),9.0)</f>
        <v>9</v>
      </c>
    </row>
    <row r="3739">
      <c r="A3739" s="1" t="s">
        <v>7445</v>
      </c>
      <c r="B3739" s="1" t="s">
        <v>7446</v>
      </c>
      <c r="C3739" s="1">
        <v>9311.0</v>
      </c>
      <c r="D3739" s="1">
        <v>1.0</v>
      </c>
      <c r="F3739" s="1" t="s">
        <v>1520</v>
      </c>
      <c r="G3739" s="2">
        <f>IFERROR(__xludf.DUMMYFUNCTION("IF(B3739="""","""",COUNTA(SPLIT(B3739,"" "")))"),9.0)</f>
        <v>9</v>
      </c>
    </row>
    <row r="3740">
      <c r="A3740" s="1" t="s">
        <v>7447</v>
      </c>
      <c r="B3740" s="1" t="s">
        <v>7448</v>
      </c>
      <c r="C3740" s="1">
        <v>9312.0</v>
      </c>
      <c r="D3740" s="1">
        <v>1.0</v>
      </c>
      <c r="F3740" s="1" t="s">
        <v>1520</v>
      </c>
      <c r="G3740" s="2">
        <f>IFERROR(__xludf.DUMMYFUNCTION("IF(B3740="""","""",COUNTA(SPLIT(B3740,"" "")))"),9.0)</f>
        <v>9</v>
      </c>
    </row>
    <row r="3741">
      <c r="A3741" s="1" t="s">
        <v>7449</v>
      </c>
      <c r="B3741" s="1" t="s">
        <v>7450</v>
      </c>
      <c r="C3741" s="1">
        <v>9333.0</v>
      </c>
      <c r="D3741" s="1">
        <v>1.0</v>
      </c>
      <c r="F3741" s="1" t="s">
        <v>1520</v>
      </c>
      <c r="G3741" s="2">
        <f>IFERROR(__xludf.DUMMYFUNCTION("IF(B3741="""","""",COUNTA(SPLIT(B3741,"" "")))"),41.0)</f>
        <v>41</v>
      </c>
    </row>
    <row r="3742">
      <c r="A3742" s="1" t="s">
        <v>7451</v>
      </c>
      <c r="B3742" s="1" t="s">
        <v>7452</v>
      </c>
      <c r="C3742" s="1">
        <v>9302.0</v>
      </c>
      <c r="D3742" s="1">
        <v>1.0</v>
      </c>
      <c r="F3742" s="1" t="s">
        <v>1520</v>
      </c>
      <c r="G3742" s="2">
        <f>IFERROR(__xludf.DUMMYFUNCTION("IF(B3742="""","""",COUNTA(SPLIT(B3742,"" "")))"),31.0)</f>
        <v>31</v>
      </c>
    </row>
    <row r="3743">
      <c r="A3743" s="1" t="s">
        <v>7453</v>
      </c>
      <c r="B3743" s="1" t="s">
        <v>7454</v>
      </c>
      <c r="C3743" s="1">
        <v>9290.0</v>
      </c>
      <c r="D3743" s="1">
        <v>1.0</v>
      </c>
      <c r="F3743" s="1" t="s">
        <v>1520</v>
      </c>
      <c r="G3743" s="2">
        <f>IFERROR(__xludf.DUMMYFUNCTION("IF(B3743="""","""",COUNTA(SPLIT(B3743,"" "")))"),36.0)</f>
        <v>36</v>
      </c>
    </row>
    <row r="3744">
      <c r="A3744" s="1" t="s">
        <v>7455</v>
      </c>
      <c r="B3744" s="1" t="s">
        <v>7456</v>
      </c>
      <c r="C3744" s="1">
        <v>9300.0</v>
      </c>
      <c r="D3744" s="1">
        <v>1.0</v>
      </c>
      <c r="F3744" s="1" t="s">
        <v>1520</v>
      </c>
      <c r="G3744" s="2">
        <f>IFERROR(__xludf.DUMMYFUNCTION("IF(B3744="""","""",COUNTA(SPLIT(B3744,"" "")))"),18.0)</f>
        <v>18</v>
      </c>
    </row>
    <row r="3745">
      <c r="A3745" s="1" t="s">
        <v>7457</v>
      </c>
      <c r="B3745" s="1" t="s">
        <v>7458</v>
      </c>
      <c r="C3745" s="1">
        <v>9301.0</v>
      </c>
      <c r="D3745" s="1">
        <v>2.0</v>
      </c>
      <c r="F3745" s="1" t="s">
        <v>1520</v>
      </c>
      <c r="G3745" s="2">
        <f>IFERROR(__xludf.DUMMYFUNCTION("IF(B3745="""","""",COUNTA(SPLIT(B3745,"" "")))"),26.0)</f>
        <v>26</v>
      </c>
    </row>
    <row r="3746">
      <c r="A3746" s="1" t="s">
        <v>7459</v>
      </c>
      <c r="B3746" s="1" t="s">
        <v>7460</v>
      </c>
      <c r="C3746" s="1">
        <v>9296.0</v>
      </c>
      <c r="D3746" s="1">
        <v>1.0</v>
      </c>
      <c r="F3746" s="1" t="s">
        <v>1520</v>
      </c>
      <c r="G3746" s="2">
        <f>IFERROR(__xludf.DUMMYFUNCTION("IF(B3746="""","""",COUNTA(SPLIT(B3746,"" "")))"),32.0)</f>
        <v>32</v>
      </c>
    </row>
    <row r="3747">
      <c r="A3747" s="1" t="s">
        <v>7461</v>
      </c>
      <c r="B3747" s="1" t="s">
        <v>7462</v>
      </c>
      <c r="C3747" s="1">
        <v>9297.0</v>
      </c>
      <c r="D3747" s="1">
        <v>1.0</v>
      </c>
      <c r="F3747" s="1" t="s">
        <v>1520</v>
      </c>
      <c r="G3747" s="2">
        <f>IFERROR(__xludf.DUMMYFUNCTION("IF(B3747="""","""",COUNTA(SPLIT(B3747,"" "")))"),16.0)</f>
        <v>16</v>
      </c>
    </row>
    <row r="3748">
      <c r="A3748" s="1" t="s">
        <v>7463</v>
      </c>
      <c r="B3748" s="1" t="s">
        <v>7464</v>
      </c>
      <c r="C3748" s="1">
        <v>9298.0</v>
      </c>
      <c r="D3748" s="1">
        <v>1.0</v>
      </c>
      <c r="F3748" s="1" t="s">
        <v>1520</v>
      </c>
      <c r="G3748" s="2">
        <f>IFERROR(__xludf.DUMMYFUNCTION("IF(B3748="""","""",COUNTA(SPLIT(B3748,"" "")))"),18.0)</f>
        <v>18</v>
      </c>
    </row>
    <row r="3749">
      <c r="A3749" s="1" t="s">
        <v>7465</v>
      </c>
      <c r="B3749" s="1" t="s">
        <v>7466</v>
      </c>
      <c r="C3749" s="1">
        <v>9287.0</v>
      </c>
      <c r="D3749" s="1">
        <v>1.0</v>
      </c>
      <c r="F3749" s="1" t="s">
        <v>1520</v>
      </c>
      <c r="G3749" s="2">
        <f>IFERROR(__xludf.DUMMYFUNCTION("IF(B3749="""","""",COUNTA(SPLIT(B3749,"" "")))"),48.0)</f>
        <v>48</v>
      </c>
    </row>
    <row r="3750">
      <c r="A3750" s="1" t="s">
        <v>7467</v>
      </c>
      <c r="B3750" s="1" t="s">
        <v>7468</v>
      </c>
      <c r="C3750" s="1">
        <v>9288.0</v>
      </c>
      <c r="D3750" s="1">
        <v>2.0</v>
      </c>
      <c r="F3750" s="1" t="s">
        <v>1520</v>
      </c>
      <c r="G3750" s="2">
        <f>IFERROR(__xludf.DUMMYFUNCTION("IF(B3750="""","""",COUNTA(SPLIT(B3750,"" "")))"),17.0)</f>
        <v>17</v>
      </c>
    </row>
    <row r="3751">
      <c r="A3751" s="1" t="s">
        <v>7469</v>
      </c>
      <c r="B3751" s="1" t="s">
        <v>7470</v>
      </c>
      <c r="C3751" s="1">
        <v>9289.0</v>
      </c>
      <c r="D3751" s="1">
        <v>1.0</v>
      </c>
      <c r="F3751" s="1" t="s">
        <v>1520</v>
      </c>
      <c r="G3751" s="2">
        <f>IFERROR(__xludf.DUMMYFUNCTION("IF(B3751="""","""",COUNTA(SPLIT(B3751,"" "")))"),46.0)</f>
        <v>46</v>
      </c>
    </row>
    <row r="3752">
      <c r="A3752" s="1" t="s">
        <v>7471</v>
      </c>
      <c r="B3752" s="1" t="s">
        <v>7472</v>
      </c>
      <c r="C3752" s="1">
        <v>9276.0</v>
      </c>
      <c r="D3752" s="1">
        <v>1.0</v>
      </c>
      <c r="F3752" s="1" t="s">
        <v>1520</v>
      </c>
      <c r="G3752" s="2">
        <f>IFERROR(__xludf.DUMMYFUNCTION("IF(B3752="""","""",COUNTA(SPLIT(B3752,"" "")))"),27.0)</f>
        <v>27</v>
      </c>
    </row>
    <row r="3753">
      <c r="A3753" s="1" t="s">
        <v>7473</v>
      </c>
      <c r="B3753" s="1" t="s">
        <v>7474</v>
      </c>
      <c r="C3753" s="1">
        <v>9277.0</v>
      </c>
      <c r="D3753" s="1">
        <v>2.0</v>
      </c>
      <c r="F3753" s="1" t="s">
        <v>1520</v>
      </c>
      <c r="G3753" s="2">
        <f>IFERROR(__xludf.DUMMYFUNCTION("IF(B3753="""","""",COUNTA(SPLIT(B3753,"" "")))"),23.0)</f>
        <v>23</v>
      </c>
    </row>
    <row r="3754">
      <c r="A3754" s="1" t="s">
        <v>7475</v>
      </c>
      <c r="B3754" s="1" t="s">
        <v>7476</v>
      </c>
      <c r="C3754" s="1">
        <v>9278.0</v>
      </c>
      <c r="D3754" s="1">
        <v>1.0</v>
      </c>
      <c r="F3754" s="1" t="s">
        <v>1520</v>
      </c>
      <c r="G3754" s="2">
        <f>IFERROR(__xludf.DUMMYFUNCTION("IF(B3754="""","""",COUNTA(SPLIT(B3754,"" "")))"),11.0)</f>
        <v>11</v>
      </c>
    </row>
    <row r="3755">
      <c r="A3755" s="1" t="s">
        <v>7477</v>
      </c>
      <c r="B3755" s="1" t="s">
        <v>7478</v>
      </c>
      <c r="C3755" s="1">
        <v>9279.0</v>
      </c>
      <c r="D3755" s="1">
        <v>2.0</v>
      </c>
      <c r="F3755" s="1" t="s">
        <v>1520</v>
      </c>
      <c r="G3755" s="2">
        <f>IFERROR(__xludf.DUMMYFUNCTION("IF(B3755="""","""",COUNTA(SPLIT(B3755,"" "")))"),2.0)</f>
        <v>2</v>
      </c>
    </row>
    <row r="3756">
      <c r="A3756" s="1" t="s">
        <v>7479</v>
      </c>
      <c r="B3756" s="1" t="s">
        <v>7480</v>
      </c>
      <c r="C3756" s="1">
        <v>9280.0</v>
      </c>
      <c r="D3756" s="1">
        <v>1.0</v>
      </c>
      <c r="F3756" s="1" t="s">
        <v>1520</v>
      </c>
      <c r="G3756" s="2">
        <f>IFERROR(__xludf.DUMMYFUNCTION("IF(B3756="""","""",COUNTA(SPLIT(B3756,"" "")))"),21.0)</f>
        <v>21</v>
      </c>
    </row>
    <row r="3757">
      <c r="A3757" s="1" t="s">
        <v>7481</v>
      </c>
      <c r="B3757" s="1" t="s">
        <v>7482</v>
      </c>
      <c r="C3757" s="1">
        <v>9281.0</v>
      </c>
      <c r="D3757" s="1">
        <v>2.0</v>
      </c>
      <c r="F3757" s="1" t="s">
        <v>1520</v>
      </c>
      <c r="G3757" s="2">
        <f>IFERROR(__xludf.DUMMYFUNCTION("IF(B3757="""","""",COUNTA(SPLIT(B3757,"" "")))"),4.0)</f>
        <v>4</v>
      </c>
    </row>
    <row r="3758">
      <c r="A3758" s="1" t="s">
        <v>7483</v>
      </c>
      <c r="B3758" s="1" t="s">
        <v>7484</v>
      </c>
      <c r="C3758" s="1">
        <v>9282.0</v>
      </c>
      <c r="D3758" s="1">
        <v>1.0</v>
      </c>
      <c r="F3758" s="1" t="s">
        <v>1520</v>
      </c>
      <c r="G3758" s="2">
        <f>IFERROR(__xludf.DUMMYFUNCTION("IF(B3758="""","""",COUNTA(SPLIT(B3758,"" "")))"),45.0)</f>
        <v>45</v>
      </c>
    </row>
    <row r="3759">
      <c r="A3759" s="1" t="s">
        <v>7485</v>
      </c>
      <c r="B3759" s="1" t="s">
        <v>7486</v>
      </c>
      <c r="C3759" s="1">
        <v>9283.0</v>
      </c>
      <c r="D3759" s="1">
        <v>2.0</v>
      </c>
      <c r="F3759" s="1" t="s">
        <v>1520</v>
      </c>
      <c r="G3759" s="2">
        <f>IFERROR(__xludf.DUMMYFUNCTION("IF(B3759="""","""",COUNTA(SPLIT(B3759,"" "")))"),15.0)</f>
        <v>15</v>
      </c>
    </row>
    <row r="3760">
      <c r="A3760" s="1" t="s">
        <v>7487</v>
      </c>
      <c r="B3760" s="1" t="s">
        <v>7488</v>
      </c>
      <c r="C3760" s="1">
        <v>9284.0</v>
      </c>
      <c r="D3760" s="1">
        <v>1.0</v>
      </c>
      <c r="F3760" s="1" t="s">
        <v>1520</v>
      </c>
      <c r="G3760" s="2">
        <f>IFERROR(__xludf.DUMMYFUNCTION("IF(B3760="""","""",COUNTA(SPLIT(B3760,"" "")))"),18.0)</f>
        <v>18</v>
      </c>
    </row>
    <row r="3761">
      <c r="A3761" s="1" t="s">
        <v>7489</v>
      </c>
      <c r="B3761" s="1" t="s">
        <v>7490</v>
      </c>
      <c r="C3761" s="1">
        <v>9285.0</v>
      </c>
      <c r="D3761" s="1">
        <v>1.0</v>
      </c>
      <c r="F3761" s="1" t="s">
        <v>1520</v>
      </c>
      <c r="G3761" s="2">
        <f>IFERROR(__xludf.DUMMYFUNCTION("IF(B3761="""","""",COUNTA(SPLIT(B3761,"" "")))"),32.0)</f>
        <v>32</v>
      </c>
    </row>
    <row r="3762">
      <c r="A3762" s="1" t="s">
        <v>7491</v>
      </c>
      <c r="B3762" s="1" t="s">
        <v>7492</v>
      </c>
      <c r="C3762" s="1">
        <v>9286.0</v>
      </c>
      <c r="D3762" s="1">
        <v>2.0</v>
      </c>
      <c r="F3762" s="1" t="s">
        <v>1520</v>
      </c>
      <c r="G3762" s="2">
        <f>IFERROR(__xludf.DUMMYFUNCTION("IF(B3762="""","""",COUNTA(SPLIT(B3762,"" "")))"),17.0)</f>
        <v>17</v>
      </c>
    </row>
    <row r="3763">
      <c r="A3763" s="1" t="s">
        <v>7493</v>
      </c>
      <c r="B3763" s="1" t="s">
        <v>7494</v>
      </c>
      <c r="C3763" s="1">
        <v>9652.0</v>
      </c>
      <c r="D3763" s="1">
        <v>1.0</v>
      </c>
      <c r="F3763" s="1" t="s">
        <v>1520</v>
      </c>
      <c r="G3763" s="2">
        <f>IFERROR(__xludf.DUMMYFUNCTION("IF(B3763="""","""",COUNTA(SPLIT(B3763,"" "")))"),2.0)</f>
        <v>2</v>
      </c>
    </row>
    <row r="3764">
      <c r="A3764" s="1" t="s">
        <v>7495</v>
      </c>
      <c r="B3764" s="1" t="s">
        <v>7496</v>
      </c>
      <c r="C3764" s="1">
        <v>9653.0</v>
      </c>
      <c r="D3764" s="1">
        <v>1.0</v>
      </c>
      <c r="F3764" s="1" t="s">
        <v>1520</v>
      </c>
      <c r="G3764" s="2">
        <f>IFERROR(__xludf.DUMMYFUNCTION("IF(B3764="""","""",COUNTA(SPLIT(B3764,"" "")))"),18.0)</f>
        <v>18</v>
      </c>
    </row>
    <row r="3765">
      <c r="A3765" s="1" t="s">
        <v>7497</v>
      </c>
      <c r="B3765" s="1" t="s">
        <v>7498</v>
      </c>
      <c r="C3765" s="1">
        <v>9323.0</v>
      </c>
      <c r="D3765" s="1">
        <v>1.0</v>
      </c>
      <c r="F3765" s="1" t="s">
        <v>1520</v>
      </c>
      <c r="G3765" s="2">
        <f>IFERROR(__xludf.DUMMYFUNCTION("IF(B3765="""","""",COUNTA(SPLIT(B3765,"" "")))"),26.0)</f>
        <v>26</v>
      </c>
    </row>
    <row r="3766">
      <c r="A3766" s="1" t="s">
        <v>7499</v>
      </c>
      <c r="B3766" s="1" t="s">
        <v>7500</v>
      </c>
      <c r="C3766" s="1">
        <v>9324.0</v>
      </c>
      <c r="D3766" s="1">
        <v>2.0</v>
      </c>
      <c r="F3766" s="1" t="s">
        <v>1520</v>
      </c>
      <c r="G3766" s="2">
        <f>IFERROR(__xludf.DUMMYFUNCTION("IF(B3766="""","""",COUNTA(SPLIT(B3766,"" "")))"),10.0)</f>
        <v>10</v>
      </c>
    </row>
    <row r="3767">
      <c r="A3767" s="1" t="s">
        <v>7501</v>
      </c>
      <c r="B3767" s="1" t="s">
        <v>7502</v>
      </c>
      <c r="C3767" s="1">
        <v>9325.0</v>
      </c>
      <c r="D3767" s="1">
        <v>1.0</v>
      </c>
      <c r="F3767" s="1" t="s">
        <v>1520</v>
      </c>
      <c r="G3767" s="2">
        <f>IFERROR(__xludf.DUMMYFUNCTION("IF(B3767="""","""",COUNTA(SPLIT(B3767,"" "")))"),26.0)</f>
        <v>26</v>
      </c>
    </row>
    <row r="3768">
      <c r="A3768" s="1" t="s">
        <v>7503</v>
      </c>
      <c r="B3768" s="1" t="s">
        <v>7504</v>
      </c>
      <c r="C3768" s="1">
        <v>9326.0</v>
      </c>
      <c r="D3768" s="1">
        <v>2.0</v>
      </c>
      <c r="F3768" s="1" t="s">
        <v>1520</v>
      </c>
      <c r="G3768" s="2">
        <f>IFERROR(__xludf.DUMMYFUNCTION("IF(B3768="""","""",COUNTA(SPLIT(B3768,"" "")))"),9.0)</f>
        <v>9</v>
      </c>
    </row>
    <row r="3769">
      <c r="A3769" s="1" t="s">
        <v>7505</v>
      </c>
      <c r="B3769" s="1" t="s">
        <v>7506</v>
      </c>
      <c r="C3769" s="1">
        <v>9327.0</v>
      </c>
      <c r="D3769" s="1">
        <v>1.0</v>
      </c>
      <c r="F3769" s="1" t="s">
        <v>1520</v>
      </c>
      <c r="G3769" s="2">
        <f>IFERROR(__xludf.DUMMYFUNCTION("IF(B3769="""","""",COUNTA(SPLIT(B3769,"" "")))"),28.0)</f>
        <v>28</v>
      </c>
    </row>
    <row r="3770">
      <c r="A3770" s="1" t="s">
        <v>7507</v>
      </c>
      <c r="B3770" s="1" t="s">
        <v>7508</v>
      </c>
      <c r="C3770" s="1">
        <v>9328.0</v>
      </c>
      <c r="D3770" s="1">
        <v>2.0</v>
      </c>
      <c r="F3770" s="1" t="s">
        <v>1520</v>
      </c>
      <c r="G3770" s="2">
        <f>IFERROR(__xludf.DUMMYFUNCTION("IF(B3770="""","""",COUNTA(SPLIT(B3770,"" "")))"),10.0)</f>
        <v>10</v>
      </c>
    </row>
    <row r="3771">
      <c r="A3771" s="1" t="s">
        <v>7509</v>
      </c>
      <c r="B3771" s="1" t="s">
        <v>7510</v>
      </c>
      <c r="C3771" s="1">
        <v>9329.0</v>
      </c>
      <c r="D3771" s="1">
        <v>1.0</v>
      </c>
      <c r="F3771" s="1" t="s">
        <v>1520</v>
      </c>
      <c r="G3771" s="2">
        <f>IFERROR(__xludf.DUMMYFUNCTION("IF(B3771="""","""",COUNTA(SPLIT(B3771,"" "")))"),11.0)</f>
        <v>11</v>
      </c>
    </row>
    <row r="3772">
      <c r="A3772" s="1" t="s">
        <v>7511</v>
      </c>
      <c r="B3772" s="1" t="s">
        <v>7512</v>
      </c>
      <c r="C3772" s="1">
        <v>9330.0</v>
      </c>
      <c r="D3772" s="1">
        <v>2.0</v>
      </c>
      <c r="F3772" s="1" t="s">
        <v>1520</v>
      </c>
      <c r="G3772" s="2">
        <f>IFERROR(__xludf.DUMMYFUNCTION("IF(B3772="""","""",COUNTA(SPLIT(B3772,"" "")))"),17.0)</f>
        <v>17</v>
      </c>
    </row>
    <row r="3773">
      <c r="A3773" s="1" t="s">
        <v>7513</v>
      </c>
      <c r="B3773" s="1" t="s">
        <v>7514</v>
      </c>
      <c r="C3773" s="1">
        <v>9331.0</v>
      </c>
      <c r="D3773" s="1">
        <v>1.0</v>
      </c>
      <c r="F3773" s="1" t="s">
        <v>1520</v>
      </c>
      <c r="G3773" s="2">
        <f>IFERROR(__xludf.DUMMYFUNCTION("IF(B3773="""","""",COUNTA(SPLIT(B3773,"" "")))"),13.0)</f>
        <v>13</v>
      </c>
    </row>
    <row r="3774">
      <c r="A3774" s="1" t="s">
        <v>7515</v>
      </c>
      <c r="B3774" s="1" t="s">
        <v>7516</v>
      </c>
      <c r="C3774" s="1">
        <v>9307.0</v>
      </c>
      <c r="D3774" s="1">
        <v>1.0</v>
      </c>
      <c r="F3774" s="1" t="s">
        <v>1520</v>
      </c>
      <c r="G3774" s="2">
        <f>IFERROR(__xludf.DUMMYFUNCTION("IF(B3774="""","""",COUNTA(SPLIT(B3774,"" "")))"),33.0)</f>
        <v>33</v>
      </c>
    </row>
    <row r="3775">
      <c r="A3775" s="1" t="s">
        <v>7517</v>
      </c>
      <c r="B3775" s="1" t="s">
        <v>7518</v>
      </c>
      <c r="C3775" s="1">
        <v>9308.0</v>
      </c>
      <c r="D3775" s="1">
        <v>1.0</v>
      </c>
      <c r="F3775" s="1" t="s">
        <v>1520</v>
      </c>
      <c r="G3775" s="2">
        <f>IFERROR(__xludf.DUMMYFUNCTION("IF(B3775="""","""",COUNTA(SPLIT(B3775,"" "")))"),40.0)</f>
        <v>40</v>
      </c>
    </row>
    <row r="3776">
      <c r="A3776" s="1" t="s">
        <v>7519</v>
      </c>
      <c r="B3776" s="1" t="s">
        <v>7520</v>
      </c>
      <c r="C3776" s="1">
        <v>9291.0</v>
      </c>
      <c r="D3776" s="1">
        <v>1.0</v>
      </c>
      <c r="F3776" s="1" t="s">
        <v>1520</v>
      </c>
      <c r="G3776" s="2">
        <f>IFERROR(__xludf.DUMMYFUNCTION("IF(B3776="""","""",COUNTA(SPLIT(B3776,"" "")))"),44.0)</f>
        <v>44</v>
      </c>
    </row>
    <row r="3777">
      <c r="A3777" s="1" t="s">
        <v>7521</v>
      </c>
      <c r="B3777" s="1" t="s">
        <v>7522</v>
      </c>
      <c r="C3777" s="1">
        <v>9373.0</v>
      </c>
      <c r="D3777" s="1">
        <v>1.0</v>
      </c>
      <c r="F3777" s="1" t="s">
        <v>1520</v>
      </c>
      <c r="G3777" s="2">
        <f>IFERROR(__xludf.DUMMYFUNCTION("IF(B3777="""","""",COUNTA(SPLIT(B3777,"" "")))"),28.0)</f>
        <v>28</v>
      </c>
    </row>
    <row r="3778">
      <c r="A3778" s="1" t="s">
        <v>7523</v>
      </c>
      <c r="B3778" s="1" t="s">
        <v>7524</v>
      </c>
      <c r="C3778" s="1">
        <v>9305.0</v>
      </c>
      <c r="D3778" s="1">
        <v>1.0</v>
      </c>
      <c r="F3778" s="1" t="s">
        <v>1520</v>
      </c>
      <c r="G3778" s="2">
        <f>IFERROR(__xludf.DUMMYFUNCTION("IF(B3778="""","""",COUNTA(SPLIT(B3778,"" "")))"),38.0)</f>
        <v>38</v>
      </c>
    </row>
    <row r="3779">
      <c r="A3779" s="1" t="s">
        <v>7525</v>
      </c>
      <c r="B3779" s="1" t="s">
        <v>7526</v>
      </c>
      <c r="C3779" s="1">
        <v>9294.0</v>
      </c>
      <c r="D3779" s="1">
        <v>1.0</v>
      </c>
      <c r="F3779" s="1" t="s">
        <v>1520</v>
      </c>
      <c r="G3779" s="2">
        <f>IFERROR(__xludf.DUMMYFUNCTION("IF(B3779="""","""",COUNTA(SPLIT(B3779,"" "")))"),45.0)</f>
        <v>45</v>
      </c>
    </row>
    <row r="3780">
      <c r="A3780" s="1" t="s">
        <v>7527</v>
      </c>
      <c r="B3780" s="1" t="s">
        <v>7528</v>
      </c>
      <c r="C3780" s="1">
        <v>9295.0</v>
      </c>
      <c r="D3780" s="1">
        <v>2.0</v>
      </c>
      <c r="F3780" s="1" t="s">
        <v>1520</v>
      </c>
      <c r="G3780" s="2">
        <f>IFERROR(__xludf.DUMMYFUNCTION("IF(B3780="""","""",COUNTA(SPLIT(B3780,"" "")))"),27.0)</f>
        <v>27</v>
      </c>
    </row>
    <row r="3781">
      <c r="A3781" s="1" t="s">
        <v>7529</v>
      </c>
      <c r="B3781" s="1" t="s">
        <v>7530</v>
      </c>
      <c r="C3781" s="1">
        <v>9293.0</v>
      </c>
      <c r="D3781" s="1">
        <v>1.0</v>
      </c>
      <c r="F3781" s="1" t="s">
        <v>1520</v>
      </c>
      <c r="G3781" s="2">
        <f>IFERROR(__xludf.DUMMYFUNCTION("IF(B3781="""","""",COUNTA(SPLIT(B3781,"" "")))"),31.0)</f>
        <v>31</v>
      </c>
    </row>
    <row r="3782">
      <c r="A3782" s="1" t="s">
        <v>7531</v>
      </c>
      <c r="B3782" s="1" t="s">
        <v>7532</v>
      </c>
      <c r="C3782" s="1">
        <v>9292.0</v>
      </c>
      <c r="D3782" s="1">
        <v>1.0</v>
      </c>
      <c r="F3782" s="1" t="s">
        <v>1520</v>
      </c>
      <c r="G3782" s="2">
        <f>IFERROR(__xludf.DUMMYFUNCTION("IF(B3782="""","""",COUNTA(SPLIT(B3782,"" "")))"),19.0)</f>
        <v>19</v>
      </c>
    </row>
    <row r="3783">
      <c r="A3783" s="1" t="s">
        <v>7533</v>
      </c>
      <c r="B3783" s="1" t="s">
        <v>7534</v>
      </c>
      <c r="C3783" s="1">
        <v>3717.0</v>
      </c>
      <c r="D3783" s="1">
        <v>2.0</v>
      </c>
      <c r="F3783" s="1" t="s">
        <v>1520</v>
      </c>
      <c r="G3783" s="2">
        <f>IFERROR(__xludf.DUMMYFUNCTION("IF(B3783="""","""",COUNTA(SPLIT(B3783,"" "")))"),20.0)</f>
        <v>20</v>
      </c>
    </row>
    <row r="3784">
      <c r="A3784" s="1" t="s">
        <v>7535</v>
      </c>
      <c r="B3784" s="1" t="s">
        <v>7536</v>
      </c>
      <c r="C3784" s="1">
        <v>4655.0</v>
      </c>
      <c r="D3784" s="1">
        <v>1.0</v>
      </c>
      <c r="F3784" s="1" t="s">
        <v>1520</v>
      </c>
      <c r="G3784" s="2">
        <f>IFERROR(__xludf.DUMMYFUNCTION("IF(B3784="""","""",COUNTA(SPLIT(B3784,"" "")))"),8.0)</f>
        <v>8</v>
      </c>
    </row>
    <row r="3785">
      <c r="A3785" s="1" t="s">
        <v>7537</v>
      </c>
      <c r="B3785" s="1" t="s">
        <v>7538</v>
      </c>
      <c r="C3785" s="1">
        <v>4656.0</v>
      </c>
      <c r="D3785" s="1">
        <v>2.0</v>
      </c>
      <c r="F3785" s="1" t="s">
        <v>1520</v>
      </c>
      <c r="G3785" s="2">
        <f>IFERROR(__xludf.DUMMYFUNCTION("IF(B3785="""","""",COUNTA(SPLIT(B3785,"" "")))"),14.0)</f>
        <v>14</v>
      </c>
    </row>
    <row r="3786">
      <c r="A3786" s="1" t="s">
        <v>7539</v>
      </c>
      <c r="B3786" s="1" t="s">
        <v>7540</v>
      </c>
      <c r="C3786" s="1">
        <v>4657.0</v>
      </c>
      <c r="D3786" s="1">
        <v>9.0</v>
      </c>
      <c r="F3786" s="1" t="s">
        <v>1520</v>
      </c>
      <c r="G3786" s="2">
        <f>IFERROR(__xludf.DUMMYFUNCTION("IF(B3786="""","""",COUNTA(SPLIT(B3786,"" "")))"),9.0)</f>
        <v>9</v>
      </c>
    </row>
    <row r="3787">
      <c r="A3787" s="1" t="s">
        <v>7541</v>
      </c>
      <c r="B3787" s="1" t="s">
        <v>7542</v>
      </c>
      <c r="C3787" s="1">
        <v>4658.0</v>
      </c>
      <c r="D3787" s="1">
        <v>2.0</v>
      </c>
      <c r="F3787" s="1" t="s">
        <v>1520</v>
      </c>
      <c r="G3787" s="2">
        <f>IFERROR(__xludf.DUMMYFUNCTION("IF(B3787="""","""",COUNTA(SPLIT(B3787,"" "")))"),12.0)</f>
        <v>12</v>
      </c>
    </row>
    <row r="3788">
      <c r="A3788" s="1" t="s">
        <v>7543</v>
      </c>
      <c r="B3788" s="1" t="s">
        <v>7544</v>
      </c>
      <c r="C3788" s="1">
        <v>3737.0</v>
      </c>
      <c r="D3788" s="1">
        <v>2.0</v>
      </c>
      <c r="F3788" s="1" t="s">
        <v>1520</v>
      </c>
      <c r="G3788" s="2">
        <f>IFERROR(__xludf.DUMMYFUNCTION("IF(B3788="""","""",COUNTA(SPLIT(B3788,"" "")))"),26.0)</f>
        <v>26</v>
      </c>
    </row>
    <row r="3789">
      <c r="A3789" s="1" t="s">
        <v>7545</v>
      </c>
      <c r="B3789" s="1" t="s">
        <v>7546</v>
      </c>
      <c r="C3789" s="1">
        <v>4672.0</v>
      </c>
      <c r="D3789" s="1">
        <v>1.0</v>
      </c>
      <c r="F3789" s="1" t="s">
        <v>1520</v>
      </c>
      <c r="G3789" s="2">
        <f>IFERROR(__xludf.DUMMYFUNCTION("IF(B3789="""","""",COUNTA(SPLIT(B3789,"" "")))"),21.0)</f>
        <v>21</v>
      </c>
    </row>
    <row r="3790">
      <c r="A3790" s="1" t="s">
        <v>7547</v>
      </c>
      <c r="B3790" s="1" t="s">
        <v>7548</v>
      </c>
      <c r="C3790" s="1">
        <v>4673.0</v>
      </c>
      <c r="D3790" s="1">
        <v>2.0</v>
      </c>
      <c r="F3790" s="1" t="s">
        <v>1520</v>
      </c>
      <c r="G3790" s="2">
        <f>IFERROR(__xludf.DUMMYFUNCTION("IF(B3790="""","""",COUNTA(SPLIT(B3790,"" "")))"),20.0)</f>
        <v>20</v>
      </c>
    </row>
    <row r="3791">
      <c r="A3791" s="1" t="s">
        <v>7549</v>
      </c>
      <c r="B3791" s="1" t="s">
        <v>7550</v>
      </c>
      <c r="C3791" s="1">
        <v>3736.0</v>
      </c>
      <c r="D3791" s="1">
        <v>1.0</v>
      </c>
      <c r="F3791" s="1" t="s">
        <v>1520</v>
      </c>
      <c r="G3791" s="2">
        <f>IFERROR(__xludf.DUMMYFUNCTION("IF(B3791="""","""",COUNTA(SPLIT(B3791,"" "")))"),18.0)</f>
        <v>18</v>
      </c>
    </row>
    <row r="3792">
      <c r="A3792" s="1" t="s">
        <v>7551</v>
      </c>
      <c r="B3792" s="1" t="s">
        <v>7552</v>
      </c>
      <c r="C3792" s="1">
        <v>4671.0</v>
      </c>
      <c r="D3792" s="1">
        <v>2.0</v>
      </c>
      <c r="F3792" s="1" t="s">
        <v>1520</v>
      </c>
      <c r="G3792" s="2">
        <f>IFERROR(__xludf.DUMMYFUNCTION("IF(B3792="""","""",COUNTA(SPLIT(B3792,"" "")))"),8.0)</f>
        <v>8</v>
      </c>
    </row>
    <row r="3793">
      <c r="A3793" s="1" t="s">
        <v>7553</v>
      </c>
      <c r="B3793" s="1" t="s">
        <v>7554</v>
      </c>
      <c r="C3793" s="1">
        <v>3741.0</v>
      </c>
      <c r="D3793" s="1">
        <v>1.0</v>
      </c>
      <c r="F3793" s="1" t="s">
        <v>1520</v>
      </c>
      <c r="G3793" s="2">
        <f>IFERROR(__xludf.DUMMYFUNCTION("IF(B3793="""","""",COUNTA(SPLIT(B3793,"" "")))"),16.0)</f>
        <v>16</v>
      </c>
    </row>
    <row r="3794">
      <c r="A3794" s="1" t="s">
        <v>7555</v>
      </c>
      <c r="B3794" s="1" t="s">
        <v>7556</v>
      </c>
      <c r="C3794" s="1">
        <v>3740.0</v>
      </c>
      <c r="D3794" s="1">
        <v>1.0</v>
      </c>
      <c r="F3794" s="1" t="s">
        <v>1520</v>
      </c>
      <c r="G3794" s="2">
        <f>IFERROR(__xludf.DUMMYFUNCTION("IF(B3794="""","""",COUNTA(SPLIT(B3794,"" "")))"),45.0)</f>
        <v>45</v>
      </c>
    </row>
    <row r="3795">
      <c r="A3795" s="1" t="s">
        <v>7557</v>
      </c>
      <c r="B3795" s="1" t="s">
        <v>7558</v>
      </c>
      <c r="C3795" s="1">
        <v>3746.0</v>
      </c>
      <c r="D3795" s="1">
        <v>2.0</v>
      </c>
      <c r="F3795" s="1" t="s">
        <v>1520</v>
      </c>
      <c r="G3795" s="2">
        <f>IFERROR(__xludf.DUMMYFUNCTION("IF(B3795="""","""",COUNTA(SPLIT(B3795,"" "")))"),4.0)</f>
        <v>4</v>
      </c>
    </row>
    <row r="3796">
      <c r="A3796" s="1" t="s">
        <v>7559</v>
      </c>
      <c r="B3796" s="1" t="s">
        <v>7560</v>
      </c>
      <c r="C3796" s="1">
        <v>4684.0</v>
      </c>
      <c r="D3796" s="1">
        <v>9.0</v>
      </c>
      <c r="F3796" s="1" t="s">
        <v>1520</v>
      </c>
      <c r="G3796" s="2">
        <f>IFERROR(__xludf.DUMMYFUNCTION("IF(B3796="""","""",COUNTA(SPLIT(B3796,"" "")))"),5.0)</f>
        <v>5</v>
      </c>
    </row>
    <row r="3797">
      <c r="A3797" s="1" t="s">
        <v>7561</v>
      </c>
      <c r="B3797" s="1" t="s">
        <v>7562</v>
      </c>
      <c r="C3797" s="1">
        <v>4685.0</v>
      </c>
      <c r="D3797" s="1">
        <v>2.0</v>
      </c>
      <c r="F3797" s="1" t="s">
        <v>1520</v>
      </c>
      <c r="G3797" s="2">
        <f>IFERROR(__xludf.DUMMYFUNCTION("IF(B3797="""","""",COUNTA(SPLIT(B3797,"" "")))"),6.0)</f>
        <v>6</v>
      </c>
    </row>
    <row r="3798">
      <c r="A3798" s="1" t="s">
        <v>7563</v>
      </c>
      <c r="B3798" s="1" t="s">
        <v>7564</v>
      </c>
      <c r="C3798" s="1">
        <v>4686.0</v>
      </c>
      <c r="D3798" s="1">
        <v>9.0</v>
      </c>
      <c r="F3798" s="1" t="s">
        <v>1520</v>
      </c>
      <c r="G3798" s="2">
        <f>IFERROR(__xludf.DUMMYFUNCTION("IF(B3798="""","""",COUNTA(SPLIT(B3798,"" "")))"),3.0)</f>
        <v>3</v>
      </c>
    </row>
    <row r="3799">
      <c r="A3799" s="1" t="s">
        <v>7565</v>
      </c>
      <c r="B3799" s="1" t="s">
        <v>7566</v>
      </c>
      <c r="C3799" s="1">
        <v>4687.0</v>
      </c>
      <c r="D3799" s="1">
        <v>2.0</v>
      </c>
      <c r="F3799" s="1" t="s">
        <v>1520</v>
      </c>
      <c r="G3799" s="2">
        <f>IFERROR(__xludf.DUMMYFUNCTION("IF(B3799="""","""",COUNTA(SPLIT(B3799,"" "")))"),10.0)</f>
        <v>10</v>
      </c>
    </row>
    <row r="3800">
      <c r="A3800" s="1" t="s">
        <v>7567</v>
      </c>
      <c r="B3800" s="1" t="s">
        <v>7568</v>
      </c>
      <c r="C3800" s="1">
        <v>3745.0</v>
      </c>
      <c r="D3800" s="1">
        <v>1.0</v>
      </c>
      <c r="F3800" s="1" t="s">
        <v>1520</v>
      </c>
      <c r="G3800" s="2">
        <f>IFERROR(__xludf.DUMMYFUNCTION("IF(B3800="""","""",COUNTA(SPLIT(B3800,"" "")))"),13.0)</f>
        <v>13</v>
      </c>
    </row>
    <row r="3801">
      <c r="A3801" s="1" t="s">
        <v>7569</v>
      </c>
      <c r="B3801" s="1" t="s">
        <v>7570</v>
      </c>
      <c r="C3801" s="1">
        <v>4679.0</v>
      </c>
      <c r="D3801" s="1">
        <v>2.0</v>
      </c>
      <c r="F3801" s="1" t="s">
        <v>1520</v>
      </c>
      <c r="G3801" s="2">
        <f>IFERROR(__xludf.DUMMYFUNCTION("IF(B3801="""","""",COUNTA(SPLIT(B3801,"" "")))"),12.0)</f>
        <v>12</v>
      </c>
    </row>
    <row r="3802">
      <c r="A3802" s="1" t="s">
        <v>7571</v>
      </c>
      <c r="B3802" s="1" t="s">
        <v>7572</v>
      </c>
      <c r="C3802" s="1">
        <v>4680.0</v>
      </c>
      <c r="D3802" s="1">
        <v>9.0</v>
      </c>
      <c r="F3802" s="1" t="s">
        <v>1520</v>
      </c>
      <c r="G3802" s="2">
        <f>IFERROR(__xludf.DUMMYFUNCTION("IF(B3802="""","""",COUNTA(SPLIT(B3802,"" "")))"),7.0)</f>
        <v>7</v>
      </c>
    </row>
    <row r="3803">
      <c r="A3803" s="1" t="s">
        <v>7573</v>
      </c>
      <c r="B3803" s="1" t="s">
        <v>7574</v>
      </c>
      <c r="C3803" s="1">
        <v>4681.0</v>
      </c>
      <c r="D3803" s="1">
        <v>2.0</v>
      </c>
      <c r="F3803" s="1" t="s">
        <v>1520</v>
      </c>
      <c r="G3803" s="2">
        <f>IFERROR(__xludf.DUMMYFUNCTION("IF(B3803="""","""",COUNTA(SPLIT(B3803,"" "")))"),5.0)</f>
        <v>5</v>
      </c>
    </row>
    <row r="3804">
      <c r="A3804" s="1" t="s">
        <v>7575</v>
      </c>
      <c r="B3804" s="1" t="s">
        <v>7576</v>
      </c>
      <c r="C3804" s="1">
        <v>4682.0</v>
      </c>
      <c r="D3804" s="1">
        <v>9.0</v>
      </c>
      <c r="F3804" s="1" t="s">
        <v>1520</v>
      </c>
      <c r="G3804" s="2">
        <f>IFERROR(__xludf.DUMMYFUNCTION("IF(B3804="""","""",COUNTA(SPLIT(B3804,"" "")))"),10.0)</f>
        <v>10</v>
      </c>
    </row>
    <row r="3805">
      <c r="A3805" s="1" t="s">
        <v>7577</v>
      </c>
      <c r="B3805" s="1" t="s">
        <v>7578</v>
      </c>
      <c r="C3805" s="1">
        <v>4683.0</v>
      </c>
      <c r="D3805" s="1">
        <v>2.0</v>
      </c>
      <c r="F3805" s="1" t="s">
        <v>1520</v>
      </c>
      <c r="G3805" s="2">
        <f>IFERROR(__xludf.DUMMYFUNCTION("IF(B3805="""","""",COUNTA(SPLIT(B3805,"" "")))"),1.0)</f>
        <v>1</v>
      </c>
    </row>
    <row r="3806">
      <c r="A3806" s="1" t="s">
        <v>7579</v>
      </c>
      <c r="B3806" s="1" t="s">
        <v>7580</v>
      </c>
      <c r="C3806" s="1">
        <v>3748.0</v>
      </c>
      <c r="D3806" s="1">
        <v>1.0</v>
      </c>
      <c r="F3806" s="1" t="s">
        <v>1520</v>
      </c>
      <c r="G3806" s="2">
        <f>IFERROR(__xludf.DUMMYFUNCTION("IF(B3806="""","""",COUNTA(SPLIT(B3806,"" "")))"),23.0)</f>
        <v>23</v>
      </c>
    </row>
    <row r="3807">
      <c r="A3807" s="1" t="s">
        <v>7581</v>
      </c>
      <c r="B3807" s="1" t="s">
        <v>7582</v>
      </c>
      <c r="C3807" s="1">
        <v>3747.0</v>
      </c>
      <c r="D3807" s="1">
        <v>1.0</v>
      </c>
      <c r="F3807" s="1" t="s">
        <v>1520</v>
      </c>
      <c r="G3807" s="2">
        <f>IFERROR(__xludf.DUMMYFUNCTION("IF(B3807="""","""",COUNTA(SPLIT(B3807,"" "")))"),33.0)</f>
        <v>33</v>
      </c>
    </row>
    <row r="3808">
      <c r="A3808" s="1" t="s">
        <v>7583</v>
      </c>
      <c r="B3808" s="1" t="s">
        <v>7584</v>
      </c>
      <c r="C3808" s="1">
        <v>4688.0</v>
      </c>
      <c r="D3808" s="1">
        <v>1.0</v>
      </c>
      <c r="F3808" s="1" t="s">
        <v>1520</v>
      </c>
      <c r="G3808" s="2">
        <f>IFERROR(__xludf.DUMMYFUNCTION("IF(B3808="""","""",COUNTA(SPLIT(B3808,"" "")))"),15.0)</f>
        <v>15</v>
      </c>
    </row>
    <row r="3809">
      <c r="A3809" s="1" t="s">
        <v>7585</v>
      </c>
      <c r="B3809" s="1" t="s">
        <v>7586</v>
      </c>
      <c r="C3809" s="1">
        <v>4689.0</v>
      </c>
      <c r="D3809" s="1">
        <v>2.0</v>
      </c>
      <c r="F3809" s="1" t="s">
        <v>1520</v>
      </c>
      <c r="G3809" s="2">
        <f>IFERROR(__xludf.DUMMYFUNCTION("IF(B3809="""","""",COUNTA(SPLIT(B3809,"" "")))"),9.0)</f>
        <v>9</v>
      </c>
    </row>
    <row r="3810">
      <c r="A3810" s="1" t="s">
        <v>7587</v>
      </c>
      <c r="B3810" s="1" t="s">
        <v>7588</v>
      </c>
      <c r="C3810" s="1">
        <v>4087.0</v>
      </c>
      <c r="D3810" s="1">
        <v>1.0</v>
      </c>
      <c r="F3810" s="1" t="s">
        <v>1520</v>
      </c>
      <c r="G3810" s="2">
        <f>IFERROR(__xludf.DUMMYFUNCTION("IF(B3810="""","""",COUNTA(SPLIT(B3810,"" "")))"),20.0)</f>
        <v>20</v>
      </c>
    </row>
    <row r="3811">
      <c r="A3811" s="1" t="s">
        <v>7589</v>
      </c>
      <c r="B3811" s="1" t="s">
        <v>7590</v>
      </c>
      <c r="C3811" s="1">
        <v>4086.0</v>
      </c>
      <c r="D3811" s="1">
        <v>1.0</v>
      </c>
      <c r="F3811" s="1" t="s">
        <v>1520</v>
      </c>
      <c r="G3811" s="2">
        <f>IFERROR(__xludf.DUMMYFUNCTION("IF(B3811="""","""",COUNTA(SPLIT(B3811,"" "")))"),27.0)</f>
        <v>27</v>
      </c>
    </row>
    <row r="3812">
      <c r="A3812" s="1" t="s">
        <v>7591</v>
      </c>
      <c r="B3812" s="1" t="s">
        <v>7592</v>
      </c>
      <c r="C3812" s="1">
        <v>3728.0</v>
      </c>
      <c r="D3812" s="1">
        <v>1.0</v>
      </c>
      <c r="F3812" s="1" t="s">
        <v>1520</v>
      </c>
      <c r="G3812" s="2">
        <f>IFERROR(__xludf.DUMMYFUNCTION("IF(B3812="""","""",COUNTA(SPLIT(B3812,"" "")))"),37.0)</f>
        <v>37</v>
      </c>
    </row>
    <row r="3813">
      <c r="A3813" s="1" t="s">
        <v>7593</v>
      </c>
      <c r="B3813" s="1" t="s">
        <v>7594</v>
      </c>
      <c r="C3813" s="1">
        <v>3729.0</v>
      </c>
      <c r="D3813" s="1">
        <v>1.0</v>
      </c>
      <c r="F3813" s="1" t="s">
        <v>1520</v>
      </c>
      <c r="G3813" s="2">
        <f>IFERROR(__xludf.DUMMYFUNCTION("IF(B3813="""","""",COUNTA(SPLIT(B3813,"" "")))"),35.0)</f>
        <v>35</v>
      </c>
    </row>
    <row r="3814">
      <c r="A3814" s="1" t="s">
        <v>7595</v>
      </c>
      <c r="B3814" s="1" t="s">
        <v>7596</v>
      </c>
      <c r="C3814" s="1">
        <v>6891.0</v>
      </c>
      <c r="D3814" s="1">
        <v>1.0</v>
      </c>
      <c r="F3814" s="1" t="s">
        <v>1520</v>
      </c>
      <c r="G3814" s="2">
        <f>IFERROR(__xludf.DUMMYFUNCTION("IF(B3814="""","""",COUNTA(SPLIT(B3814,"" "")))"),33.0)</f>
        <v>33</v>
      </c>
    </row>
    <row r="3815">
      <c r="A3815" s="1" t="s">
        <v>7597</v>
      </c>
      <c r="B3815" s="1" t="s">
        <v>7598</v>
      </c>
      <c r="C3815" s="1">
        <v>6892.0</v>
      </c>
      <c r="D3815" s="1">
        <v>1.0</v>
      </c>
      <c r="F3815" s="1" t="s">
        <v>1520</v>
      </c>
      <c r="G3815" s="2">
        <f>IFERROR(__xludf.DUMMYFUNCTION("IF(B3815="""","""",COUNTA(SPLIT(B3815,"" "")))"),10.0)</f>
        <v>10</v>
      </c>
    </row>
    <row r="3816">
      <c r="A3816" s="1" t="s">
        <v>7599</v>
      </c>
      <c r="B3816" s="1" t="s">
        <v>7600</v>
      </c>
      <c r="C3816" s="1">
        <v>3719.0</v>
      </c>
      <c r="D3816" s="1">
        <v>1.0</v>
      </c>
      <c r="F3816" s="1" t="s">
        <v>1520</v>
      </c>
      <c r="G3816" s="2">
        <f>IFERROR(__xludf.DUMMYFUNCTION("IF(B3816="""","""",COUNTA(SPLIT(B3816,"" "")))"),27.0)</f>
        <v>27</v>
      </c>
    </row>
    <row r="3817">
      <c r="A3817" s="1" t="s">
        <v>7601</v>
      </c>
      <c r="B3817" s="1" t="s">
        <v>7602</v>
      </c>
      <c r="C3817" s="1">
        <v>3751.0</v>
      </c>
      <c r="D3817" s="1">
        <v>1.0</v>
      </c>
      <c r="F3817" s="1" t="s">
        <v>1520</v>
      </c>
      <c r="G3817" s="2">
        <f>IFERROR(__xludf.DUMMYFUNCTION("IF(B3817="""","""",COUNTA(SPLIT(B3817,"" "")))"),20.0)</f>
        <v>20</v>
      </c>
    </row>
    <row r="3818">
      <c r="A3818" s="1" t="s">
        <v>7603</v>
      </c>
      <c r="B3818" s="1" t="s">
        <v>7604</v>
      </c>
      <c r="C3818" s="1">
        <v>3753.0</v>
      </c>
      <c r="D3818" s="1">
        <v>1.0</v>
      </c>
      <c r="F3818" s="1" t="s">
        <v>1520</v>
      </c>
      <c r="G3818" s="2">
        <f>IFERROR(__xludf.DUMMYFUNCTION("IF(B3818="""","""",COUNTA(SPLIT(B3818,"" "")))"),7.0)</f>
        <v>7</v>
      </c>
    </row>
    <row r="3819">
      <c r="A3819" s="1" t="s">
        <v>7605</v>
      </c>
      <c r="B3819" s="1" t="s">
        <v>7606</v>
      </c>
      <c r="C3819" s="1">
        <v>4694.0</v>
      </c>
      <c r="D3819" s="1">
        <v>1.0</v>
      </c>
      <c r="F3819" s="1" t="s">
        <v>1520</v>
      </c>
      <c r="G3819" s="2">
        <f>IFERROR(__xludf.DUMMYFUNCTION("IF(B3819="""","""",COUNTA(SPLIT(B3819,"" "")))"),5.0)</f>
        <v>5</v>
      </c>
    </row>
    <row r="3820">
      <c r="A3820" s="1" t="s">
        <v>7607</v>
      </c>
      <c r="B3820" s="1" t="s">
        <v>7608</v>
      </c>
      <c r="C3820" s="1">
        <v>4695.0</v>
      </c>
      <c r="D3820" s="1">
        <v>1.0</v>
      </c>
      <c r="F3820" s="1" t="s">
        <v>1520</v>
      </c>
      <c r="G3820" s="2">
        <f>IFERROR(__xludf.DUMMYFUNCTION("IF(B3820="""","""",COUNTA(SPLIT(B3820,"" "")))"),3.0)</f>
        <v>3</v>
      </c>
    </row>
    <row r="3821">
      <c r="A3821" s="1" t="s">
        <v>7609</v>
      </c>
      <c r="B3821" s="1" t="s">
        <v>7610</v>
      </c>
      <c r="C3821" s="1">
        <v>3752.0</v>
      </c>
      <c r="D3821" s="1">
        <v>1.0</v>
      </c>
      <c r="F3821" s="1" t="s">
        <v>1520</v>
      </c>
      <c r="G3821" s="2">
        <f>IFERROR(__xludf.DUMMYFUNCTION("IF(B3821="""","""",COUNTA(SPLIT(B3821,"" "")))"),35.0)</f>
        <v>35</v>
      </c>
    </row>
    <row r="3822">
      <c r="A3822" s="1" t="s">
        <v>7611</v>
      </c>
      <c r="B3822" s="1" t="s">
        <v>7612</v>
      </c>
      <c r="C3822" s="1">
        <v>3754.0</v>
      </c>
      <c r="D3822" s="1">
        <v>1.0</v>
      </c>
      <c r="F3822" s="1" t="s">
        <v>1520</v>
      </c>
      <c r="G3822" s="2">
        <f>IFERROR(__xludf.DUMMYFUNCTION("IF(B3822="""","""",COUNTA(SPLIT(B3822,"" "")))"),24.0)</f>
        <v>24</v>
      </c>
    </row>
    <row r="3823">
      <c r="A3823" s="1" t="s">
        <v>7613</v>
      </c>
      <c r="B3823" s="1" t="s">
        <v>7614</v>
      </c>
      <c r="C3823" s="1">
        <v>4692.0</v>
      </c>
      <c r="D3823" s="1">
        <v>1.0</v>
      </c>
      <c r="F3823" s="1" t="s">
        <v>1520</v>
      </c>
      <c r="G3823" s="2">
        <f>IFERROR(__xludf.DUMMYFUNCTION("IF(B3823="""","""",COUNTA(SPLIT(B3823,"" "")))"),18.0)</f>
        <v>18</v>
      </c>
    </row>
    <row r="3824">
      <c r="A3824" s="1" t="s">
        <v>7615</v>
      </c>
      <c r="B3824" s="1" t="s">
        <v>7616</v>
      </c>
      <c r="C3824" s="1">
        <v>4693.0</v>
      </c>
      <c r="D3824" s="1">
        <v>1.0</v>
      </c>
      <c r="F3824" s="1" t="s">
        <v>1520</v>
      </c>
      <c r="G3824" s="2">
        <f>IFERROR(__xludf.DUMMYFUNCTION("IF(B3824="""","""",COUNTA(SPLIT(B3824,"" "")))"),24.0)</f>
        <v>24</v>
      </c>
    </row>
    <row r="3825">
      <c r="A3825" s="1" t="s">
        <v>7617</v>
      </c>
      <c r="B3825" s="1" t="s">
        <v>7618</v>
      </c>
      <c r="C3825" s="1">
        <v>3750.0</v>
      </c>
      <c r="D3825" s="1">
        <v>2.0</v>
      </c>
      <c r="F3825" s="1" t="s">
        <v>1520</v>
      </c>
      <c r="G3825" s="2">
        <f>IFERROR(__xludf.DUMMYFUNCTION("IF(B3825="""","""",COUNTA(SPLIT(B3825,"" "")))"),24.0)</f>
        <v>24</v>
      </c>
    </row>
    <row r="3826">
      <c r="A3826" s="1" t="s">
        <v>7619</v>
      </c>
      <c r="B3826" s="1" t="s">
        <v>7620</v>
      </c>
      <c r="C3826" s="1">
        <v>4690.0</v>
      </c>
      <c r="D3826" s="1">
        <v>9.0</v>
      </c>
      <c r="F3826" s="1" t="s">
        <v>1520</v>
      </c>
      <c r="G3826" s="2">
        <f>IFERROR(__xludf.DUMMYFUNCTION("IF(B3826="""","""",COUNTA(SPLIT(B3826,"" "")))"),8.0)</f>
        <v>8</v>
      </c>
    </row>
    <row r="3827">
      <c r="A3827" s="1" t="s">
        <v>7621</v>
      </c>
      <c r="B3827" s="1" t="s">
        <v>7622</v>
      </c>
      <c r="C3827" s="1">
        <v>4691.0</v>
      </c>
      <c r="D3827" s="1">
        <v>2.0</v>
      </c>
      <c r="F3827" s="1" t="s">
        <v>1520</v>
      </c>
      <c r="G3827" s="2">
        <f>IFERROR(__xludf.DUMMYFUNCTION("IF(B3827="""","""",COUNTA(SPLIT(B3827,"" "")))"),10.0)</f>
        <v>10</v>
      </c>
    </row>
    <row r="3828">
      <c r="A3828" s="1" t="s">
        <v>7623</v>
      </c>
      <c r="B3828" s="1" t="s">
        <v>7624</v>
      </c>
      <c r="C3828" s="1">
        <v>6691.0</v>
      </c>
      <c r="D3828" s="1">
        <v>1.0</v>
      </c>
      <c r="F3828" s="1" t="s">
        <v>1520</v>
      </c>
      <c r="G3828" s="2">
        <f>IFERROR(__xludf.DUMMYFUNCTION("IF(B3828="""","""",COUNTA(SPLIT(B3828,"" "")))"),34.0)</f>
        <v>34</v>
      </c>
    </row>
    <row r="3829">
      <c r="A3829" s="1" t="s">
        <v>7625</v>
      </c>
      <c r="B3829" s="1" t="s">
        <v>7626</v>
      </c>
      <c r="C3829" s="1">
        <v>6692.0</v>
      </c>
      <c r="D3829" s="1">
        <v>1.0</v>
      </c>
      <c r="F3829" s="1" t="s">
        <v>1520</v>
      </c>
      <c r="G3829" s="2">
        <f>IFERROR(__xludf.DUMMYFUNCTION("IF(B3829="""","""",COUNTA(SPLIT(B3829,"" "")))"),19.0)</f>
        <v>19</v>
      </c>
    </row>
    <row r="3830">
      <c r="A3830" s="1" t="s">
        <v>7627</v>
      </c>
      <c r="B3830" s="1" t="s">
        <v>7628</v>
      </c>
      <c r="C3830" s="1">
        <v>6693.0</v>
      </c>
      <c r="D3830" s="1">
        <v>1.0</v>
      </c>
      <c r="F3830" s="1" t="s">
        <v>1520</v>
      </c>
      <c r="G3830" s="2">
        <f>IFERROR(__xludf.DUMMYFUNCTION("IF(B3830="""","""",COUNTA(SPLIT(B3830,"" "")))"),16.0)</f>
        <v>16</v>
      </c>
    </row>
    <row r="3831">
      <c r="A3831" s="1" t="s">
        <v>7629</v>
      </c>
      <c r="B3831" s="1" t="s">
        <v>7630</v>
      </c>
      <c r="C3831" s="1">
        <v>3739.0</v>
      </c>
      <c r="D3831" s="1">
        <v>1.0</v>
      </c>
      <c r="F3831" s="1" t="s">
        <v>1520</v>
      </c>
      <c r="G3831" s="2">
        <f>IFERROR(__xludf.DUMMYFUNCTION("IF(B3831="""","""",COUNTA(SPLIT(B3831,"" "")))"),30.0)</f>
        <v>30</v>
      </c>
    </row>
    <row r="3832">
      <c r="A3832" s="1" t="s">
        <v>7631</v>
      </c>
      <c r="B3832" s="1" t="s">
        <v>7632</v>
      </c>
      <c r="C3832" s="1">
        <v>4315.0</v>
      </c>
      <c r="D3832" s="1">
        <v>1.0</v>
      </c>
      <c r="F3832" s="1" t="s">
        <v>1520</v>
      </c>
      <c r="G3832" s="2">
        <f>IFERROR(__xludf.DUMMYFUNCTION("IF(B3832="""","""",COUNTA(SPLIT(B3832,"" "")))"),32.0)</f>
        <v>32</v>
      </c>
    </row>
    <row r="3833">
      <c r="A3833" s="1" t="s">
        <v>7633</v>
      </c>
      <c r="B3833" s="1" t="s">
        <v>7634</v>
      </c>
      <c r="C3833" s="1">
        <v>3715.0</v>
      </c>
      <c r="D3833" s="1">
        <v>2.0</v>
      </c>
      <c r="F3833" s="1" t="s">
        <v>1520</v>
      </c>
      <c r="G3833" s="2">
        <f>IFERROR(__xludf.DUMMYFUNCTION("IF(B3833="""","""",COUNTA(SPLIT(B3833,"" "")))"),35.0)</f>
        <v>35</v>
      </c>
    </row>
    <row r="3834">
      <c r="A3834" s="1" t="s">
        <v>7635</v>
      </c>
      <c r="B3834" s="1" t="s">
        <v>7636</v>
      </c>
      <c r="C3834" s="1">
        <v>4653.0</v>
      </c>
      <c r="D3834" s="1">
        <v>1.0</v>
      </c>
      <c r="F3834" s="1" t="s">
        <v>1520</v>
      </c>
      <c r="G3834" s="2">
        <f>IFERROR(__xludf.DUMMYFUNCTION("IF(B3834="""","""",COUNTA(SPLIT(B3834,"" "")))"),15.0)</f>
        <v>15</v>
      </c>
    </row>
    <row r="3835">
      <c r="A3835" s="1" t="s">
        <v>7637</v>
      </c>
      <c r="B3835" s="1" t="s">
        <v>7638</v>
      </c>
      <c r="C3835" s="1">
        <v>4654.0</v>
      </c>
      <c r="D3835" s="1">
        <v>2.0</v>
      </c>
      <c r="F3835" s="1" t="s">
        <v>1520</v>
      </c>
      <c r="G3835" s="2">
        <f>IFERROR(__xludf.DUMMYFUNCTION("IF(B3835="""","""",COUNTA(SPLIT(B3835,"" "")))"),22.0)</f>
        <v>22</v>
      </c>
    </row>
    <row r="3836">
      <c r="A3836" s="1" t="s">
        <v>7639</v>
      </c>
      <c r="B3836" s="1" t="s">
        <v>7640</v>
      </c>
      <c r="C3836" s="1">
        <v>4571.0</v>
      </c>
      <c r="D3836" s="1">
        <v>1.0</v>
      </c>
      <c r="F3836" s="1" t="s">
        <v>1520</v>
      </c>
      <c r="G3836" s="2">
        <f>IFERROR(__xludf.DUMMYFUNCTION("IF(B3836="""","""",COUNTA(SPLIT(B3836,"" "")))"),27.0)</f>
        <v>27</v>
      </c>
    </row>
    <row r="3837">
      <c r="A3837" s="1" t="s">
        <v>7641</v>
      </c>
      <c r="B3837" s="1" t="s">
        <v>7642</v>
      </c>
      <c r="C3837" s="1">
        <v>4570.0</v>
      </c>
      <c r="D3837" s="1">
        <v>2.0</v>
      </c>
      <c r="F3837" s="1" t="s">
        <v>1520</v>
      </c>
      <c r="G3837" s="2">
        <f>IFERROR(__xludf.DUMMYFUNCTION("IF(B3837="""","""",COUNTA(SPLIT(B3837,"" "")))"),32.0)</f>
        <v>32</v>
      </c>
    </row>
    <row r="3838">
      <c r="A3838" s="1" t="s">
        <v>7643</v>
      </c>
      <c r="B3838" s="1" t="s">
        <v>7644</v>
      </c>
      <c r="C3838" s="1">
        <v>4573.0</v>
      </c>
      <c r="D3838" s="1">
        <v>2.0</v>
      </c>
      <c r="F3838" s="1" t="s">
        <v>1520</v>
      </c>
      <c r="G3838" s="2">
        <f>IFERROR(__xludf.DUMMYFUNCTION("IF(B3838="""","""",COUNTA(SPLIT(B3838,"" "")))"),18.0)</f>
        <v>18</v>
      </c>
    </row>
    <row r="3839">
      <c r="A3839" s="1" t="s">
        <v>7645</v>
      </c>
      <c r="B3839" s="1" t="s">
        <v>7646</v>
      </c>
      <c r="C3839" s="1">
        <v>4574.0</v>
      </c>
      <c r="D3839" s="1">
        <v>1.0</v>
      </c>
      <c r="F3839" s="1" t="s">
        <v>1520</v>
      </c>
      <c r="G3839" s="2">
        <f>IFERROR(__xludf.DUMMYFUNCTION("IF(B3839="""","""",COUNTA(SPLIT(B3839,"" "")))"),21.0)</f>
        <v>21</v>
      </c>
    </row>
    <row r="3840">
      <c r="A3840" s="1" t="s">
        <v>7647</v>
      </c>
      <c r="B3840" s="1" t="s">
        <v>7648</v>
      </c>
      <c r="C3840" s="1">
        <v>4575.0</v>
      </c>
      <c r="D3840" s="1">
        <v>1.0</v>
      </c>
      <c r="F3840" s="1" t="s">
        <v>1520</v>
      </c>
      <c r="G3840" s="2">
        <f>IFERROR(__xludf.DUMMYFUNCTION("IF(B3840="""","""",COUNTA(SPLIT(B3840,"" "")))"),32.0)</f>
        <v>32</v>
      </c>
    </row>
    <row r="3841">
      <c r="A3841" s="1" t="s">
        <v>7649</v>
      </c>
      <c r="B3841" s="1" t="s">
        <v>7650</v>
      </c>
      <c r="C3841" s="1">
        <v>4576.0</v>
      </c>
      <c r="D3841" s="1">
        <v>1.0</v>
      </c>
      <c r="F3841" s="1" t="s">
        <v>1520</v>
      </c>
      <c r="G3841" s="2">
        <f>IFERROR(__xludf.DUMMYFUNCTION("IF(B3841="""","""",COUNTA(SPLIT(B3841,"" "")))"),32.0)</f>
        <v>32</v>
      </c>
    </row>
    <row r="3842">
      <c r="A3842" s="1" t="s">
        <v>7651</v>
      </c>
      <c r="B3842" s="1" t="s">
        <v>7652</v>
      </c>
      <c r="C3842" s="1">
        <v>4577.0</v>
      </c>
      <c r="D3842" s="1">
        <v>2.0</v>
      </c>
      <c r="F3842" s="1" t="s">
        <v>1520</v>
      </c>
      <c r="G3842" s="2">
        <f>IFERROR(__xludf.DUMMYFUNCTION("IF(B3842="""","""",COUNTA(SPLIT(B3842,"" "")))"),23.0)</f>
        <v>23</v>
      </c>
    </row>
    <row r="3843">
      <c r="A3843" s="1" t="s">
        <v>7653</v>
      </c>
      <c r="B3843" s="1" t="s">
        <v>7654</v>
      </c>
      <c r="C3843" s="1">
        <v>4578.0</v>
      </c>
      <c r="D3843" s="1">
        <v>1.0</v>
      </c>
      <c r="F3843" s="1" t="s">
        <v>1520</v>
      </c>
      <c r="G3843" s="2">
        <f>IFERROR(__xludf.DUMMYFUNCTION("IF(B3843="""","""",COUNTA(SPLIT(B3843,"" "")))"),22.0)</f>
        <v>22</v>
      </c>
    </row>
    <row r="3844">
      <c r="A3844" s="1" t="s">
        <v>7655</v>
      </c>
      <c r="B3844" s="1" t="s">
        <v>7656</v>
      </c>
      <c r="C3844" s="1">
        <v>4579.0</v>
      </c>
      <c r="D3844" s="1">
        <v>1.0</v>
      </c>
      <c r="F3844" s="1" t="s">
        <v>1520</v>
      </c>
      <c r="G3844" s="2">
        <f>IFERROR(__xludf.DUMMYFUNCTION("IF(B3844="""","""",COUNTA(SPLIT(B3844,"" "")))"),27.0)</f>
        <v>27</v>
      </c>
    </row>
    <row r="3845">
      <c r="A3845" s="1" t="s">
        <v>7657</v>
      </c>
      <c r="B3845" s="1" t="s">
        <v>7658</v>
      </c>
      <c r="C3845" s="1">
        <v>4580.0</v>
      </c>
      <c r="D3845" s="1">
        <v>1.0</v>
      </c>
      <c r="F3845" s="1" t="s">
        <v>1520</v>
      </c>
      <c r="G3845" s="2">
        <f>IFERROR(__xludf.DUMMYFUNCTION("IF(B3845="""","""",COUNTA(SPLIT(B3845,"" "")))"),22.0)</f>
        <v>22</v>
      </c>
    </row>
    <row r="3846">
      <c r="A3846" s="1" t="s">
        <v>7659</v>
      </c>
      <c r="B3846" s="1" t="s">
        <v>7660</v>
      </c>
      <c r="C3846" s="1">
        <v>4584.0</v>
      </c>
      <c r="D3846" s="1">
        <v>1.0</v>
      </c>
      <c r="F3846" s="1" t="s">
        <v>1520</v>
      </c>
      <c r="G3846" s="2">
        <f>IFERROR(__xludf.DUMMYFUNCTION("IF(B3846="""","""",COUNTA(SPLIT(B3846,"" "")))"),15.0)</f>
        <v>15</v>
      </c>
    </row>
    <row r="3847">
      <c r="A3847" s="1" t="s">
        <v>7661</v>
      </c>
      <c r="B3847" s="1" t="s">
        <v>7662</v>
      </c>
      <c r="C3847" s="1">
        <v>4582.0</v>
      </c>
      <c r="D3847" s="1">
        <v>1.0</v>
      </c>
      <c r="F3847" s="1" t="s">
        <v>1520</v>
      </c>
      <c r="G3847" s="2">
        <f>IFERROR(__xludf.DUMMYFUNCTION("IF(B3847="""","""",COUNTA(SPLIT(B3847,"" "")))"),27.0)</f>
        <v>27</v>
      </c>
    </row>
    <row r="3848">
      <c r="A3848" s="1" t="s">
        <v>7663</v>
      </c>
      <c r="B3848" s="1" t="s">
        <v>7664</v>
      </c>
      <c r="C3848" s="1">
        <v>4583.0</v>
      </c>
      <c r="D3848" s="1">
        <v>1.0</v>
      </c>
      <c r="F3848" s="1" t="s">
        <v>1520</v>
      </c>
      <c r="G3848" s="2">
        <f>IFERROR(__xludf.DUMMYFUNCTION("IF(B3848="""","""",COUNTA(SPLIT(B3848,"" "")))"),34.0)</f>
        <v>34</v>
      </c>
    </row>
    <row r="3849">
      <c r="A3849" s="1" t="s">
        <v>7665</v>
      </c>
      <c r="B3849" s="1" t="s">
        <v>7666</v>
      </c>
      <c r="C3849" s="1">
        <v>4585.0</v>
      </c>
      <c r="D3849" s="1">
        <v>2.0</v>
      </c>
      <c r="F3849" s="1" t="s">
        <v>1520</v>
      </c>
      <c r="G3849" s="2">
        <f>IFERROR(__xludf.DUMMYFUNCTION("IF(B3849="""","""",COUNTA(SPLIT(B3849,"" "")))"),14.0)</f>
        <v>14</v>
      </c>
    </row>
    <row r="3850">
      <c r="A3850" s="1" t="s">
        <v>7667</v>
      </c>
      <c r="B3850" s="1" t="s">
        <v>7668</v>
      </c>
      <c r="C3850" s="1">
        <v>4586.0</v>
      </c>
      <c r="D3850" s="1">
        <v>9.0</v>
      </c>
      <c r="F3850" s="1" t="s">
        <v>1520</v>
      </c>
      <c r="G3850" s="2">
        <f>IFERROR(__xludf.DUMMYFUNCTION("IF(B3850="""","""",COUNTA(SPLIT(B3850,"" "")))"),3.0)</f>
        <v>3</v>
      </c>
    </row>
    <row r="3851">
      <c r="A3851" s="1" t="s">
        <v>7669</v>
      </c>
      <c r="B3851" s="1" t="s">
        <v>7670</v>
      </c>
      <c r="C3851" s="1">
        <v>5798.0</v>
      </c>
      <c r="D3851" s="1">
        <v>2.0</v>
      </c>
      <c r="F3851" s="1" t="s">
        <v>1520</v>
      </c>
      <c r="G3851" s="2">
        <f>IFERROR(__xludf.DUMMYFUNCTION("IF(B3851="""","""",COUNTA(SPLIT(B3851,"" "")))"),2.0)</f>
        <v>2</v>
      </c>
    </row>
    <row r="3852">
      <c r="A3852" s="1" t="s">
        <v>7671</v>
      </c>
      <c r="B3852" s="1" t="s">
        <v>7672</v>
      </c>
      <c r="C3852" s="1">
        <v>6486.0</v>
      </c>
      <c r="D3852" s="1">
        <v>1.0</v>
      </c>
      <c r="F3852" s="1" t="s">
        <v>1520</v>
      </c>
      <c r="G3852" s="2">
        <f>IFERROR(__xludf.DUMMYFUNCTION("IF(B3852="""","""",COUNTA(SPLIT(B3852,"" "")))"),21.0)</f>
        <v>21</v>
      </c>
    </row>
    <row r="3853">
      <c r="A3853" s="1" t="s">
        <v>7673</v>
      </c>
      <c r="B3853" s="1" t="s">
        <v>7674</v>
      </c>
      <c r="C3853" s="1">
        <v>6487.0</v>
      </c>
      <c r="D3853" s="1">
        <v>1.0</v>
      </c>
      <c r="F3853" s="1" t="s">
        <v>1520</v>
      </c>
      <c r="G3853" s="2">
        <f>IFERROR(__xludf.DUMMYFUNCTION("IF(B3853="""","""",COUNTA(SPLIT(B3853,"" "")))"),19.0)</f>
        <v>19</v>
      </c>
    </row>
    <row r="3854">
      <c r="A3854" s="1" t="s">
        <v>7675</v>
      </c>
      <c r="B3854" s="1" t="s">
        <v>7676</v>
      </c>
      <c r="C3854" s="1">
        <v>6488.0</v>
      </c>
      <c r="D3854" s="1">
        <v>1.0</v>
      </c>
      <c r="F3854" s="1" t="s">
        <v>1520</v>
      </c>
      <c r="G3854" s="2">
        <f>IFERROR(__xludf.DUMMYFUNCTION("IF(B3854="""","""",COUNTA(SPLIT(B3854,"" "")))"),27.0)</f>
        <v>27</v>
      </c>
    </row>
    <row r="3855">
      <c r="A3855" s="1" t="s">
        <v>7677</v>
      </c>
      <c r="B3855" s="1" t="s">
        <v>7678</v>
      </c>
      <c r="C3855" s="1">
        <v>6489.0</v>
      </c>
      <c r="D3855" s="1">
        <v>1.0</v>
      </c>
      <c r="F3855" s="1" t="s">
        <v>1520</v>
      </c>
      <c r="G3855" s="2">
        <f>IFERROR(__xludf.DUMMYFUNCTION("IF(B3855="""","""",COUNTA(SPLIT(B3855,"" "")))"),15.0)</f>
        <v>15</v>
      </c>
    </row>
    <row r="3856">
      <c r="A3856" s="1" t="s">
        <v>7679</v>
      </c>
      <c r="B3856" s="1" t="s">
        <v>7680</v>
      </c>
      <c r="C3856" s="1">
        <v>6490.0</v>
      </c>
      <c r="D3856" s="1">
        <v>1.0</v>
      </c>
      <c r="F3856" s="1" t="s">
        <v>1520</v>
      </c>
      <c r="G3856" s="2">
        <f>IFERROR(__xludf.DUMMYFUNCTION("IF(B3856="""","""",COUNTA(SPLIT(B3856,"" "")))"),21.0)</f>
        <v>21</v>
      </c>
    </row>
    <row r="3857">
      <c r="A3857" s="1" t="s">
        <v>7681</v>
      </c>
      <c r="B3857" s="1" t="s">
        <v>7682</v>
      </c>
      <c r="C3857" s="1">
        <v>6491.0</v>
      </c>
      <c r="D3857" s="1">
        <v>1.0</v>
      </c>
      <c r="F3857" s="1" t="s">
        <v>1520</v>
      </c>
      <c r="G3857" s="2">
        <f>IFERROR(__xludf.DUMMYFUNCTION("IF(B3857="""","""",COUNTA(SPLIT(B3857,"" "")))"),23.0)</f>
        <v>23</v>
      </c>
    </row>
    <row r="3858">
      <c r="A3858" s="1" t="s">
        <v>7683</v>
      </c>
      <c r="B3858" s="1" t="s">
        <v>7684</v>
      </c>
      <c r="C3858" s="1">
        <v>6492.0</v>
      </c>
      <c r="D3858" s="1">
        <v>1.0</v>
      </c>
      <c r="F3858" s="1" t="s">
        <v>1520</v>
      </c>
      <c r="G3858" s="2">
        <f>IFERROR(__xludf.DUMMYFUNCTION("IF(B3858="""","""",COUNTA(SPLIT(B3858,"" "")))"),22.0)</f>
        <v>22</v>
      </c>
    </row>
    <row r="3859">
      <c r="A3859" s="1" t="s">
        <v>7685</v>
      </c>
      <c r="B3859" s="1" t="s">
        <v>7686</v>
      </c>
      <c r="C3859" s="1">
        <v>6493.0</v>
      </c>
      <c r="D3859" s="1">
        <v>1.0</v>
      </c>
      <c r="F3859" s="1" t="s">
        <v>1520</v>
      </c>
      <c r="G3859" s="2">
        <f>IFERROR(__xludf.DUMMYFUNCTION("IF(B3859="""","""",COUNTA(SPLIT(B3859,"" "")))"),18.0)</f>
        <v>18</v>
      </c>
    </row>
    <row r="3860">
      <c r="A3860" s="1" t="s">
        <v>7687</v>
      </c>
      <c r="B3860" s="1" t="s">
        <v>7688</v>
      </c>
      <c r="C3860" s="1">
        <v>6494.0</v>
      </c>
      <c r="D3860" s="1">
        <v>1.0</v>
      </c>
      <c r="F3860" s="1" t="s">
        <v>1520</v>
      </c>
      <c r="G3860" s="2">
        <f>IFERROR(__xludf.DUMMYFUNCTION("IF(B3860="""","""",COUNTA(SPLIT(B3860,"" "")))"),15.0)</f>
        <v>15</v>
      </c>
    </row>
    <row r="3861">
      <c r="A3861" s="1" t="s">
        <v>7689</v>
      </c>
      <c r="B3861" s="1" t="s">
        <v>7690</v>
      </c>
      <c r="C3861" s="1">
        <v>6495.0</v>
      </c>
      <c r="D3861" s="1">
        <v>1.0</v>
      </c>
      <c r="F3861" s="1" t="s">
        <v>1520</v>
      </c>
      <c r="G3861" s="2">
        <f>IFERROR(__xludf.DUMMYFUNCTION("IF(B3861="""","""",COUNTA(SPLIT(B3861,"" "")))"),14.0)</f>
        <v>14</v>
      </c>
    </row>
    <row r="3862">
      <c r="A3862" s="1" t="s">
        <v>7691</v>
      </c>
      <c r="B3862" s="1" t="s">
        <v>7692</v>
      </c>
      <c r="C3862" s="1">
        <v>6496.0</v>
      </c>
      <c r="D3862" s="1">
        <v>1.0</v>
      </c>
      <c r="F3862" s="1" t="s">
        <v>1520</v>
      </c>
      <c r="G3862" s="2">
        <f>IFERROR(__xludf.DUMMYFUNCTION("IF(B3862="""","""",COUNTA(SPLIT(B3862,"" "")))"),17.0)</f>
        <v>17</v>
      </c>
    </row>
    <row r="3863">
      <c r="A3863" s="1" t="s">
        <v>7693</v>
      </c>
      <c r="B3863" s="1" t="s">
        <v>7694</v>
      </c>
      <c r="C3863" s="1">
        <v>8140.0</v>
      </c>
      <c r="D3863" s="1">
        <v>1.0</v>
      </c>
      <c r="F3863" s="1" t="s">
        <v>1520</v>
      </c>
      <c r="G3863" s="2">
        <f>IFERROR(__xludf.DUMMYFUNCTION("IF(B3863="""","""",COUNTA(SPLIT(B3863,"" "")))"),5.0)</f>
        <v>5</v>
      </c>
    </row>
    <row r="3864">
      <c r="A3864" s="1" t="s">
        <v>7695</v>
      </c>
      <c r="B3864" s="1" t="s">
        <v>7696</v>
      </c>
      <c r="C3864" s="1">
        <v>8141.0</v>
      </c>
      <c r="D3864" s="1">
        <v>1.0</v>
      </c>
      <c r="F3864" s="1" t="s">
        <v>1520</v>
      </c>
      <c r="G3864" s="2">
        <f>IFERROR(__xludf.DUMMYFUNCTION("IF(B3864="""","""",COUNTA(SPLIT(B3864,"" "")))"),5.0)</f>
        <v>5</v>
      </c>
    </row>
    <row r="3865">
      <c r="A3865" s="1" t="s">
        <v>7697</v>
      </c>
      <c r="B3865" s="1" t="s">
        <v>7698</v>
      </c>
      <c r="C3865" s="1">
        <v>3720.0</v>
      </c>
      <c r="D3865" s="1">
        <v>1.0</v>
      </c>
      <c r="F3865" s="1" t="s">
        <v>1520</v>
      </c>
      <c r="G3865" s="2">
        <f>IFERROR(__xludf.DUMMYFUNCTION("IF(B3865="""","""",COUNTA(SPLIT(B3865,"" "")))"),19.0)</f>
        <v>19</v>
      </c>
    </row>
    <row r="3866">
      <c r="A3866" s="1" t="s">
        <v>7699</v>
      </c>
      <c r="B3866" s="1" t="s">
        <v>7700</v>
      </c>
      <c r="C3866" s="1">
        <v>3744.0</v>
      </c>
      <c r="D3866" s="1">
        <v>2.0</v>
      </c>
      <c r="F3866" s="1" t="s">
        <v>1520</v>
      </c>
      <c r="G3866" s="2">
        <f>IFERROR(__xludf.DUMMYFUNCTION("IF(B3866="""","""",COUNTA(SPLIT(B3866,"" "")))"),15.0)</f>
        <v>15</v>
      </c>
    </row>
    <row r="3867">
      <c r="A3867" s="1" t="s">
        <v>7701</v>
      </c>
      <c r="B3867" s="1" t="s">
        <v>7702</v>
      </c>
      <c r="C3867" s="1">
        <v>4676.0</v>
      </c>
      <c r="D3867" s="1">
        <v>9.0</v>
      </c>
      <c r="F3867" s="1" t="s">
        <v>1520</v>
      </c>
      <c r="G3867" s="2">
        <f>IFERROR(__xludf.DUMMYFUNCTION("IF(B3867="""","""",COUNTA(SPLIT(B3867,"" "")))"),21.0)</f>
        <v>21</v>
      </c>
    </row>
    <row r="3868">
      <c r="A3868" s="1" t="s">
        <v>7703</v>
      </c>
      <c r="B3868" s="1" t="s">
        <v>7704</v>
      </c>
      <c r="C3868" s="1">
        <v>4677.0</v>
      </c>
      <c r="D3868" s="1">
        <v>2.0</v>
      </c>
      <c r="F3868" s="1" t="s">
        <v>1520</v>
      </c>
      <c r="G3868" s="2">
        <f>IFERROR(__xludf.DUMMYFUNCTION("IF(B3868="""","""",COUNTA(SPLIT(B3868,"" "")))"),6.0)</f>
        <v>6</v>
      </c>
    </row>
    <row r="3869">
      <c r="A3869" s="1" t="s">
        <v>7705</v>
      </c>
      <c r="B3869" s="1" t="s">
        <v>7706</v>
      </c>
      <c r="C3869" s="1">
        <v>5587.0</v>
      </c>
      <c r="D3869" s="1">
        <v>1.0</v>
      </c>
      <c r="F3869" s="1" t="s">
        <v>1520</v>
      </c>
      <c r="G3869" s="2">
        <f>IFERROR(__xludf.DUMMYFUNCTION("IF(B3869="""","""",COUNTA(SPLIT(B3869,"" "")))"),4.0)</f>
        <v>4</v>
      </c>
    </row>
    <row r="3870">
      <c r="A3870" s="1" t="s">
        <v>7707</v>
      </c>
      <c r="B3870" s="1" t="s">
        <v>7708</v>
      </c>
      <c r="C3870" s="1">
        <v>5605.0</v>
      </c>
      <c r="D3870" s="1">
        <v>1.0</v>
      </c>
      <c r="F3870" s="1" t="s">
        <v>1520</v>
      </c>
      <c r="G3870" s="2">
        <f>IFERROR(__xludf.DUMMYFUNCTION("IF(B3870="""","""",COUNTA(SPLIT(B3870,"" "")))"),20.0)</f>
        <v>20</v>
      </c>
    </row>
    <row r="3871">
      <c r="A3871" s="1" t="s">
        <v>7709</v>
      </c>
      <c r="B3871" s="1" t="s">
        <v>7710</v>
      </c>
      <c r="C3871" s="1">
        <v>3690.0</v>
      </c>
      <c r="D3871" s="1">
        <v>1.0</v>
      </c>
      <c r="F3871" s="1" t="s">
        <v>1520</v>
      </c>
      <c r="G3871" s="2">
        <f>IFERROR(__xludf.DUMMYFUNCTION("IF(B3871="""","""",COUNTA(SPLIT(B3871,"" "")))"),23.0)</f>
        <v>23</v>
      </c>
    </row>
    <row r="3872">
      <c r="A3872" s="1" t="s">
        <v>7711</v>
      </c>
      <c r="B3872" s="1" t="s">
        <v>7712</v>
      </c>
      <c r="C3872" s="1">
        <v>4696.0</v>
      </c>
      <c r="D3872" s="1">
        <v>1.0</v>
      </c>
      <c r="F3872" s="1" t="s">
        <v>1520</v>
      </c>
      <c r="G3872" s="2">
        <f>IFERROR(__xludf.DUMMYFUNCTION("IF(B3872="""","""",COUNTA(SPLIT(B3872,"" "")))"),40.0)</f>
        <v>40</v>
      </c>
    </row>
    <row r="3873">
      <c r="A3873" s="1" t="s">
        <v>7713</v>
      </c>
      <c r="B3873" s="1" t="s">
        <v>7714</v>
      </c>
      <c r="C3873" s="1">
        <v>4697.0</v>
      </c>
      <c r="D3873" s="1">
        <v>1.0</v>
      </c>
      <c r="F3873" s="1" t="s">
        <v>1520</v>
      </c>
      <c r="G3873" s="2">
        <f>IFERROR(__xludf.DUMMYFUNCTION("IF(B3873="""","""",COUNTA(SPLIT(B3873,"" "")))"),23.0)</f>
        <v>23</v>
      </c>
    </row>
    <row r="3874">
      <c r="A3874" s="1" t="s">
        <v>7715</v>
      </c>
      <c r="B3874" s="1" t="s">
        <v>7716</v>
      </c>
      <c r="C3874" s="1">
        <v>4698.0</v>
      </c>
      <c r="D3874" s="1">
        <v>2.0</v>
      </c>
      <c r="F3874" s="1" t="s">
        <v>1520</v>
      </c>
      <c r="G3874" s="2">
        <f>IFERROR(__xludf.DUMMYFUNCTION("IF(B3874="""","""",COUNTA(SPLIT(B3874,"" "")))"),22.0)</f>
        <v>22</v>
      </c>
    </row>
    <row r="3875">
      <c r="A3875" s="1" t="s">
        <v>7717</v>
      </c>
      <c r="B3875" s="1" t="s">
        <v>7718</v>
      </c>
      <c r="C3875" s="1">
        <v>4699.0</v>
      </c>
      <c r="D3875" s="1">
        <v>1.0</v>
      </c>
      <c r="F3875" s="1" t="s">
        <v>1520</v>
      </c>
      <c r="G3875" s="2">
        <f>IFERROR(__xludf.DUMMYFUNCTION("IF(B3875="""","""",COUNTA(SPLIT(B3875,"" "")))"),4.0)</f>
        <v>4</v>
      </c>
    </row>
    <row r="3876">
      <c r="A3876" s="1" t="s">
        <v>7719</v>
      </c>
      <c r="B3876" s="1" t="s">
        <v>7720</v>
      </c>
      <c r="C3876" s="1">
        <v>4700.0</v>
      </c>
      <c r="D3876" s="1">
        <v>2.0</v>
      </c>
      <c r="F3876" s="1" t="s">
        <v>1520</v>
      </c>
      <c r="G3876" s="2">
        <f>IFERROR(__xludf.DUMMYFUNCTION("IF(B3876="""","""",COUNTA(SPLIT(B3876,"" "")))"),4.0)</f>
        <v>4</v>
      </c>
    </row>
    <row r="3877">
      <c r="A3877" s="1" t="s">
        <v>7721</v>
      </c>
      <c r="B3877" s="1" t="s">
        <v>7722</v>
      </c>
      <c r="C3877" s="1">
        <v>4702.0</v>
      </c>
      <c r="D3877" s="1">
        <v>1.0</v>
      </c>
      <c r="F3877" s="1" t="s">
        <v>1520</v>
      </c>
      <c r="G3877" s="2">
        <f>IFERROR(__xludf.DUMMYFUNCTION("IF(B3877="""","""",COUNTA(SPLIT(B3877,"" "")))"),27.0)</f>
        <v>27</v>
      </c>
    </row>
    <row r="3878">
      <c r="A3878" s="1" t="s">
        <v>7723</v>
      </c>
      <c r="B3878" s="1" t="s">
        <v>7724</v>
      </c>
      <c r="C3878" s="1">
        <v>4705.0</v>
      </c>
      <c r="D3878" s="1">
        <v>2.0</v>
      </c>
      <c r="F3878" s="1" t="s">
        <v>1520</v>
      </c>
      <c r="G3878" s="2">
        <f>IFERROR(__xludf.DUMMYFUNCTION("IF(B3878="""","""",COUNTA(SPLIT(B3878,"" "")))"),2.0)</f>
        <v>2</v>
      </c>
    </row>
    <row r="3879">
      <c r="A3879" s="1" t="s">
        <v>7725</v>
      </c>
      <c r="B3879" s="1" t="s">
        <v>7726</v>
      </c>
      <c r="C3879" s="1">
        <v>4701.0</v>
      </c>
      <c r="D3879" s="1">
        <v>2.0</v>
      </c>
      <c r="F3879" s="1" t="s">
        <v>1520</v>
      </c>
      <c r="G3879" s="2">
        <f>IFERROR(__xludf.DUMMYFUNCTION("IF(B3879="""","""",COUNTA(SPLIT(B3879,"" "")))"),22.0)</f>
        <v>22</v>
      </c>
    </row>
    <row r="3880">
      <c r="A3880" s="1" t="s">
        <v>7727</v>
      </c>
      <c r="B3880" s="1" t="s">
        <v>7728</v>
      </c>
      <c r="C3880" s="1">
        <v>4703.0</v>
      </c>
      <c r="D3880" s="1">
        <v>3.0</v>
      </c>
      <c r="E3880" s="1" t="s">
        <v>2930</v>
      </c>
      <c r="F3880" s="1" t="s">
        <v>1520</v>
      </c>
      <c r="G3880" s="2">
        <f>IFERROR(__xludf.DUMMYFUNCTION("IF(B3880="""","""",COUNTA(SPLIT(B3880,"" "")))"),19.0)</f>
        <v>19</v>
      </c>
    </row>
    <row r="3881">
      <c r="A3881" s="1" t="s">
        <v>7729</v>
      </c>
      <c r="B3881" s="1" t="s">
        <v>7730</v>
      </c>
      <c r="C3881" s="1">
        <v>4704.0</v>
      </c>
      <c r="D3881" s="1">
        <v>9.0</v>
      </c>
      <c r="F3881" s="1" t="s">
        <v>1520</v>
      </c>
      <c r="G3881" s="2">
        <f>IFERROR(__xludf.DUMMYFUNCTION("IF(B3881="""","""",COUNTA(SPLIT(B3881,"" "")))"),29.0)</f>
        <v>29</v>
      </c>
    </row>
    <row r="3882">
      <c r="A3882" s="1" t="s">
        <v>7731</v>
      </c>
      <c r="B3882" s="1" t="s">
        <v>7732</v>
      </c>
      <c r="C3882" s="1">
        <v>4706.0</v>
      </c>
      <c r="D3882" s="1">
        <v>2.0</v>
      </c>
      <c r="F3882" s="1" t="s">
        <v>1520</v>
      </c>
      <c r="G3882" s="2">
        <f>IFERROR(__xludf.DUMMYFUNCTION("IF(B3882="""","""",COUNTA(SPLIT(B3882,"" "")))"),15.0)</f>
        <v>15</v>
      </c>
    </row>
    <row r="3883">
      <c r="A3883" s="1" t="s">
        <v>7733</v>
      </c>
      <c r="B3883" s="1" t="s">
        <v>7734</v>
      </c>
      <c r="C3883" s="1">
        <v>4707.0</v>
      </c>
      <c r="D3883" s="1">
        <v>1.0</v>
      </c>
      <c r="F3883" s="1" t="s">
        <v>1520</v>
      </c>
      <c r="G3883" s="2">
        <f>IFERROR(__xludf.DUMMYFUNCTION("IF(B3883="""","""",COUNTA(SPLIT(B3883,"" "")))"),20.0)</f>
        <v>20</v>
      </c>
    </row>
    <row r="3884">
      <c r="A3884" s="1" t="s">
        <v>7735</v>
      </c>
      <c r="B3884" s="1" t="s">
        <v>7736</v>
      </c>
      <c r="C3884" s="1">
        <v>4708.0</v>
      </c>
      <c r="D3884" s="1">
        <v>1.0</v>
      </c>
      <c r="F3884" s="1" t="s">
        <v>1520</v>
      </c>
      <c r="G3884" s="2">
        <f>IFERROR(__xludf.DUMMYFUNCTION("IF(B3884="""","""",COUNTA(SPLIT(B3884,"" "")))"),16.0)</f>
        <v>16</v>
      </c>
    </row>
    <row r="3885">
      <c r="A3885" s="1" t="s">
        <v>7737</v>
      </c>
      <c r="B3885" s="1" t="s">
        <v>7738</v>
      </c>
      <c r="C3885" s="1">
        <v>4709.0</v>
      </c>
      <c r="D3885" s="1">
        <v>2.0</v>
      </c>
      <c r="F3885" s="1" t="s">
        <v>1520</v>
      </c>
      <c r="G3885" s="2">
        <f>IFERROR(__xludf.DUMMYFUNCTION("IF(B3885="""","""",COUNTA(SPLIT(B3885,"" "")))"),17.0)</f>
        <v>17</v>
      </c>
    </row>
    <row r="3886">
      <c r="A3886" s="1" t="s">
        <v>7739</v>
      </c>
      <c r="B3886" s="1" t="s">
        <v>7740</v>
      </c>
      <c r="C3886" s="1">
        <v>3691.0</v>
      </c>
      <c r="D3886" s="1">
        <v>1.0</v>
      </c>
      <c r="F3886" s="1" t="s">
        <v>1520</v>
      </c>
      <c r="G3886" s="2">
        <f>IFERROR(__xludf.DUMMYFUNCTION("IF(B3886="""","""",COUNTA(SPLIT(B3886,"" "")))"),36.0)</f>
        <v>36</v>
      </c>
    </row>
    <row r="3887">
      <c r="A3887" s="1" t="s">
        <v>7741</v>
      </c>
      <c r="B3887" s="1" t="s">
        <v>7742</v>
      </c>
      <c r="C3887" s="1">
        <v>3738.0</v>
      </c>
      <c r="D3887" s="1">
        <v>1.0</v>
      </c>
      <c r="F3887" s="1" t="s">
        <v>1520</v>
      </c>
      <c r="G3887" s="2">
        <f>IFERROR(__xludf.DUMMYFUNCTION("IF(B3887="""","""",COUNTA(SPLIT(B3887,"" "")))"),38.0)</f>
        <v>38</v>
      </c>
    </row>
    <row r="3888">
      <c r="A3888" s="1" t="s">
        <v>7743</v>
      </c>
      <c r="B3888" s="1" t="s">
        <v>7744</v>
      </c>
      <c r="C3888" s="1">
        <v>4674.0</v>
      </c>
      <c r="D3888" s="1">
        <v>9.0</v>
      </c>
      <c r="F3888" s="1" t="s">
        <v>1520</v>
      </c>
      <c r="G3888" s="2">
        <f>IFERROR(__xludf.DUMMYFUNCTION("IF(B3888="""","""",COUNTA(SPLIT(B3888,"" "")))"),10.0)</f>
        <v>10</v>
      </c>
    </row>
    <row r="3889">
      <c r="A3889" s="1" t="s">
        <v>7745</v>
      </c>
      <c r="B3889" s="1" t="s">
        <v>7746</v>
      </c>
      <c r="C3889" s="1">
        <v>4675.0</v>
      </c>
      <c r="D3889" s="1">
        <v>1.0</v>
      </c>
      <c r="F3889" s="1" t="s">
        <v>1520</v>
      </c>
      <c r="G3889" s="2">
        <f>IFERROR(__xludf.DUMMYFUNCTION("IF(B3889="""","""",COUNTA(SPLIT(B3889,"" "")))"),40.0)</f>
        <v>40</v>
      </c>
    </row>
    <row r="3890">
      <c r="A3890" s="1" t="s">
        <v>7747</v>
      </c>
      <c r="B3890" s="1" t="s">
        <v>7748</v>
      </c>
      <c r="C3890" s="1">
        <v>3742.0</v>
      </c>
      <c r="D3890" s="1">
        <v>1.0</v>
      </c>
      <c r="F3890" s="1" t="s">
        <v>1520</v>
      </c>
      <c r="G3890" s="2">
        <f>IFERROR(__xludf.DUMMYFUNCTION("IF(B3890="""","""",COUNTA(SPLIT(B3890,"" "")))"),55.0)</f>
        <v>55</v>
      </c>
    </row>
    <row r="3891">
      <c r="A3891" s="1" t="s">
        <v>7749</v>
      </c>
      <c r="B3891" s="1" t="s">
        <v>7750</v>
      </c>
      <c r="C3891" s="1">
        <v>3743.0</v>
      </c>
      <c r="D3891" s="1">
        <v>1.0</v>
      </c>
      <c r="F3891" s="1" t="s">
        <v>1520</v>
      </c>
      <c r="G3891" s="2">
        <f>IFERROR(__xludf.DUMMYFUNCTION("IF(B3891="""","""",COUNTA(SPLIT(B3891,"" "")))"),41.0)</f>
        <v>41</v>
      </c>
    </row>
    <row r="3892">
      <c r="A3892" s="1" t="s">
        <v>7751</v>
      </c>
      <c r="B3892" s="1" t="s">
        <v>7752</v>
      </c>
      <c r="C3892" s="1">
        <v>3694.0</v>
      </c>
      <c r="D3892" s="1">
        <v>1.0</v>
      </c>
      <c r="F3892" s="1" t="s">
        <v>1520</v>
      </c>
      <c r="G3892" s="2">
        <f>IFERROR(__xludf.DUMMYFUNCTION("IF(B3892="""","""",COUNTA(SPLIT(B3892,"" "")))"),43.0)</f>
        <v>43</v>
      </c>
    </row>
    <row r="3893">
      <c r="A3893" s="1" t="s">
        <v>7753</v>
      </c>
      <c r="B3893" s="1" t="s">
        <v>7754</v>
      </c>
      <c r="C3893" s="1">
        <v>4590.0</v>
      </c>
      <c r="D3893" s="1">
        <v>2.0</v>
      </c>
      <c r="F3893" s="1" t="s">
        <v>1520</v>
      </c>
      <c r="G3893" s="2">
        <f>IFERROR(__xludf.DUMMYFUNCTION("IF(B3893="""","""",COUNTA(SPLIT(B3893,"" "")))"),14.0)</f>
        <v>14</v>
      </c>
    </row>
    <row r="3894">
      <c r="A3894" s="1" t="s">
        <v>7755</v>
      </c>
      <c r="B3894" s="1" t="s">
        <v>7756</v>
      </c>
      <c r="C3894" s="1">
        <v>4591.0</v>
      </c>
      <c r="D3894" s="1">
        <v>1.0</v>
      </c>
      <c r="F3894" s="1" t="s">
        <v>1520</v>
      </c>
      <c r="G3894" s="2">
        <f>IFERROR(__xludf.DUMMYFUNCTION("IF(B3894="""","""",COUNTA(SPLIT(B3894,"" "")))"),23.0)</f>
        <v>23</v>
      </c>
    </row>
    <row r="3895">
      <c r="A3895" s="1" t="s">
        <v>7757</v>
      </c>
      <c r="B3895" s="1" t="s">
        <v>7758</v>
      </c>
      <c r="C3895" s="1">
        <v>4592.0</v>
      </c>
      <c r="D3895" s="1">
        <v>1.0</v>
      </c>
      <c r="F3895" s="1" t="s">
        <v>1520</v>
      </c>
      <c r="G3895" s="2">
        <f>IFERROR(__xludf.DUMMYFUNCTION("IF(B3895="""","""",COUNTA(SPLIT(B3895,"" "")))"),11.0)</f>
        <v>11</v>
      </c>
    </row>
    <row r="3896">
      <c r="A3896" s="1" t="s">
        <v>7759</v>
      </c>
      <c r="B3896" s="1" t="s">
        <v>7760</v>
      </c>
      <c r="C3896" s="1">
        <v>3693.0</v>
      </c>
      <c r="D3896" s="1">
        <v>1.0</v>
      </c>
      <c r="F3896" s="1" t="s">
        <v>1520</v>
      </c>
      <c r="G3896" s="2">
        <f>IFERROR(__xludf.DUMMYFUNCTION("IF(B3896="""","""",COUNTA(SPLIT(B3896,"" "")))"),55.0)</f>
        <v>55</v>
      </c>
    </row>
    <row r="3897">
      <c r="A3897" s="1" t="s">
        <v>7761</v>
      </c>
      <c r="B3897" s="1" t="s">
        <v>7762</v>
      </c>
      <c r="C3897" s="1">
        <v>4587.0</v>
      </c>
      <c r="D3897" s="1">
        <v>1.0</v>
      </c>
      <c r="F3897" s="1" t="s">
        <v>1520</v>
      </c>
      <c r="G3897" s="2">
        <f>IFERROR(__xludf.DUMMYFUNCTION("IF(B3897="""","""",COUNTA(SPLIT(B3897,"" "")))"),24.0)</f>
        <v>24</v>
      </c>
    </row>
    <row r="3898">
      <c r="A3898" s="1" t="s">
        <v>7763</v>
      </c>
      <c r="B3898" s="1" t="s">
        <v>7764</v>
      </c>
      <c r="C3898" s="1">
        <v>4588.0</v>
      </c>
      <c r="D3898" s="1">
        <v>1.0</v>
      </c>
      <c r="F3898" s="1" t="s">
        <v>1520</v>
      </c>
      <c r="G3898" s="2">
        <f>IFERROR(__xludf.DUMMYFUNCTION("IF(B3898="""","""",COUNTA(SPLIT(B3898,"" "")))"),23.0)</f>
        <v>23</v>
      </c>
    </row>
    <row r="3899">
      <c r="A3899" s="1" t="s">
        <v>7765</v>
      </c>
      <c r="B3899" s="1" t="s">
        <v>7766</v>
      </c>
      <c r="C3899" s="1">
        <v>4589.0</v>
      </c>
      <c r="D3899" s="1">
        <v>1.0</v>
      </c>
      <c r="F3899" s="1" t="s">
        <v>1520</v>
      </c>
      <c r="G3899" s="2">
        <f>IFERROR(__xludf.DUMMYFUNCTION("IF(B3899="""","""",COUNTA(SPLIT(B3899,"" "")))"),17.0)</f>
        <v>17</v>
      </c>
    </row>
    <row r="3900">
      <c r="A3900" s="1" t="s">
        <v>7767</v>
      </c>
      <c r="B3900" s="1" t="s">
        <v>7768</v>
      </c>
      <c r="C3900" s="1">
        <v>3713.0</v>
      </c>
      <c r="D3900" s="1">
        <v>1.0</v>
      </c>
      <c r="F3900" s="1" t="s">
        <v>1520</v>
      </c>
      <c r="G3900" s="2">
        <f>IFERROR(__xludf.DUMMYFUNCTION("IF(B3900="""","""",COUNTA(SPLIT(B3900,"" "")))"),24.0)</f>
        <v>24</v>
      </c>
    </row>
    <row r="3901">
      <c r="A3901" s="1" t="s">
        <v>7769</v>
      </c>
      <c r="B3901" s="1" t="s">
        <v>7770</v>
      </c>
      <c r="C3901" s="1">
        <v>4651.0</v>
      </c>
      <c r="D3901" s="1">
        <v>1.0</v>
      </c>
      <c r="F3901" s="1" t="s">
        <v>1520</v>
      </c>
      <c r="G3901" s="2">
        <f>IFERROR(__xludf.DUMMYFUNCTION("IF(B3901="""","""",COUNTA(SPLIT(B3901,"" "")))"),28.0)</f>
        <v>28</v>
      </c>
    </row>
    <row r="3902">
      <c r="A3902" s="1" t="s">
        <v>7771</v>
      </c>
      <c r="B3902" s="1" t="s">
        <v>7772</v>
      </c>
      <c r="C3902" s="1">
        <v>4652.0</v>
      </c>
      <c r="D3902" s="1">
        <v>1.0</v>
      </c>
      <c r="F3902" s="1" t="s">
        <v>1520</v>
      </c>
      <c r="G3902" s="2">
        <f>IFERROR(__xludf.DUMMYFUNCTION("IF(B3902="""","""",COUNTA(SPLIT(B3902,"" "")))"),28.0)</f>
        <v>28</v>
      </c>
    </row>
    <row r="3903">
      <c r="A3903" s="1" t="s">
        <v>7773</v>
      </c>
      <c r="B3903" s="1" t="s">
        <v>7774</v>
      </c>
      <c r="C3903" s="1">
        <v>3705.0</v>
      </c>
      <c r="D3903" s="1">
        <v>1.0</v>
      </c>
      <c r="F3903" s="1" t="s">
        <v>1520</v>
      </c>
      <c r="G3903" s="2">
        <f>IFERROR(__xludf.DUMMYFUNCTION("IF(B3903="""","""",COUNTA(SPLIT(B3903,"" "")))"),32.0)</f>
        <v>32</v>
      </c>
    </row>
    <row r="3904">
      <c r="A3904" s="1" t="s">
        <v>7775</v>
      </c>
      <c r="B3904" s="1" t="s">
        <v>7776</v>
      </c>
      <c r="C3904" s="1">
        <v>4605.0</v>
      </c>
      <c r="D3904" s="1">
        <v>1.0</v>
      </c>
      <c r="F3904" s="1" t="s">
        <v>1520</v>
      </c>
      <c r="G3904" s="2">
        <f>IFERROR(__xludf.DUMMYFUNCTION("IF(B3904="""","""",COUNTA(SPLIT(B3904,"" "")))"),36.0)</f>
        <v>36</v>
      </c>
    </row>
    <row r="3905">
      <c r="A3905" s="1" t="s">
        <v>7777</v>
      </c>
      <c r="B3905" s="1" t="s">
        <v>7778</v>
      </c>
      <c r="C3905" s="1">
        <v>4606.0</v>
      </c>
      <c r="D3905" s="1">
        <v>1.0</v>
      </c>
      <c r="F3905" s="1" t="s">
        <v>1520</v>
      </c>
      <c r="G3905" s="2">
        <f>IFERROR(__xludf.DUMMYFUNCTION("IF(B3905="""","""",COUNTA(SPLIT(B3905,"" "")))"),26.0)</f>
        <v>26</v>
      </c>
    </row>
    <row r="3906">
      <c r="A3906" s="1" t="s">
        <v>7779</v>
      </c>
      <c r="B3906" s="1" t="s">
        <v>7780</v>
      </c>
      <c r="C3906" s="1">
        <v>3735.0</v>
      </c>
      <c r="D3906" s="1">
        <v>1.0</v>
      </c>
      <c r="F3906" s="1" t="s">
        <v>1520</v>
      </c>
      <c r="G3906" s="2">
        <f>IFERROR(__xludf.DUMMYFUNCTION("IF(B3906="""","""",COUNTA(SPLIT(B3906,"" "")))"),30.0)</f>
        <v>30</v>
      </c>
    </row>
    <row r="3907">
      <c r="A3907" s="1" t="s">
        <v>7781</v>
      </c>
      <c r="B3907" s="1" t="s">
        <v>7782</v>
      </c>
      <c r="C3907" s="1">
        <v>4668.0</v>
      </c>
      <c r="D3907" s="1">
        <v>1.0</v>
      </c>
      <c r="F3907" s="1" t="s">
        <v>1520</v>
      </c>
      <c r="G3907" s="2">
        <f>IFERROR(__xludf.DUMMYFUNCTION("IF(B3907="""","""",COUNTA(SPLIT(B3907,"" "")))"),39.0)</f>
        <v>39</v>
      </c>
    </row>
    <row r="3908">
      <c r="A3908" s="1" t="s">
        <v>7783</v>
      </c>
      <c r="B3908" s="1" t="s">
        <v>7784</v>
      </c>
      <c r="C3908" s="1">
        <v>4669.0</v>
      </c>
      <c r="D3908" s="1">
        <v>1.0</v>
      </c>
      <c r="F3908" s="1" t="s">
        <v>1520</v>
      </c>
      <c r="G3908" s="2">
        <f>IFERROR(__xludf.DUMMYFUNCTION("IF(B3908="""","""",COUNTA(SPLIT(B3908,"" "")))"),24.0)</f>
        <v>24</v>
      </c>
    </row>
    <row r="3909">
      <c r="A3909" s="1" t="s">
        <v>7785</v>
      </c>
      <c r="B3909" s="1" t="s">
        <v>7786</v>
      </c>
      <c r="C3909" s="1">
        <v>4670.0</v>
      </c>
      <c r="D3909" s="1">
        <v>1.0</v>
      </c>
      <c r="F3909" s="1" t="s">
        <v>1520</v>
      </c>
      <c r="G3909" s="2">
        <f>IFERROR(__xludf.DUMMYFUNCTION("IF(B3909="""","""",COUNTA(SPLIT(B3909,"" "")))"),5.0)</f>
        <v>5</v>
      </c>
    </row>
    <row r="3910">
      <c r="A3910" s="1" t="s">
        <v>7787</v>
      </c>
      <c r="B3910" s="1" t="s">
        <v>7788</v>
      </c>
      <c r="C3910" s="1">
        <v>3707.0</v>
      </c>
      <c r="D3910" s="1">
        <v>1.0</v>
      </c>
      <c r="F3910" s="1" t="s">
        <v>1520</v>
      </c>
      <c r="G3910" s="2">
        <f>IFERROR(__xludf.DUMMYFUNCTION("IF(B3910="""","""",COUNTA(SPLIT(B3910,"" "")))"),16.0)</f>
        <v>16</v>
      </c>
    </row>
    <row r="3911">
      <c r="A3911" s="1" t="s">
        <v>7789</v>
      </c>
      <c r="B3911" s="1" t="s">
        <v>7790</v>
      </c>
      <c r="C3911" s="1">
        <v>4610.0</v>
      </c>
      <c r="D3911" s="1">
        <v>1.0</v>
      </c>
      <c r="F3911" s="1" t="s">
        <v>1520</v>
      </c>
      <c r="G3911" s="2">
        <f>IFERROR(__xludf.DUMMYFUNCTION("IF(B3911="""","""",COUNTA(SPLIT(B3911,"" "")))"),42.0)</f>
        <v>42</v>
      </c>
    </row>
    <row r="3912">
      <c r="A3912" s="1" t="s">
        <v>7791</v>
      </c>
      <c r="B3912" s="1" t="s">
        <v>7792</v>
      </c>
      <c r="C3912" s="1">
        <v>4611.0</v>
      </c>
      <c r="D3912" s="1">
        <v>1.0</v>
      </c>
      <c r="F3912" s="1" t="s">
        <v>1520</v>
      </c>
      <c r="G3912" s="2">
        <f>IFERROR(__xludf.DUMMYFUNCTION("IF(B3912="""","""",COUNTA(SPLIT(B3912,"" "")))"),32.0)</f>
        <v>32</v>
      </c>
    </row>
    <row r="3913">
      <c r="A3913" s="1" t="s">
        <v>7793</v>
      </c>
      <c r="B3913" s="1" t="s">
        <v>7794</v>
      </c>
      <c r="C3913" s="1">
        <v>3708.0</v>
      </c>
      <c r="D3913" s="1">
        <v>1.0</v>
      </c>
      <c r="F3913" s="1" t="s">
        <v>1520</v>
      </c>
      <c r="G3913" s="2">
        <f>IFERROR(__xludf.DUMMYFUNCTION("IF(B3913="""","""",COUNTA(SPLIT(B3913,"" "")))"),26.0)</f>
        <v>26</v>
      </c>
    </row>
    <row r="3914">
      <c r="A3914" s="1" t="s">
        <v>7795</v>
      </c>
      <c r="B3914" s="1" t="s">
        <v>7796</v>
      </c>
      <c r="C3914" s="1">
        <v>4612.0</v>
      </c>
      <c r="D3914" s="1">
        <v>1.0</v>
      </c>
      <c r="F3914" s="1" t="s">
        <v>1520</v>
      </c>
      <c r="G3914" s="2">
        <f>IFERROR(__xludf.DUMMYFUNCTION("IF(B3914="""","""",COUNTA(SPLIT(B3914,"" "")))"),32.0)</f>
        <v>32</v>
      </c>
    </row>
    <row r="3915">
      <c r="A3915" s="1" t="s">
        <v>7797</v>
      </c>
      <c r="B3915" s="1" t="s">
        <v>7798</v>
      </c>
      <c r="C3915" s="1">
        <v>4613.0</v>
      </c>
      <c r="D3915" s="1">
        <v>1.0</v>
      </c>
      <c r="F3915" s="1" t="s">
        <v>1520</v>
      </c>
      <c r="G3915" s="2">
        <f>IFERROR(__xludf.DUMMYFUNCTION("IF(B3915="""","""",COUNTA(SPLIT(B3915,"" "")))"),23.0)</f>
        <v>23</v>
      </c>
    </row>
    <row r="3916">
      <c r="A3916" s="1" t="s">
        <v>7799</v>
      </c>
      <c r="B3916" s="1" t="s">
        <v>7800</v>
      </c>
      <c r="C3916" s="1">
        <v>4614.0</v>
      </c>
      <c r="D3916" s="1">
        <v>1.0</v>
      </c>
      <c r="F3916" s="1" t="s">
        <v>1520</v>
      </c>
      <c r="G3916" s="2">
        <f>IFERROR(__xludf.DUMMYFUNCTION("IF(B3916="""","""",COUNTA(SPLIT(B3916,"" "")))"),70.0)</f>
        <v>70</v>
      </c>
    </row>
    <row r="3917">
      <c r="A3917" s="1" t="s">
        <v>7801</v>
      </c>
      <c r="B3917" s="1" t="s">
        <v>7802</v>
      </c>
      <c r="C3917" s="1">
        <v>3726.0</v>
      </c>
      <c r="D3917" s="1">
        <v>1.0</v>
      </c>
      <c r="F3917" s="1" t="s">
        <v>1520</v>
      </c>
      <c r="G3917" s="2">
        <f>IFERROR(__xludf.DUMMYFUNCTION("IF(B3917="""","""",COUNTA(SPLIT(B3917,"" "")))"),44.0)</f>
        <v>44</v>
      </c>
    </row>
    <row r="3918">
      <c r="A3918" s="1" t="s">
        <v>7803</v>
      </c>
      <c r="B3918" s="1" t="s">
        <v>7804</v>
      </c>
      <c r="C3918" s="1">
        <v>6905.0</v>
      </c>
      <c r="D3918" s="1">
        <v>1.0</v>
      </c>
      <c r="F3918" s="1" t="s">
        <v>1520</v>
      </c>
      <c r="G3918" s="2">
        <f>IFERROR(__xludf.DUMMYFUNCTION("IF(B3918="""","""",COUNTA(SPLIT(B3918,"" "")))"),28.0)</f>
        <v>28</v>
      </c>
    </row>
    <row r="3919">
      <c r="A3919" s="1" t="s">
        <v>7805</v>
      </c>
      <c r="B3919" s="1" t="s">
        <v>7806</v>
      </c>
      <c r="C3919" s="1">
        <v>3706.0</v>
      </c>
      <c r="D3919" s="1">
        <v>1.0</v>
      </c>
      <c r="F3919" s="1" t="s">
        <v>1520</v>
      </c>
      <c r="G3919" s="2">
        <f>IFERROR(__xludf.DUMMYFUNCTION("IF(B3919="""","""",COUNTA(SPLIT(B3919,"" "")))"),14.0)</f>
        <v>14</v>
      </c>
    </row>
    <row r="3920">
      <c r="A3920" s="1" t="s">
        <v>7807</v>
      </c>
      <c r="B3920" s="1" t="s">
        <v>7808</v>
      </c>
      <c r="C3920" s="1">
        <v>4619.0</v>
      </c>
      <c r="D3920" s="1">
        <v>1.0</v>
      </c>
      <c r="F3920" s="1" t="s">
        <v>1520</v>
      </c>
      <c r="G3920" s="2">
        <f>IFERROR(__xludf.DUMMYFUNCTION("IF(B3920="""","""",COUNTA(SPLIT(B3920,"" "")))"),9.0)</f>
        <v>9</v>
      </c>
    </row>
    <row r="3921">
      <c r="A3921" s="1" t="s">
        <v>7809</v>
      </c>
      <c r="B3921" s="1" t="s">
        <v>7810</v>
      </c>
      <c r="C3921" s="1">
        <v>4620.0</v>
      </c>
      <c r="D3921" s="1">
        <v>1.0</v>
      </c>
      <c r="F3921" s="1" t="s">
        <v>1520</v>
      </c>
      <c r="G3921" s="2">
        <f>IFERROR(__xludf.DUMMYFUNCTION("IF(B3921="""","""",COUNTA(SPLIT(B3921,"" "")))"),7.0)</f>
        <v>7</v>
      </c>
    </row>
    <row r="3922">
      <c r="A3922" s="1" t="s">
        <v>7811</v>
      </c>
      <c r="B3922" s="1" t="s">
        <v>7812</v>
      </c>
      <c r="C3922" s="1">
        <v>4621.0</v>
      </c>
      <c r="D3922" s="1">
        <v>1.0</v>
      </c>
      <c r="F3922" s="1" t="s">
        <v>1520</v>
      </c>
      <c r="G3922" s="2">
        <f>IFERROR(__xludf.DUMMYFUNCTION("IF(B3922="""","""",COUNTA(SPLIT(B3922,"" "")))"),18.0)</f>
        <v>18</v>
      </c>
    </row>
    <row r="3923">
      <c r="A3923" s="1" t="s">
        <v>7813</v>
      </c>
      <c r="B3923" s="1" t="s">
        <v>7814</v>
      </c>
      <c r="C3923" s="1">
        <v>4622.0</v>
      </c>
      <c r="D3923" s="1">
        <v>1.0</v>
      </c>
      <c r="F3923" s="1" t="s">
        <v>1520</v>
      </c>
      <c r="G3923" s="2">
        <f>IFERROR(__xludf.DUMMYFUNCTION("IF(B3923="""","""",COUNTA(SPLIT(B3923,"" "")))"),16.0)</f>
        <v>16</v>
      </c>
    </row>
    <row r="3924">
      <c r="A3924" s="1" t="s">
        <v>7815</v>
      </c>
      <c r="B3924" s="1" t="s">
        <v>7816</v>
      </c>
      <c r="C3924" s="1">
        <v>4337.0</v>
      </c>
      <c r="D3924" s="1">
        <v>1.0</v>
      </c>
      <c r="F3924" s="1" t="s">
        <v>1520</v>
      </c>
      <c r="G3924" s="2">
        <f>IFERROR(__xludf.DUMMYFUNCTION("IF(B3924="""","""",COUNTA(SPLIT(B3924,"" "")))"),11.0)</f>
        <v>11</v>
      </c>
    </row>
    <row r="3925">
      <c r="A3925" s="1" t="s">
        <v>7817</v>
      </c>
      <c r="B3925" s="1" t="s">
        <v>7818</v>
      </c>
      <c r="C3925" s="1">
        <v>4659.0</v>
      </c>
      <c r="D3925" s="1">
        <v>1.0</v>
      </c>
      <c r="F3925" s="1" t="s">
        <v>1520</v>
      </c>
      <c r="G3925" s="2">
        <f>IFERROR(__xludf.DUMMYFUNCTION("IF(B3925="""","""",COUNTA(SPLIT(B3925,"" "")))"),6.0)</f>
        <v>6</v>
      </c>
    </row>
    <row r="3926">
      <c r="A3926" s="1" t="s">
        <v>7819</v>
      </c>
      <c r="B3926" s="1" t="s">
        <v>7820</v>
      </c>
      <c r="C3926" s="1">
        <v>4660.0</v>
      </c>
      <c r="D3926" s="1">
        <v>1.0</v>
      </c>
      <c r="F3926" s="1" t="s">
        <v>1520</v>
      </c>
      <c r="G3926" s="2">
        <f>IFERROR(__xludf.DUMMYFUNCTION("IF(B3926="""","""",COUNTA(SPLIT(B3926,"" "")))"),6.0)</f>
        <v>6</v>
      </c>
    </row>
    <row r="3927">
      <c r="A3927" s="1" t="s">
        <v>7821</v>
      </c>
      <c r="B3927" s="1" t="s">
        <v>7822</v>
      </c>
      <c r="C3927" s="1">
        <v>4661.0</v>
      </c>
      <c r="D3927" s="1">
        <v>1.0</v>
      </c>
      <c r="F3927" s="1" t="s">
        <v>1520</v>
      </c>
      <c r="G3927" s="2">
        <f>IFERROR(__xludf.DUMMYFUNCTION("IF(B3927="""","""",COUNTA(SPLIT(B3927,"" "")))"),14.0)</f>
        <v>14</v>
      </c>
    </row>
    <row r="3928">
      <c r="A3928" s="1" t="s">
        <v>7823</v>
      </c>
      <c r="B3928" s="1" t="s">
        <v>7824</v>
      </c>
      <c r="C3928" s="1">
        <v>4452.0</v>
      </c>
      <c r="D3928" s="1">
        <v>1.0</v>
      </c>
      <c r="F3928" s="1" t="s">
        <v>1520</v>
      </c>
      <c r="G3928" s="2">
        <f>IFERROR(__xludf.DUMMYFUNCTION("IF(B3928="""","""",COUNTA(SPLIT(B3928,"" "")))"),26.0)</f>
        <v>26</v>
      </c>
    </row>
    <row r="3929">
      <c r="A3929" s="1" t="s">
        <v>7825</v>
      </c>
      <c r="B3929" s="1" t="s">
        <v>7826</v>
      </c>
      <c r="C3929" s="1">
        <v>4617.0</v>
      </c>
      <c r="D3929" s="1">
        <v>1.0</v>
      </c>
      <c r="F3929" s="1" t="s">
        <v>1520</v>
      </c>
      <c r="G3929" s="2">
        <f>IFERROR(__xludf.DUMMYFUNCTION("IF(B3929="""","""",COUNTA(SPLIT(B3929,"" "")))"),56.0)</f>
        <v>56</v>
      </c>
    </row>
    <row r="3930">
      <c r="A3930" s="1" t="s">
        <v>7827</v>
      </c>
      <c r="B3930" s="1" t="s">
        <v>7828</v>
      </c>
      <c r="C3930" s="1">
        <v>4618.0</v>
      </c>
      <c r="D3930" s="1">
        <v>1.0</v>
      </c>
      <c r="F3930" s="1" t="s">
        <v>1520</v>
      </c>
      <c r="G3930" s="2">
        <f>IFERROR(__xludf.DUMMYFUNCTION("IF(B3930="""","""",COUNTA(SPLIT(B3930,"" "")))"),24.0)</f>
        <v>24</v>
      </c>
    </row>
    <row r="3931">
      <c r="A3931" s="1" t="s">
        <v>7829</v>
      </c>
      <c r="B3931" s="1" t="s">
        <v>7830</v>
      </c>
      <c r="C3931" s="1">
        <v>3727.0</v>
      </c>
      <c r="D3931" s="1">
        <v>1.0</v>
      </c>
      <c r="F3931" s="1" t="s">
        <v>1520</v>
      </c>
      <c r="G3931" s="2">
        <f>IFERROR(__xludf.DUMMYFUNCTION("IF(B3931="""","""",COUNTA(SPLIT(B3931,"" "")))"),38.0)</f>
        <v>38</v>
      </c>
    </row>
    <row r="3932">
      <c r="A3932" s="1" t="s">
        <v>7831</v>
      </c>
      <c r="B3932" s="1" t="s">
        <v>7832</v>
      </c>
      <c r="C3932" s="1">
        <v>4615.0</v>
      </c>
      <c r="D3932" s="1">
        <v>1.0</v>
      </c>
      <c r="F3932" s="1" t="s">
        <v>1520</v>
      </c>
      <c r="G3932" s="2">
        <f>IFERROR(__xludf.DUMMYFUNCTION("IF(B3932="""","""",COUNTA(SPLIT(B3932,"" "")))"),36.0)</f>
        <v>36</v>
      </c>
    </row>
    <row r="3933">
      <c r="A3933" s="1" t="s">
        <v>7833</v>
      </c>
      <c r="B3933" s="1" t="s">
        <v>7834</v>
      </c>
      <c r="C3933" s="1">
        <v>4616.0</v>
      </c>
      <c r="D3933" s="1">
        <v>1.0</v>
      </c>
      <c r="F3933" s="1" t="s">
        <v>1520</v>
      </c>
      <c r="G3933" s="2">
        <f>IFERROR(__xludf.DUMMYFUNCTION("IF(B3933="""","""",COUNTA(SPLIT(B3933,"" "")))"),37.0)</f>
        <v>37</v>
      </c>
    </row>
    <row r="3934">
      <c r="A3934" s="1" t="s">
        <v>7835</v>
      </c>
      <c r="B3934" s="1" t="s">
        <v>7836</v>
      </c>
      <c r="C3934" s="1">
        <v>4088.0</v>
      </c>
      <c r="D3934" s="1">
        <v>1.0</v>
      </c>
      <c r="F3934" s="1" t="s">
        <v>1520</v>
      </c>
      <c r="G3934" s="2">
        <f>IFERROR(__xludf.DUMMYFUNCTION("IF(B3934="""","""",COUNTA(SPLIT(B3934,"" "")))"),23.0)</f>
        <v>23</v>
      </c>
    </row>
    <row r="3935">
      <c r="A3935" s="1" t="s">
        <v>7837</v>
      </c>
      <c r="B3935" s="1" t="s">
        <v>7838</v>
      </c>
      <c r="C3935" s="1">
        <v>4338.0</v>
      </c>
      <c r="D3935" s="1">
        <v>1.0</v>
      </c>
      <c r="F3935" s="1" t="s">
        <v>1520</v>
      </c>
      <c r="G3935" s="2">
        <f>IFERROR(__xludf.DUMMYFUNCTION("IF(B3935="""","""",COUNTA(SPLIT(B3935,"" "")))"),49.0)</f>
        <v>49</v>
      </c>
    </row>
    <row r="3936">
      <c r="A3936" s="1" t="s">
        <v>7839</v>
      </c>
      <c r="B3936" s="1" t="s">
        <v>7840</v>
      </c>
      <c r="C3936" s="1">
        <v>4662.0</v>
      </c>
      <c r="D3936" s="1">
        <v>2.0</v>
      </c>
      <c r="F3936" s="1" t="s">
        <v>1520</v>
      </c>
      <c r="G3936" s="2">
        <f>IFERROR(__xludf.DUMMYFUNCTION("IF(B3936="""","""",COUNTA(SPLIT(B3936,"" "")))"),4.0)</f>
        <v>4</v>
      </c>
    </row>
    <row r="3937">
      <c r="A3937" s="1" t="s">
        <v>7841</v>
      </c>
      <c r="B3937" s="1" t="s">
        <v>7842</v>
      </c>
      <c r="C3937" s="1">
        <v>3718.0</v>
      </c>
      <c r="D3937" s="1">
        <v>1.0</v>
      </c>
      <c r="F3937" s="1" t="s">
        <v>1520</v>
      </c>
      <c r="G3937" s="2">
        <f>IFERROR(__xludf.DUMMYFUNCTION("IF(B3937="""","""",COUNTA(SPLIT(B3937,"" "")))"),33.0)</f>
        <v>33</v>
      </c>
    </row>
    <row r="3938">
      <c r="A3938" s="1" t="s">
        <v>7843</v>
      </c>
      <c r="B3938" s="1" t="s">
        <v>7844</v>
      </c>
      <c r="C3938" s="1">
        <v>3701.0</v>
      </c>
      <c r="D3938" s="1">
        <v>8.0</v>
      </c>
      <c r="F3938" s="1" t="s">
        <v>1520</v>
      </c>
      <c r="G3938" s="2">
        <f>IFERROR(__xludf.DUMMYFUNCTION("IF(B3938="""","""",COUNTA(SPLIT(B3938,"" "")))"),36.0)</f>
        <v>36</v>
      </c>
    </row>
    <row r="3939">
      <c r="A3939" s="1" t="s">
        <v>7845</v>
      </c>
      <c r="B3939" s="1" t="s">
        <v>7846</v>
      </c>
      <c r="C3939" s="1">
        <v>4602.0</v>
      </c>
      <c r="D3939" s="1">
        <v>8.0</v>
      </c>
      <c r="F3939" s="1" t="s">
        <v>1520</v>
      </c>
      <c r="G3939" s="2">
        <f>IFERROR(__xludf.DUMMYFUNCTION("IF(B3939="""","""",COUNTA(SPLIT(B3939,"" "")))"),25.0)</f>
        <v>25</v>
      </c>
    </row>
    <row r="3940">
      <c r="A3940" s="1" t="s">
        <v>7847</v>
      </c>
      <c r="B3940" s="1" t="s">
        <v>7848</v>
      </c>
      <c r="C3940" s="1">
        <v>4603.0</v>
      </c>
      <c r="D3940" s="1">
        <v>2.0</v>
      </c>
      <c r="F3940" s="1" t="s">
        <v>1520</v>
      </c>
      <c r="G3940" s="2">
        <f>IFERROR(__xludf.DUMMYFUNCTION("IF(B3940="""","""",COUNTA(SPLIT(B3940,"" "")))"),6.0)</f>
        <v>6</v>
      </c>
    </row>
    <row r="3941">
      <c r="A3941" s="1" t="s">
        <v>7849</v>
      </c>
      <c r="B3941" s="1" t="s">
        <v>7850</v>
      </c>
      <c r="C3941" s="1">
        <v>4604.0</v>
      </c>
      <c r="D3941" s="1">
        <v>1.0</v>
      </c>
      <c r="F3941" s="1" t="s">
        <v>1520</v>
      </c>
      <c r="G3941" s="2">
        <f>IFERROR(__xludf.DUMMYFUNCTION("IF(B3941="""","""",COUNTA(SPLIT(B3941,"" "")))"),45.0)</f>
        <v>45</v>
      </c>
    </row>
    <row r="3942">
      <c r="A3942" s="1" t="s">
        <v>7851</v>
      </c>
      <c r="B3942" s="1" t="s">
        <v>7852</v>
      </c>
      <c r="C3942" s="1">
        <v>3749.0</v>
      </c>
      <c r="D3942" s="1">
        <v>1.0</v>
      </c>
      <c r="F3942" s="1" t="s">
        <v>1520</v>
      </c>
      <c r="G3942" s="2">
        <f>IFERROR(__xludf.DUMMYFUNCTION("IF(B3942="""","""",COUNTA(SPLIT(B3942,"" "")))"),25.0)</f>
        <v>25</v>
      </c>
    </row>
    <row r="3943">
      <c r="A3943" s="1" t="s">
        <v>7853</v>
      </c>
      <c r="B3943" s="1" t="s">
        <v>7854</v>
      </c>
      <c r="C3943" s="1">
        <v>3702.0</v>
      </c>
      <c r="D3943" s="1">
        <v>1.0</v>
      </c>
      <c r="F3943" s="1" t="s">
        <v>1520</v>
      </c>
      <c r="G3943" s="2">
        <f>IFERROR(__xludf.DUMMYFUNCTION("IF(B3943="""","""",COUNTA(SPLIT(B3943,"" "")))"),60.0)</f>
        <v>60</v>
      </c>
    </row>
    <row r="3944">
      <c r="A3944" s="1" t="s">
        <v>7855</v>
      </c>
      <c r="B3944" s="1" t="s">
        <v>7856</v>
      </c>
      <c r="C3944" s="1">
        <v>3700.0</v>
      </c>
      <c r="D3944" s="1">
        <v>8.0</v>
      </c>
      <c r="F3944" s="1" t="s">
        <v>1520</v>
      </c>
      <c r="G3944" s="2">
        <f>IFERROR(__xludf.DUMMYFUNCTION("IF(B3944="""","""",COUNTA(SPLIT(B3944,"" "")))"),41.0)</f>
        <v>41</v>
      </c>
    </row>
    <row r="3945">
      <c r="A3945" s="1" t="s">
        <v>7857</v>
      </c>
      <c r="B3945" s="1" t="s">
        <v>7858</v>
      </c>
      <c r="C3945" s="1">
        <v>4599.0</v>
      </c>
      <c r="D3945" s="1">
        <v>1.0</v>
      </c>
      <c r="F3945" s="1" t="s">
        <v>1520</v>
      </c>
      <c r="G3945" s="2">
        <f>IFERROR(__xludf.DUMMYFUNCTION("IF(B3945="""","""",COUNTA(SPLIT(B3945,"" "")))"),30.0)</f>
        <v>30</v>
      </c>
    </row>
    <row r="3946">
      <c r="A3946" s="1" t="s">
        <v>7859</v>
      </c>
      <c r="B3946" s="1" t="s">
        <v>7860</v>
      </c>
      <c r="C3946" s="1">
        <v>4600.0</v>
      </c>
      <c r="D3946" s="1">
        <v>2.0</v>
      </c>
      <c r="F3946" s="1" t="s">
        <v>1520</v>
      </c>
      <c r="G3946" s="2">
        <f>IFERROR(__xludf.DUMMYFUNCTION("IF(B3946="""","""",COUNTA(SPLIT(B3946,"" "")))"),17.0)</f>
        <v>17</v>
      </c>
    </row>
    <row r="3947">
      <c r="A3947" s="1" t="s">
        <v>7861</v>
      </c>
      <c r="B3947" s="1" t="s">
        <v>7862</v>
      </c>
      <c r="C3947" s="1">
        <v>4601.0</v>
      </c>
      <c r="D3947" s="1">
        <v>1.0</v>
      </c>
      <c r="F3947" s="1" t="s">
        <v>1520</v>
      </c>
      <c r="G3947" s="2">
        <f>IFERROR(__xludf.DUMMYFUNCTION("IF(B3947="""","""",COUNTA(SPLIT(B3947,"" "")))"),49.0)</f>
        <v>49</v>
      </c>
    </row>
    <row r="3948">
      <c r="A3948" s="1" t="s">
        <v>7863</v>
      </c>
      <c r="B3948" s="1" t="s">
        <v>7864</v>
      </c>
      <c r="C3948" s="1">
        <v>3731.0</v>
      </c>
      <c r="D3948" s="1">
        <v>1.0</v>
      </c>
      <c r="F3948" s="1" t="s">
        <v>1520</v>
      </c>
      <c r="G3948" s="2">
        <f>IFERROR(__xludf.DUMMYFUNCTION("IF(B3948="""","""",COUNTA(SPLIT(B3948,"" "")))"),28.0)</f>
        <v>28</v>
      </c>
    </row>
    <row r="3949">
      <c r="A3949" s="1" t="s">
        <v>7865</v>
      </c>
      <c r="B3949" s="1" t="s">
        <v>7866</v>
      </c>
      <c r="C3949" s="1">
        <v>4666.0</v>
      </c>
      <c r="D3949" s="1">
        <v>1.0</v>
      </c>
      <c r="F3949" s="1" t="s">
        <v>1520</v>
      </c>
      <c r="G3949" s="2">
        <f>IFERROR(__xludf.DUMMYFUNCTION("IF(B3949="""","""",COUNTA(SPLIT(B3949,"" "")))"),16.0)</f>
        <v>16</v>
      </c>
    </row>
    <row r="3950">
      <c r="A3950" s="1" t="s">
        <v>7867</v>
      </c>
      <c r="B3950" s="1" t="s">
        <v>7868</v>
      </c>
      <c r="C3950" s="1">
        <v>4667.0</v>
      </c>
      <c r="D3950" s="1">
        <v>1.0</v>
      </c>
      <c r="F3950" s="1" t="s">
        <v>1520</v>
      </c>
      <c r="G3950" s="2">
        <f>IFERROR(__xludf.DUMMYFUNCTION("IF(B3950="""","""",COUNTA(SPLIT(B3950,"" "")))"),17.0)</f>
        <v>17</v>
      </c>
    </row>
    <row r="3951">
      <c r="A3951" s="1" t="s">
        <v>7869</v>
      </c>
      <c r="B3951" s="1" t="s">
        <v>7870</v>
      </c>
      <c r="C3951" s="1">
        <v>3716.0</v>
      </c>
      <c r="D3951" s="1">
        <v>1.0</v>
      </c>
      <c r="F3951" s="1" t="s">
        <v>1520</v>
      </c>
      <c r="G3951" s="2">
        <f>IFERROR(__xludf.DUMMYFUNCTION("IF(B3951="""","""",COUNTA(SPLIT(B3951,"" "")))"),37.0)</f>
        <v>37</v>
      </c>
    </row>
    <row r="3952">
      <c r="A3952" s="1" t="s">
        <v>7871</v>
      </c>
      <c r="B3952" s="1" t="s">
        <v>7872</v>
      </c>
      <c r="C3952" s="1">
        <v>3711.0</v>
      </c>
      <c r="D3952" s="1">
        <v>1.0</v>
      </c>
      <c r="F3952" s="1" t="s">
        <v>1520</v>
      </c>
      <c r="G3952" s="2">
        <f>IFERROR(__xludf.DUMMYFUNCTION("IF(B3952="""","""",COUNTA(SPLIT(B3952,"" "")))"),46.0)</f>
        <v>46</v>
      </c>
    </row>
    <row r="3953">
      <c r="A3953" s="1" t="s">
        <v>7873</v>
      </c>
      <c r="B3953" s="1" t="s">
        <v>7874</v>
      </c>
      <c r="C3953" s="1">
        <v>3709.0</v>
      </c>
      <c r="D3953" s="1">
        <v>1.0</v>
      </c>
      <c r="F3953" s="1" t="s">
        <v>1520</v>
      </c>
      <c r="G3953" s="2">
        <f>IFERROR(__xludf.DUMMYFUNCTION("IF(B3953="""","""",COUNTA(SPLIT(B3953,"" "")))"),25.0)</f>
        <v>25</v>
      </c>
    </row>
    <row r="3954">
      <c r="A3954" s="1" t="s">
        <v>7875</v>
      </c>
      <c r="B3954" s="1" t="s">
        <v>7876</v>
      </c>
      <c r="C3954" s="1">
        <v>3710.0</v>
      </c>
      <c r="D3954" s="1">
        <v>1.0</v>
      </c>
      <c r="F3954" s="1" t="s">
        <v>1520</v>
      </c>
      <c r="G3954" s="2">
        <f>IFERROR(__xludf.DUMMYFUNCTION("IF(B3954="""","""",COUNTA(SPLIT(B3954,"" "")))"),24.0)</f>
        <v>24</v>
      </c>
    </row>
    <row r="3955">
      <c r="A3955" s="1" t="s">
        <v>7877</v>
      </c>
      <c r="B3955" s="1" t="s">
        <v>7878</v>
      </c>
      <c r="C3955" s="1">
        <v>3712.0</v>
      </c>
      <c r="D3955" s="1">
        <v>1.0</v>
      </c>
      <c r="F3955" s="1" t="s">
        <v>1520</v>
      </c>
      <c r="G3955" s="2">
        <f>IFERROR(__xludf.DUMMYFUNCTION("IF(B3955="""","""",COUNTA(SPLIT(B3955,"" "")))"),33.0)</f>
        <v>33</v>
      </c>
    </row>
    <row r="3956">
      <c r="A3956" s="1" t="s">
        <v>7879</v>
      </c>
      <c r="B3956" s="1" t="s">
        <v>7880</v>
      </c>
      <c r="C3956" s="1">
        <v>3730.0</v>
      </c>
      <c r="D3956" s="1">
        <v>1.0</v>
      </c>
      <c r="F3956" s="1" t="s">
        <v>1520</v>
      </c>
      <c r="G3956" s="2">
        <f>IFERROR(__xludf.DUMMYFUNCTION("IF(B3956="""","""",COUNTA(SPLIT(B3956,"" "")))"),27.0)</f>
        <v>27</v>
      </c>
    </row>
    <row r="3957">
      <c r="A3957" s="1" t="s">
        <v>7881</v>
      </c>
      <c r="B3957" s="1" t="s">
        <v>7882</v>
      </c>
      <c r="C3957" s="1">
        <v>4664.0</v>
      </c>
      <c r="D3957" s="1">
        <v>1.0</v>
      </c>
      <c r="F3957" s="1" t="s">
        <v>1520</v>
      </c>
      <c r="G3957" s="2">
        <f>IFERROR(__xludf.DUMMYFUNCTION("IF(B3957="""","""",COUNTA(SPLIT(B3957,"" "")))"),32.0)</f>
        <v>32</v>
      </c>
    </row>
    <row r="3958">
      <c r="A3958" s="1" t="s">
        <v>7883</v>
      </c>
      <c r="B3958" s="1" t="s">
        <v>7884</v>
      </c>
      <c r="C3958" s="1">
        <v>4665.0</v>
      </c>
      <c r="D3958" s="1">
        <v>1.0</v>
      </c>
      <c r="F3958" s="1" t="s">
        <v>1520</v>
      </c>
      <c r="G3958" s="2">
        <f>IFERROR(__xludf.DUMMYFUNCTION("IF(B3958="""","""",COUNTA(SPLIT(B3958,"" "")))"),49.0)</f>
        <v>49</v>
      </c>
    </row>
    <row r="3959">
      <c r="A3959" s="1" t="s">
        <v>7885</v>
      </c>
      <c r="B3959" s="1" t="s">
        <v>7886</v>
      </c>
      <c r="C3959" s="1">
        <v>3843.0</v>
      </c>
      <c r="D3959" s="1">
        <v>1.0</v>
      </c>
      <c r="F3959" s="1" t="s">
        <v>1520</v>
      </c>
      <c r="G3959" s="2">
        <f>IFERROR(__xludf.DUMMYFUNCTION("IF(B3959="""","""",COUNTA(SPLIT(B3959,"" "")))"),35.0)</f>
        <v>35</v>
      </c>
    </row>
    <row r="3960">
      <c r="A3960" s="1" t="s">
        <v>7887</v>
      </c>
      <c r="B3960" s="1" t="s">
        <v>7888</v>
      </c>
      <c r="C3960" s="1">
        <v>4173.0</v>
      </c>
      <c r="D3960" s="1">
        <v>1.0</v>
      </c>
      <c r="F3960" s="1" t="s">
        <v>1520</v>
      </c>
      <c r="G3960" s="2">
        <f>IFERROR(__xludf.DUMMYFUNCTION("IF(B3960="""","""",COUNTA(SPLIT(B3960,"" "")))"),24.0)</f>
        <v>24</v>
      </c>
    </row>
    <row r="3961">
      <c r="A3961" s="1" t="s">
        <v>7889</v>
      </c>
      <c r="B3961" s="1" t="s">
        <v>7890</v>
      </c>
      <c r="C3961" s="1">
        <v>3844.0</v>
      </c>
      <c r="D3961" s="1">
        <v>9.0</v>
      </c>
      <c r="F3961" s="1" t="s">
        <v>1520</v>
      </c>
      <c r="G3961" s="2">
        <f>IFERROR(__xludf.DUMMYFUNCTION("IF(B3961="""","""",COUNTA(SPLIT(B3961,"" "")))"),25.0)</f>
        <v>25</v>
      </c>
    </row>
    <row r="3962">
      <c r="A3962" s="1" t="s">
        <v>7891</v>
      </c>
      <c r="B3962" s="1" t="s">
        <v>7892</v>
      </c>
      <c r="C3962" s="1">
        <v>4176.0</v>
      </c>
      <c r="D3962" s="1">
        <v>9.0</v>
      </c>
      <c r="F3962" s="1" t="s">
        <v>1520</v>
      </c>
      <c r="G3962" s="2">
        <f>IFERROR(__xludf.DUMMYFUNCTION("IF(B3962="""","""",COUNTA(SPLIT(B3962,"" "")))"),15.0)</f>
        <v>15</v>
      </c>
    </row>
    <row r="3963">
      <c r="A3963" s="1" t="s">
        <v>7893</v>
      </c>
      <c r="B3963" s="1" t="s">
        <v>7894</v>
      </c>
      <c r="C3963" s="1">
        <v>4177.0</v>
      </c>
      <c r="D3963" s="1">
        <v>1.0</v>
      </c>
      <c r="F3963" s="1" t="s">
        <v>1520</v>
      </c>
      <c r="G3963" s="2">
        <f>IFERROR(__xludf.DUMMYFUNCTION("IF(B3963="""","""",COUNTA(SPLIT(B3963,"" "")))"),27.0)</f>
        <v>27</v>
      </c>
    </row>
    <row r="3964">
      <c r="A3964" s="1" t="s">
        <v>7895</v>
      </c>
      <c r="B3964" s="1" t="s">
        <v>7896</v>
      </c>
      <c r="C3964" s="1">
        <v>6083.0</v>
      </c>
      <c r="D3964" s="1">
        <v>1.0</v>
      </c>
      <c r="F3964" s="1" t="s">
        <v>1520</v>
      </c>
      <c r="G3964" s="2">
        <f>IFERROR(__xludf.DUMMYFUNCTION("IF(B3964="""","""",COUNTA(SPLIT(B3964,"" "")))"),11.0)</f>
        <v>11</v>
      </c>
    </row>
    <row r="3965">
      <c r="A3965" s="1" t="s">
        <v>7897</v>
      </c>
      <c r="B3965" s="1" t="s">
        <v>7898</v>
      </c>
      <c r="C3965" s="1">
        <v>7243.0</v>
      </c>
      <c r="D3965" s="1">
        <v>1.0</v>
      </c>
      <c r="F3965" s="1" t="s">
        <v>1520</v>
      </c>
      <c r="G3965" s="2">
        <f>IFERROR(__xludf.DUMMYFUNCTION("IF(B3965="""","""",COUNTA(SPLIT(B3965,"" "")))"),21.0)</f>
        <v>21</v>
      </c>
    </row>
    <row r="3966">
      <c r="A3966" s="1" t="s">
        <v>7899</v>
      </c>
      <c r="B3966" s="1" t="s">
        <v>7900</v>
      </c>
      <c r="C3966" s="1">
        <v>7244.0</v>
      </c>
      <c r="D3966" s="1">
        <v>1.0</v>
      </c>
      <c r="F3966" s="1" t="s">
        <v>1520</v>
      </c>
      <c r="G3966" s="2">
        <f>IFERROR(__xludf.DUMMYFUNCTION("IF(B3966="""","""",COUNTA(SPLIT(B3966,"" "")))"),14.0)</f>
        <v>14</v>
      </c>
    </row>
    <row r="3967">
      <c r="A3967" s="1" t="s">
        <v>7901</v>
      </c>
      <c r="B3967" s="1" t="s">
        <v>7902</v>
      </c>
      <c r="C3967" s="1">
        <v>6080.0</v>
      </c>
      <c r="D3967" s="1">
        <v>1.0</v>
      </c>
      <c r="F3967" s="1" t="s">
        <v>1520</v>
      </c>
      <c r="G3967" s="2">
        <f>IFERROR(__xludf.DUMMYFUNCTION("IF(B3967="""","""",COUNTA(SPLIT(B3967,"" "")))"),13.0)</f>
        <v>13</v>
      </c>
    </row>
    <row r="3968">
      <c r="A3968" s="1" t="s">
        <v>7903</v>
      </c>
      <c r="B3968" s="1" t="s">
        <v>7904</v>
      </c>
      <c r="C3968" s="1">
        <v>7241.0</v>
      </c>
      <c r="D3968" s="1">
        <v>1.0</v>
      </c>
      <c r="F3968" s="1" t="s">
        <v>1520</v>
      </c>
      <c r="G3968" s="2">
        <f>IFERROR(__xludf.DUMMYFUNCTION("IF(B3968="""","""",COUNTA(SPLIT(B3968,"" "")))"),10.0)</f>
        <v>10</v>
      </c>
    </row>
    <row r="3969">
      <c r="A3969" s="1" t="s">
        <v>7905</v>
      </c>
      <c r="B3969" s="1" t="s">
        <v>7906</v>
      </c>
      <c r="C3969" s="1">
        <v>7242.0</v>
      </c>
      <c r="D3969" s="1">
        <v>1.0</v>
      </c>
      <c r="F3969" s="1" t="s">
        <v>1520</v>
      </c>
      <c r="G3969" s="2">
        <f>IFERROR(__xludf.DUMMYFUNCTION("IF(B3969="""","""",COUNTA(SPLIT(B3969,"" "")))"),12.0)</f>
        <v>12</v>
      </c>
    </row>
    <row r="3970">
      <c r="A3970" s="1" t="s">
        <v>7907</v>
      </c>
      <c r="B3970" s="1" t="s">
        <v>7908</v>
      </c>
      <c r="C3970" s="1">
        <v>3848.0</v>
      </c>
      <c r="D3970" s="1">
        <v>9.0</v>
      </c>
      <c r="F3970" s="1" t="s">
        <v>1520</v>
      </c>
      <c r="G3970" s="2">
        <f>IFERROR(__xludf.DUMMYFUNCTION("IF(B3970="""","""",COUNTA(SPLIT(B3970,"" "")))"),31.0)</f>
        <v>31</v>
      </c>
    </row>
    <row r="3971">
      <c r="A3971" s="1" t="s">
        <v>7909</v>
      </c>
      <c r="B3971" s="1" t="s">
        <v>7910</v>
      </c>
      <c r="C3971" s="1">
        <v>4183.0</v>
      </c>
      <c r="D3971" s="1">
        <v>9.0</v>
      </c>
      <c r="F3971" s="1" t="s">
        <v>1520</v>
      </c>
      <c r="G3971" s="2">
        <f>IFERROR(__xludf.DUMMYFUNCTION("IF(B3971="""","""",COUNTA(SPLIT(B3971,"" "")))"),9.0)</f>
        <v>9</v>
      </c>
    </row>
    <row r="3972">
      <c r="A3972" s="1" t="s">
        <v>7911</v>
      </c>
      <c r="B3972" s="1" t="s">
        <v>7912</v>
      </c>
      <c r="C3972" s="1">
        <v>4184.0</v>
      </c>
      <c r="D3972" s="1">
        <v>2.0</v>
      </c>
      <c r="F3972" s="1" t="s">
        <v>1520</v>
      </c>
      <c r="G3972" s="2">
        <f>IFERROR(__xludf.DUMMYFUNCTION("IF(B3972="""","""",COUNTA(SPLIT(B3972,"" "")))"),12.0)</f>
        <v>12</v>
      </c>
    </row>
    <row r="3973">
      <c r="A3973" s="1" t="s">
        <v>7913</v>
      </c>
      <c r="B3973" s="1" t="s">
        <v>7914</v>
      </c>
      <c r="C3973" s="1">
        <v>4185.0</v>
      </c>
      <c r="D3973" s="1">
        <v>4.0</v>
      </c>
      <c r="F3973" s="1" t="s">
        <v>1520</v>
      </c>
      <c r="G3973" s="2">
        <f>IFERROR(__xludf.DUMMYFUNCTION("IF(B3973="""","""",COUNTA(SPLIT(B3973,"" "")))"),5.0)</f>
        <v>5</v>
      </c>
    </row>
    <row r="3974">
      <c r="A3974" s="1" t="s">
        <v>7915</v>
      </c>
      <c r="B3974" s="1" t="s">
        <v>7916</v>
      </c>
      <c r="C3974" s="1">
        <v>4186.0</v>
      </c>
      <c r="D3974" s="1">
        <v>2.0</v>
      </c>
      <c r="F3974" s="1" t="s">
        <v>1520</v>
      </c>
      <c r="G3974" s="2">
        <f>IFERROR(__xludf.DUMMYFUNCTION("IF(B3974="""","""",COUNTA(SPLIT(B3974,"" "")))"),1.0)</f>
        <v>1</v>
      </c>
    </row>
    <row r="3975">
      <c r="A3975" s="1" t="s">
        <v>7917</v>
      </c>
      <c r="B3975" s="1" t="s">
        <v>7918</v>
      </c>
      <c r="C3975" s="1">
        <v>3846.0</v>
      </c>
      <c r="D3975" s="1">
        <v>1.0</v>
      </c>
      <c r="F3975" s="1" t="s">
        <v>1520</v>
      </c>
      <c r="G3975" s="2">
        <f>IFERROR(__xludf.DUMMYFUNCTION("IF(B3975="""","""",COUNTA(SPLIT(B3975,"" "")))"),39.0)</f>
        <v>39</v>
      </c>
    </row>
    <row r="3976">
      <c r="A3976" s="1" t="s">
        <v>7919</v>
      </c>
      <c r="B3976" s="1" t="s">
        <v>7920</v>
      </c>
      <c r="C3976" s="1">
        <v>3847.0</v>
      </c>
      <c r="D3976" s="1">
        <v>1.0</v>
      </c>
      <c r="F3976" s="1" t="s">
        <v>1520</v>
      </c>
      <c r="G3976" s="2">
        <f>IFERROR(__xludf.DUMMYFUNCTION("IF(B3976="""","""",COUNTA(SPLIT(B3976,"" "")))"),17.0)</f>
        <v>17</v>
      </c>
    </row>
    <row r="3977">
      <c r="A3977" s="1" t="s">
        <v>7921</v>
      </c>
      <c r="B3977" s="1" t="s">
        <v>7922</v>
      </c>
      <c r="C3977" s="1">
        <v>4174.0</v>
      </c>
      <c r="D3977" s="1">
        <v>1.0</v>
      </c>
      <c r="F3977" s="1" t="s">
        <v>1520</v>
      </c>
      <c r="G3977" s="2">
        <f>IFERROR(__xludf.DUMMYFUNCTION("IF(B3977="""","""",COUNTA(SPLIT(B3977,"" "")))"),22.0)</f>
        <v>22</v>
      </c>
    </row>
    <row r="3978">
      <c r="A3978" s="1" t="s">
        <v>7923</v>
      </c>
      <c r="B3978" s="1" t="s">
        <v>7924</v>
      </c>
      <c r="C3978" s="1">
        <v>4175.0</v>
      </c>
      <c r="D3978" s="1">
        <v>1.0</v>
      </c>
      <c r="F3978" s="1" t="s">
        <v>1520</v>
      </c>
      <c r="G3978" s="2">
        <f>IFERROR(__xludf.DUMMYFUNCTION("IF(B3978="""","""",COUNTA(SPLIT(B3978,"" "")))"),14.0)</f>
        <v>14</v>
      </c>
    </row>
    <row r="3979">
      <c r="A3979" s="1" t="s">
        <v>7925</v>
      </c>
      <c r="B3979" s="1" t="s">
        <v>7926</v>
      </c>
      <c r="C3979" s="1">
        <v>3832.0</v>
      </c>
      <c r="D3979" s="1">
        <v>1.0</v>
      </c>
      <c r="F3979" s="1" t="s">
        <v>1520</v>
      </c>
      <c r="G3979" s="2">
        <f>IFERROR(__xludf.DUMMYFUNCTION("IF(B3979="""","""",COUNTA(SPLIT(B3979,"" "")))"),20.0)</f>
        <v>20</v>
      </c>
    </row>
    <row r="3980">
      <c r="A3980" s="1" t="s">
        <v>7927</v>
      </c>
      <c r="B3980" s="1" t="s">
        <v>7928</v>
      </c>
      <c r="C3980" s="1">
        <v>4144.0</v>
      </c>
      <c r="D3980" s="1">
        <v>9.0</v>
      </c>
      <c r="F3980" s="1" t="s">
        <v>1520</v>
      </c>
      <c r="G3980" s="2">
        <f>IFERROR(__xludf.DUMMYFUNCTION("IF(B3980="""","""",COUNTA(SPLIT(B3980,"" "")))"),37.0)</f>
        <v>37</v>
      </c>
    </row>
    <row r="3981">
      <c r="A3981" s="1" t="s">
        <v>7929</v>
      </c>
      <c r="B3981" s="1" t="s">
        <v>7930</v>
      </c>
      <c r="C3981" s="1">
        <v>4145.0</v>
      </c>
      <c r="D3981" s="1">
        <v>9.0</v>
      </c>
      <c r="F3981" s="1" t="s">
        <v>1520</v>
      </c>
      <c r="G3981" s="2">
        <f>IFERROR(__xludf.DUMMYFUNCTION("IF(B3981="""","""",COUNTA(SPLIT(B3981,"" "")))"),14.0)</f>
        <v>14</v>
      </c>
    </row>
    <row r="3982">
      <c r="A3982" s="1" t="s">
        <v>7931</v>
      </c>
      <c r="B3982" s="1" t="s">
        <v>7932</v>
      </c>
      <c r="C3982" s="1">
        <v>4146.0</v>
      </c>
      <c r="D3982" s="1">
        <v>1.0</v>
      </c>
      <c r="F3982" s="1" t="s">
        <v>1520</v>
      </c>
      <c r="G3982" s="2">
        <f>IFERROR(__xludf.DUMMYFUNCTION("IF(B3982="""","""",COUNTA(SPLIT(B3982,"" "")))"),40.0)</f>
        <v>40</v>
      </c>
    </row>
    <row r="3983">
      <c r="A3983" s="1" t="s">
        <v>7933</v>
      </c>
      <c r="B3983" s="1" t="s">
        <v>7934</v>
      </c>
      <c r="C3983" s="1">
        <v>4913.0</v>
      </c>
      <c r="D3983" s="1">
        <v>2.0</v>
      </c>
      <c r="F3983" s="1" t="s">
        <v>1520</v>
      </c>
      <c r="G3983" s="2">
        <f>IFERROR(__xludf.DUMMYFUNCTION("IF(B3983="""","""",COUNTA(SPLIT(B3983,"" "")))"),5.0)</f>
        <v>5</v>
      </c>
    </row>
    <row r="3984">
      <c r="A3984" s="1" t="s">
        <v>7935</v>
      </c>
      <c r="B3984" s="1" t="s">
        <v>7936</v>
      </c>
      <c r="C3984" s="1">
        <v>4914.0</v>
      </c>
      <c r="D3984" s="1">
        <v>2.0</v>
      </c>
      <c r="F3984" s="1" t="s">
        <v>1520</v>
      </c>
      <c r="G3984" s="2">
        <f>IFERROR(__xludf.DUMMYFUNCTION("IF(B3984="""","""",COUNTA(SPLIT(B3984,"" "")))"),5.0)</f>
        <v>5</v>
      </c>
    </row>
    <row r="3985">
      <c r="A3985" s="1" t="s">
        <v>7937</v>
      </c>
      <c r="B3985" s="1" t="s">
        <v>7938</v>
      </c>
      <c r="C3985" s="1">
        <v>4915.0</v>
      </c>
      <c r="D3985" s="1">
        <v>2.0</v>
      </c>
      <c r="F3985" s="1" t="s">
        <v>1520</v>
      </c>
      <c r="G3985" s="2">
        <f>IFERROR(__xludf.DUMMYFUNCTION("IF(B3985="""","""",COUNTA(SPLIT(B3985,"" "")))"),5.0)</f>
        <v>5</v>
      </c>
    </row>
    <row r="3986">
      <c r="A3986" s="1" t="s">
        <v>7939</v>
      </c>
      <c r="B3986" s="1" t="s">
        <v>7940</v>
      </c>
      <c r="C3986" s="1">
        <v>3838.0</v>
      </c>
      <c r="D3986" s="1">
        <v>9.0</v>
      </c>
      <c r="F3986" s="1" t="s">
        <v>1520</v>
      </c>
      <c r="G3986" s="2">
        <f>IFERROR(__xludf.DUMMYFUNCTION("IF(B3986="""","""",COUNTA(SPLIT(B3986,"" "")))"),10.0)</f>
        <v>10</v>
      </c>
    </row>
    <row r="3987">
      <c r="A3987" s="1" t="s">
        <v>7941</v>
      </c>
      <c r="B3987" s="1" t="s">
        <v>7942</v>
      </c>
      <c r="C3987" s="1">
        <v>4157.0</v>
      </c>
      <c r="D3987" s="1">
        <v>9.0</v>
      </c>
      <c r="F3987" s="1" t="s">
        <v>1520</v>
      </c>
      <c r="G3987" s="2">
        <f>IFERROR(__xludf.DUMMYFUNCTION("IF(B3987="""","""",COUNTA(SPLIT(B3987,"" "")))"),19.0)</f>
        <v>19</v>
      </c>
    </row>
    <row r="3988">
      <c r="A3988" s="1" t="s">
        <v>7943</v>
      </c>
      <c r="B3988" s="1" t="s">
        <v>7944</v>
      </c>
      <c r="C3988" s="1">
        <v>4158.0</v>
      </c>
      <c r="D3988" s="1">
        <v>1.0</v>
      </c>
      <c r="F3988" s="1" t="s">
        <v>1520</v>
      </c>
      <c r="G3988" s="2">
        <f>IFERROR(__xludf.DUMMYFUNCTION("IF(B3988="""","""",COUNTA(SPLIT(B3988,"" "")))"),34.0)</f>
        <v>34</v>
      </c>
    </row>
    <row r="3989">
      <c r="A3989" s="1" t="s">
        <v>7945</v>
      </c>
      <c r="B3989" s="1" t="s">
        <v>7946</v>
      </c>
      <c r="C3989" s="1">
        <v>4159.0</v>
      </c>
      <c r="D3989" s="1">
        <v>1.0</v>
      </c>
      <c r="F3989" s="1" t="s">
        <v>1520</v>
      </c>
      <c r="G3989" s="2">
        <f>IFERROR(__xludf.DUMMYFUNCTION("IF(B3989="""","""",COUNTA(SPLIT(B3989,"" "")))"),26.0)</f>
        <v>26</v>
      </c>
    </row>
    <row r="3990">
      <c r="A3990" s="1" t="s">
        <v>7947</v>
      </c>
      <c r="B3990" s="1" t="s">
        <v>7948</v>
      </c>
      <c r="C3990" s="1">
        <v>3826.0</v>
      </c>
      <c r="D3990" s="1">
        <v>1.0</v>
      </c>
      <c r="F3990" s="1" t="s">
        <v>1520</v>
      </c>
      <c r="G3990" s="2">
        <f>IFERROR(__xludf.DUMMYFUNCTION("IF(B3990="""","""",COUNTA(SPLIT(B3990,"" "")))"),31.0)</f>
        <v>31</v>
      </c>
    </row>
    <row r="3991">
      <c r="A3991" s="1" t="s">
        <v>7949</v>
      </c>
      <c r="B3991" s="1" t="s">
        <v>7950</v>
      </c>
      <c r="C3991" s="1">
        <v>3828.0</v>
      </c>
      <c r="D3991" s="1">
        <v>3.0</v>
      </c>
      <c r="F3991" s="1" t="s">
        <v>1520</v>
      </c>
      <c r="G3991" s="2">
        <f>IFERROR(__xludf.DUMMYFUNCTION("IF(B3991="""","""",COUNTA(SPLIT(B3991,"" "")))"),19.0)</f>
        <v>19</v>
      </c>
    </row>
    <row r="3992">
      <c r="A3992" s="1" t="s">
        <v>7951</v>
      </c>
      <c r="B3992" s="1" t="s">
        <v>7952</v>
      </c>
      <c r="C3992" s="1">
        <v>3829.0</v>
      </c>
      <c r="D3992" s="1">
        <v>9.0</v>
      </c>
      <c r="F3992" s="1" t="s">
        <v>1520</v>
      </c>
      <c r="G3992" s="2">
        <f>IFERROR(__xludf.DUMMYFUNCTION("IF(B3992="""","""",COUNTA(SPLIT(B3992,"" "")))"),26.0)</f>
        <v>26</v>
      </c>
    </row>
    <row r="3993">
      <c r="A3993" s="1" t="s">
        <v>7953</v>
      </c>
      <c r="B3993" s="1" t="s">
        <v>7954</v>
      </c>
      <c r="C3993" s="1">
        <v>3830.0</v>
      </c>
      <c r="D3993" s="1">
        <v>3.0</v>
      </c>
      <c r="F3993" s="1" t="s">
        <v>1520</v>
      </c>
      <c r="G3993" s="2">
        <f>IFERROR(__xludf.DUMMYFUNCTION("IF(B3993="""","""",COUNTA(SPLIT(B3993,"" "")))"),30.0)</f>
        <v>30</v>
      </c>
    </row>
    <row r="3994">
      <c r="A3994" s="1" t="s">
        <v>7955</v>
      </c>
      <c r="B3994" s="1" t="s">
        <v>7956</v>
      </c>
      <c r="C3994" s="1">
        <v>4117.0</v>
      </c>
      <c r="D3994" s="1">
        <v>3.0</v>
      </c>
      <c r="F3994" s="1" t="s">
        <v>1520</v>
      </c>
      <c r="G3994" s="2">
        <f>IFERROR(__xludf.DUMMYFUNCTION("IF(B3994="""","""",COUNTA(SPLIT(B3994,"" "")))"),24.0)</f>
        <v>24</v>
      </c>
    </row>
    <row r="3995">
      <c r="A3995" s="1" t="s">
        <v>7957</v>
      </c>
      <c r="B3995" s="1" t="s">
        <v>7958</v>
      </c>
      <c r="C3995" s="1">
        <v>4118.0</v>
      </c>
      <c r="D3995" s="1">
        <v>7.0</v>
      </c>
      <c r="F3995" s="1" t="s">
        <v>1520</v>
      </c>
      <c r="G3995" s="2">
        <f>IFERROR(__xludf.DUMMYFUNCTION("IF(B3995="""","""",COUNTA(SPLIT(B3995,"" "")))"),21.0)</f>
        <v>21</v>
      </c>
    </row>
    <row r="3996">
      <c r="A3996" s="1" t="s">
        <v>7959</v>
      </c>
      <c r="B3996" s="1" t="s">
        <v>7960</v>
      </c>
      <c r="C3996" s="1">
        <v>4121.0</v>
      </c>
      <c r="D3996" s="1">
        <v>3.0</v>
      </c>
      <c r="F3996" s="1" t="s">
        <v>1520</v>
      </c>
      <c r="G3996" s="2">
        <f>IFERROR(__xludf.DUMMYFUNCTION("IF(B3996="""","""",COUNTA(SPLIT(B3996,"" "")))"),18.0)</f>
        <v>18</v>
      </c>
    </row>
    <row r="3997">
      <c r="A3997" s="1" t="s">
        <v>7961</v>
      </c>
      <c r="B3997" s="1" t="s">
        <v>7962</v>
      </c>
      <c r="C3997" s="1">
        <v>4122.0</v>
      </c>
      <c r="D3997" s="1">
        <v>9.0</v>
      </c>
      <c r="F3997" s="1" t="s">
        <v>1520</v>
      </c>
      <c r="G3997" s="2">
        <f>IFERROR(__xludf.DUMMYFUNCTION("IF(B3997="""","""",COUNTA(SPLIT(B3997,"" "")))"),16.0)</f>
        <v>16</v>
      </c>
    </row>
    <row r="3998">
      <c r="A3998" s="1" t="s">
        <v>7963</v>
      </c>
      <c r="B3998" s="1" t="s">
        <v>7964</v>
      </c>
      <c r="C3998" s="1">
        <v>4123.0</v>
      </c>
      <c r="D3998" s="1">
        <v>1.0</v>
      </c>
      <c r="F3998" s="1" t="s">
        <v>1520</v>
      </c>
      <c r="G3998" s="2">
        <f>IFERROR(__xludf.DUMMYFUNCTION("IF(B3998="""","""",COUNTA(SPLIT(B3998,"" "")))"),14.0)</f>
        <v>14</v>
      </c>
    </row>
    <row r="3999">
      <c r="A3999" s="1" t="s">
        <v>7965</v>
      </c>
      <c r="B3999" s="1" t="s">
        <v>7966</v>
      </c>
      <c r="C3999" s="1">
        <v>4139.0</v>
      </c>
      <c r="D3999" s="1">
        <v>1.0</v>
      </c>
      <c r="F3999" s="1" t="s">
        <v>1520</v>
      </c>
      <c r="G3999" s="2">
        <f>IFERROR(__xludf.DUMMYFUNCTION("IF(B3999="""","""",COUNTA(SPLIT(B3999,"" "")))"),27.0)</f>
        <v>27</v>
      </c>
    </row>
    <row r="4000">
      <c r="A4000" s="1" t="s">
        <v>7967</v>
      </c>
      <c r="B4000" s="1" t="s">
        <v>7968</v>
      </c>
      <c r="C4000" s="1">
        <v>4140.0</v>
      </c>
      <c r="D4000" s="1">
        <v>1.0</v>
      </c>
      <c r="F4000" s="1" t="s">
        <v>1520</v>
      </c>
      <c r="G4000" s="2">
        <f>IFERROR(__xludf.DUMMYFUNCTION("IF(B4000="""","""",COUNTA(SPLIT(B4000,"" "")))"),37.0)</f>
        <v>37</v>
      </c>
    </row>
    <row r="4001">
      <c r="A4001" s="1" t="s">
        <v>7969</v>
      </c>
      <c r="B4001" s="1" t="s">
        <v>7970</v>
      </c>
      <c r="C4001" s="1">
        <v>4318.0</v>
      </c>
      <c r="D4001" s="1">
        <v>1.0</v>
      </c>
      <c r="F4001" s="1" t="s">
        <v>1520</v>
      </c>
      <c r="G4001" s="2">
        <f>IFERROR(__xludf.DUMMYFUNCTION("IF(B4001="""","""",COUNTA(SPLIT(B4001,"" "")))"),5.0)</f>
        <v>5</v>
      </c>
    </row>
    <row r="4002">
      <c r="A4002" s="1" t="s">
        <v>7971</v>
      </c>
      <c r="B4002" s="1" t="s">
        <v>7972</v>
      </c>
      <c r="C4002" s="1">
        <v>5618.0</v>
      </c>
      <c r="D4002" s="1">
        <v>1.0</v>
      </c>
      <c r="F4002" s="1" t="s">
        <v>1520</v>
      </c>
      <c r="G4002" s="2">
        <f>IFERROR(__xludf.DUMMYFUNCTION("IF(B4002="""","""",COUNTA(SPLIT(B4002,"" "")))"),18.0)</f>
        <v>18</v>
      </c>
    </row>
    <row r="4003">
      <c r="A4003" s="1" t="s">
        <v>7973</v>
      </c>
      <c r="B4003" s="1" t="s">
        <v>7974</v>
      </c>
      <c r="C4003" s="1">
        <v>5619.0</v>
      </c>
      <c r="D4003" s="1">
        <v>1.0</v>
      </c>
      <c r="F4003" s="1" t="s">
        <v>1520</v>
      </c>
      <c r="G4003" s="2">
        <f>IFERROR(__xludf.DUMMYFUNCTION("IF(B4003="""","""",COUNTA(SPLIT(B4003,"" "")))"),30.0)</f>
        <v>30</v>
      </c>
    </row>
    <row r="4004">
      <c r="A4004" s="1" t="s">
        <v>7975</v>
      </c>
      <c r="B4004" s="1" t="s">
        <v>7976</v>
      </c>
      <c r="C4004" s="1">
        <v>5620.0</v>
      </c>
      <c r="D4004" s="1">
        <v>1.0</v>
      </c>
      <c r="F4004" s="1" t="s">
        <v>1520</v>
      </c>
      <c r="G4004" s="2">
        <f>IFERROR(__xludf.DUMMYFUNCTION("IF(B4004="""","""",COUNTA(SPLIT(B4004,"" "")))"),26.0)</f>
        <v>26</v>
      </c>
    </row>
    <row r="4005">
      <c r="A4005" s="1" t="s">
        <v>7977</v>
      </c>
      <c r="B4005" s="1" t="s">
        <v>7978</v>
      </c>
      <c r="C4005" s="1">
        <v>5621.0</v>
      </c>
      <c r="D4005" s="1">
        <v>1.0</v>
      </c>
      <c r="F4005" s="1" t="s">
        <v>1520</v>
      </c>
      <c r="G4005" s="2">
        <f>IFERROR(__xludf.DUMMYFUNCTION("IF(B4005="""","""",COUNTA(SPLIT(B4005,"" "")))"),15.0)</f>
        <v>15</v>
      </c>
    </row>
    <row r="4006">
      <c r="A4006" s="1" t="s">
        <v>7979</v>
      </c>
      <c r="B4006" s="1" t="s">
        <v>7980</v>
      </c>
      <c r="C4006" s="1">
        <v>5622.0</v>
      </c>
      <c r="D4006" s="1">
        <v>1.0</v>
      </c>
      <c r="F4006" s="1" t="s">
        <v>1520</v>
      </c>
      <c r="G4006" s="2">
        <f>IFERROR(__xludf.DUMMYFUNCTION("IF(B4006="""","""",COUNTA(SPLIT(B4006,"" "")))"),41.0)</f>
        <v>41</v>
      </c>
    </row>
    <row r="4007">
      <c r="A4007" s="1" t="s">
        <v>7981</v>
      </c>
      <c r="B4007" s="1" t="s">
        <v>7982</v>
      </c>
      <c r="C4007" s="1">
        <v>5623.0</v>
      </c>
      <c r="D4007" s="1">
        <v>1.0</v>
      </c>
      <c r="F4007" s="1" t="s">
        <v>1520</v>
      </c>
      <c r="G4007" s="2">
        <f>IFERROR(__xludf.DUMMYFUNCTION("IF(B4007="""","""",COUNTA(SPLIT(B4007,"" "")))"),31.0)</f>
        <v>31</v>
      </c>
    </row>
    <row r="4008">
      <c r="A4008" s="1" t="s">
        <v>7983</v>
      </c>
      <c r="B4008" s="1" t="s">
        <v>7984</v>
      </c>
      <c r="C4008" s="1">
        <v>5624.0</v>
      </c>
      <c r="D4008" s="1">
        <v>1.0</v>
      </c>
      <c r="F4008" s="1" t="s">
        <v>1520</v>
      </c>
      <c r="G4008" s="2">
        <f>IFERROR(__xludf.DUMMYFUNCTION("IF(B4008="""","""",COUNTA(SPLIT(B4008,"" "")))"),28.0)</f>
        <v>28</v>
      </c>
    </row>
    <row r="4009">
      <c r="A4009" s="1" t="s">
        <v>7985</v>
      </c>
      <c r="B4009" s="1" t="s">
        <v>7986</v>
      </c>
      <c r="C4009" s="1">
        <v>5625.0</v>
      </c>
      <c r="D4009" s="1">
        <v>1.0</v>
      </c>
      <c r="F4009" s="1" t="s">
        <v>1520</v>
      </c>
      <c r="G4009" s="2">
        <f>IFERROR(__xludf.DUMMYFUNCTION("IF(B4009="""","""",COUNTA(SPLIT(B4009,"" "")))"),24.0)</f>
        <v>24</v>
      </c>
    </row>
    <row r="4010">
      <c r="A4010" s="1" t="s">
        <v>7987</v>
      </c>
      <c r="B4010" s="1" t="s">
        <v>7988</v>
      </c>
      <c r="C4010" s="1">
        <v>5626.0</v>
      </c>
      <c r="D4010" s="1">
        <v>1.0</v>
      </c>
      <c r="F4010" s="1" t="s">
        <v>1520</v>
      </c>
      <c r="G4010" s="2">
        <f>IFERROR(__xludf.DUMMYFUNCTION("IF(B4010="""","""",COUNTA(SPLIT(B4010,"" "")))"),34.0)</f>
        <v>34</v>
      </c>
    </row>
    <row r="4011">
      <c r="A4011" s="1" t="s">
        <v>7989</v>
      </c>
      <c r="B4011" s="1" t="s">
        <v>7990</v>
      </c>
      <c r="C4011" s="1">
        <v>5627.0</v>
      </c>
      <c r="D4011" s="1">
        <v>1.0</v>
      </c>
      <c r="F4011" s="1" t="s">
        <v>1520</v>
      </c>
      <c r="G4011" s="2">
        <f>IFERROR(__xludf.DUMMYFUNCTION("IF(B4011="""","""",COUNTA(SPLIT(B4011,"" "")))"),16.0)</f>
        <v>16</v>
      </c>
    </row>
    <row r="4012">
      <c r="A4012" s="1" t="s">
        <v>7991</v>
      </c>
      <c r="B4012" s="1" t="s">
        <v>7992</v>
      </c>
      <c r="C4012" s="1">
        <v>5628.0</v>
      </c>
      <c r="D4012" s="1">
        <v>1.0</v>
      </c>
      <c r="F4012" s="1" t="s">
        <v>1520</v>
      </c>
      <c r="G4012" s="2">
        <f>IFERROR(__xludf.DUMMYFUNCTION("IF(B4012="""","""",COUNTA(SPLIT(B4012,"" "")))"),22.0)</f>
        <v>22</v>
      </c>
    </row>
    <row r="4013">
      <c r="A4013" s="1" t="s">
        <v>7993</v>
      </c>
      <c r="B4013" s="1" t="s">
        <v>7994</v>
      </c>
      <c r="C4013" s="1">
        <v>5629.0</v>
      </c>
      <c r="D4013" s="1">
        <v>1.0</v>
      </c>
      <c r="F4013" s="1" t="s">
        <v>1520</v>
      </c>
      <c r="G4013" s="2">
        <f>IFERROR(__xludf.DUMMYFUNCTION("IF(B4013="""","""",COUNTA(SPLIT(B4013,"" "")))"),20.0)</f>
        <v>20</v>
      </c>
    </row>
    <row r="4014">
      <c r="A4014" s="1" t="s">
        <v>7995</v>
      </c>
      <c r="B4014" s="1" t="s">
        <v>7996</v>
      </c>
      <c r="C4014" s="1">
        <v>5630.0</v>
      </c>
      <c r="D4014" s="1">
        <v>1.0</v>
      </c>
      <c r="F4014" s="1" t="s">
        <v>1520</v>
      </c>
      <c r="G4014" s="2">
        <f>IFERROR(__xludf.DUMMYFUNCTION("IF(B4014="""","""",COUNTA(SPLIT(B4014,"" "")))"),24.0)</f>
        <v>24</v>
      </c>
    </row>
    <row r="4015">
      <c r="A4015" s="1" t="s">
        <v>7997</v>
      </c>
      <c r="B4015" s="1" t="s">
        <v>7998</v>
      </c>
      <c r="C4015" s="1">
        <v>5631.0</v>
      </c>
      <c r="D4015" s="1">
        <v>1.0</v>
      </c>
      <c r="F4015" s="1" t="s">
        <v>1520</v>
      </c>
      <c r="G4015" s="2">
        <f>IFERROR(__xludf.DUMMYFUNCTION("IF(B4015="""","""",COUNTA(SPLIT(B4015,"" "")))"),29.0)</f>
        <v>29</v>
      </c>
    </row>
    <row r="4016">
      <c r="A4016" s="1" t="s">
        <v>7999</v>
      </c>
      <c r="B4016" s="1" t="s">
        <v>8000</v>
      </c>
      <c r="C4016" s="1">
        <v>5632.0</v>
      </c>
      <c r="D4016" s="1">
        <v>1.0</v>
      </c>
      <c r="F4016" s="1" t="s">
        <v>1520</v>
      </c>
      <c r="G4016" s="2">
        <f>IFERROR(__xludf.DUMMYFUNCTION("IF(B4016="""","""",COUNTA(SPLIT(B4016,"" "")))"),28.0)</f>
        <v>28</v>
      </c>
    </row>
    <row r="4017">
      <c r="A4017" s="1" t="s">
        <v>8001</v>
      </c>
      <c r="B4017" s="1" t="s">
        <v>8002</v>
      </c>
      <c r="C4017" s="1">
        <v>8134.0</v>
      </c>
      <c r="D4017" s="1">
        <v>1.0</v>
      </c>
      <c r="F4017" s="1" t="s">
        <v>1520</v>
      </c>
      <c r="G4017" s="2">
        <f>IFERROR(__xludf.DUMMYFUNCTION("IF(B4017="""","""",COUNTA(SPLIT(B4017,"" "")))"),6.0)</f>
        <v>6</v>
      </c>
    </row>
    <row r="4018">
      <c r="A4018" s="1" t="s">
        <v>8003</v>
      </c>
      <c r="B4018" s="1" t="s">
        <v>8004</v>
      </c>
      <c r="C4018" s="1">
        <v>8135.0</v>
      </c>
      <c r="D4018" s="1">
        <v>1.0</v>
      </c>
      <c r="F4018" s="1" t="s">
        <v>1520</v>
      </c>
      <c r="G4018" s="2">
        <f>IFERROR(__xludf.DUMMYFUNCTION("IF(B4018="""","""",COUNTA(SPLIT(B4018,"" "")))"),22.0)</f>
        <v>22</v>
      </c>
    </row>
    <row r="4019">
      <c r="A4019" s="1" t="s">
        <v>8005</v>
      </c>
      <c r="B4019" s="1" t="s">
        <v>8006</v>
      </c>
      <c r="C4019" s="1">
        <v>4094.0</v>
      </c>
      <c r="D4019" s="1">
        <v>1.0</v>
      </c>
      <c r="F4019" s="1" t="s">
        <v>1520</v>
      </c>
      <c r="G4019" s="2">
        <f>IFERROR(__xludf.DUMMYFUNCTION("IF(B4019="""","""",COUNTA(SPLIT(B4019,"" "")))"),32.0)</f>
        <v>32</v>
      </c>
    </row>
    <row r="4020">
      <c r="A4020" s="1" t="s">
        <v>8007</v>
      </c>
      <c r="B4020" s="1" t="s">
        <v>8008</v>
      </c>
      <c r="C4020" s="1">
        <v>3842.0</v>
      </c>
      <c r="D4020" s="1">
        <v>9.0</v>
      </c>
      <c r="F4020" s="1" t="s">
        <v>1520</v>
      </c>
      <c r="G4020" s="2">
        <f>IFERROR(__xludf.DUMMYFUNCTION("IF(B4020="""","""",COUNTA(SPLIT(B4020,"" "")))"),31.0)</f>
        <v>31</v>
      </c>
    </row>
    <row r="4021">
      <c r="A4021" s="1" t="s">
        <v>8009</v>
      </c>
      <c r="B4021" s="1" t="s">
        <v>8010</v>
      </c>
      <c r="C4021" s="1">
        <v>4166.0</v>
      </c>
      <c r="D4021" s="1">
        <v>4.0</v>
      </c>
      <c r="F4021" s="1" t="s">
        <v>1520</v>
      </c>
      <c r="G4021" s="2">
        <f>IFERROR(__xludf.DUMMYFUNCTION("IF(B4021="""","""",COUNTA(SPLIT(B4021,"" "")))"),4.0)</f>
        <v>4</v>
      </c>
    </row>
    <row r="4022">
      <c r="A4022" s="1" t="s">
        <v>8011</v>
      </c>
      <c r="B4022" s="1" t="s">
        <v>8012</v>
      </c>
      <c r="C4022" s="1">
        <v>4167.0</v>
      </c>
      <c r="D4022" s="1">
        <v>5.0</v>
      </c>
      <c r="F4022" s="1" t="s">
        <v>1520</v>
      </c>
      <c r="G4022" s="2">
        <f>IFERROR(__xludf.DUMMYFUNCTION("IF(B4022="""","""",COUNTA(SPLIT(B4022,"" "")))"),13.0)</f>
        <v>13</v>
      </c>
    </row>
    <row r="4023">
      <c r="A4023" s="1" t="s">
        <v>8013</v>
      </c>
      <c r="B4023" s="1" t="s">
        <v>8014</v>
      </c>
      <c r="C4023" s="1">
        <v>4168.0</v>
      </c>
      <c r="D4023" s="1">
        <v>9.0</v>
      </c>
      <c r="F4023" s="1" t="s">
        <v>1520</v>
      </c>
      <c r="G4023" s="2">
        <f>IFERROR(__xludf.DUMMYFUNCTION("IF(B4023="""","""",COUNTA(SPLIT(B4023,"" "")))"),23.0)</f>
        <v>23</v>
      </c>
    </row>
    <row r="4024">
      <c r="A4024" s="1" t="s">
        <v>8015</v>
      </c>
      <c r="B4024" s="1" t="s">
        <v>8016</v>
      </c>
      <c r="C4024" s="1">
        <v>4169.0</v>
      </c>
      <c r="D4024" s="1">
        <v>4.0</v>
      </c>
      <c r="F4024" s="1" t="s">
        <v>1520</v>
      </c>
      <c r="G4024" s="2">
        <f>IFERROR(__xludf.DUMMYFUNCTION("IF(B4024="""","""",COUNTA(SPLIT(B4024,"" "")))"),8.0)</f>
        <v>8</v>
      </c>
    </row>
    <row r="4025">
      <c r="A4025" s="1" t="s">
        <v>8017</v>
      </c>
      <c r="B4025" s="1" t="s">
        <v>8018</v>
      </c>
      <c r="C4025" s="1">
        <v>4170.0</v>
      </c>
      <c r="D4025" s="1">
        <v>9.0</v>
      </c>
      <c r="F4025" s="1" t="s">
        <v>1520</v>
      </c>
      <c r="G4025" s="2">
        <f>IFERROR(__xludf.DUMMYFUNCTION("IF(B4025="""","""",COUNTA(SPLIT(B4025,"" "")))"),33.0)</f>
        <v>33</v>
      </c>
    </row>
    <row r="4026">
      <c r="A4026" s="1" t="s">
        <v>8019</v>
      </c>
      <c r="B4026" s="1" t="s">
        <v>8020</v>
      </c>
      <c r="C4026" s="1">
        <v>3837.0</v>
      </c>
      <c r="D4026" s="1">
        <v>1.0</v>
      </c>
      <c r="F4026" s="1" t="s">
        <v>1520</v>
      </c>
      <c r="G4026" s="2">
        <f>IFERROR(__xludf.DUMMYFUNCTION("IF(B4026="""","""",COUNTA(SPLIT(B4026,"" "")))"),23.0)</f>
        <v>23</v>
      </c>
    </row>
    <row r="4027">
      <c r="A4027" s="1" t="s">
        <v>8021</v>
      </c>
      <c r="B4027" s="1" t="s">
        <v>8022</v>
      </c>
      <c r="C4027" s="1">
        <v>4152.0</v>
      </c>
      <c r="D4027" s="1">
        <v>9.0</v>
      </c>
      <c r="F4027" s="1" t="s">
        <v>1520</v>
      </c>
      <c r="G4027" s="2">
        <f>IFERROR(__xludf.DUMMYFUNCTION("IF(B4027="""","""",COUNTA(SPLIT(B4027,"" "")))"),16.0)</f>
        <v>16</v>
      </c>
    </row>
    <row r="4028">
      <c r="A4028" s="1" t="s">
        <v>8023</v>
      </c>
      <c r="B4028" s="1" t="s">
        <v>8024</v>
      </c>
      <c r="C4028" s="1">
        <v>4153.0</v>
      </c>
      <c r="D4028" s="1">
        <v>5.0</v>
      </c>
      <c r="F4028" s="1" t="s">
        <v>1520</v>
      </c>
      <c r="G4028" s="2">
        <f>IFERROR(__xludf.DUMMYFUNCTION("IF(B4028="""","""",COUNTA(SPLIT(B4028,"" "")))"),18.0)</f>
        <v>18</v>
      </c>
    </row>
    <row r="4029">
      <c r="A4029" s="1" t="s">
        <v>8025</v>
      </c>
      <c r="B4029" s="1" t="s">
        <v>8026</v>
      </c>
      <c r="C4029" s="1">
        <v>4154.0</v>
      </c>
      <c r="D4029" s="1">
        <v>9.0</v>
      </c>
      <c r="F4029" s="1" t="s">
        <v>1520</v>
      </c>
      <c r="G4029" s="2">
        <f>IFERROR(__xludf.DUMMYFUNCTION("IF(B4029="""","""",COUNTA(SPLIT(B4029,"" "")))"),26.0)</f>
        <v>26</v>
      </c>
    </row>
    <row r="4030">
      <c r="A4030" s="1" t="s">
        <v>8027</v>
      </c>
      <c r="B4030" s="1" t="s">
        <v>8028</v>
      </c>
      <c r="C4030" s="1">
        <v>4155.0</v>
      </c>
      <c r="D4030" s="1">
        <v>1.0</v>
      </c>
      <c r="F4030" s="1" t="s">
        <v>1520</v>
      </c>
      <c r="G4030" s="2">
        <f>IFERROR(__xludf.DUMMYFUNCTION("IF(B4030="""","""",COUNTA(SPLIT(B4030,"" "")))"),17.0)</f>
        <v>17</v>
      </c>
    </row>
    <row r="4031">
      <c r="A4031" s="1" t="s">
        <v>8029</v>
      </c>
      <c r="B4031" s="1" t="s">
        <v>8030</v>
      </c>
      <c r="C4031" s="1">
        <v>3836.0</v>
      </c>
      <c r="D4031" s="1">
        <v>4.0</v>
      </c>
      <c r="F4031" s="1" t="s">
        <v>1520</v>
      </c>
      <c r="G4031" s="2">
        <f>IFERROR(__xludf.DUMMYFUNCTION("IF(B4031="""","""",COUNTA(SPLIT(B4031,"" "")))"),14.0)</f>
        <v>14</v>
      </c>
    </row>
    <row r="4032">
      <c r="A4032" s="1" t="s">
        <v>8031</v>
      </c>
      <c r="B4032" s="1" t="s">
        <v>8032</v>
      </c>
      <c r="C4032" s="1">
        <v>4150.0</v>
      </c>
      <c r="D4032" s="1">
        <v>1.0</v>
      </c>
      <c r="F4032" s="1" t="s">
        <v>1520</v>
      </c>
      <c r="G4032" s="2">
        <f>IFERROR(__xludf.DUMMYFUNCTION("IF(B4032="""","""",COUNTA(SPLIT(B4032,"" "")))"),27.0)</f>
        <v>27</v>
      </c>
    </row>
    <row r="4033">
      <c r="A4033" s="1" t="s">
        <v>8033</v>
      </c>
      <c r="B4033" s="1" t="s">
        <v>1434</v>
      </c>
      <c r="C4033" s="1">
        <v>5572.0</v>
      </c>
      <c r="D4033" s="1">
        <v>1.0</v>
      </c>
      <c r="F4033" s="1" t="s">
        <v>1520</v>
      </c>
      <c r="G4033" s="2">
        <f>IFERROR(__xludf.DUMMYFUNCTION("IF(B4033="""","""",COUNTA(SPLIT(B4033,"" "")))"),5.0)</f>
        <v>5</v>
      </c>
    </row>
    <row r="4034">
      <c r="A4034" s="1" t="s">
        <v>8034</v>
      </c>
      <c r="B4034" s="1" t="s">
        <v>8035</v>
      </c>
      <c r="C4034" s="1">
        <v>4116.0</v>
      </c>
      <c r="D4034" s="1">
        <v>1.0</v>
      </c>
      <c r="F4034" s="1" t="s">
        <v>1520</v>
      </c>
      <c r="G4034" s="2">
        <f>IFERROR(__xludf.DUMMYFUNCTION("IF(B4034="""","""",COUNTA(SPLIT(B4034,"" "")))"),20.0)</f>
        <v>20</v>
      </c>
    </row>
    <row r="4035">
      <c r="A4035" s="1" t="s">
        <v>8036</v>
      </c>
      <c r="B4035" s="1" t="s">
        <v>8037</v>
      </c>
      <c r="C4035" s="1">
        <v>3853.0</v>
      </c>
      <c r="D4035" s="1">
        <v>1.0</v>
      </c>
      <c r="F4035" s="1" t="s">
        <v>1520</v>
      </c>
      <c r="G4035" s="2">
        <f>IFERROR(__xludf.DUMMYFUNCTION("IF(B4035="""","""",COUNTA(SPLIT(B4035,"" "")))"),37.0)</f>
        <v>37</v>
      </c>
    </row>
    <row r="4036">
      <c r="A4036" s="1" t="s">
        <v>8038</v>
      </c>
      <c r="B4036" s="1" t="s">
        <v>8039</v>
      </c>
      <c r="C4036" s="1">
        <v>3854.0</v>
      </c>
      <c r="D4036" s="1">
        <v>1.0</v>
      </c>
      <c r="F4036" s="1" t="s">
        <v>1520</v>
      </c>
      <c r="G4036" s="2">
        <f>IFERROR(__xludf.DUMMYFUNCTION("IF(B4036="""","""",COUNTA(SPLIT(B4036,"" "")))"),22.0)</f>
        <v>22</v>
      </c>
    </row>
    <row r="4037">
      <c r="A4037" s="1" t="s">
        <v>8040</v>
      </c>
      <c r="B4037" s="1" t="s">
        <v>8041</v>
      </c>
      <c r="C4037" s="1">
        <v>4317.0</v>
      </c>
      <c r="D4037" s="1">
        <v>1.0</v>
      </c>
      <c r="F4037" s="1" t="s">
        <v>1520</v>
      </c>
      <c r="G4037" s="2">
        <f>IFERROR(__xludf.DUMMYFUNCTION("IF(B4037="""","""",COUNTA(SPLIT(B4037,"" "")))"),29.0)</f>
        <v>29</v>
      </c>
    </row>
    <row r="4038">
      <c r="A4038" s="1" t="s">
        <v>8042</v>
      </c>
      <c r="B4038" s="1" t="s">
        <v>8043</v>
      </c>
      <c r="C4038" s="1">
        <v>5634.0</v>
      </c>
      <c r="D4038" s="1">
        <v>1.0</v>
      </c>
      <c r="F4038" s="1" t="s">
        <v>1520</v>
      </c>
      <c r="G4038" s="2">
        <f>IFERROR(__xludf.DUMMYFUNCTION("IF(B4038="""","""",COUNTA(SPLIT(B4038,"" "")))"),50.0)</f>
        <v>50</v>
      </c>
    </row>
    <row r="4039">
      <c r="A4039" s="1" t="s">
        <v>8044</v>
      </c>
      <c r="B4039" s="1" t="s">
        <v>8045</v>
      </c>
      <c r="C4039" s="1">
        <v>5635.0</v>
      </c>
      <c r="D4039" s="1">
        <v>1.0</v>
      </c>
      <c r="F4039" s="1" t="s">
        <v>1520</v>
      </c>
      <c r="G4039" s="2">
        <f>IFERROR(__xludf.DUMMYFUNCTION("IF(B4039="""","""",COUNTA(SPLIT(B4039,"" "")))"),37.0)</f>
        <v>37</v>
      </c>
    </row>
    <row r="4040">
      <c r="A4040" s="1" t="s">
        <v>8046</v>
      </c>
      <c r="B4040" s="1" t="s">
        <v>8047</v>
      </c>
      <c r="C4040" s="1">
        <v>5636.0</v>
      </c>
      <c r="D4040" s="1">
        <v>1.0</v>
      </c>
      <c r="F4040" s="1" t="s">
        <v>1520</v>
      </c>
      <c r="G4040" s="2">
        <f>IFERROR(__xludf.DUMMYFUNCTION("IF(B4040="""","""",COUNTA(SPLIT(B4040,"" "")))"),13.0)</f>
        <v>13</v>
      </c>
    </row>
    <row r="4041">
      <c r="A4041" s="1" t="s">
        <v>8048</v>
      </c>
      <c r="B4041" s="1" t="s">
        <v>8049</v>
      </c>
      <c r="C4041" s="1">
        <v>5637.0</v>
      </c>
      <c r="D4041" s="1">
        <v>1.0</v>
      </c>
      <c r="F4041" s="1" t="s">
        <v>1520</v>
      </c>
      <c r="G4041" s="2">
        <f>IFERROR(__xludf.DUMMYFUNCTION("IF(B4041="""","""",COUNTA(SPLIT(B4041,"" "")))"),25.0)</f>
        <v>25</v>
      </c>
    </row>
    <row r="4042">
      <c r="A4042" s="1" t="s">
        <v>8050</v>
      </c>
      <c r="B4042" s="1" t="s">
        <v>8051</v>
      </c>
      <c r="C4042" s="1">
        <v>5638.0</v>
      </c>
      <c r="D4042" s="1">
        <v>1.0</v>
      </c>
      <c r="F4042" s="1" t="s">
        <v>1520</v>
      </c>
      <c r="G4042" s="2">
        <f>IFERROR(__xludf.DUMMYFUNCTION("IF(B4042="""","""",COUNTA(SPLIT(B4042,"" "")))"),22.0)</f>
        <v>22</v>
      </c>
    </row>
    <row r="4043">
      <c r="A4043" s="1" t="s">
        <v>8052</v>
      </c>
      <c r="B4043" s="1" t="s">
        <v>8053</v>
      </c>
      <c r="C4043" s="1">
        <v>5639.0</v>
      </c>
      <c r="D4043" s="1">
        <v>1.0</v>
      </c>
      <c r="F4043" s="1" t="s">
        <v>1520</v>
      </c>
      <c r="G4043" s="2">
        <f>IFERROR(__xludf.DUMMYFUNCTION("IF(B4043="""","""",COUNTA(SPLIT(B4043,"" "")))"),16.0)</f>
        <v>16</v>
      </c>
    </row>
    <row r="4044">
      <c r="A4044" s="1" t="s">
        <v>8054</v>
      </c>
      <c r="B4044" s="1" t="s">
        <v>8055</v>
      </c>
      <c r="C4044" s="1">
        <v>5640.0</v>
      </c>
      <c r="D4044" s="1">
        <v>1.0</v>
      </c>
      <c r="F4044" s="1" t="s">
        <v>1520</v>
      </c>
      <c r="G4044" s="2">
        <f>IFERROR(__xludf.DUMMYFUNCTION("IF(B4044="""","""",COUNTA(SPLIT(B4044,"" "")))"),24.0)</f>
        <v>24</v>
      </c>
    </row>
    <row r="4045">
      <c r="A4045" s="1" t="s">
        <v>8056</v>
      </c>
      <c r="B4045" s="1" t="s">
        <v>8057</v>
      </c>
      <c r="C4045" s="1">
        <v>5641.0</v>
      </c>
      <c r="D4045" s="1">
        <v>1.0</v>
      </c>
      <c r="F4045" s="1" t="s">
        <v>1520</v>
      </c>
      <c r="G4045" s="2">
        <f>IFERROR(__xludf.DUMMYFUNCTION("IF(B4045="""","""",COUNTA(SPLIT(B4045,"" "")))"),8.0)</f>
        <v>8</v>
      </c>
    </row>
    <row r="4046">
      <c r="A4046" s="1" t="s">
        <v>8058</v>
      </c>
      <c r="B4046" s="1" t="s">
        <v>8059</v>
      </c>
      <c r="C4046" s="1">
        <v>5642.0</v>
      </c>
      <c r="D4046" s="1">
        <v>1.0</v>
      </c>
      <c r="F4046" s="1" t="s">
        <v>1520</v>
      </c>
      <c r="G4046" s="2">
        <f>IFERROR(__xludf.DUMMYFUNCTION("IF(B4046="""","""",COUNTA(SPLIT(B4046,"" "")))"),20.0)</f>
        <v>20</v>
      </c>
    </row>
    <row r="4047">
      <c r="A4047" s="1" t="s">
        <v>8060</v>
      </c>
      <c r="B4047" s="1" t="s">
        <v>8061</v>
      </c>
      <c r="C4047" s="1">
        <v>5643.0</v>
      </c>
      <c r="D4047" s="1">
        <v>1.0</v>
      </c>
      <c r="F4047" s="1" t="s">
        <v>1520</v>
      </c>
      <c r="G4047" s="2">
        <f>IFERROR(__xludf.DUMMYFUNCTION("IF(B4047="""","""",COUNTA(SPLIT(B4047,"" "")))"),20.0)</f>
        <v>20</v>
      </c>
    </row>
    <row r="4048">
      <c r="A4048" s="1" t="s">
        <v>8062</v>
      </c>
      <c r="B4048" s="1" t="s">
        <v>8063</v>
      </c>
      <c r="C4048" s="1">
        <v>5644.0</v>
      </c>
      <c r="D4048" s="1">
        <v>1.0</v>
      </c>
      <c r="F4048" s="1" t="s">
        <v>1520</v>
      </c>
      <c r="G4048" s="2">
        <f>IFERROR(__xludf.DUMMYFUNCTION("IF(B4048="""","""",COUNTA(SPLIT(B4048,"" "")))"),40.0)</f>
        <v>40</v>
      </c>
    </row>
    <row r="4049">
      <c r="A4049" s="1" t="s">
        <v>8064</v>
      </c>
      <c r="B4049" s="1" t="s">
        <v>8065</v>
      </c>
      <c r="C4049" s="1">
        <v>8136.0</v>
      </c>
      <c r="D4049" s="1">
        <v>1.0</v>
      </c>
      <c r="F4049" s="1" t="s">
        <v>1520</v>
      </c>
      <c r="G4049" s="2">
        <f>IFERROR(__xludf.DUMMYFUNCTION("IF(B4049="""","""",COUNTA(SPLIT(B4049,"" "")))"),6.0)</f>
        <v>6</v>
      </c>
    </row>
    <row r="4050">
      <c r="A4050" s="1" t="s">
        <v>8066</v>
      </c>
      <c r="B4050" s="1" t="s">
        <v>8067</v>
      </c>
      <c r="C4050" s="1">
        <v>8137.0</v>
      </c>
      <c r="D4050" s="1">
        <v>1.0</v>
      </c>
      <c r="F4050" s="1" t="s">
        <v>1520</v>
      </c>
      <c r="G4050" s="2">
        <f>IFERROR(__xludf.DUMMYFUNCTION("IF(B4050="""","""",COUNTA(SPLIT(B4050,"" "")))"),7.0)</f>
        <v>7</v>
      </c>
    </row>
    <row r="4051">
      <c r="A4051" s="1" t="s">
        <v>8068</v>
      </c>
      <c r="B4051" s="1" t="s">
        <v>8069</v>
      </c>
      <c r="C4051" s="1">
        <v>3841.0</v>
      </c>
      <c r="D4051" s="1">
        <v>7.0</v>
      </c>
      <c r="F4051" s="1" t="s">
        <v>1520</v>
      </c>
      <c r="G4051" s="2">
        <f>IFERROR(__xludf.DUMMYFUNCTION("IF(B4051="""","""",COUNTA(SPLIT(B4051,"" "")))"),40.0)</f>
        <v>40</v>
      </c>
    </row>
    <row r="4052">
      <c r="A4052" s="1" t="s">
        <v>8070</v>
      </c>
      <c r="B4052" s="1" t="s">
        <v>8071</v>
      </c>
      <c r="C4052" s="1">
        <v>4165.0</v>
      </c>
      <c r="D4052" s="1">
        <v>1.0</v>
      </c>
      <c r="F4052" s="1" t="s">
        <v>1520</v>
      </c>
      <c r="G4052" s="2">
        <f>IFERROR(__xludf.DUMMYFUNCTION("IF(B4052="""","""",COUNTA(SPLIT(B4052,"" "")))"),16.0)</f>
        <v>16</v>
      </c>
    </row>
    <row r="4053">
      <c r="A4053" s="1" t="s">
        <v>8072</v>
      </c>
      <c r="B4053" s="1" t="s">
        <v>8073</v>
      </c>
      <c r="C4053" s="1">
        <v>3840.0</v>
      </c>
      <c r="D4053" s="1">
        <v>7.0</v>
      </c>
      <c r="F4053" s="1" t="s">
        <v>1520</v>
      </c>
      <c r="G4053" s="2">
        <f>IFERROR(__xludf.DUMMYFUNCTION("IF(B4053="""","""",COUNTA(SPLIT(B4053,"" "")))"),40.0)</f>
        <v>40</v>
      </c>
    </row>
    <row r="4054">
      <c r="A4054" s="1" t="s">
        <v>8074</v>
      </c>
      <c r="B4054" s="1" t="s">
        <v>8075</v>
      </c>
      <c r="C4054" s="1">
        <v>4162.0</v>
      </c>
      <c r="D4054" s="1">
        <v>7.0</v>
      </c>
      <c r="F4054" s="1" t="s">
        <v>1520</v>
      </c>
      <c r="G4054" s="2">
        <f>IFERROR(__xludf.DUMMYFUNCTION("IF(B4054="""","""",COUNTA(SPLIT(B4054,"" "")))"),18.0)</f>
        <v>18</v>
      </c>
    </row>
    <row r="4055">
      <c r="A4055" s="1" t="s">
        <v>8076</v>
      </c>
      <c r="B4055" s="1" t="s">
        <v>8077</v>
      </c>
      <c r="C4055" s="1">
        <v>4163.0</v>
      </c>
      <c r="D4055" s="1">
        <v>7.0</v>
      </c>
      <c r="F4055" s="1" t="s">
        <v>1520</v>
      </c>
      <c r="G4055" s="2">
        <f>IFERROR(__xludf.DUMMYFUNCTION("IF(B4055="""","""",COUNTA(SPLIT(B4055,"" "")))"),28.0)</f>
        <v>28</v>
      </c>
    </row>
    <row r="4056">
      <c r="A4056" s="1" t="s">
        <v>8078</v>
      </c>
      <c r="B4056" s="1" t="s">
        <v>8079</v>
      </c>
      <c r="C4056" s="1">
        <v>4164.0</v>
      </c>
      <c r="D4056" s="1">
        <v>1.0</v>
      </c>
      <c r="F4056" s="1" t="s">
        <v>1520</v>
      </c>
      <c r="G4056" s="2">
        <f>IFERROR(__xludf.DUMMYFUNCTION("IF(B4056="""","""",COUNTA(SPLIT(B4056,"" "")))"),16.0)</f>
        <v>16</v>
      </c>
    </row>
    <row r="4057">
      <c r="A4057" s="1" t="s">
        <v>8080</v>
      </c>
      <c r="B4057" s="1" t="s">
        <v>8081</v>
      </c>
      <c r="C4057" s="1">
        <v>3845.0</v>
      </c>
      <c r="D4057" s="1">
        <v>9.0</v>
      </c>
      <c r="F4057" s="1" t="s">
        <v>1520</v>
      </c>
      <c r="G4057" s="2">
        <f>IFERROR(__xludf.DUMMYFUNCTION("IF(B4057="""","""",COUNTA(SPLIT(B4057,"" "")))"),54.0)</f>
        <v>54</v>
      </c>
    </row>
    <row r="4058">
      <c r="A4058" s="1" t="s">
        <v>8082</v>
      </c>
      <c r="B4058" s="1" t="s">
        <v>8083</v>
      </c>
      <c r="C4058" s="1">
        <v>4178.0</v>
      </c>
      <c r="D4058" s="1">
        <v>9.0</v>
      </c>
      <c r="F4058" s="1" t="s">
        <v>1520</v>
      </c>
      <c r="G4058" s="2">
        <f>IFERROR(__xludf.DUMMYFUNCTION("IF(B4058="""","""",COUNTA(SPLIT(B4058,"" "")))"),79.0)</f>
        <v>79</v>
      </c>
    </row>
    <row r="4059">
      <c r="A4059" s="1" t="s">
        <v>8084</v>
      </c>
      <c r="B4059" s="1" t="s">
        <v>8085</v>
      </c>
      <c r="C4059" s="1">
        <v>4179.0</v>
      </c>
      <c r="D4059" s="1">
        <v>9.0</v>
      </c>
      <c r="F4059" s="1" t="s">
        <v>1520</v>
      </c>
      <c r="G4059" s="2">
        <f>IFERROR(__xludf.DUMMYFUNCTION("IF(B4059="""","""",COUNTA(SPLIT(B4059,"" "")))"),84.0)</f>
        <v>84</v>
      </c>
    </row>
    <row r="4060">
      <c r="A4060" s="1" t="s">
        <v>8086</v>
      </c>
      <c r="B4060" s="1" t="s">
        <v>8087</v>
      </c>
      <c r="C4060" s="1">
        <v>3833.0</v>
      </c>
      <c r="D4060" s="1">
        <v>1.0</v>
      </c>
      <c r="F4060" s="1" t="s">
        <v>1520</v>
      </c>
      <c r="G4060" s="2">
        <f>IFERROR(__xludf.DUMMYFUNCTION("IF(B4060="""","""",COUNTA(SPLIT(B4060,"" "")))"),27.0)</f>
        <v>27</v>
      </c>
    </row>
    <row r="4061">
      <c r="A4061" s="1" t="s">
        <v>8088</v>
      </c>
      <c r="B4061" s="1" t="s">
        <v>8089</v>
      </c>
      <c r="C4061" s="1">
        <v>4147.0</v>
      </c>
      <c r="D4061" s="1">
        <v>1.0</v>
      </c>
      <c r="F4061" s="1" t="s">
        <v>1520</v>
      </c>
      <c r="G4061" s="2">
        <f>IFERROR(__xludf.DUMMYFUNCTION("IF(B4061="""","""",COUNTA(SPLIT(B4061,"" "")))"),29.0)</f>
        <v>29</v>
      </c>
    </row>
    <row r="4062">
      <c r="A4062" s="1" t="s">
        <v>8090</v>
      </c>
      <c r="B4062" s="1" t="s">
        <v>8091</v>
      </c>
      <c r="C4062" s="1">
        <v>3831.0</v>
      </c>
      <c r="D4062" s="1">
        <v>1.0</v>
      </c>
      <c r="F4062" s="1" t="s">
        <v>1520</v>
      </c>
      <c r="G4062" s="2">
        <f>IFERROR(__xludf.DUMMYFUNCTION("IF(B4062="""","""",COUNTA(SPLIT(B4062,"" "")))"),28.0)</f>
        <v>28</v>
      </c>
    </row>
    <row r="4063">
      <c r="A4063" s="1" t="s">
        <v>8092</v>
      </c>
      <c r="B4063" s="1" t="s">
        <v>8093</v>
      </c>
      <c r="C4063" s="1">
        <v>3835.0</v>
      </c>
      <c r="D4063" s="1">
        <v>1.0</v>
      </c>
      <c r="F4063" s="1" t="s">
        <v>1520</v>
      </c>
      <c r="G4063" s="2">
        <f>IFERROR(__xludf.DUMMYFUNCTION("IF(B4063="""","""",COUNTA(SPLIT(B4063,"" "")))"),26.0)</f>
        <v>26</v>
      </c>
    </row>
    <row r="4064">
      <c r="A4064" s="1" t="s">
        <v>8094</v>
      </c>
      <c r="B4064" s="1" t="s">
        <v>8095</v>
      </c>
      <c r="C4064" s="1">
        <v>4361.0</v>
      </c>
      <c r="D4064" s="1">
        <v>1.0</v>
      </c>
      <c r="F4064" s="1" t="s">
        <v>1520</v>
      </c>
      <c r="G4064" s="2">
        <f>IFERROR(__xludf.DUMMYFUNCTION("IF(B4064="""","""",COUNTA(SPLIT(B4064,"" "")))"),24.0)</f>
        <v>24</v>
      </c>
    </row>
    <row r="4065">
      <c r="A4065" s="1" t="s">
        <v>8096</v>
      </c>
      <c r="B4065" s="1" t="s">
        <v>8097</v>
      </c>
      <c r="C4065" s="1">
        <v>3834.0</v>
      </c>
      <c r="D4065" s="1">
        <v>1.0</v>
      </c>
      <c r="F4065" s="1" t="s">
        <v>1520</v>
      </c>
      <c r="G4065" s="2">
        <f>IFERROR(__xludf.DUMMYFUNCTION("IF(B4065="""","""",COUNTA(SPLIT(B4065,"" "")))"),18.0)</f>
        <v>18</v>
      </c>
    </row>
    <row r="4066">
      <c r="A4066" s="1" t="s">
        <v>8098</v>
      </c>
      <c r="B4066" s="1" t="s">
        <v>8099</v>
      </c>
      <c r="C4066" s="1">
        <v>4148.0</v>
      </c>
      <c r="D4066" s="1">
        <v>1.0</v>
      </c>
      <c r="F4066" s="1" t="s">
        <v>1520</v>
      </c>
      <c r="G4066" s="2">
        <f>IFERROR(__xludf.DUMMYFUNCTION("IF(B4066="""","""",COUNTA(SPLIT(B4066,"" "")))"),28.0)</f>
        <v>28</v>
      </c>
    </row>
    <row r="4067">
      <c r="A4067" s="1" t="s">
        <v>8100</v>
      </c>
      <c r="B4067" s="1" t="s">
        <v>8101</v>
      </c>
      <c r="C4067" s="1">
        <v>3849.0</v>
      </c>
      <c r="D4067" s="1">
        <v>9.0</v>
      </c>
      <c r="F4067" s="1" t="s">
        <v>1520</v>
      </c>
      <c r="G4067" s="2">
        <f>IFERROR(__xludf.DUMMYFUNCTION("IF(B4067="""","""",COUNTA(SPLIT(B4067,"" "")))"),9.0)</f>
        <v>9</v>
      </c>
    </row>
    <row r="4068">
      <c r="A4068" s="1" t="s">
        <v>8102</v>
      </c>
      <c r="B4068" s="1" t="s">
        <v>8103</v>
      </c>
      <c r="C4068" s="1">
        <v>4182.0</v>
      </c>
      <c r="D4068" s="1">
        <v>1.0</v>
      </c>
      <c r="F4068" s="1" t="s">
        <v>1520</v>
      </c>
      <c r="G4068" s="2">
        <f>IFERROR(__xludf.DUMMYFUNCTION("IF(B4068="""","""",COUNTA(SPLIT(B4068,"" "")))"),24.0)</f>
        <v>24</v>
      </c>
    </row>
    <row r="4069">
      <c r="A4069" s="1" t="s">
        <v>8104</v>
      </c>
      <c r="B4069" s="1" t="s">
        <v>8105</v>
      </c>
      <c r="C4069" s="1">
        <v>11365.0</v>
      </c>
      <c r="D4069" s="1">
        <v>1.0</v>
      </c>
      <c r="F4069" s="1" t="s">
        <v>1520</v>
      </c>
      <c r="G4069" s="2">
        <f>IFERROR(__xludf.DUMMYFUNCTION("IF(B4069="""","""",COUNTA(SPLIT(B4069,"" "")))"),30.0)</f>
        <v>30</v>
      </c>
    </row>
    <row r="4070">
      <c r="A4070" s="1" t="s">
        <v>8106</v>
      </c>
      <c r="B4070" s="1" t="s">
        <v>8107</v>
      </c>
      <c r="C4070" s="1">
        <v>11364.0</v>
      </c>
      <c r="D4070" s="1">
        <v>1.0</v>
      </c>
      <c r="F4070" s="1" t="s">
        <v>1520</v>
      </c>
      <c r="G4070" s="2">
        <f>IFERROR(__xludf.DUMMYFUNCTION("IF(B4070="""","""",COUNTA(SPLIT(B4070,"" "")))"),34.0)</f>
        <v>34</v>
      </c>
    </row>
    <row r="4071">
      <c r="A4071" s="1" t="s">
        <v>8108</v>
      </c>
      <c r="B4071" s="1" t="s">
        <v>8109</v>
      </c>
      <c r="C4071" s="1">
        <v>11363.0</v>
      </c>
      <c r="D4071" s="1">
        <v>1.0</v>
      </c>
      <c r="F4071" s="1" t="s">
        <v>1520</v>
      </c>
      <c r="G4071" s="2">
        <f>IFERROR(__xludf.DUMMYFUNCTION("IF(B4071="""","""",COUNTA(SPLIT(B4071,"" "")))"),38.0)</f>
        <v>38</v>
      </c>
    </row>
    <row r="4072">
      <c r="A4072" s="1" t="s">
        <v>8110</v>
      </c>
      <c r="B4072" s="1" t="s">
        <v>8111</v>
      </c>
      <c r="C4072" s="1">
        <v>11362.0</v>
      </c>
      <c r="D4072" s="1">
        <v>2.0</v>
      </c>
      <c r="F4072" s="1" t="s">
        <v>1520</v>
      </c>
      <c r="G4072" s="2">
        <f>IFERROR(__xludf.DUMMYFUNCTION("IF(B4072="""","""",COUNTA(SPLIT(B4072,"" "")))"),16.0)</f>
        <v>16</v>
      </c>
    </row>
    <row r="4073">
      <c r="A4073" s="1" t="s">
        <v>8112</v>
      </c>
      <c r="B4073" s="1" t="s">
        <v>8113</v>
      </c>
      <c r="C4073" s="1">
        <v>11387.0</v>
      </c>
      <c r="D4073" s="1">
        <v>1.0</v>
      </c>
      <c r="F4073" s="1" t="s">
        <v>1520</v>
      </c>
      <c r="G4073" s="2">
        <f>IFERROR(__xludf.DUMMYFUNCTION("IF(B4073="""","""",COUNTA(SPLIT(B4073,"" "")))"),17.0)</f>
        <v>17</v>
      </c>
    </row>
    <row r="4074">
      <c r="A4074" s="1" t="s">
        <v>8114</v>
      </c>
      <c r="B4074" s="1" t="s">
        <v>8115</v>
      </c>
      <c r="C4074" s="1">
        <v>11370.0</v>
      </c>
      <c r="D4074" s="1">
        <v>1.0</v>
      </c>
      <c r="F4074" s="1" t="s">
        <v>1520</v>
      </c>
      <c r="G4074" s="2">
        <f>IFERROR(__xludf.DUMMYFUNCTION("IF(B4074="""","""",COUNTA(SPLIT(B4074,"" "")))"),16.0)</f>
        <v>16</v>
      </c>
    </row>
    <row r="4075">
      <c r="A4075" s="1" t="s">
        <v>8116</v>
      </c>
      <c r="B4075" s="1" t="s">
        <v>8117</v>
      </c>
      <c r="C4075" s="1">
        <v>11408.0</v>
      </c>
      <c r="D4075" s="1">
        <v>1.0</v>
      </c>
      <c r="F4075" s="1" t="s">
        <v>1520</v>
      </c>
      <c r="G4075" s="2">
        <f>IFERROR(__xludf.DUMMYFUNCTION("IF(B4075="""","""",COUNTA(SPLIT(B4075,"" "")))"),15.0)</f>
        <v>15</v>
      </c>
    </row>
    <row r="4076">
      <c r="A4076" s="1" t="s">
        <v>8118</v>
      </c>
      <c r="B4076" s="1" t="s">
        <v>8119</v>
      </c>
      <c r="C4076" s="1">
        <v>11413.0</v>
      </c>
      <c r="D4076" s="1">
        <v>1.0</v>
      </c>
      <c r="F4076" s="1" t="s">
        <v>1520</v>
      </c>
      <c r="G4076" s="2">
        <f>IFERROR(__xludf.DUMMYFUNCTION("IF(B4076="""","""",COUNTA(SPLIT(B4076,"" "")))"),15.0)</f>
        <v>15</v>
      </c>
    </row>
    <row r="4077">
      <c r="A4077" s="1" t="s">
        <v>8120</v>
      </c>
      <c r="B4077" s="1" t="s">
        <v>8121</v>
      </c>
      <c r="C4077" s="1">
        <v>11369.0</v>
      </c>
      <c r="D4077" s="1">
        <v>1.0</v>
      </c>
      <c r="F4077" s="1" t="s">
        <v>1520</v>
      </c>
      <c r="G4077" s="2">
        <f>IFERROR(__xludf.DUMMYFUNCTION("IF(B4077="""","""",COUNTA(SPLIT(B4077,"" "")))"),10.0)</f>
        <v>10</v>
      </c>
    </row>
    <row r="4078">
      <c r="A4078" s="1" t="s">
        <v>8122</v>
      </c>
      <c r="B4078" s="1" t="s">
        <v>8123</v>
      </c>
      <c r="C4078" s="1">
        <v>11409.0</v>
      </c>
      <c r="D4078" s="1">
        <v>1.0</v>
      </c>
      <c r="F4078" s="1" t="s">
        <v>1520</v>
      </c>
      <c r="G4078" s="2">
        <f>IFERROR(__xludf.DUMMYFUNCTION("IF(B4078="""","""",COUNTA(SPLIT(B4078,"" "")))"),13.0)</f>
        <v>13</v>
      </c>
    </row>
    <row r="4079">
      <c r="A4079" s="1" t="s">
        <v>8124</v>
      </c>
      <c r="B4079" s="1" t="s">
        <v>8125</v>
      </c>
      <c r="C4079" s="1">
        <v>11414.0</v>
      </c>
      <c r="D4079" s="1">
        <v>1.0</v>
      </c>
      <c r="F4079" s="1" t="s">
        <v>1520</v>
      </c>
      <c r="G4079" s="2">
        <f>IFERROR(__xludf.DUMMYFUNCTION("IF(B4079="""","""",COUNTA(SPLIT(B4079,"" "")))"),7.0)</f>
        <v>7</v>
      </c>
    </row>
    <row r="4080">
      <c r="A4080" s="1" t="s">
        <v>8126</v>
      </c>
      <c r="B4080" s="1" t="s">
        <v>8127</v>
      </c>
      <c r="C4080" s="1">
        <v>11367.0</v>
      </c>
      <c r="D4080" s="1">
        <v>1.0</v>
      </c>
      <c r="F4080" s="1" t="s">
        <v>1520</v>
      </c>
      <c r="G4080" s="2">
        <f>IFERROR(__xludf.DUMMYFUNCTION("IF(B4080="""","""",COUNTA(SPLIT(B4080,"" "")))"),22.0)</f>
        <v>22</v>
      </c>
    </row>
    <row r="4081">
      <c r="A4081" s="1" t="s">
        <v>8128</v>
      </c>
      <c r="B4081" s="1" t="s">
        <v>8129</v>
      </c>
      <c r="C4081" s="1">
        <v>11410.0</v>
      </c>
      <c r="D4081" s="1">
        <v>1.0</v>
      </c>
      <c r="F4081" s="1" t="s">
        <v>1520</v>
      </c>
      <c r="G4081" s="2">
        <f>IFERROR(__xludf.DUMMYFUNCTION("IF(B4081="""","""",COUNTA(SPLIT(B4081,"" "")))"),14.0)</f>
        <v>14</v>
      </c>
    </row>
    <row r="4082">
      <c r="A4082" s="1" t="s">
        <v>8130</v>
      </c>
      <c r="B4082" s="1" t="s">
        <v>8131</v>
      </c>
      <c r="C4082" s="1">
        <v>11415.0</v>
      </c>
      <c r="D4082" s="1">
        <v>1.0</v>
      </c>
      <c r="F4082" s="1" t="s">
        <v>1520</v>
      </c>
      <c r="G4082" s="2">
        <f>IFERROR(__xludf.DUMMYFUNCTION("IF(B4082="""","""",COUNTA(SPLIT(B4082,"" "")))"),13.0)</f>
        <v>13</v>
      </c>
    </row>
    <row r="4083">
      <c r="A4083" s="1" t="s">
        <v>8132</v>
      </c>
      <c r="B4083" s="1" t="s">
        <v>8133</v>
      </c>
      <c r="C4083" s="1">
        <v>11366.0</v>
      </c>
      <c r="D4083" s="1">
        <v>1.0</v>
      </c>
      <c r="F4083" s="1" t="s">
        <v>1520</v>
      </c>
      <c r="G4083" s="2">
        <f>IFERROR(__xludf.DUMMYFUNCTION("IF(B4083="""","""",COUNTA(SPLIT(B4083,"" "")))"),19.0)</f>
        <v>19</v>
      </c>
    </row>
    <row r="4084">
      <c r="A4084" s="1" t="s">
        <v>8134</v>
      </c>
      <c r="B4084" s="1" t="s">
        <v>8135</v>
      </c>
      <c r="C4084" s="1">
        <v>11411.0</v>
      </c>
      <c r="D4084" s="1">
        <v>1.0</v>
      </c>
      <c r="F4084" s="1" t="s">
        <v>1520</v>
      </c>
      <c r="G4084" s="2">
        <f>IFERROR(__xludf.DUMMYFUNCTION("IF(B4084="""","""",COUNTA(SPLIT(B4084,"" "")))"),16.0)</f>
        <v>16</v>
      </c>
    </row>
    <row r="4085">
      <c r="A4085" s="1" t="s">
        <v>8136</v>
      </c>
      <c r="B4085" s="1" t="s">
        <v>8137</v>
      </c>
      <c r="C4085" s="1">
        <v>11416.0</v>
      </c>
      <c r="D4085" s="1">
        <v>1.0</v>
      </c>
      <c r="F4085" s="1" t="s">
        <v>1520</v>
      </c>
      <c r="G4085" s="2">
        <f>IFERROR(__xludf.DUMMYFUNCTION("IF(B4085="""","""",COUNTA(SPLIT(B4085,"" "")))"),17.0)</f>
        <v>17</v>
      </c>
    </row>
    <row r="4086">
      <c r="A4086" s="1" t="s">
        <v>8138</v>
      </c>
      <c r="B4086" s="1" t="s">
        <v>8139</v>
      </c>
      <c r="C4086" s="1">
        <v>11368.0</v>
      </c>
      <c r="D4086" s="1">
        <v>1.0</v>
      </c>
      <c r="F4086" s="1" t="s">
        <v>1520</v>
      </c>
      <c r="G4086" s="2">
        <f>IFERROR(__xludf.DUMMYFUNCTION("IF(B4086="""","""",COUNTA(SPLIT(B4086,"" "")))"),24.0)</f>
        <v>24</v>
      </c>
    </row>
    <row r="4087">
      <c r="A4087" s="1" t="s">
        <v>8140</v>
      </c>
      <c r="B4087" s="1" t="s">
        <v>8141</v>
      </c>
      <c r="C4087" s="1">
        <v>11412.0</v>
      </c>
      <c r="D4087" s="1">
        <v>1.0</v>
      </c>
      <c r="F4087" s="1" t="s">
        <v>1520</v>
      </c>
      <c r="G4087" s="2">
        <f>IFERROR(__xludf.DUMMYFUNCTION("IF(B4087="""","""",COUNTA(SPLIT(B4087,"" "")))"),17.0)</f>
        <v>17</v>
      </c>
    </row>
    <row r="4088">
      <c r="A4088" s="1" t="s">
        <v>8142</v>
      </c>
      <c r="B4088" s="1" t="s">
        <v>8143</v>
      </c>
      <c r="C4088" s="1">
        <v>11359.0</v>
      </c>
      <c r="D4088" s="1">
        <v>1.0</v>
      </c>
      <c r="F4088" s="1" t="s">
        <v>1520</v>
      </c>
      <c r="G4088" s="2">
        <f>IFERROR(__xludf.DUMMYFUNCTION("IF(B4088="""","""",COUNTA(SPLIT(B4088,"" "")))"),18.0)</f>
        <v>18</v>
      </c>
    </row>
    <row r="4089">
      <c r="A4089" s="1" t="s">
        <v>8144</v>
      </c>
      <c r="B4089" s="1" t="s">
        <v>8145</v>
      </c>
      <c r="C4089" s="1">
        <v>11376.0</v>
      </c>
      <c r="D4089" s="1">
        <v>2.0</v>
      </c>
      <c r="F4089" s="1" t="s">
        <v>1520</v>
      </c>
      <c r="G4089" s="2">
        <f>IFERROR(__xludf.DUMMYFUNCTION("IF(B4089="""","""",COUNTA(SPLIT(B4089,"" "")))"),36.0)</f>
        <v>36</v>
      </c>
    </row>
    <row r="4090">
      <c r="A4090" s="1" t="s">
        <v>8146</v>
      </c>
      <c r="B4090" s="1" t="s">
        <v>8147</v>
      </c>
      <c r="C4090" s="1">
        <v>11377.0</v>
      </c>
      <c r="D4090" s="1">
        <v>1.0</v>
      </c>
      <c r="F4090" s="1" t="s">
        <v>1520</v>
      </c>
      <c r="G4090" s="2">
        <f>IFERROR(__xludf.DUMMYFUNCTION("IF(B4090="""","""",COUNTA(SPLIT(B4090,"" "")))"),15.0)</f>
        <v>15</v>
      </c>
    </row>
    <row r="4091">
      <c r="A4091" s="1" t="s">
        <v>8148</v>
      </c>
      <c r="B4091" s="1" t="s">
        <v>8149</v>
      </c>
      <c r="C4091" s="1">
        <v>11378.0</v>
      </c>
      <c r="D4091" s="1">
        <v>1.0</v>
      </c>
      <c r="F4091" s="1" t="s">
        <v>1520</v>
      </c>
      <c r="G4091" s="2">
        <f>IFERROR(__xludf.DUMMYFUNCTION("IF(B4091="""","""",COUNTA(SPLIT(B4091,"" "")))"),8.0)</f>
        <v>8</v>
      </c>
    </row>
    <row r="4092">
      <c r="A4092" s="1" t="s">
        <v>8150</v>
      </c>
      <c r="B4092" s="1" t="s">
        <v>8151</v>
      </c>
      <c r="C4092" s="1">
        <v>11379.0</v>
      </c>
      <c r="D4092" s="1">
        <v>1.0</v>
      </c>
      <c r="F4092" s="1" t="s">
        <v>1520</v>
      </c>
      <c r="G4092" s="2">
        <f>IFERROR(__xludf.DUMMYFUNCTION("IF(B4092="""","""",COUNTA(SPLIT(B4092,"" "")))"),14.0)</f>
        <v>14</v>
      </c>
    </row>
    <row r="4093">
      <c r="A4093" s="1" t="s">
        <v>8152</v>
      </c>
      <c r="B4093" s="1" t="s">
        <v>8153</v>
      </c>
      <c r="C4093" s="1">
        <v>11380.0</v>
      </c>
      <c r="D4093" s="1">
        <v>1.0</v>
      </c>
      <c r="F4093" s="1" t="s">
        <v>1520</v>
      </c>
      <c r="G4093" s="2">
        <f>IFERROR(__xludf.DUMMYFUNCTION("IF(B4093="""","""",COUNTA(SPLIT(B4093,"" "")))"),19.0)</f>
        <v>19</v>
      </c>
    </row>
    <row r="4094">
      <c r="A4094" s="1" t="s">
        <v>8154</v>
      </c>
      <c r="B4094" s="1" t="s">
        <v>8155</v>
      </c>
      <c r="C4094" s="1">
        <v>11381.0</v>
      </c>
      <c r="D4094" s="1">
        <v>2.0</v>
      </c>
      <c r="F4094" s="1" t="s">
        <v>1520</v>
      </c>
      <c r="G4094" s="2">
        <f>IFERROR(__xludf.DUMMYFUNCTION("IF(B4094="""","""",COUNTA(SPLIT(B4094,"" "")))"),15.0)</f>
        <v>15</v>
      </c>
    </row>
    <row r="4095">
      <c r="A4095" s="1" t="s">
        <v>8156</v>
      </c>
      <c r="B4095" s="1" t="s">
        <v>8157</v>
      </c>
      <c r="C4095" s="1">
        <v>11382.0</v>
      </c>
      <c r="D4095" s="1">
        <v>1.0</v>
      </c>
      <c r="F4095" s="1" t="s">
        <v>1520</v>
      </c>
      <c r="G4095" s="2">
        <f>IFERROR(__xludf.DUMMYFUNCTION("IF(B4095="""","""",COUNTA(SPLIT(B4095,"" "")))"),19.0)</f>
        <v>19</v>
      </c>
    </row>
    <row r="4096">
      <c r="A4096" s="1" t="s">
        <v>8158</v>
      </c>
      <c r="B4096" s="1" t="s">
        <v>8159</v>
      </c>
      <c r="C4096" s="1">
        <v>11383.0</v>
      </c>
      <c r="D4096" s="1">
        <v>2.0</v>
      </c>
      <c r="F4096" s="1" t="s">
        <v>1520</v>
      </c>
      <c r="G4096" s="2">
        <f>IFERROR(__xludf.DUMMYFUNCTION("IF(B4096="""","""",COUNTA(SPLIT(B4096,"" "")))"),5.0)</f>
        <v>5</v>
      </c>
    </row>
    <row r="4097">
      <c r="A4097" s="1" t="s">
        <v>8160</v>
      </c>
      <c r="B4097" s="1" t="s">
        <v>8161</v>
      </c>
      <c r="C4097" s="1">
        <v>11384.0</v>
      </c>
      <c r="D4097" s="1">
        <v>1.0</v>
      </c>
      <c r="F4097" s="1" t="s">
        <v>1520</v>
      </c>
      <c r="G4097" s="2">
        <f>IFERROR(__xludf.DUMMYFUNCTION("IF(B4097="""","""",COUNTA(SPLIT(B4097,"" "")))"),41.0)</f>
        <v>41</v>
      </c>
    </row>
    <row r="4098">
      <c r="A4098" s="1" t="s">
        <v>8162</v>
      </c>
      <c r="B4098" s="1" t="s">
        <v>8163</v>
      </c>
      <c r="C4098" s="1">
        <v>11385.0</v>
      </c>
      <c r="D4098" s="1">
        <v>2.0</v>
      </c>
      <c r="F4098" s="1" t="s">
        <v>1520</v>
      </c>
      <c r="G4098" s="2">
        <f>IFERROR(__xludf.DUMMYFUNCTION("IF(B4098="""","""",COUNTA(SPLIT(B4098,"" "")))"),26.0)</f>
        <v>26</v>
      </c>
    </row>
    <row r="4099">
      <c r="A4099" s="1" t="s">
        <v>8164</v>
      </c>
      <c r="B4099" s="1" t="s">
        <v>1509</v>
      </c>
      <c r="C4099" s="1">
        <v>11317.0</v>
      </c>
      <c r="D4099" s="1">
        <v>1.0</v>
      </c>
      <c r="F4099" s="1" t="s">
        <v>1520</v>
      </c>
      <c r="G4099" s="2">
        <f>IFERROR(__xludf.DUMMYFUNCTION("IF(B4099="""","""",COUNTA(SPLIT(B4099,"" "")))"),3.0)</f>
        <v>3</v>
      </c>
    </row>
    <row r="4100">
      <c r="A4100" s="1" t="s">
        <v>8165</v>
      </c>
      <c r="B4100" s="1" t="s">
        <v>8166</v>
      </c>
      <c r="C4100" s="1">
        <v>11316.0</v>
      </c>
      <c r="D4100" s="1">
        <v>1.0</v>
      </c>
      <c r="F4100" s="1" t="s">
        <v>1520</v>
      </c>
      <c r="G4100" s="2">
        <f>IFERROR(__xludf.DUMMYFUNCTION("IF(B4100="""","""",COUNTA(SPLIT(B4100,"" "")))"),20.0)</f>
        <v>20</v>
      </c>
    </row>
    <row r="4101">
      <c r="A4101" s="1" t="s">
        <v>8167</v>
      </c>
      <c r="B4101" s="1" t="s">
        <v>8168</v>
      </c>
      <c r="C4101" s="1">
        <v>11371.0</v>
      </c>
      <c r="D4101" s="1">
        <v>2.0</v>
      </c>
      <c r="F4101" s="1" t="s">
        <v>1520</v>
      </c>
      <c r="G4101" s="2">
        <f>IFERROR(__xludf.DUMMYFUNCTION("IF(B4101="""","""",COUNTA(SPLIT(B4101,"" "")))"),27.0)</f>
        <v>27</v>
      </c>
    </row>
    <row r="4102">
      <c r="A4102" s="1" t="s">
        <v>8169</v>
      </c>
      <c r="B4102" s="1" t="s">
        <v>8170</v>
      </c>
      <c r="C4102" s="1">
        <v>11391.0</v>
      </c>
      <c r="D4102" s="1">
        <v>2.0</v>
      </c>
      <c r="F4102" s="1" t="s">
        <v>1520</v>
      </c>
      <c r="G4102" s="2">
        <f>IFERROR(__xludf.DUMMYFUNCTION("IF(B4102="""","""",COUNTA(SPLIT(B4102,"" "")))"),27.0)</f>
        <v>27</v>
      </c>
    </row>
    <row r="4103">
      <c r="A4103" s="1" t="s">
        <v>8171</v>
      </c>
      <c r="B4103" s="1" t="s">
        <v>8172</v>
      </c>
      <c r="C4103" s="1">
        <v>11392.0</v>
      </c>
      <c r="D4103" s="1">
        <v>1.0</v>
      </c>
      <c r="F4103" s="1" t="s">
        <v>1520</v>
      </c>
      <c r="G4103" s="2">
        <f>IFERROR(__xludf.DUMMYFUNCTION("IF(B4103="""","""",COUNTA(SPLIT(B4103,"" "")))"),4.0)</f>
        <v>4</v>
      </c>
    </row>
    <row r="4104">
      <c r="A4104" s="1" t="s">
        <v>8173</v>
      </c>
      <c r="B4104" s="1" t="s">
        <v>8174</v>
      </c>
      <c r="C4104" s="1">
        <v>11393.0</v>
      </c>
      <c r="D4104" s="1">
        <v>2.0</v>
      </c>
      <c r="F4104" s="1" t="s">
        <v>1520</v>
      </c>
      <c r="G4104" s="2">
        <f>IFERROR(__xludf.DUMMYFUNCTION("IF(B4104="""","""",COUNTA(SPLIT(B4104,"" "")))"),17.0)</f>
        <v>17</v>
      </c>
    </row>
    <row r="4105">
      <c r="A4105" s="1" t="s">
        <v>8175</v>
      </c>
      <c r="B4105" s="1" t="s">
        <v>8176</v>
      </c>
      <c r="C4105" s="1">
        <v>11394.0</v>
      </c>
      <c r="D4105" s="1">
        <v>1.0</v>
      </c>
      <c r="F4105" s="1" t="s">
        <v>1520</v>
      </c>
      <c r="G4105" s="2">
        <f>IFERROR(__xludf.DUMMYFUNCTION("IF(B4105="""","""",COUNTA(SPLIT(B4105,"" "")))"),20.0)</f>
        <v>20</v>
      </c>
    </row>
    <row r="4106">
      <c r="A4106" s="1" t="s">
        <v>8177</v>
      </c>
      <c r="B4106" s="1" t="s">
        <v>8178</v>
      </c>
      <c r="C4106" s="1">
        <v>11395.0</v>
      </c>
      <c r="D4106" s="1">
        <v>2.0</v>
      </c>
      <c r="F4106" s="1" t="s">
        <v>1520</v>
      </c>
      <c r="G4106" s="2">
        <f>IFERROR(__xludf.DUMMYFUNCTION("IF(B4106="""","""",COUNTA(SPLIT(B4106,"" "")))"),4.0)</f>
        <v>4</v>
      </c>
    </row>
    <row r="4107">
      <c r="A4107" s="1" t="s">
        <v>8179</v>
      </c>
      <c r="B4107" s="1" t="s">
        <v>8180</v>
      </c>
      <c r="C4107" s="1">
        <v>11396.0</v>
      </c>
      <c r="D4107" s="1">
        <v>1.0</v>
      </c>
      <c r="F4107" s="1" t="s">
        <v>1520</v>
      </c>
      <c r="G4107" s="2">
        <f>IFERROR(__xludf.DUMMYFUNCTION("IF(B4107="""","""",COUNTA(SPLIT(B4107,"" "")))"),18.0)</f>
        <v>18</v>
      </c>
    </row>
    <row r="4108">
      <c r="A4108" s="1" t="s">
        <v>8181</v>
      </c>
      <c r="B4108" s="1" t="s">
        <v>8182</v>
      </c>
      <c r="C4108" s="1">
        <v>11397.0</v>
      </c>
      <c r="D4108" s="1">
        <v>2.0</v>
      </c>
      <c r="F4108" s="1" t="s">
        <v>1520</v>
      </c>
      <c r="G4108" s="2">
        <f>IFERROR(__xludf.DUMMYFUNCTION("IF(B4108="""","""",COUNTA(SPLIT(B4108,"" "")))"),31.0)</f>
        <v>31</v>
      </c>
    </row>
    <row r="4109">
      <c r="A4109" s="1" t="s">
        <v>8183</v>
      </c>
      <c r="B4109" s="1" t="s">
        <v>8184</v>
      </c>
      <c r="C4109" s="1">
        <v>11398.0</v>
      </c>
      <c r="D4109" s="1">
        <v>1.0</v>
      </c>
      <c r="F4109" s="1" t="s">
        <v>1520</v>
      </c>
      <c r="G4109" s="2">
        <f>IFERROR(__xludf.DUMMYFUNCTION("IF(B4109="""","""",COUNTA(SPLIT(B4109,"" "")))"),8.0)</f>
        <v>8</v>
      </c>
    </row>
    <row r="4110">
      <c r="A4110" s="1" t="s">
        <v>8185</v>
      </c>
      <c r="B4110" s="1" t="s">
        <v>8186</v>
      </c>
      <c r="C4110" s="1">
        <v>11399.0</v>
      </c>
      <c r="D4110" s="1">
        <v>2.0</v>
      </c>
      <c r="F4110" s="1" t="s">
        <v>1520</v>
      </c>
      <c r="G4110" s="2">
        <f>IFERROR(__xludf.DUMMYFUNCTION("IF(B4110="""","""",COUNTA(SPLIT(B4110,"" "")))"),25.0)</f>
        <v>25</v>
      </c>
    </row>
    <row r="4111">
      <c r="A4111" s="1" t="s">
        <v>8187</v>
      </c>
      <c r="B4111" s="1" t="s">
        <v>8188</v>
      </c>
      <c r="C4111" s="1">
        <v>11400.0</v>
      </c>
      <c r="D4111" s="1">
        <v>2.0</v>
      </c>
      <c r="F4111" s="1" t="s">
        <v>1520</v>
      </c>
      <c r="G4111" s="2">
        <f>IFERROR(__xludf.DUMMYFUNCTION("IF(B4111="""","""",COUNTA(SPLIT(B4111,"" "")))"),5.0)</f>
        <v>5</v>
      </c>
    </row>
    <row r="4112">
      <c r="A4112" s="1" t="s">
        <v>8189</v>
      </c>
      <c r="B4112" s="1" t="s">
        <v>8190</v>
      </c>
      <c r="C4112" s="1">
        <v>11401.0</v>
      </c>
      <c r="D4112" s="1">
        <v>1.0</v>
      </c>
      <c r="F4112" s="1" t="s">
        <v>1520</v>
      </c>
      <c r="G4112" s="2">
        <f>IFERROR(__xludf.DUMMYFUNCTION("IF(B4112="""","""",COUNTA(SPLIT(B4112,"" "")))"),24.0)</f>
        <v>24</v>
      </c>
    </row>
    <row r="4113">
      <c r="A4113" s="1" t="s">
        <v>8191</v>
      </c>
      <c r="B4113" s="1" t="s">
        <v>8192</v>
      </c>
      <c r="C4113" s="1">
        <v>11402.0</v>
      </c>
      <c r="D4113" s="1">
        <v>2.0</v>
      </c>
      <c r="F4113" s="1" t="s">
        <v>1520</v>
      </c>
      <c r="G4113" s="2">
        <f>IFERROR(__xludf.DUMMYFUNCTION("IF(B4113="""","""",COUNTA(SPLIT(B4113,"" "")))"),7.0)</f>
        <v>7</v>
      </c>
    </row>
    <row r="4114">
      <c r="A4114" s="1" t="s">
        <v>8193</v>
      </c>
      <c r="B4114" s="1" t="s">
        <v>8194</v>
      </c>
      <c r="C4114" s="1">
        <v>11403.0</v>
      </c>
      <c r="D4114" s="1">
        <v>1.0</v>
      </c>
      <c r="F4114" s="1" t="s">
        <v>1520</v>
      </c>
      <c r="G4114" s="2">
        <f>IFERROR(__xludf.DUMMYFUNCTION("IF(B4114="""","""",COUNTA(SPLIT(B4114,"" "")))"),7.0)</f>
        <v>7</v>
      </c>
    </row>
    <row r="4115">
      <c r="A4115" s="1" t="s">
        <v>8195</v>
      </c>
      <c r="B4115" s="1" t="s">
        <v>8196</v>
      </c>
      <c r="C4115" s="1">
        <v>11404.0</v>
      </c>
      <c r="D4115" s="1">
        <v>1.0</v>
      </c>
      <c r="F4115" s="1" t="s">
        <v>1520</v>
      </c>
      <c r="G4115" s="2">
        <f>IFERROR(__xludf.DUMMYFUNCTION("IF(B4115="""","""",COUNTA(SPLIT(B4115,"" "")))"),19.0)</f>
        <v>19</v>
      </c>
    </row>
    <row r="4116">
      <c r="A4116" s="1" t="s">
        <v>8197</v>
      </c>
      <c r="B4116" s="1" t="s">
        <v>8198</v>
      </c>
      <c r="C4116" s="1">
        <v>11405.0</v>
      </c>
      <c r="D4116" s="1">
        <v>2.0</v>
      </c>
      <c r="F4116" s="1" t="s">
        <v>1520</v>
      </c>
      <c r="G4116" s="2">
        <f>IFERROR(__xludf.DUMMYFUNCTION("IF(B4116="""","""",COUNTA(SPLIT(B4116,"" "")))"),3.0)</f>
        <v>3</v>
      </c>
    </row>
    <row r="4117">
      <c r="A4117" s="1" t="s">
        <v>8199</v>
      </c>
      <c r="B4117" s="1" t="s">
        <v>8200</v>
      </c>
      <c r="C4117" s="1">
        <v>11406.0</v>
      </c>
      <c r="D4117" s="1">
        <v>1.0</v>
      </c>
      <c r="F4117" s="1" t="s">
        <v>1520</v>
      </c>
      <c r="G4117" s="2">
        <f>IFERROR(__xludf.DUMMYFUNCTION("IF(B4117="""","""",COUNTA(SPLIT(B4117,"" "")))"),17.0)</f>
        <v>17</v>
      </c>
    </row>
    <row r="4118">
      <c r="A4118" s="1" t="s">
        <v>8201</v>
      </c>
      <c r="B4118" s="1" t="s">
        <v>8202</v>
      </c>
      <c r="C4118" s="1">
        <v>11407.0</v>
      </c>
      <c r="D4118" s="1">
        <v>1.0</v>
      </c>
      <c r="F4118" s="1" t="s">
        <v>1520</v>
      </c>
      <c r="G4118" s="2">
        <f>IFERROR(__xludf.DUMMYFUNCTION("IF(B4118="""","""",COUNTA(SPLIT(B4118,"" "")))"),20.0)</f>
        <v>20</v>
      </c>
    </row>
    <row r="4119">
      <c r="A4119" s="1" t="s">
        <v>8203</v>
      </c>
      <c r="B4119" s="1" t="s">
        <v>8204</v>
      </c>
      <c r="C4119" s="1">
        <v>11460.0</v>
      </c>
      <c r="D4119" s="1">
        <v>2.0</v>
      </c>
      <c r="F4119" s="1" t="s">
        <v>1520</v>
      </c>
      <c r="G4119" s="2">
        <f>IFERROR(__xludf.DUMMYFUNCTION("IF(B4119="""","""",COUNTA(SPLIT(B4119,"" "")))"),35.0)</f>
        <v>35</v>
      </c>
    </row>
    <row r="4120">
      <c r="A4120" s="1" t="s">
        <v>8205</v>
      </c>
      <c r="B4120" s="1" t="s">
        <v>8206</v>
      </c>
      <c r="C4120" s="1">
        <v>11461.0</v>
      </c>
      <c r="D4120" s="1">
        <v>1.0</v>
      </c>
      <c r="F4120" s="1" t="s">
        <v>1520</v>
      </c>
      <c r="G4120" s="2">
        <f>IFERROR(__xludf.DUMMYFUNCTION("IF(B4120="""","""",COUNTA(SPLIT(B4120,"" "")))"),42.0)</f>
        <v>42</v>
      </c>
    </row>
    <row r="4121">
      <c r="A4121" s="1" t="s">
        <v>8207</v>
      </c>
      <c r="B4121" s="1" t="s">
        <v>8208</v>
      </c>
      <c r="C4121" s="1">
        <v>11462.0</v>
      </c>
      <c r="D4121" s="1">
        <v>1.0</v>
      </c>
      <c r="F4121" s="1" t="s">
        <v>1520</v>
      </c>
      <c r="G4121" s="2">
        <f>IFERROR(__xludf.DUMMYFUNCTION("IF(B4121="""","""",COUNTA(SPLIT(B4121,"" "")))"),7.0)</f>
        <v>7</v>
      </c>
    </row>
    <row r="4122">
      <c r="A4122" s="1" t="s">
        <v>8209</v>
      </c>
      <c r="B4122" s="1" t="s">
        <v>8210</v>
      </c>
      <c r="C4122" s="1">
        <v>11372.0</v>
      </c>
      <c r="D4122" s="1">
        <v>1.0</v>
      </c>
      <c r="F4122" s="1" t="s">
        <v>1520</v>
      </c>
      <c r="G4122" s="2">
        <f>IFERROR(__xludf.DUMMYFUNCTION("IF(B4122="""","""",COUNTA(SPLIT(B4122,"" "")))"),25.0)</f>
        <v>25</v>
      </c>
    </row>
    <row r="4123">
      <c r="A4123" s="1" t="s">
        <v>8211</v>
      </c>
      <c r="B4123" s="1" t="s">
        <v>8212</v>
      </c>
      <c r="C4123" s="1">
        <v>11375.0</v>
      </c>
      <c r="D4123" s="1">
        <v>1.0</v>
      </c>
      <c r="F4123" s="1" t="s">
        <v>1520</v>
      </c>
      <c r="G4123" s="2">
        <f>IFERROR(__xludf.DUMMYFUNCTION("IF(B4123="""","""",COUNTA(SPLIT(B4123,"" "")))"),29.0)</f>
        <v>29</v>
      </c>
    </row>
    <row r="4124">
      <c r="A4124" s="1" t="s">
        <v>8213</v>
      </c>
      <c r="B4124" s="1" t="s">
        <v>8214</v>
      </c>
      <c r="C4124" s="1">
        <v>11374.0</v>
      </c>
      <c r="D4124" s="1">
        <v>2.0</v>
      </c>
      <c r="F4124" s="1" t="s">
        <v>1520</v>
      </c>
      <c r="G4124" s="2">
        <f>IFERROR(__xludf.DUMMYFUNCTION("IF(B4124="""","""",COUNTA(SPLIT(B4124,"" "")))"),19.0)</f>
        <v>19</v>
      </c>
    </row>
    <row r="4125">
      <c r="A4125" s="1" t="s">
        <v>8215</v>
      </c>
      <c r="B4125" s="1" t="s">
        <v>8216</v>
      </c>
      <c r="C4125" s="1">
        <v>11388.0</v>
      </c>
      <c r="D4125" s="1">
        <v>1.0</v>
      </c>
      <c r="F4125" s="1" t="s">
        <v>1520</v>
      </c>
      <c r="G4125" s="2">
        <f>IFERROR(__xludf.DUMMYFUNCTION("IF(B4125="""","""",COUNTA(SPLIT(B4125,"" "")))"),10.0)</f>
        <v>10</v>
      </c>
    </row>
    <row r="4126">
      <c r="A4126" s="1" t="s">
        <v>8217</v>
      </c>
      <c r="B4126" s="1" t="s">
        <v>8218</v>
      </c>
      <c r="C4126" s="1">
        <v>11373.0</v>
      </c>
      <c r="D4126" s="1">
        <v>2.0</v>
      </c>
      <c r="F4126" s="1" t="s">
        <v>1520</v>
      </c>
      <c r="G4126" s="2">
        <f>IFERROR(__xludf.DUMMYFUNCTION("IF(B4126="""","""",COUNTA(SPLIT(B4126,"" "")))"),17.0)</f>
        <v>17</v>
      </c>
    </row>
    <row r="4127">
      <c r="A4127" s="1" t="s">
        <v>8219</v>
      </c>
      <c r="B4127" s="1" t="s">
        <v>8220</v>
      </c>
      <c r="C4127" s="1">
        <v>11360.0</v>
      </c>
      <c r="D4127" s="1">
        <v>1.0</v>
      </c>
      <c r="F4127" s="1" t="s">
        <v>1520</v>
      </c>
      <c r="G4127" s="2">
        <f>IFERROR(__xludf.DUMMYFUNCTION("IF(B4127="""","""",COUNTA(SPLIT(B4127,"" "")))"),28.0)</f>
        <v>28</v>
      </c>
    </row>
    <row r="4128">
      <c r="A4128" s="1" t="s">
        <v>8221</v>
      </c>
      <c r="B4128" s="1" t="s">
        <v>8222</v>
      </c>
      <c r="C4128" s="1">
        <v>11361.0</v>
      </c>
      <c r="D4128" s="1">
        <v>2.0</v>
      </c>
      <c r="F4128" s="1" t="s">
        <v>1520</v>
      </c>
      <c r="G4128" s="2">
        <f>IFERROR(__xludf.DUMMYFUNCTION("IF(B4128="""","""",COUNTA(SPLIT(B4128,"" "")))"),21.0)</f>
        <v>21</v>
      </c>
    </row>
    <row r="4129">
      <c r="A4129" s="1" t="s">
        <v>8223</v>
      </c>
      <c r="B4129" s="1" t="s">
        <v>8224</v>
      </c>
      <c r="C4129" s="1">
        <v>11386.0</v>
      </c>
      <c r="D4129" s="1">
        <v>1.0</v>
      </c>
      <c r="F4129" s="1" t="s">
        <v>1520</v>
      </c>
      <c r="G4129" s="2">
        <f>IFERROR(__xludf.DUMMYFUNCTION("IF(B4129="""","""",COUNTA(SPLIT(B4129,"" "")))"),9.0)</f>
        <v>9</v>
      </c>
    </row>
    <row r="4130">
      <c r="A4130" s="1" t="s">
        <v>8225</v>
      </c>
      <c r="B4130" s="1" t="s">
        <v>8226</v>
      </c>
      <c r="C4130" s="1">
        <v>11095.0</v>
      </c>
      <c r="D4130" s="1">
        <v>1.0</v>
      </c>
      <c r="F4130" s="1" t="s">
        <v>1520</v>
      </c>
      <c r="G4130" s="2">
        <f>IFERROR(__xludf.DUMMYFUNCTION("IF(B4130="""","""",COUNTA(SPLIT(B4130,"" "")))"),10.0)</f>
        <v>10</v>
      </c>
    </row>
    <row r="4131">
      <c r="A4131" s="1" t="s">
        <v>8227</v>
      </c>
      <c r="B4131" s="1" t="s">
        <v>8228</v>
      </c>
      <c r="C4131" s="1">
        <v>11096.0</v>
      </c>
      <c r="D4131" s="1">
        <v>1.0</v>
      </c>
      <c r="F4131" s="1" t="s">
        <v>1520</v>
      </c>
      <c r="G4131" s="2">
        <f>IFERROR(__xludf.DUMMYFUNCTION("IF(B4131="""","""",COUNTA(SPLIT(B4131,"" "")))"),20.0)</f>
        <v>20</v>
      </c>
    </row>
    <row r="4132">
      <c r="A4132" s="1" t="s">
        <v>8229</v>
      </c>
      <c r="B4132" s="1" t="s">
        <v>8230</v>
      </c>
      <c r="C4132" s="1">
        <v>11105.0</v>
      </c>
      <c r="D4132" s="1">
        <v>1.0</v>
      </c>
      <c r="F4132" s="1" t="s">
        <v>1520</v>
      </c>
      <c r="G4132" s="2">
        <f>IFERROR(__xludf.DUMMYFUNCTION("IF(B4132="""","""",COUNTA(SPLIT(B4132,"" "")))"),12.0)</f>
        <v>12</v>
      </c>
    </row>
    <row r="4133">
      <c r="A4133" s="1" t="s">
        <v>8231</v>
      </c>
      <c r="B4133" s="1" t="s">
        <v>8232</v>
      </c>
      <c r="C4133" s="1">
        <v>11106.0</v>
      </c>
      <c r="D4133" s="1">
        <v>1.0</v>
      </c>
      <c r="F4133" s="1" t="s">
        <v>1520</v>
      </c>
      <c r="G4133" s="2">
        <f>IFERROR(__xludf.DUMMYFUNCTION("IF(B4133="""","""",COUNTA(SPLIT(B4133,"" "")))"),17.0)</f>
        <v>17</v>
      </c>
    </row>
    <row r="4134">
      <c r="A4134" s="1" t="s">
        <v>8233</v>
      </c>
      <c r="B4134" s="1" t="s">
        <v>8234</v>
      </c>
      <c r="C4134" s="1">
        <v>11085.0</v>
      </c>
      <c r="D4134" s="1">
        <v>1.0</v>
      </c>
      <c r="F4134" s="1" t="s">
        <v>1520</v>
      </c>
      <c r="G4134" s="2">
        <f>IFERROR(__xludf.DUMMYFUNCTION("IF(B4134="""","""",COUNTA(SPLIT(B4134,"" "")))"),12.0)</f>
        <v>12</v>
      </c>
    </row>
    <row r="4135">
      <c r="A4135" s="1" t="s">
        <v>8235</v>
      </c>
      <c r="B4135" s="1" t="s">
        <v>8236</v>
      </c>
      <c r="C4135" s="1">
        <v>11086.0</v>
      </c>
      <c r="D4135" s="1">
        <v>1.0</v>
      </c>
      <c r="F4135" s="1" t="s">
        <v>1520</v>
      </c>
      <c r="G4135" s="2">
        <f>IFERROR(__xludf.DUMMYFUNCTION("IF(B4135="""","""",COUNTA(SPLIT(B4135,"" "")))"),17.0)</f>
        <v>17</v>
      </c>
    </row>
    <row r="4136">
      <c r="A4136" s="1" t="s">
        <v>8237</v>
      </c>
      <c r="B4136" s="1" t="s">
        <v>8238</v>
      </c>
      <c r="C4136" s="1">
        <v>11089.0</v>
      </c>
      <c r="D4136" s="1">
        <v>1.0</v>
      </c>
      <c r="F4136" s="1" t="s">
        <v>1520</v>
      </c>
      <c r="G4136" s="2">
        <f>IFERROR(__xludf.DUMMYFUNCTION("IF(B4136="""","""",COUNTA(SPLIT(B4136,"" "")))"),10.0)</f>
        <v>10</v>
      </c>
    </row>
    <row r="4137">
      <c r="A4137" s="1" t="s">
        <v>8239</v>
      </c>
      <c r="B4137" s="1" t="s">
        <v>8240</v>
      </c>
      <c r="C4137" s="1">
        <v>11090.0</v>
      </c>
      <c r="D4137" s="1">
        <v>1.0</v>
      </c>
      <c r="F4137" s="1" t="s">
        <v>1520</v>
      </c>
      <c r="G4137" s="2">
        <f>IFERROR(__xludf.DUMMYFUNCTION("IF(B4137="""","""",COUNTA(SPLIT(B4137,"" "")))"),12.0)</f>
        <v>12</v>
      </c>
    </row>
    <row r="4138">
      <c r="A4138" s="1" t="s">
        <v>8241</v>
      </c>
      <c r="B4138" s="1" t="s">
        <v>8242</v>
      </c>
      <c r="C4138" s="1">
        <v>11091.0</v>
      </c>
      <c r="D4138" s="1">
        <v>1.0</v>
      </c>
      <c r="F4138" s="1" t="s">
        <v>1520</v>
      </c>
      <c r="G4138" s="2">
        <f>IFERROR(__xludf.DUMMYFUNCTION("IF(B4138="""","""",COUNTA(SPLIT(B4138,"" "")))"),10.0)</f>
        <v>10</v>
      </c>
    </row>
    <row r="4139">
      <c r="A4139" s="1" t="s">
        <v>8243</v>
      </c>
      <c r="B4139" s="1" t="s">
        <v>8244</v>
      </c>
      <c r="C4139" s="1">
        <v>11092.0</v>
      </c>
      <c r="D4139" s="1">
        <v>1.0</v>
      </c>
      <c r="F4139" s="1" t="s">
        <v>1520</v>
      </c>
      <c r="G4139" s="2">
        <f>IFERROR(__xludf.DUMMYFUNCTION("IF(B4139="""","""",COUNTA(SPLIT(B4139,"" "")))"),19.0)</f>
        <v>19</v>
      </c>
    </row>
    <row r="4140">
      <c r="A4140" s="1" t="s">
        <v>8245</v>
      </c>
      <c r="B4140" s="1" t="s">
        <v>8246</v>
      </c>
      <c r="C4140" s="1">
        <v>11099.0</v>
      </c>
      <c r="D4140" s="1">
        <v>1.0</v>
      </c>
      <c r="F4140" s="1" t="s">
        <v>1520</v>
      </c>
      <c r="G4140" s="2">
        <f>IFERROR(__xludf.DUMMYFUNCTION("IF(B4140="""","""",COUNTA(SPLIT(B4140,"" "")))"),12.0)</f>
        <v>12</v>
      </c>
    </row>
    <row r="4141">
      <c r="A4141" s="1" t="s">
        <v>8247</v>
      </c>
      <c r="B4141" s="1" t="s">
        <v>8248</v>
      </c>
      <c r="C4141" s="1">
        <v>11100.0</v>
      </c>
      <c r="D4141" s="1">
        <v>1.0</v>
      </c>
      <c r="F4141" s="1" t="s">
        <v>1520</v>
      </c>
      <c r="G4141" s="2">
        <f>IFERROR(__xludf.DUMMYFUNCTION("IF(B4141="""","""",COUNTA(SPLIT(B4141,"" "")))"),26.0)</f>
        <v>26</v>
      </c>
    </row>
    <row r="4142">
      <c r="A4142" s="1" t="s">
        <v>8249</v>
      </c>
      <c r="B4142" s="1" t="s">
        <v>8250</v>
      </c>
      <c r="C4142" s="1">
        <v>11083.0</v>
      </c>
      <c r="D4142" s="1">
        <v>1.0</v>
      </c>
      <c r="F4142" s="1" t="s">
        <v>1520</v>
      </c>
      <c r="G4142" s="2">
        <f>IFERROR(__xludf.DUMMYFUNCTION("IF(B4142="""","""",COUNTA(SPLIT(B4142,"" "")))"),12.0)</f>
        <v>12</v>
      </c>
    </row>
    <row r="4143">
      <c r="A4143" s="1" t="s">
        <v>8251</v>
      </c>
      <c r="B4143" s="1" t="s">
        <v>8252</v>
      </c>
      <c r="C4143" s="1">
        <v>11084.0</v>
      </c>
      <c r="D4143" s="1">
        <v>1.0</v>
      </c>
      <c r="F4143" s="1" t="s">
        <v>1520</v>
      </c>
      <c r="G4143" s="2">
        <f>IFERROR(__xludf.DUMMYFUNCTION("IF(B4143="""","""",COUNTA(SPLIT(B4143,"" "")))"),21.0)</f>
        <v>21</v>
      </c>
    </row>
    <row r="4144">
      <c r="A4144" s="1" t="s">
        <v>8253</v>
      </c>
      <c r="B4144" s="1" t="s">
        <v>8254</v>
      </c>
      <c r="C4144" s="1">
        <v>11103.0</v>
      </c>
      <c r="D4144" s="1">
        <v>1.0</v>
      </c>
      <c r="F4144" s="1" t="s">
        <v>1520</v>
      </c>
      <c r="G4144" s="2">
        <f>IFERROR(__xludf.DUMMYFUNCTION("IF(B4144="""","""",COUNTA(SPLIT(B4144,"" "")))"),12.0)</f>
        <v>12</v>
      </c>
    </row>
    <row r="4145">
      <c r="A4145" s="1" t="s">
        <v>8255</v>
      </c>
      <c r="B4145" s="1" t="s">
        <v>8256</v>
      </c>
      <c r="C4145" s="1">
        <v>11104.0</v>
      </c>
      <c r="D4145" s="1">
        <v>1.0</v>
      </c>
      <c r="F4145" s="1" t="s">
        <v>1520</v>
      </c>
      <c r="G4145" s="2">
        <f>IFERROR(__xludf.DUMMYFUNCTION("IF(B4145="""","""",COUNTA(SPLIT(B4145,"" "")))"),20.0)</f>
        <v>20</v>
      </c>
    </row>
    <row r="4146">
      <c r="A4146" s="1" t="s">
        <v>8257</v>
      </c>
      <c r="B4146" s="1" t="s">
        <v>8258</v>
      </c>
      <c r="C4146" s="1">
        <v>11097.0</v>
      </c>
      <c r="D4146" s="1">
        <v>1.0</v>
      </c>
      <c r="F4146" s="1" t="s">
        <v>1520</v>
      </c>
      <c r="G4146" s="2">
        <f>IFERROR(__xludf.DUMMYFUNCTION("IF(B4146="""","""",COUNTA(SPLIT(B4146,"" "")))"),10.0)</f>
        <v>10</v>
      </c>
    </row>
    <row r="4147">
      <c r="A4147" s="1" t="s">
        <v>8259</v>
      </c>
      <c r="B4147" s="1" t="s">
        <v>8260</v>
      </c>
      <c r="C4147" s="1">
        <v>11098.0</v>
      </c>
      <c r="D4147" s="1">
        <v>1.0</v>
      </c>
      <c r="F4147" s="1" t="s">
        <v>1520</v>
      </c>
      <c r="G4147" s="2">
        <f>IFERROR(__xludf.DUMMYFUNCTION("IF(B4147="""","""",COUNTA(SPLIT(B4147,"" "")))"),21.0)</f>
        <v>21</v>
      </c>
    </row>
    <row r="4148">
      <c r="A4148" s="1" t="s">
        <v>8261</v>
      </c>
      <c r="B4148" s="1" t="s">
        <v>8262</v>
      </c>
      <c r="C4148" s="1">
        <v>11093.0</v>
      </c>
      <c r="D4148" s="1">
        <v>1.0</v>
      </c>
      <c r="F4148" s="1" t="s">
        <v>1520</v>
      </c>
      <c r="G4148" s="2">
        <f>IFERROR(__xludf.DUMMYFUNCTION("IF(B4148="""","""",COUNTA(SPLIT(B4148,"" "")))"),12.0)</f>
        <v>12</v>
      </c>
    </row>
    <row r="4149">
      <c r="A4149" s="1" t="s">
        <v>8263</v>
      </c>
      <c r="B4149" s="1" t="s">
        <v>8264</v>
      </c>
      <c r="C4149" s="1">
        <v>11094.0</v>
      </c>
      <c r="D4149" s="1">
        <v>1.0</v>
      </c>
      <c r="F4149" s="1" t="s">
        <v>1520</v>
      </c>
      <c r="G4149" s="2">
        <f>IFERROR(__xludf.DUMMYFUNCTION("IF(B4149="""","""",COUNTA(SPLIT(B4149,"" "")))"),14.0)</f>
        <v>14</v>
      </c>
    </row>
    <row r="4150">
      <c r="A4150" s="1" t="s">
        <v>8265</v>
      </c>
      <c r="B4150" s="1" t="s">
        <v>8266</v>
      </c>
      <c r="C4150" s="1">
        <v>11087.0</v>
      </c>
      <c r="D4150" s="1">
        <v>1.0</v>
      </c>
      <c r="F4150" s="1" t="s">
        <v>1520</v>
      </c>
      <c r="G4150" s="2">
        <f>IFERROR(__xludf.DUMMYFUNCTION("IF(B4150="""","""",COUNTA(SPLIT(B4150,"" "")))"),10.0)</f>
        <v>10</v>
      </c>
    </row>
    <row r="4151">
      <c r="A4151" s="1" t="s">
        <v>8267</v>
      </c>
      <c r="B4151" s="1" t="s">
        <v>8268</v>
      </c>
      <c r="C4151" s="1">
        <v>11088.0</v>
      </c>
      <c r="D4151" s="1">
        <v>1.0</v>
      </c>
      <c r="F4151" s="1" t="s">
        <v>1520</v>
      </c>
      <c r="G4151" s="2">
        <f>IFERROR(__xludf.DUMMYFUNCTION("IF(B4151="""","""",COUNTA(SPLIT(B4151,"" "")))"),18.0)</f>
        <v>18</v>
      </c>
    </row>
    <row r="4152">
      <c r="A4152" s="1" t="s">
        <v>8269</v>
      </c>
      <c r="B4152" s="1" t="s">
        <v>8270</v>
      </c>
      <c r="C4152" s="1">
        <v>11101.0</v>
      </c>
      <c r="D4152" s="1">
        <v>1.0</v>
      </c>
      <c r="F4152" s="1" t="s">
        <v>1520</v>
      </c>
      <c r="G4152" s="2">
        <f>IFERROR(__xludf.DUMMYFUNCTION("IF(B4152="""","""",COUNTA(SPLIT(B4152,"" "")))"),10.0)</f>
        <v>10</v>
      </c>
    </row>
    <row r="4153">
      <c r="A4153" s="1" t="s">
        <v>8271</v>
      </c>
      <c r="B4153" s="1" t="s">
        <v>8272</v>
      </c>
      <c r="C4153" s="1">
        <v>11102.0</v>
      </c>
      <c r="D4153" s="1">
        <v>1.0</v>
      </c>
      <c r="F4153" s="1" t="s">
        <v>1520</v>
      </c>
      <c r="G4153" s="2">
        <f>IFERROR(__xludf.DUMMYFUNCTION("IF(B4153="""","""",COUNTA(SPLIT(B4153,"" "")))"),23.0)</f>
        <v>23</v>
      </c>
    </row>
    <row r="4154">
      <c r="A4154" s="1" t="s">
        <v>8273</v>
      </c>
      <c r="B4154" s="1" t="s">
        <v>8274</v>
      </c>
      <c r="C4154" s="1">
        <v>7749.0</v>
      </c>
      <c r="D4154" s="1">
        <v>1.0</v>
      </c>
      <c r="F4154" s="1" t="s">
        <v>1520</v>
      </c>
      <c r="G4154" s="2">
        <f>IFERROR(__xludf.DUMMYFUNCTION("IF(B4154="""","""",COUNTA(SPLIT(B4154,"" "")))"),9.0)</f>
        <v>9</v>
      </c>
    </row>
    <row r="4155">
      <c r="A4155" s="1" t="s">
        <v>8275</v>
      </c>
      <c r="B4155" s="1" t="s">
        <v>8276</v>
      </c>
      <c r="C4155" s="1">
        <v>7756.0</v>
      </c>
      <c r="D4155" s="1">
        <v>1.0</v>
      </c>
      <c r="F4155" s="1" t="s">
        <v>1520</v>
      </c>
      <c r="G4155" s="2">
        <f>IFERROR(__xludf.DUMMYFUNCTION("IF(B4155="""","""",COUNTA(SPLIT(B4155,"" "")))"),12.0)</f>
        <v>12</v>
      </c>
    </row>
    <row r="4156">
      <c r="A4156" s="1" t="s">
        <v>8277</v>
      </c>
      <c r="B4156" s="1" t="s">
        <v>8278</v>
      </c>
      <c r="C4156" s="1">
        <v>7757.0</v>
      </c>
      <c r="D4156" s="1">
        <v>1.0</v>
      </c>
      <c r="F4156" s="1" t="s">
        <v>1520</v>
      </c>
      <c r="G4156" s="2">
        <f>IFERROR(__xludf.DUMMYFUNCTION("IF(B4156="""","""",COUNTA(SPLIT(B4156,"" "")))"),22.0)</f>
        <v>22</v>
      </c>
    </row>
    <row r="4157">
      <c r="A4157" s="1" t="s">
        <v>8279</v>
      </c>
      <c r="B4157" s="1" t="s">
        <v>8280</v>
      </c>
      <c r="C4157" s="1">
        <v>7745.0</v>
      </c>
      <c r="D4157" s="1">
        <v>1.0</v>
      </c>
      <c r="F4157" s="1" t="s">
        <v>1520</v>
      </c>
      <c r="G4157" s="2">
        <f>IFERROR(__xludf.DUMMYFUNCTION("IF(B4157="""","""",COUNTA(SPLIT(B4157,"" "")))"),25.0)</f>
        <v>25</v>
      </c>
    </row>
    <row r="4158">
      <c r="A4158" s="1" t="s">
        <v>8281</v>
      </c>
      <c r="B4158" s="1" t="s">
        <v>8282</v>
      </c>
      <c r="C4158" s="1">
        <v>7746.0</v>
      </c>
      <c r="D4158" s="1">
        <v>1.0</v>
      </c>
      <c r="F4158" s="1" t="s">
        <v>1520</v>
      </c>
      <c r="G4158" s="2">
        <f>IFERROR(__xludf.DUMMYFUNCTION("IF(B4158="""","""",COUNTA(SPLIT(B4158,"" "")))"),16.0)</f>
        <v>16</v>
      </c>
    </row>
    <row r="4159">
      <c r="A4159" s="1" t="s">
        <v>8283</v>
      </c>
      <c r="B4159" s="1" t="s">
        <v>8284</v>
      </c>
      <c r="C4159" s="1">
        <v>11324.0</v>
      </c>
      <c r="D4159" s="1">
        <v>1.0</v>
      </c>
      <c r="F4159" s="1" t="s">
        <v>1520</v>
      </c>
      <c r="G4159" s="2">
        <f>IFERROR(__xludf.DUMMYFUNCTION("IF(B4159="""","""",COUNTA(SPLIT(B4159,"" "")))"),14.0)</f>
        <v>14</v>
      </c>
    </row>
    <row r="4160">
      <c r="A4160" s="1" t="s">
        <v>8285</v>
      </c>
      <c r="B4160" s="1" t="s">
        <v>8286</v>
      </c>
      <c r="C4160" s="1">
        <v>11325.0</v>
      </c>
      <c r="D4160" s="1">
        <v>1.0</v>
      </c>
      <c r="F4160" s="1" t="s">
        <v>1520</v>
      </c>
      <c r="G4160" s="2">
        <f>IFERROR(__xludf.DUMMYFUNCTION("IF(B4160="""","""",COUNTA(SPLIT(B4160,"" "")))"),31.0)</f>
        <v>31</v>
      </c>
    </row>
    <row r="4161">
      <c r="A4161" s="1" t="s">
        <v>8287</v>
      </c>
      <c r="B4161" s="1" t="s">
        <v>8288</v>
      </c>
      <c r="C4161" s="1">
        <v>7748.0</v>
      </c>
      <c r="D4161" s="1">
        <v>1.0</v>
      </c>
      <c r="F4161" s="1" t="s">
        <v>1520</v>
      </c>
      <c r="G4161" s="2">
        <f>IFERROR(__xludf.DUMMYFUNCTION("IF(B4161="""","""",COUNTA(SPLIT(B4161,"" "")))"),10.0)</f>
        <v>10</v>
      </c>
    </row>
    <row r="4162">
      <c r="A4162" s="1" t="s">
        <v>8289</v>
      </c>
      <c r="B4162" s="1" t="s">
        <v>8290</v>
      </c>
      <c r="C4162" s="1">
        <v>7755.0</v>
      </c>
      <c r="D4162" s="1">
        <v>1.0</v>
      </c>
      <c r="F4162" s="1" t="s">
        <v>1520</v>
      </c>
      <c r="G4162" s="2">
        <f>IFERROR(__xludf.DUMMYFUNCTION("IF(B4162="""","""",COUNTA(SPLIT(B4162,"" "")))"),26.0)</f>
        <v>26</v>
      </c>
    </row>
    <row r="4163">
      <c r="A4163" s="1" t="s">
        <v>8291</v>
      </c>
      <c r="B4163" s="1" t="s">
        <v>8292</v>
      </c>
      <c r="C4163" s="1">
        <v>7751.0</v>
      </c>
      <c r="D4163" s="1">
        <v>1.0</v>
      </c>
      <c r="F4163" s="1" t="s">
        <v>1520</v>
      </c>
      <c r="G4163" s="2">
        <f>IFERROR(__xludf.DUMMYFUNCTION("IF(B4163="""","""",COUNTA(SPLIT(B4163,"" "")))"),19.0)</f>
        <v>19</v>
      </c>
    </row>
    <row r="4164">
      <c r="A4164" s="1" t="s">
        <v>8293</v>
      </c>
      <c r="B4164" s="1" t="s">
        <v>8294</v>
      </c>
      <c r="C4164" s="1">
        <v>7759.0</v>
      </c>
      <c r="D4164" s="1">
        <v>1.0</v>
      </c>
      <c r="F4164" s="1" t="s">
        <v>1520</v>
      </c>
      <c r="G4164" s="2">
        <f>IFERROR(__xludf.DUMMYFUNCTION("IF(B4164="""","""",COUNTA(SPLIT(B4164,"" "")))"),10.0)</f>
        <v>10</v>
      </c>
    </row>
    <row r="4165">
      <c r="A4165" s="1" t="s">
        <v>8295</v>
      </c>
      <c r="B4165" s="1" t="s">
        <v>8296</v>
      </c>
      <c r="C4165" s="1">
        <v>7760.0</v>
      </c>
      <c r="D4165" s="1">
        <v>1.0</v>
      </c>
      <c r="F4165" s="1" t="s">
        <v>1520</v>
      </c>
      <c r="G4165" s="2">
        <f>IFERROR(__xludf.DUMMYFUNCTION("IF(B4165="""","""",COUNTA(SPLIT(B4165,"" "")))"),13.0)</f>
        <v>13</v>
      </c>
    </row>
    <row r="4166">
      <c r="A4166" s="1" t="s">
        <v>8297</v>
      </c>
      <c r="B4166" s="1" t="s">
        <v>8298</v>
      </c>
      <c r="C4166" s="1">
        <v>7744.0</v>
      </c>
      <c r="D4166" s="1">
        <v>1.0</v>
      </c>
      <c r="F4166" s="1" t="s">
        <v>1520</v>
      </c>
      <c r="G4166" s="2">
        <f>IFERROR(__xludf.DUMMYFUNCTION("IF(B4166="""","""",COUNTA(SPLIT(B4166,"" "")))"),11.0)</f>
        <v>11</v>
      </c>
    </row>
    <row r="4167">
      <c r="A4167" s="1" t="s">
        <v>8299</v>
      </c>
      <c r="B4167" s="1" t="s">
        <v>8300</v>
      </c>
      <c r="C4167" s="1">
        <v>7747.0</v>
      </c>
      <c r="D4167" s="1">
        <v>1.0</v>
      </c>
      <c r="F4167" s="1" t="s">
        <v>1520</v>
      </c>
      <c r="G4167" s="2">
        <f>IFERROR(__xludf.DUMMYFUNCTION("IF(B4167="""","""",COUNTA(SPLIT(B4167,"" "")))"),20.0)</f>
        <v>20</v>
      </c>
    </row>
    <row r="4168">
      <c r="A4168" s="1" t="s">
        <v>8301</v>
      </c>
      <c r="B4168" s="1" t="s">
        <v>8302</v>
      </c>
      <c r="C4168" s="1">
        <v>8330.0</v>
      </c>
      <c r="D4168" s="1">
        <v>1.0</v>
      </c>
      <c r="F4168" s="1" t="s">
        <v>1520</v>
      </c>
      <c r="G4168" s="2">
        <f>IFERROR(__xludf.DUMMYFUNCTION("IF(B4168="""","""",COUNTA(SPLIT(B4168,"" "")))"),8.0)</f>
        <v>8</v>
      </c>
    </row>
    <row r="4169">
      <c r="A4169" s="1" t="s">
        <v>8303</v>
      </c>
      <c r="B4169" s="1" t="s">
        <v>8304</v>
      </c>
      <c r="C4169" s="1">
        <v>7750.0</v>
      </c>
      <c r="D4169" s="1">
        <v>1.0</v>
      </c>
      <c r="F4169" s="1" t="s">
        <v>1520</v>
      </c>
      <c r="G4169" s="2">
        <f>IFERROR(__xludf.DUMMYFUNCTION("IF(B4169="""","""",COUNTA(SPLIT(B4169,"" "")))"),13.0)</f>
        <v>13</v>
      </c>
    </row>
    <row r="4170">
      <c r="A4170" s="1" t="s">
        <v>8305</v>
      </c>
      <c r="B4170" s="1" t="s">
        <v>8306</v>
      </c>
      <c r="C4170" s="1">
        <v>7758.0</v>
      </c>
      <c r="D4170" s="1">
        <v>1.0</v>
      </c>
      <c r="F4170" s="1" t="s">
        <v>1520</v>
      </c>
      <c r="G4170" s="2">
        <f>IFERROR(__xludf.DUMMYFUNCTION("IF(B4170="""","""",COUNTA(SPLIT(B4170,"" "")))"),13.0)</f>
        <v>13</v>
      </c>
    </row>
    <row r="4171">
      <c r="A4171" s="1" t="s">
        <v>8307</v>
      </c>
      <c r="B4171" s="1" t="s">
        <v>8308</v>
      </c>
      <c r="C4171" s="1">
        <v>7753.0</v>
      </c>
      <c r="D4171" s="1">
        <v>1.0</v>
      </c>
      <c r="F4171" s="1" t="s">
        <v>1520</v>
      </c>
      <c r="G4171" s="2">
        <f>IFERROR(__xludf.DUMMYFUNCTION("IF(B4171="""","""",COUNTA(SPLIT(B4171,"" "")))"),5.0)</f>
        <v>5</v>
      </c>
    </row>
    <row r="4172">
      <c r="A4172" s="1" t="s">
        <v>8309</v>
      </c>
      <c r="B4172" s="1" t="s">
        <v>8310</v>
      </c>
      <c r="C4172" s="1">
        <v>7762.0</v>
      </c>
      <c r="D4172" s="1">
        <v>1.0</v>
      </c>
      <c r="F4172" s="1" t="s">
        <v>1520</v>
      </c>
      <c r="G4172" s="2">
        <f>IFERROR(__xludf.DUMMYFUNCTION("IF(B4172="""","""",COUNTA(SPLIT(B4172,"" "")))"),7.0)</f>
        <v>7</v>
      </c>
    </row>
    <row r="4173">
      <c r="A4173" s="1" t="s">
        <v>8311</v>
      </c>
      <c r="B4173" s="1" t="s">
        <v>8312</v>
      </c>
      <c r="C4173" s="1">
        <v>7752.0</v>
      </c>
      <c r="D4173" s="1">
        <v>1.0</v>
      </c>
      <c r="F4173" s="1" t="s">
        <v>1520</v>
      </c>
      <c r="G4173" s="2">
        <f>IFERROR(__xludf.DUMMYFUNCTION("IF(B4173="""","""",COUNTA(SPLIT(B4173,"" "")))"),14.0)</f>
        <v>14</v>
      </c>
    </row>
    <row r="4174">
      <c r="A4174" s="1" t="s">
        <v>8313</v>
      </c>
      <c r="B4174" s="1" t="s">
        <v>8314</v>
      </c>
      <c r="C4174" s="1">
        <v>7761.0</v>
      </c>
      <c r="D4174" s="1">
        <v>1.0</v>
      </c>
      <c r="F4174" s="1" t="s">
        <v>1520</v>
      </c>
      <c r="G4174" s="2">
        <f>IFERROR(__xludf.DUMMYFUNCTION("IF(B4174="""","""",COUNTA(SPLIT(B4174,"" "")))"),11.0)</f>
        <v>11</v>
      </c>
    </row>
    <row r="4175">
      <c r="A4175" s="1" t="s">
        <v>8315</v>
      </c>
      <c r="B4175" s="1" t="s">
        <v>8316</v>
      </c>
      <c r="C4175" s="1">
        <v>7754.0</v>
      </c>
      <c r="D4175" s="1">
        <v>1.0</v>
      </c>
      <c r="F4175" s="1" t="s">
        <v>1520</v>
      </c>
      <c r="G4175" s="2">
        <f>IFERROR(__xludf.DUMMYFUNCTION("IF(B4175="""","""",COUNTA(SPLIT(B4175,"" "")))"),3.0)</f>
        <v>3</v>
      </c>
    </row>
    <row r="4176">
      <c r="A4176" s="1" t="s">
        <v>8317</v>
      </c>
      <c r="B4176" s="1" t="s">
        <v>8318</v>
      </c>
      <c r="C4176" s="1">
        <v>7763.0</v>
      </c>
      <c r="D4176" s="1">
        <v>1.0</v>
      </c>
      <c r="F4176" s="1" t="s">
        <v>1520</v>
      </c>
      <c r="G4176" s="2">
        <f>IFERROR(__xludf.DUMMYFUNCTION("IF(B4176="""","""",COUNTA(SPLIT(B4176,"" "")))"),4.0)</f>
        <v>4</v>
      </c>
    </row>
    <row r="4177">
      <c r="A4177" s="1" t="s">
        <v>8319</v>
      </c>
      <c r="B4177" s="1" t="s">
        <v>8320</v>
      </c>
      <c r="C4177" s="1">
        <v>7764.0</v>
      </c>
      <c r="D4177" s="1">
        <v>1.0</v>
      </c>
      <c r="F4177" s="1" t="s">
        <v>1520</v>
      </c>
      <c r="G4177" s="2">
        <f>IFERROR(__xludf.DUMMYFUNCTION("IF(B4177="""","""",COUNTA(SPLIT(B4177,"" "")))"),13.0)</f>
        <v>13</v>
      </c>
    </row>
    <row r="4178">
      <c r="A4178" s="1" t="s">
        <v>8321</v>
      </c>
      <c r="B4178" s="1" t="s">
        <v>8322</v>
      </c>
      <c r="C4178" s="1">
        <v>7708.0</v>
      </c>
      <c r="D4178" s="1">
        <v>1.0</v>
      </c>
      <c r="F4178" s="1" t="s">
        <v>1520</v>
      </c>
      <c r="G4178" s="2">
        <f>IFERROR(__xludf.DUMMYFUNCTION("IF(B4178="""","""",COUNTA(SPLIT(B4178,"" "")))"),14.0)</f>
        <v>14</v>
      </c>
    </row>
    <row r="4179">
      <c r="A4179" s="1" t="s">
        <v>8323</v>
      </c>
      <c r="B4179" s="1" t="s">
        <v>8324</v>
      </c>
      <c r="C4179" s="1">
        <v>7709.0</v>
      </c>
      <c r="D4179" s="1">
        <v>1.0</v>
      </c>
      <c r="F4179" s="1" t="s">
        <v>1520</v>
      </c>
      <c r="G4179" s="2">
        <f>IFERROR(__xludf.DUMMYFUNCTION("IF(B4179="""","""",COUNTA(SPLIT(B4179,"" "")))"),4.0)</f>
        <v>4</v>
      </c>
    </row>
    <row r="4180">
      <c r="A4180" s="1" t="s">
        <v>8325</v>
      </c>
      <c r="B4180" s="1" t="s">
        <v>8326</v>
      </c>
      <c r="C4180" s="1">
        <v>7710.0</v>
      </c>
      <c r="D4180" s="1">
        <v>1.0</v>
      </c>
      <c r="F4180" s="1" t="s">
        <v>1520</v>
      </c>
      <c r="G4180" s="2">
        <f>IFERROR(__xludf.DUMMYFUNCTION("IF(B4180="""","""",COUNTA(SPLIT(B4180,"" "")))"),7.0)</f>
        <v>7</v>
      </c>
    </row>
    <row r="4181">
      <c r="A4181" s="1" t="s">
        <v>8327</v>
      </c>
      <c r="B4181" s="1" t="s">
        <v>8328</v>
      </c>
      <c r="C4181" s="1">
        <v>7711.0</v>
      </c>
      <c r="D4181" s="1">
        <v>1.0</v>
      </c>
      <c r="F4181" s="1" t="s">
        <v>1520</v>
      </c>
      <c r="G4181" s="2">
        <f>IFERROR(__xludf.DUMMYFUNCTION("IF(B4181="""","""",COUNTA(SPLIT(B4181,"" "")))"),9.0)</f>
        <v>9</v>
      </c>
    </row>
    <row r="4182">
      <c r="A4182" s="1" t="s">
        <v>8329</v>
      </c>
      <c r="B4182" s="1" t="s">
        <v>8330</v>
      </c>
      <c r="C4182" s="1">
        <v>7712.0</v>
      </c>
      <c r="D4182" s="1">
        <v>1.0</v>
      </c>
      <c r="F4182" s="1" t="s">
        <v>1520</v>
      </c>
      <c r="G4182" s="2">
        <f>IFERROR(__xludf.DUMMYFUNCTION("IF(B4182="""","""",COUNTA(SPLIT(B4182,"" "")))"),8.0)</f>
        <v>8</v>
      </c>
    </row>
    <row r="4183">
      <c r="A4183" s="1" t="s">
        <v>8331</v>
      </c>
      <c r="B4183" s="1" t="s">
        <v>8332</v>
      </c>
      <c r="C4183" s="1">
        <v>7713.0</v>
      </c>
      <c r="D4183" s="1">
        <v>1.0</v>
      </c>
      <c r="F4183" s="1" t="s">
        <v>1520</v>
      </c>
      <c r="G4183" s="2">
        <f>IFERROR(__xludf.DUMMYFUNCTION("IF(B4183="""","""",COUNTA(SPLIT(B4183,"" "")))"),8.0)</f>
        <v>8</v>
      </c>
    </row>
    <row r="4184">
      <c r="A4184" s="1" t="s">
        <v>8333</v>
      </c>
      <c r="B4184" s="1" t="s">
        <v>8334</v>
      </c>
      <c r="C4184" s="1">
        <v>7714.0</v>
      </c>
      <c r="D4184" s="1">
        <v>1.0</v>
      </c>
      <c r="F4184" s="1" t="s">
        <v>1520</v>
      </c>
      <c r="G4184" s="2">
        <f>IFERROR(__xludf.DUMMYFUNCTION("IF(B4184="""","""",COUNTA(SPLIT(B4184,"" "")))"),4.0)</f>
        <v>4</v>
      </c>
    </row>
    <row r="4185">
      <c r="A4185" s="1" t="s">
        <v>8335</v>
      </c>
      <c r="B4185" s="1" t="s">
        <v>8336</v>
      </c>
      <c r="C4185" s="1">
        <v>7715.0</v>
      </c>
      <c r="D4185" s="1">
        <v>1.0</v>
      </c>
      <c r="F4185" s="1" t="s">
        <v>1520</v>
      </c>
      <c r="G4185" s="2">
        <f>IFERROR(__xludf.DUMMYFUNCTION("IF(B4185="""","""",COUNTA(SPLIT(B4185,"" "")))"),7.0)</f>
        <v>7</v>
      </c>
    </row>
    <row r="4186">
      <c r="A4186" s="1" t="s">
        <v>8337</v>
      </c>
      <c r="B4186" s="1" t="s">
        <v>8338</v>
      </c>
      <c r="C4186" s="1">
        <v>7716.0</v>
      </c>
      <c r="D4186" s="1">
        <v>1.0</v>
      </c>
      <c r="F4186" s="1" t="s">
        <v>1520</v>
      </c>
      <c r="G4186" s="2">
        <f>IFERROR(__xludf.DUMMYFUNCTION("IF(B4186="""","""",COUNTA(SPLIT(B4186,"" "")))"),11.0)</f>
        <v>11</v>
      </c>
    </row>
    <row r="4187">
      <c r="A4187" s="1" t="s">
        <v>8339</v>
      </c>
      <c r="B4187" s="1" t="s">
        <v>8340</v>
      </c>
      <c r="C4187" s="1">
        <v>7717.0</v>
      </c>
      <c r="D4187" s="1">
        <v>1.0</v>
      </c>
      <c r="F4187" s="1" t="s">
        <v>1520</v>
      </c>
      <c r="G4187" s="2">
        <f>IFERROR(__xludf.DUMMYFUNCTION("IF(B4187="""","""",COUNTA(SPLIT(B4187,"" "")))"),9.0)</f>
        <v>9</v>
      </c>
    </row>
    <row r="4188">
      <c r="A4188" s="1" t="s">
        <v>8341</v>
      </c>
      <c r="B4188" s="1" t="s">
        <v>8342</v>
      </c>
      <c r="C4188" s="1">
        <v>7718.0</v>
      </c>
      <c r="D4188" s="1">
        <v>1.0</v>
      </c>
      <c r="F4188" s="1" t="s">
        <v>1520</v>
      </c>
      <c r="G4188" s="2">
        <f>IFERROR(__xludf.DUMMYFUNCTION("IF(B4188="""","""",COUNTA(SPLIT(B4188,"" "")))"),11.0)</f>
        <v>11</v>
      </c>
    </row>
    <row r="4189">
      <c r="A4189" s="1" t="s">
        <v>8343</v>
      </c>
      <c r="B4189" s="1" t="s">
        <v>8344</v>
      </c>
      <c r="C4189" s="1">
        <v>7719.0</v>
      </c>
      <c r="D4189" s="1">
        <v>1.0</v>
      </c>
      <c r="F4189" s="1" t="s">
        <v>1520</v>
      </c>
      <c r="G4189" s="2">
        <f>IFERROR(__xludf.DUMMYFUNCTION("IF(B4189="""","""",COUNTA(SPLIT(B4189,"" "")))"),9.0)</f>
        <v>9</v>
      </c>
    </row>
    <row r="4190">
      <c r="A4190" s="1" t="s">
        <v>8345</v>
      </c>
      <c r="B4190" s="1" t="s">
        <v>8346</v>
      </c>
      <c r="C4190" s="1">
        <v>7720.0</v>
      </c>
      <c r="D4190" s="1">
        <v>1.0</v>
      </c>
      <c r="F4190" s="1" t="s">
        <v>1520</v>
      </c>
      <c r="G4190" s="2">
        <f>IFERROR(__xludf.DUMMYFUNCTION("IF(B4190="""","""",COUNTA(SPLIT(B4190,"" "")))"),7.0)</f>
        <v>7</v>
      </c>
    </row>
    <row r="4191">
      <c r="A4191" s="1" t="s">
        <v>8347</v>
      </c>
      <c r="B4191" s="1" t="s">
        <v>8348</v>
      </c>
      <c r="C4191" s="1">
        <v>7721.0</v>
      </c>
      <c r="D4191" s="1">
        <v>1.0</v>
      </c>
      <c r="F4191" s="1" t="s">
        <v>1520</v>
      </c>
      <c r="G4191" s="2">
        <f>IFERROR(__xludf.DUMMYFUNCTION("IF(B4191="""","""",COUNTA(SPLIT(B4191,"" "")))"),4.0)</f>
        <v>4</v>
      </c>
    </row>
    <row r="4192">
      <c r="A4192" s="1" t="s">
        <v>8349</v>
      </c>
      <c r="B4192" s="1" t="s">
        <v>8350</v>
      </c>
      <c r="C4192" s="1">
        <v>7722.0</v>
      </c>
      <c r="D4192" s="1">
        <v>1.0</v>
      </c>
      <c r="F4192" s="1" t="s">
        <v>1520</v>
      </c>
      <c r="G4192" s="2">
        <f>IFERROR(__xludf.DUMMYFUNCTION("IF(B4192="""","""",COUNTA(SPLIT(B4192,"" "")))"),4.0)</f>
        <v>4</v>
      </c>
    </row>
    <row r="4193">
      <c r="A4193" s="1" t="s">
        <v>8351</v>
      </c>
      <c r="B4193" s="1" t="s">
        <v>8352</v>
      </c>
      <c r="C4193" s="1">
        <v>7723.0</v>
      </c>
      <c r="D4193" s="1">
        <v>1.0</v>
      </c>
      <c r="F4193" s="1" t="s">
        <v>1520</v>
      </c>
      <c r="G4193" s="2">
        <f>IFERROR(__xludf.DUMMYFUNCTION("IF(B4193="""","""",COUNTA(SPLIT(B4193,"" "")))"),4.0)</f>
        <v>4</v>
      </c>
    </row>
    <row r="4194">
      <c r="A4194" s="1" t="s">
        <v>8353</v>
      </c>
      <c r="B4194" s="1" t="s">
        <v>8354</v>
      </c>
      <c r="C4194" s="1">
        <v>7724.0</v>
      </c>
      <c r="D4194" s="1">
        <v>1.0</v>
      </c>
      <c r="F4194" s="1" t="s">
        <v>1520</v>
      </c>
      <c r="G4194" s="2">
        <f>IFERROR(__xludf.DUMMYFUNCTION("IF(B4194="""","""",COUNTA(SPLIT(B4194,"" "")))"),4.0)</f>
        <v>4</v>
      </c>
    </row>
    <row r="4195">
      <c r="A4195" s="1" t="s">
        <v>8355</v>
      </c>
      <c r="B4195" s="1" t="s">
        <v>8356</v>
      </c>
      <c r="C4195" s="1">
        <v>7725.0</v>
      </c>
      <c r="D4195" s="1">
        <v>1.0</v>
      </c>
      <c r="F4195" s="1" t="s">
        <v>1520</v>
      </c>
      <c r="G4195" s="2">
        <f>IFERROR(__xludf.DUMMYFUNCTION("IF(B4195="""","""",COUNTA(SPLIT(B4195,"" "")))"),4.0)</f>
        <v>4</v>
      </c>
    </row>
    <row r="4196">
      <c r="A4196" s="1" t="s">
        <v>8357</v>
      </c>
      <c r="B4196" s="1" t="s">
        <v>8358</v>
      </c>
      <c r="C4196" s="1">
        <v>7726.0</v>
      </c>
      <c r="D4196" s="1">
        <v>1.0</v>
      </c>
      <c r="F4196" s="1" t="s">
        <v>1520</v>
      </c>
      <c r="G4196" s="2">
        <f>IFERROR(__xludf.DUMMYFUNCTION("IF(B4196="""","""",COUNTA(SPLIT(B4196,"" "")))"),4.0)</f>
        <v>4</v>
      </c>
    </row>
    <row r="4197">
      <c r="A4197" s="1" t="s">
        <v>8359</v>
      </c>
      <c r="B4197" s="1" t="s">
        <v>8360</v>
      </c>
      <c r="C4197" s="1">
        <v>7727.0</v>
      </c>
      <c r="D4197" s="1">
        <v>1.0</v>
      </c>
      <c r="F4197" s="1" t="s">
        <v>1520</v>
      </c>
      <c r="G4197" s="2">
        <f>IFERROR(__xludf.DUMMYFUNCTION("IF(B4197="""","""",COUNTA(SPLIT(B4197,"" "")))"),4.0)</f>
        <v>4</v>
      </c>
    </row>
    <row r="4198">
      <c r="A4198" s="1" t="s">
        <v>8361</v>
      </c>
      <c r="B4198" s="1" t="s">
        <v>8362</v>
      </c>
      <c r="C4198" s="1">
        <v>7728.0</v>
      </c>
      <c r="D4198" s="1">
        <v>1.0</v>
      </c>
      <c r="F4198" s="1" t="s">
        <v>1520</v>
      </c>
      <c r="G4198" s="2">
        <f>IFERROR(__xludf.DUMMYFUNCTION("IF(B4198="""","""",COUNTA(SPLIT(B4198,"" "")))"),4.0)</f>
        <v>4</v>
      </c>
    </row>
    <row r="4199">
      <c r="A4199" s="1" t="s">
        <v>8363</v>
      </c>
      <c r="B4199" s="1" t="s">
        <v>8364</v>
      </c>
      <c r="C4199" s="1">
        <v>7729.0</v>
      </c>
      <c r="D4199" s="1">
        <v>1.0</v>
      </c>
      <c r="F4199" s="1" t="s">
        <v>1520</v>
      </c>
      <c r="G4199" s="2">
        <f>IFERROR(__xludf.DUMMYFUNCTION("IF(B4199="""","""",COUNTA(SPLIT(B4199,"" "")))"),4.0)</f>
        <v>4</v>
      </c>
    </row>
    <row r="4200">
      <c r="A4200" s="1" t="s">
        <v>8365</v>
      </c>
      <c r="B4200" s="1" t="s">
        <v>8366</v>
      </c>
      <c r="C4200" s="1">
        <v>7730.0</v>
      </c>
      <c r="D4200" s="1">
        <v>1.0</v>
      </c>
      <c r="F4200" s="1" t="s">
        <v>1520</v>
      </c>
      <c r="G4200" s="2">
        <f>IFERROR(__xludf.DUMMYFUNCTION("IF(B4200="""","""",COUNTA(SPLIT(B4200,"" "")))"),4.0)</f>
        <v>4</v>
      </c>
    </row>
    <row r="4201">
      <c r="A4201" s="1" t="s">
        <v>8367</v>
      </c>
      <c r="B4201" s="1" t="s">
        <v>8368</v>
      </c>
      <c r="C4201" s="1">
        <v>7731.0</v>
      </c>
      <c r="D4201" s="1">
        <v>1.0</v>
      </c>
      <c r="F4201" s="1" t="s">
        <v>1520</v>
      </c>
      <c r="G4201" s="2">
        <f>IFERROR(__xludf.DUMMYFUNCTION("IF(B4201="""","""",COUNTA(SPLIT(B4201,"" "")))"),4.0)</f>
        <v>4</v>
      </c>
    </row>
    <row r="4202">
      <c r="A4202" s="1" t="s">
        <v>8369</v>
      </c>
      <c r="B4202" s="1" t="s">
        <v>8370</v>
      </c>
      <c r="C4202" s="1">
        <v>7732.0</v>
      </c>
      <c r="D4202" s="1">
        <v>1.0</v>
      </c>
      <c r="F4202" s="1" t="s">
        <v>1520</v>
      </c>
      <c r="G4202" s="2">
        <f>IFERROR(__xludf.DUMMYFUNCTION("IF(B4202="""","""",COUNTA(SPLIT(B4202,"" "")))"),4.0)</f>
        <v>4</v>
      </c>
    </row>
    <row r="4203">
      <c r="A4203" s="1" t="s">
        <v>8371</v>
      </c>
      <c r="B4203" s="1" t="s">
        <v>8372</v>
      </c>
      <c r="C4203" s="1">
        <v>7733.0</v>
      </c>
      <c r="D4203" s="1">
        <v>1.0</v>
      </c>
      <c r="F4203" s="1" t="s">
        <v>1520</v>
      </c>
      <c r="G4203" s="2">
        <f>IFERROR(__xludf.DUMMYFUNCTION("IF(B4203="""","""",COUNTA(SPLIT(B4203,"" "")))"),4.0)</f>
        <v>4</v>
      </c>
    </row>
    <row r="4204">
      <c r="A4204" s="1" t="s">
        <v>8373</v>
      </c>
      <c r="B4204" s="1" t="s">
        <v>8374</v>
      </c>
      <c r="C4204" s="1">
        <v>7734.0</v>
      </c>
      <c r="D4204" s="1">
        <v>1.0</v>
      </c>
      <c r="F4204" s="1" t="s">
        <v>1520</v>
      </c>
      <c r="G4204" s="2">
        <f>IFERROR(__xludf.DUMMYFUNCTION("IF(B4204="""","""",COUNTA(SPLIT(B4204,"" "")))"),4.0)</f>
        <v>4</v>
      </c>
    </row>
    <row r="4205">
      <c r="A4205" s="1" t="s">
        <v>8375</v>
      </c>
      <c r="B4205" s="1" t="s">
        <v>8376</v>
      </c>
      <c r="C4205" s="1">
        <v>7735.0</v>
      </c>
      <c r="D4205" s="1">
        <v>1.0</v>
      </c>
      <c r="F4205" s="1" t="s">
        <v>1520</v>
      </c>
      <c r="G4205" s="2">
        <f>IFERROR(__xludf.DUMMYFUNCTION("IF(B4205="""","""",COUNTA(SPLIT(B4205,"" "")))"),4.0)</f>
        <v>4</v>
      </c>
    </row>
    <row r="4206">
      <c r="A4206" s="1" t="s">
        <v>8377</v>
      </c>
      <c r="B4206" s="1" t="s">
        <v>8378</v>
      </c>
      <c r="C4206" s="1">
        <v>7736.0</v>
      </c>
      <c r="D4206" s="1">
        <v>1.0</v>
      </c>
      <c r="F4206" s="1" t="s">
        <v>1520</v>
      </c>
      <c r="G4206" s="2">
        <f>IFERROR(__xludf.DUMMYFUNCTION("IF(B4206="""","""",COUNTA(SPLIT(B4206,"" "")))"),4.0)</f>
        <v>4</v>
      </c>
    </row>
    <row r="4207">
      <c r="A4207" s="1" t="s">
        <v>8379</v>
      </c>
      <c r="B4207" s="1" t="s">
        <v>8380</v>
      </c>
      <c r="C4207" s="1">
        <v>7737.0</v>
      </c>
      <c r="D4207" s="1">
        <v>1.0</v>
      </c>
      <c r="F4207" s="1" t="s">
        <v>1520</v>
      </c>
      <c r="G4207" s="2">
        <f>IFERROR(__xludf.DUMMYFUNCTION("IF(B4207="""","""",COUNTA(SPLIT(B4207,"" "")))"),4.0)</f>
        <v>4</v>
      </c>
    </row>
    <row r="4208">
      <c r="A4208" s="1" t="s">
        <v>8381</v>
      </c>
      <c r="B4208" s="1" t="s">
        <v>8382</v>
      </c>
      <c r="C4208" s="1">
        <v>7738.0</v>
      </c>
      <c r="D4208" s="1">
        <v>1.0</v>
      </c>
      <c r="F4208" s="1" t="s">
        <v>1520</v>
      </c>
      <c r="G4208" s="2">
        <f>IFERROR(__xludf.DUMMYFUNCTION("IF(B4208="""","""",COUNTA(SPLIT(B4208,"" "")))"),4.0)</f>
        <v>4</v>
      </c>
    </row>
    <row r="4209">
      <c r="A4209" s="1" t="s">
        <v>8383</v>
      </c>
      <c r="B4209" s="1" t="s">
        <v>8384</v>
      </c>
      <c r="C4209" s="1">
        <v>7739.0</v>
      </c>
      <c r="D4209" s="1">
        <v>1.0</v>
      </c>
      <c r="F4209" s="1" t="s">
        <v>1520</v>
      </c>
      <c r="G4209" s="2">
        <f>IFERROR(__xludf.DUMMYFUNCTION("IF(B4209="""","""",COUNTA(SPLIT(B4209,"" "")))"),4.0)</f>
        <v>4</v>
      </c>
    </row>
    <row r="4210">
      <c r="A4210" s="1" t="s">
        <v>8385</v>
      </c>
      <c r="B4210" s="1" t="s">
        <v>8386</v>
      </c>
      <c r="C4210" s="1">
        <v>7740.0</v>
      </c>
      <c r="D4210" s="1">
        <v>1.0</v>
      </c>
      <c r="F4210" s="1" t="s">
        <v>1520</v>
      </c>
      <c r="G4210" s="2">
        <f>IFERROR(__xludf.DUMMYFUNCTION("IF(B4210="""","""",COUNTA(SPLIT(B4210,"" "")))"),4.0)</f>
        <v>4</v>
      </c>
    </row>
    <row r="4211">
      <c r="A4211" s="1" t="s">
        <v>8387</v>
      </c>
      <c r="B4211" s="1" t="s">
        <v>8388</v>
      </c>
      <c r="C4211" s="1">
        <v>7741.0</v>
      </c>
      <c r="D4211" s="1">
        <v>1.0</v>
      </c>
      <c r="F4211" s="1" t="s">
        <v>1520</v>
      </c>
      <c r="G4211" s="2">
        <f>IFERROR(__xludf.DUMMYFUNCTION("IF(B4211="""","""",COUNTA(SPLIT(B4211,"" "")))"),4.0)</f>
        <v>4</v>
      </c>
    </row>
    <row r="4212">
      <c r="A4212" s="1" t="s">
        <v>8389</v>
      </c>
      <c r="B4212" s="1" t="s">
        <v>8390</v>
      </c>
      <c r="C4212" s="1">
        <v>7742.0</v>
      </c>
      <c r="D4212" s="1">
        <v>1.0</v>
      </c>
      <c r="F4212" s="1" t="s">
        <v>1520</v>
      </c>
      <c r="G4212" s="2">
        <f>IFERROR(__xludf.DUMMYFUNCTION("IF(B4212="""","""",COUNTA(SPLIT(B4212,"" "")))"),4.0)</f>
        <v>4</v>
      </c>
    </row>
    <row r="4213">
      <c r="A4213" s="1" t="s">
        <v>8391</v>
      </c>
      <c r="B4213" s="1" t="s">
        <v>8392</v>
      </c>
      <c r="C4213" s="1">
        <v>7743.0</v>
      </c>
      <c r="D4213" s="1">
        <v>1.0</v>
      </c>
      <c r="F4213" s="1" t="s">
        <v>1520</v>
      </c>
      <c r="G4213" s="2">
        <f>IFERROR(__xludf.DUMMYFUNCTION("IF(B4213="""","""",COUNTA(SPLIT(B4213,"" "")))"),4.0)</f>
        <v>4</v>
      </c>
    </row>
    <row r="4214">
      <c r="A4214" s="1" t="s">
        <v>8393</v>
      </c>
      <c r="B4214" s="1" t="s">
        <v>8394</v>
      </c>
      <c r="C4214" s="1">
        <v>7804.0</v>
      </c>
      <c r="D4214" s="1">
        <v>1.0</v>
      </c>
      <c r="F4214" s="1" t="s">
        <v>1520</v>
      </c>
      <c r="G4214" s="2">
        <f>IFERROR(__xludf.DUMMYFUNCTION("IF(B4214="""","""",COUNTA(SPLIT(B4214,"" "")))"),4.0)</f>
        <v>4</v>
      </c>
    </row>
    <row r="4215">
      <c r="A4215" s="1" t="s">
        <v>8395</v>
      </c>
      <c r="B4215" s="1" t="s">
        <v>8396</v>
      </c>
      <c r="C4215" s="1">
        <v>7805.0</v>
      </c>
      <c r="D4215" s="1">
        <v>1.0</v>
      </c>
      <c r="F4215" s="1" t="s">
        <v>1520</v>
      </c>
      <c r="G4215" s="2">
        <f>IFERROR(__xludf.DUMMYFUNCTION("IF(B4215="""","""",COUNTA(SPLIT(B4215,"" "")))"),4.0)</f>
        <v>4</v>
      </c>
    </row>
    <row r="4216">
      <c r="A4216" s="1" t="s">
        <v>8397</v>
      </c>
      <c r="B4216" s="1" t="s">
        <v>8398</v>
      </c>
      <c r="C4216" s="1">
        <v>7806.0</v>
      </c>
      <c r="D4216" s="1">
        <v>1.0</v>
      </c>
      <c r="F4216" s="1" t="s">
        <v>1520</v>
      </c>
      <c r="G4216" s="2">
        <f>IFERROR(__xludf.DUMMYFUNCTION("IF(B4216="""","""",COUNTA(SPLIT(B4216,"" "")))"),4.0)</f>
        <v>4</v>
      </c>
    </row>
    <row r="4217">
      <c r="A4217" s="1" t="s">
        <v>8399</v>
      </c>
      <c r="B4217" s="1" t="s">
        <v>8400</v>
      </c>
      <c r="C4217" s="1">
        <v>7807.0</v>
      </c>
      <c r="D4217" s="1">
        <v>1.0</v>
      </c>
      <c r="F4217" s="1" t="s">
        <v>1520</v>
      </c>
      <c r="G4217" s="2">
        <f>IFERROR(__xludf.DUMMYFUNCTION("IF(B4217="""","""",COUNTA(SPLIT(B4217,"" "")))"),4.0)</f>
        <v>4</v>
      </c>
    </row>
    <row r="4218">
      <c r="A4218" s="1" t="s">
        <v>8401</v>
      </c>
      <c r="B4218" s="1" t="s">
        <v>8402</v>
      </c>
      <c r="C4218" s="1">
        <v>7808.0</v>
      </c>
      <c r="D4218" s="1">
        <v>1.0</v>
      </c>
      <c r="F4218" s="1" t="s">
        <v>1520</v>
      </c>
      <c r="G4218" s="2">
        <f>IFERROR(__xludf.DUMMYFUNCTION("IF(B4218="""","""",COUNTA(SPLIT(B4218,"" "")))"),4.0)</f>
        <v>4</v>
      </c>
    </row>
    <row r="4219">
      <c r="A4219" s="1" t="s">
        <v>8403</v>
      </c>
      <c r="B4219" s="1" t="s">
        <v>8404</v>
      </c>
      <c r="C4219" s="1">
        <v>7809.0</v>
      </c>
      <c r="D4219" s="1">
        <v>1.0</v>
      </c>
      <c r="F4219" s="1" t="s">
        <v>1520</v>
      </c>
      <c r="G4219" s="2">
        <f>IFERROR(__xludf.DUMMYFUNCTION("IF(B4219="""","""",COUNTA(SPLIT(B4219,"" "")))"),4.0)</f>
        <v>4</v>
      </c>
    </row>
    <row r="4220">
      <c r="A4220" s="1" t="s">
        <v>8405</v>
      </c>
      <c r="B4220" s="1" t="s">
        <v>8406</v>
      </c>
      <c r="C4220" s="1">
        <v>7810.0</v>
      </c>
      <c r="D4220" s="1">
        <v>1.0</v>
      </c>
      <c r="F4220" s="1" t="s">
        <v>1520</v>
      </c>
      <c r="G4220" s="2">
        <f>IFERROR(__xludf.DUMMYFUNCTION("IF(B4220="""","""",COUNTA(SPLIT(B4220,"" "")))"),4.0)</f>
        <v>4</v>
      </c>
    </row>
    <row r="4221">
      <c r="A4221" s="1" t="s">
        <v>8407</v>
      </c>
      <c r="B4221" s="1" t="s">
        <v>8408</v>
      </c>
      <c r="C4221" s="1">
        <v>7811.0</v>
      </c>
      <c r="D4221" s="1">
        <v>1.0</v>
      </c>
      <c r="F4221" s="1" t="s">
        <v>1520</v>
      </c>
      <c r="G4221" s="2">
        <f>IFERROR(__xludf.DUMMYFUNCTION("IF(B4221="""","""",COUNTA(SPLIT(B4221,"" "")))"),4.0)</f>
        <v>4</v>
      </c>
    </row>
    <row r="4222">
      <c r="A4222" s="1" t="s">
        <v>8409</v>
      </c>
      <c r="B4222" s="1" t="s">
        <v>8410</v>
      </c>
      <c r="C4222" s="1">
        <v>7812.0</v>
      </c>
      <c r="D4222" s="1">
        <v>1.0</v>
      </c>
      <c r="F4222" s="1" t="s">
        <v>1520</v>
      </c>
      <c r="G4222" s="2">
        <f>IFERROR(__xludf.DUMMYFUNCTION("IF(B4222="""","""",COUNTA(SPLIT(B4222,"" "")))"),4.0)</f>
        <v>4</v>
      </c>
    </row>
    <row r="4223">
      <c r="A4223" s="1" t="s">
        <v>8411</v>
      </c>
      <c r="B4223" s="1" t="s">
        <v>8412</v>
      </c>
      <c r="C4223" s="1">
        <v>7813.0</v>
      </c>
      <c r="D4223" s="1">
        <v>1.0</v>
      </c>
      <c r="F4223" s="1" t="s">
        <v>1520</v>
      </c>
      <c r="G4223" s="2">
        <f>IFERROR(__xludf.DUMMYFUNCTION("IF(B4223="""","""",COUNTA(SPLIT(B4223,"" "")))"),4.0)</f>
        <v>4</v>
      </c>
    </row>
    <row r="4224">
      <c r="A4224" s="1" t="s">
        <v>8413</v>
      </c>
      <c r="B4224" s="1" t="s">
        <v>8414</v>
      </c>
      <c r="C4224" s="1">
        <v>7814.0</v>
      </c>
      <c r="D4224" s="1">
        <v>1.0</v>
      </c>
      <c r="F4224" s="1" t="s">
        <v>1520</v>
      </c>
      <c r="G4224" s="2">
        <f>IFERROR(__xludf.DUMMYFUNCTION("IF(B4224="""","""",COUNTA(SPLIT(B4224,"" "")))"),4.0)</f>
        <v>4</v>
      </c>
    </row>
    <row r="4225">
      <c r="A4225" s="1" t="s">
        <v>8415</v>
      </c>
      <c r="B4225" s="1" t="s">
        <v>8416</v>
      </c>
      <c r="C4225" s="1">
        <v>7815.0</v>
      </c>
      <c r="D4225" s="1">
        <v>1.0</v>
      </c>
      <c r="F4225" s="1" t="s">
        <v>1520</v>
      </c>
      <c r="G4225" s="2">
        <f>IFERROR(__xludf.DUMMYFUNCTION("IF(B4225="""","""",COUNTA(SPLIT(B4225,"" "")))"),4.0)</f>
        <v>4</v>
      </c>
    </row>
    <row r="4226">
      <c r="A4226" s="1" t="s">
        <v>8417</v>
      </c>
      <c r="B4226" s="1" t="s">
        <v>8418</v>
      </c>
      <c r="C4226" s="1">
        <v>7816.0</v>
      </c>
      <c r="D4226" s="1">
        <v>1.0</v>
      </c>
      <c r="F4226" s="1" t="s">
        <v>1520</v>
      </c>
      <c r="G4226" s="2">
        <f>IFERROR(__xludf.DUMMYFUNCTION("IF(B4226="""","""",COUNTA(SPLIT(B4226,"" "")))"),4.0)</f>
        <v>4</v>
      </c>
    </row>
    <row r="4227">
      <c r="A4227" s="1" t="s">
        <v>8419</v>
      </c>
      <c r="B4227" s="1" t="s">
        <v>8420</v>
      </c>
      <c r="C4227" s="1">
        <v>7817.0</v>
      </c>
      <c r="D4227" s="1">
        <v>1.0</v>
      </c>
      <c r="F4227" s="1" t="s">
        <v>1520</v>
      </c>
      <c r="G4227" s="2">
        <f>IFERROR(__xludf.DUMMYFUNCTION("IF(B4227="""","""",COUNTA(SPLIT(B4227,"" "")))"),4.0)</f>
        <v>4</v>
      </c>
    </row>
    <row r="4228">
      <c r="A4228" s="1" t="s">
        <v>8421</v>
      </c>
      <c r="B4228" s="1" t="s">
        <v>8422</v>
      </c>
      <c r="C4228" s="1">
        <v>7818.0</v>
      </c>
      <c r="D4228" s="1">
        <v>1.0</v>
      </c>
      <c r="F4228" s="1" t="s">
        <v>1520</v>
      </c>
      <c r="G4228" s="2">
        <f>IFERROR(__xludf.DUMMYFUNCTION("IF(B4228="""","""",COUNTA(SPLIT(B4228,"" "")))"),4.0)</f>
        <v>4</v>
      </c>
    </row>
    <row r="4229">
      <c r="A4229" s="1" t="s">
        <v>8423</v>
      </c>
      <c r="B4229" s="1" t="s">
        <v>8424</v>
      </c>
      <c r="C4229" s="1">
        <v>8632.0</v>
      </c>
      <c r="D4229" s="1">
        <v>1.0</v>
      </c>
      <c r="F4229" s="1" t="s">
        <v>1520</v>
      </c>
      <c r="G4229" s="2">
        <f>IFERROR(__xludf.DUMMYFUNCTION("IF(B4229="""","""",COUNTA(SPLIT(B4229,"" "")))"),4.0)</f>
        <v>4</v>
      </c>
    </row>
    <row r="4230">
      <c r="A4230" s="1" t="s">
        <v>8425</v>
      </c>
      <c r="B4230" s="1" t="s">
        <v>8426</v>
      </c>
      <c r="C4230" s="1">
        <v>11137.0</v>
      </c>
      <c r="D4230" s="1">
        <v>1.0</v>
      </c>
      <c r="F4230" s="1" t="s">
        <v>1520</v>
      </c>
      <c r="G4230" s="2">
        <f>IFERROR(__xludf.DUMMYFUNCTION("IF(B4230="""","""",COUNTA(SPLIT(B4230,"" "")))"),4.0)</f>
        <v>4</v>
      </c>
    </row>
    <row r="4231">
      <c r="A4231" s="1" t="s">
        <v>8427</v>
      </c>
      <c r="B4231" s="1" t="s">
        <v>8428</v>
      </c>
      <c r="C4231" s="1">
        <v>7769.0</v>
      </c>
      <c r="D4231" s="1">
        <v>1.0</v>
      </c>
      <c r="F4231" s="1" t="s">
        <v>1520</v>
      </c>
      <c r="G4231" s="2">
        <f>IFERROR(__xludf.DUMMYFUNCTION("IF(B4231="""","""",COUNTA(SPLIT(B4231,"" "")))"),6.0)</f>
        <v>6</v>
      </c>
    </row>
    <row r="4232">
      <c r="A4232" s="1" t="s">
        <v>8429</v>
      </c>
      <c r="B4232" s="1" t="s">
        <v>8430</v>
      </c>
      <c r="C4232" s="1">
        <v>7770.0</v>
      </c>
      <c r="D4232" s="1">
        <v>1.0</v>
      </c>
      <c r="F4232" s="1" t="s">
        <v>1520</v>
      </c>
      <c r="G4232" s="2">
        <f>IFERROR(__xludf.DUMMYFUNCTION("IF(B4232="""","""",COUNTA(SPLIT(B4232,"" "")))"),11.0)</f>
        <v>11</v>
      </c>
    </row>
    <row r="4233">
      <c r="A4233" s="1" t="s">
        <v>8431</v>
      </c>
      <c r="B4233" s="1" t="s">
        <v>8432</v>
      </c>
      <c r="C4233" s="1">
        <v>7767.0</v>
      </c>
      <c r="D4233" s="1">
        <v>1.0</v>
      </c>
      <c r="F4233" s="1" t="s">
        <v>1520</v>
      </c>
      <c r="G4233" s="2">
        <f>IFERROR(__xludf.DUMMYFUNCTION("IF(B4233="""","""",COUNTA(SPLIT(B4233,"" "")))"),10.0)</f>
        <v>10</v>
      </c>
    </row>
    <row r="4234">
      <c r="A4234" s="1" t="s">
        <v>8433</v>
      </c>
      <c r="B4234" s="1" t="s">
        <v>8434</v>
      </c>
      <c r="C4234" s="1">
        <v>7768.0</v>
      </c>
      <c r="D4234" s="1">
        <v>1.0</v>
      </c>
      <c r="F4234" s="1" t="s">
        <v>1520</v>
      </c>
      <c r="G4234" s="2">
        <f>IFERROR(__xludf.DUMMYFUNCTION("IF(B4234="""","""",COUNTA(SPLIT(B4234,"" "")))"),20.0)</f>
        <v>20</v>
      </c>
    </row>
    <row r="4235">
      <c r="A4235" s="1" t="s">
        <v>8435</v>
      </c>
      <c r="B4235" s="1" t="s">
        <v>8436</v>
      </c>
      <c r="C4235" s="1">
        <v>7765.0</v>
      </c>
      <c r="D4235" s="1">
        <v>1.0</v>
      </c>
      <c r="F4235" s="1" t="s">
        <v>1520</v>
      </c>
      <c r="G4235" s="2">
        <f>IFERROR(__xludf.DUMMYFUNCTION("IF(B4235="""","""",COUNTA(SPLIT(B4235,"" "")))"),14.0)</f>
        <v>14</v>
      </c>
    </row>
    <row r="4236">
      <c r="A4236" s="1" t="s">
        <v>8437</v>
      </c>
      <c r="B4236" s="1" t="s">
        <v>8438</v>
      </c>
      <c r="C4236" s="1">
        <v>7766.0</v>
      </c>
      <c r="D4236" s="1">
        <v>1.0</v>
      </c>
      <c r="F4236" s="1" t="s">
        <v>1520</v>
      </c>
      <c r="G4236" s="2">
        <f>IFERROR(__xludf.DUMMYFUNCTION("IF(B4236="""","""",COUNTA(SPLIT(B4236,"" "")))"),11.0)</f>
        <v>11</v>
      </c>
    </row>
    <row r="4237">
      <c r="A4237" s="1" t="s">
        <v>8439</v>
      </c>
      <c r="B4237" s="1" t="s">
        <v>8440</v>
      </c>
      <c r="C4237" s="1">
        <v>6485.0</v>
      </c>
      <c r="D4237" s="1">
        <v>3.0</v>
      </c>
      <c r="F4237" s="1" t="s">
        <v>1520</v>
      </c>
      <c r="G4237" s="2">
        <f>IFERROR(__xludf.DUMMYFUNCTION("IF(B4237="""","""",COUNTA(SPLIT(B4237,"" "")))"),16.0)</f>
        <v>16</v>
      </c>
    </row>
    <row r="4238">
      <c r="A4238" s="1" t="s">
        <v>8441</v>
      </c>
      <c r="B4238" s="1" t="s">
        <v>8442</v>
      </c>
      <c r="C4238" s="1">
        <v>7047.0</v>
      </c>
      <c r="D4238" s="1">
        <v>3.0</v>
      </c>
      <c r="F4238" s="1" t="s">
        <v>1520</v>
      </c>
      <c r="G4238" s="2">
        <f>IFERROR(__xludf.DUMMYFUNCTION("IF(B4238="""","""",COUNTA(SPLIT(B4238,"" "")))"),15.0)</f>
        <v>15</v>
      </c>
    </row>
    <row r="4239">
      <c r="A4239" s="1" t="s">
        <v>8443</v>
      </c>
      <c r="B4239" s="1" t="s">
        <v>8444</v>
      </c>
      <c r="C4239" s="1">
        <v>7048.0</v>
      </c>
      <c r="D4239" s="1">
        <v>3.0</v>
      </c>
      <c r="F4239" s="1" t="s">
        <v>1520</v>
      </c>
      <c r="G4239" s="2">
        <f>IFERROR(__xludf.DUMMYFUNCTION("IF(B4239="""","""",COUNTA(SPLIT(B4239,"" "")))"),13.0)</f>
        <v>13</v>
      </c>
    </row>
    <row r="4240">
      <c r="A4240" s="1" t="s">
        <v>8445</v>
      </c>
      <c r="B4240" s="1" t="s">
        <v>8446</v>
      </c>
      <c r="C4240" s="1">
        <v>7049.0</v>
      </c>
      <c r="D4240" s="1">
        <v>3.0</v>
      </c>
      <c r="F4240" s="1" t="s">
        <v>1520</v>
      </c>
      <c r="G4240" s="2">
        <f>IFERROR(__xludf.DUMMYFUNCTION("IF(B4240="""","""",COUNTA(SPLIT(B4240,"" "")))"),22.0)</f>
        <v>22</v>
      </c>
    </row>
    <row r="4241">
      <c r="A4241" s="1" t="s">
        <v>8447</v>
      </c>
      <c r="B4241" s="1" t="s">
        <v>8448</v>
      </c>
      <c r="C4241" s="1">
        <v>6329.0</v>
      </c>
      <c r="D4241" s="1">
        <v>3.0</v>
      </c>
      <c r="F4241" s="1" t="s">
        <v>1520</v>
      </c>
      <c r="G4241" s="2">
        <f>IFERROR(__xludf.DUMMYFUNCTION("IF(B4241="""","""",COUNTA(SPLIT(B4241,"" "")))"),13.0)</f>
        <v>13</v>
      </c>
    </row>
    <row r="4242">
      <c r="A4242" s="1" t="s">
        <v>8449</v>
      </c>
      <c r="B4242" s="1" t="s">
        <v>8450</v>
      </c>
      <c r="C4242" s="1">
        <v>4566.0</v>
      </c>
      <c r="D4242" s="1">
        <v>1.0</v>
      </c>
      <c r="F4242" s="1" t="s">
        <v>1520</v>
      </c>
      <c r="G4242" s="2">
        <f>IFERROR(__xludf.DUMMYFUNCTION("IF(B4242="""","""",COUNTA(SPLIT(B4242,"" "")))"),23.0)</f>
        <v>23</v>
      </c>
    </row>
    <row r="4243">
      <c r="A4243" s="1" t="s">
        <v>8451</v>
      </c>
      <c r="B4243" s="1" t="s">
        <v>8452</v>
      </c>
      <c r="C4243" s="1">
        <v>6671.0</v>
      </c>
      <c r="D4243" s="1">
        <v>2.0</v>
      </c>
      <c r="F4243" s="1" t="s">
        <v>1520</v>
      </c>
      <c r="G4243" s="2">
        <f>IFERROR(__xludf.DUMMYFUNCTION("IF(B4243="""","""",COUNTA(SPLIT(B4243,"" "")))"),21.0)</f>
        <v>21</v>
      </c>
    </row>
    <row r="4244">
      <c r="A4244" s="1" t="s">
        <v>8453</v>
      </c>
      <c r="B4244" s="1" t="s">
        <v>8454</v>
      </c>
      <c r="C4244" s="1">
        <v>6672.0</v>
      </c>
      <c r="D4244" s="1">
        <v>1.0</v>
      </c>
      <c r="F4244" s="1" t="s">
        <v>1520</v>
      </c>
      <c r="G4244" s="2">
        <f>IFERROR(__xludf.DUMMYFUNCTION("IF(B4244="""","""",COUNTA(SPLIT(B4244,"" "")))"),22.0)</f>
        <v>22</v>
      </c>
    </row>
    <row r="4245">
      <c r="A4245" s="1" t="s">
        <v>8455</v>
      </c>
      <c r="B4245" s="1" t="s">
        <v>8456</v>
      </c>
      <c r="C4245" s="1">
        <v>4567.0</v>
      </c>
      <c r="D4245" s="1">
        <v>3.0</v>
      </c>
      <c r="F4245" s="1" t="s">
        <v>1520</v>
      </c>
      <c r="G4245" s="2">
        <f>IFERROR(__xludf.DUMMYFUNCTION("IF(B4245="""","""",COUNTA(SPLIT(B4245,"" "")))"),10.0)</f>
        <v>10</v>
      </c>
    </row>
    <row r="4246">
      <c r="A4246" s="1" t="s">
        <v>8457</v>
      </c>
      <c r="B4246" s="1" t="s">
        <v>8458</v>
      </c>
      <c r="C4246" s="1">
        <v>6321.0</v>
      </c>
      <c r="D4246" s="1">
        <v>1.0</v>
      </c>
      <c r="F4246" s="1" t="s">
        <v>1520</v>
      </c>
      <c r="G4246" s="2">
        <f>IFERROR(__xludf.DUMMYFUNCTION("IF(B4246="""","""",COUNTA(SPLIT(B4246,"" "")))"),26.0)</f>
        <v>26</v>
      </c>
    </row>
    <row r="4247">
      <c r="A4247" s="1" t="s">
        <v>8459</v>
      </c>
      <c r="B4247" s="1" t="s">
        <v>8460</v>
      </c>
      <c r="C4247" s="1">
        <v>6320.0</v>
      </c>
      <c r="D4247" s="1">
        <v>1.0</v>
      </c>
      <c r="F4247" s="1" t="s">
        <v>1520</v>
      </c>
      <c r="G4247" s="2">
        <f>IFERROR(__xludf.DUMMYFUNCTION("IF(B4247="""","""",COUNTA(SPLIT(B4247,"" "")))"),25.0)</f>
        <v>25</v>
      </c>
    </row>
    <row r="4248">
      <c r="A4248" s="1" t="s">
        <v>8461</v>
      </c>
      <c r="B4248" s="1" t="s">
        <v>8462</v>
      </c>
      <c r="C4248" s="1">
        <v>6319.0</v>
      </c>
      <c r="D4248" s="1">
        <v>3.0</v>
      </c>
      <c r="F4248" s="1" t="s">
        <v>1520</v>
      </c>
      <c r="G4248" s="2">
        <f>IFERROR(__xludf.DUMMYFUNCTION("IF(B4248="""","""",COUNTA(SPLIT(B4248,"" "")))"),8.0)</f>
        <v>8</v>
      </c>
    </row>
    <row r="4249">
      <c r="A4249" s="1" t="s">
        <v>8463</v>
      </c>
      <c r="B4249" s="1" t="s">
        <v>8464</v>
      </c>
      <c r="C4249" s="1">
        <v>6662.0</v>
      </c>
      <c r="D4249" s="1">
        <v>11.0</v>
      </c>
      <c r="F4249" s="1" t="s">
        <v>1520</v>
      </c>
      <c r="G4249" s="2">
        <f>IFERROR(__xludf.DUMMYFUNCTION("IF(B4249="""","""",COUNTA(SPLIT(B4249,"" "")))"),14.0)</f>
        <v>14</v>
      </c>
    </row>
    <row r="4250">
      <c r="A4250" s="1" t="s">
        <v>8465</v>
      </c>
      <c r="B4250" s="1" t="s">
        <v>8466</v>
      </c>
      <c r="C4250" s="1">
        <v>6663.0</v>
      </c>
      <c r="D4250" s="1">
        <v>3.0</v>
      </c>
      <c r="F4250" s="1" t="s">
        <v>1520</v>
      </c>
      <c r="G4250" s="2">
        <f>IFERROR(__xludf.DUMMYFUNCTION("IF(B4250="""","""",COUNTA(SPLIT(B4250,"" "")))"),18.0)</f>
        <v>18</v>
      </c>
    </row>
    <row r="4251">
      <c r="A4251" s="1" t="s">
        <v>8467</v>
      </c>
      <c r="B4251" s="1" t="s">
        <v>8468</v>
      </c>
      <c r="C4251" s="1">
        <v>6664.0</v>
      </c>
      <c r="D4251" s="1">
        <v>1.0</v>
      </c>
      <c r="F4251" s="1" t="s">
        <v>1520</v>
      </c>
      <c r="G4251" s="2">
        <f>IFERROR(__xludf.DUMMYFUNCTION("IF(B4251="""","""",COUNTA(SPLIT(B4251,"" "")))"),16.0)</f>
        <v>16</v>
      </c>
    </row>
    <row r="4252">
      <c r="A4252" s="1" t="s">
        <v>8469</v>
      </c>
      <c r="B4252" s="1" t="s">
        <v>8470</v>
      </c>
      <c r="C4252" s="1">
        <v>6324.0</v>
      </c>
      <c r="D4252" s="1">
        <v>1.0</v>
      </c>
      <c r="F4252" s="1" t="s">
        <v>1520</v>
      </c>
      <c r="G4252" s="2">
        <f>IFERROR(__xludf.DUMMYFUNCTION("IF(B4252="""","""",COUNTA(SPLIT(B4252,"" "")))"),17.0)</f>
        <v>17</v>
      </c>
    </row>
    <row r="4253">
      <c r="A4253" s="1" t="s">
        <v>8471</v>
      </c>
      <c r="B4253" s="1" t="s">
        <v>8472</v>
      </c>
      <c r="C4253" s="1">
        <v>6323.0</v>
      </c>
      <c r="D4253" s="1">
        <v>1.0</v>
      </c>
      <c r="F4253" s="1" t="s">
        <v>1520</v>
      </c>
      <c r="G4253" s="2">
        <f>IFERROR(__xludf.DUMMYFUNCTION("IF(B4253="""","""",COUNTA(SPLIT(B4253,"" "")))"),19.0)</f>
        <v>19</v>
      </c>
    </row>
    <row r="4254">
      <c r="A4254" s="1" t="s">
        <v>8473</v>
      </c>
      <c r="B4254" s="1" t="s">
        <v>8474</v>
      </c>
      <c r="C4254" s="1">
        <v>6322.0</v>
      </c>
      <c r="D4254" s="1">
        <v>3.0</v>
      </c>
      <c r="F4254" s="1" t="s">
        <v>1520</v>
      </c>
      <c r="G4254" s="2">
        <f>IFERROR(__xludf.DUMMYFUNCTION("IF(B4254="""","""",COUNTA(SPLIT(B4254,"" "")))"),12.0)</f>
        <v>12</v>
      </c>
    </row>
    <row r="4255">
      <c r="A4255" s="1" t="s">
        <v>8475</v>
      </c>
      <c r="B4255" s="1" t="s">
        <v>8476</v>
      </c>
      <c r="C4255" s="1">
        <v>6666.0</v>
      </c>
      <c r="D4255" s="1">
        <v>12.0</v>
      </c>
      <c r="F4255" s="1" t="s">
        <v>1520</v>
      </c>
      <c r="G4255" s="2">
        <f>IFERROR(__xludf.DUMMYFUNCTION("IF(B4255="""","""",COUNTA(SPLIT(B4255,"" "")))"),10.0)</f>
        <v>10</v>
      </c>
    </row>
    <row r="4256">
      <c r="A4256" s="1" t="s">
        <v>8477</v>
      </c>
      <c r="B4256" s="1" t="s">
        <v>8478</v>
      </c>
      <c r="C4256" s="1">
        <v>6667.0</v>
      </c>
      <c r="D4256" s="1">
        <v>3.0</v>
      </c>
      <c r="F4256" s="1" t="s">
        <v>1520</v>
      </c>
      <c r="G4256" s="2">
        <f>IFERROR(__xludf.DUMMYFUNCTION("IF(B4256="""","""",COUNTA(SPLIT(B4256,"" "")))"),3.0)</f>
        <v>3</v>
      </c>
    </row>
    <row r="4257">
      <c r="A4257" s="1" t="s">
        <v>8479</v>
      </c>
      <c r="B4257" s="1" t="s">
        <v>8480</v>
      </c>
      <c r="C4257" s="1">
        <v>6326.0</v>
      </c>
      <c r="D4257" s="1">
        <v>1.0</v>
      </c>
      <c r="F4257" s="1" t="s">
        <v>1520</v>
      </c>
      <c r="G4257" s="2">
        <f>IFERROR(__xludf.DUMMYFUNCTION("IF(B4257="""","""",COUNTA(SPLIT(B4257,"" "")))"),24.0)</f>
        <v>24</v>
      </c>
    </row>
    <row r="4258">
      <c r="A4258" s="1" t="s">
        <v>8481</v>
      </c>
      <c r="B4258" s="1" t="s">
        <v>8482</v>
      </c>
      <c r="C4258" s="1">
        <v>6325.0</v>
      </c>
      <c r="D4258" s="1">
        <v>3.0</v>
      </c>
      <c r="F4258" s="1" t="s">
        <v>1520</v>
      </c>
      <c r="G4258" s="2">
        <f>IFERROR(__xludf.DUMMYFUNCTION("IF(B4258="""","""",COUNTA(SPLIT(B4258,"" "")))"),19.0)</f>
        <v>19</v>
      </c>
    </row>
    <row r="4259">
      <c r="A4259" s="1" t="s">
        <v>8483</v>
      </c>
      <c r="B4259" s="1" t="s">
        <v>8484</v>
      </c>
      <c r="C4259" s="1">
        <v>6668.0</v>
      </c>
      <c r="D4259" s="1">
        <v>11.0</v>
      </c>
      <c r="F4259" s="1" t="s">
        <v>1520</v>
      </c>
      <c r="G4259" s="2">
        <f>IFERROR(__xludf.DUMMYFUNCTION("IF(B4259="""","""",COUNTA(SPLIT(B4259,"" "")))"),7.0)</f>
        <v>7</v>
      </c>
    </row>
    <row r="4260">
      <c r="A4260" s="1" t="s">
        <v>8485</v>
      </c>
      <c r="B4260" s="1" t="s">
        <v>8486</v>
      </c>
      <c r="C4260" s="1">
        <v>6669.0</v>
      </c>
      <c r="D4260" s="1">
        <v>3.0</v>
      </c>
      <c r="F4260" s="1" t="s">
        <v>1520</v>
      </c>
      <c r="G4260" s="2">
        <f>IFERROR(__xludf.DUMMYFUNCTION("IF(B4260="""","""",COUNTA(SPLIT(B4260,"" "")))"),16.0)</f>
        <v>16</v>
      </c>
    </row>
    <row r="4261">
      <c r="A4261" s="1" t="s">
        <v>8487</v>
      </c>
      <c r="B4261" s="1" t="s">
        <v>8488</v>
      </c>
      <c r="C4261" s="1">
        <v>6327.0</v>
      </c>
      <c r="D4261" s="1">
        <v>1.0</v>
      </c>
      <c r="F4261" s="1" t="s">
        <v>1520</v>
      </c>
      <c r="G4261" s="2">
        <f>IFERROR(__xludf.DUMMYFUNCTION("IF(B4261="""","""",COUNTA(SPLIT(B4261,"" "")))"),16.0)</f>
        <v>16</v>
      </c>
    </row>
    <row r="4262">
      <c r="A4262" s="1" t="s">
        <v>8489</v>
      </c>
      <c r="B4262" s="1" t="s">
        <v>8490</v>
      </c>
      <c r="C4262" s="1">
        <v>6670.0</v>
      </c>
      <c r="D4262" s="1">
        <v>3.0</v>
      </c>
      <c r="F4262" s="1" t="s">
        <v>1520</v>
      </c>
      <c r="G4262" s="2">
        <f>IFERROR(__xludf.DUMMYFUNCTION("IF(B4262="""","""",COUNTA(SPLIT(B4262,"" "")))"),19.0)</f>
        <v>19</v>
      </c>
    </row>
    <row r="4263">
      <c r="A4263" s="1" t="s">
        <v>8491</v>
      </c>
      <c r="B4263" s="1" t="s">
        <v>8492</v>
      </c>
      <c r="C4263" s="1">
        <v>6328.0</v>
      </c>
      <c r="D4263" s="1">
        <v>1.0</v>
      </c>
      <c r="F4263" s="1" t="s">
        <v>1520</v>
      </c>
      <c r="G4263" s="2">
        <f>IFERROR(__xludf.DUMMYFUNCTION("IF(B4263="""","""",COUNTA(SPLIT(B4263,"" "")))"),23.0)</f>
        <v>23</v>
      </c>
    </row>
    <row r="4264">
      <c r="A4264" s="1" t="s">
        <v>8493</v>
      </c>
      <c r="B4264" s="1" t="s">
        <v>8494</v>
      </c>
      <c r="C4264" s="1">
        <v>6317.0</v>
      </c>
      <c r="D4264" s="1">
        <v>1.0</v>
      </c>
      <c r="F4264" s="1" t="s">
        <v>1520</v>
      </c>
      <c r="G4264" s="2">
        <f>IFERROR(__xludf.DUMMYFUNCTION("IF(B4264="""","""",COUNTA(SPLIT(B4264,"" "")))"),24.0)</f>
        <v>24</v>
      </c>
    </row>
    <row r="4265">
      <c r="A4265" s="1" t="s">
        <v>8495</v>
      </c>
      <c r="B4265" s="1" t="s">
        <v>8496</v>
      </c>
      <c r="C4265" s="1">
        <v>6318.0</v>
      </c>
      <c r="D4265" s="1">
        <v>1.0</v>
      </c>
      <c r="F4265" s="1" t="s">
        <v>1520</v>
      </c>
      <c r="G4265" s="2">
        <f>IFERROR(__xludf.DUMMYFUNCTION("IF(B4265="""","""",COUNTA(SPLIT(B4265,"" "")))"),22.0)</f>
        <v>22</v>
      </c>
    </row>
    <row r="4266">
      <c r="A4266" s="1" t="s">
        <v>8497</v>
      </c>
      <c r="B4266" s="1" t="s">
        <v>8498</v>
      </c>
      <c r="C4266" s="1">
        <v>4536.0</v>
      </c>
      <c r="D4266" s="1">
        <v>3.0</v>
      </c>
      <c r="F4266" s="1" t="s">
        <v>1520</v>
      </c>
      <c r="G4266" s="2">
        <f>IFERROR(__xludf.DUMMYFUNCTION("IF(B4266="""","""",COUNTA(SPLIT(B4266,"" "")))"),35.0)</f>
        <v>35</v>
      </c>
    </row>
    <row r="4267">
      <c r="A4267" s="1" t="s">
        <v>8499</v>
      </c>
      <c r="B4267" s="1" t="s">
        <v>8500</v>
      </c>
      <c r="C4267" s="1">
        <v>6627.0</v>
      </c>
      <c r="D4267" s="1">
        <v>4.0</v>
      </c>
      <c r="F4267" s="1" t="s">
        <v>1520</v>
      </c>
      <c r="G4267" s="2">
        <f>IFERROR(__xludf.DUMMYFUNCTION("IF(B4267="""","""",COUNTA(SPLIT(B4267,"" "")))"),16.0)</f>
        <v>16</v>
      </c>
    </row>
    <row r="4268">
      <c r="A4268" s="1" t="s">
        <v>8501</v>
      </c>
      <c r="B4268" s="1" t="s">
        <v>8502</v>
      </c>
      <c r="C4268" s="1">
        <v>6628.0</v>
      </c>
      <c r="D4268" s="1">
        <v>5.0</v>
      </c>
      <c r="F4268" s="1" t="s">
        <v>1520</v>
      </c>
      <c r="G4268" s="2">
        <f>IFERROR(__xludf.DUMMYFUNCTION("IF(B4268="""","""",COUNTA(SPLIT(B4268,"" "")))"),15.0)</f>
        <v>15</v>
      </c>
    </row>
    <row r="4269">
      <c r="A4269" s="1" t="s">
        <v>8503</v>
      </c>
      <c r="B4269" s="1" t="s">
        <v>8504</v>
      </c>
      <c r="C4269" s="1">
        <v>6629.0</v>
      </c>
      <c r="D4269" s="1">
        <v>3.0</v>
      </c>
      <c r="F4269" s="1" t="s">
        <v>1520</v>
      </c>
      <c r="G4269" s="2">
        <f>IFERROR(__xludf.DUMMYFUNCTION("IF(B4269="""","""",COUNTA(SPLIT(B4269,"" "")))"),20.0)</f>
        <v>20</v>
      </c>
    </row>
    <row r="4270">
      <c r="A4270" s="1" t="s">
        <v>8505</v>
      </c>
      <c r="B4270" s="1" t="s">
        <v>8506</v>
      </c>
      <c r="C4270" s="1">
        <v>6630.0</v>
      </c>
      <c r="D4270" s="1">
        <v>1.0</v>
      </c>
      <c r="F4270" s="1" t="s">
        <v>1520</v>
      </c>
      <c r="G4270" s="2">
        <f>IFERROR(__xludf.DUMMYFUNCTION("IF(B4270="""","""",COUNTA(SPLIT(B4270,"" "")))"),24.0)</f>
        <v>24</v>
      </c>
    </row>
    <row r="4271">
      <c r="A4271" s="1" t="s">
        <v>8507</v>
      </c>
      <c r="B4271" s="1" t="s">
        <v>8508</v>
      </c>
      <c r="C4271" s="1">
        <v>6631.0</v>
      </c>
      <c r="D4271" s="1">
        <v>2.0</v>
      </c>
      <c r="F4271" s="1" t="s">
        <v>1520</v>
      </c>
      <c r="G4271" s="2">
        <f>IFERROR(__xludf.DUMMYFUNCTION("IF(B4271="""","""",COUNTA(SPLIT(B4271,"" "")))"),32.0)</f>
        <v>32</v>
      </c>
    </row>
    <row r="4272">
      <c r="A4272" s="1" t="s">
        <v>8509</v>
      </c>
      <c r="B4272" s="1" t="s">
        <v>8510</v>
      </c>
      <c r="C4272" s="1">
        <v>6632.0</v>
      </c>
      <c r="D4272" s="1">
        <v>1.0</v>
      </c>
      <c r="F4272" s="1" t="s">
        <v>1520</v>
      </c>
      <c r="G4272" s="2">
        <f>IFERROR(__xludf.DUMMYFUNCTION("IF(B4272="""","""",COUNTA(SPLIT(B4272,"" "")))"),7.0)</f>
        <v>7</v>
      </c>
    </row>
    <row r="4273">
      <c r="A4273" s="1" t="s">
        <v>8511</v>
      </c>
      <c r="B4273" s="1" t="s">
        <v>8512</v>
      </c>
      <c r="C4273" s="1">
        <v>6633.0</v>
      </c>
      <c r="D4273" s="1">
        <v>2.0</v>
      </c>
      <c r="F4273" s="1" t="s">
        <v>1520</v>
      </c>
      <c r="G4273" s="2">
        <f>IFERROR(__xludf.DUMMYFUNCTION("IF(B4273="""","""",COUNTA(SPLIT(B4273,"" "")))"),9.0)</f>
        <v>9</v>
      </c>
    </row>
    <row r="4274">
      <c r="A4274" s="1" t="s">
        <v>8513</v>
      </c>
      <c r="B4274" s="1" t="s">
        <v>8514</v>
      </c>
      <c r="C4274" s="1">
        <v>6634.0</v>
      </c>
      <c r="D4274" s="1">
        <v>3.0</v>
      </c>
      <c r="F4274" s="1" t="s">
        <v>1520</v>
      </c>
      <c r="G4274" s="2">
        <f>IFERROR(__xludf.DUMMYFUNCTION("IF(B4274="""","""",COUNTA(SPLIT(B4274,"" "")))"),18.0)</f>
        <v>18</v>
      </c>
    </row>
    <row r="4275">
      <c r="A4275" s="1" t="s">
        <v>8515</v>
      </c>
      <c r="B4275" s="1" t="s">
        <v>8516</v>
      </c>
      <c r="C4275" s="1">
        <v>6635.0</v>
      </c>
      <c r="D4275" s="1">
        <v>3.0</v>
      </c>
      <c r="F4275" s="1" t="s">
        <v>1520</v>
      </c>
      <c r="G4275" s="2">
        <f>IFERROR(__xludf.DUMMYFUNCTION("IF(B4275="""","""",COUNTA(SPLIT(B4275,"" "")))"),3.0)</f>
        <v>3</v>
      </c>
    </row>
    <row r="4276">
      <c r="A4276" s="1" t="s">
        <v>8517</v>
      </c>
      <c r="B4276" s="1" t="s">
        <v>8518</v>
      </c>
      <c r="C4276" s="1">
        <v>6657.0</v>
      </c>
      <c r="D4276" s="1">
        <v>1.0</v>
      </c>
      <c r="F4276" s="1" t="s">
        <v>1520</v>
      </c>
      <c r="G4276" s="2">
        <f>IFERROR(__xludf.DUMMYFUNCTION("IF(B4276="""","""",COUNTA(SPLIT(B4276,"" "")))"),29.0)</f>
        <v>29</v>
      </c>
    </row>
    <row r="4277">
      <c r="A4277" s="1" t="s">
        <v>8519</v>
      </c>
      <c r="B4277" s="1" t="s">
        <v>8520</v>
      </c>
      <c r="C4277" s="1">
        <v>5599.0</v>
      </c>
      <c r="D4277" s="1">
        <v>1.0</v>
      </c>
      <c r="F4277" s="1" t="s">
        <v>1520</v>
      </c>
      <c r="G4277" s="2">
        <f>IFERROR(__xludf.DUMMYFUNCTION("IF(B4277="""","""",COUNTA(SPLIT(B4277,"" "")))"),4.0)</f>
        <v>4</v>
      </c>
    </row>
    <row r="4278">
      <c r="A4278" s="1" t="s">
        <v>8521</v>
      </c>
      <c r="B4278" s="1" t="s">
        <v>8522</v>
      </c>
      <c r="C4278" s="1">
        <v>5617.0</v>
      </c>
      <c r="D4278" s="1">
        <v>1.0</v>
      </c>
      <c r="F4278" s="1" t="s">
        <v>1520</v>
      </c>
      <c r="G4278" s="2">
        <f>IFERROR(__xludf.DUMMYFUNCTION("IF(B4278="""","""",COUNTA(SPLIT(B4278,"" "")))"),22.0)</f>
        <v>22</v>
      </c>
    </row>
    <row r="4279">
      <c r="A4279" s="1" t="s">
        <v>8523</v>
      </c>
      <c r="B4279" s="1" t="s">
        <v>8524</v>
      </c>
      <c r="C4279" s="1">
        <v>4564.0</v>
      </c>
      <c r="D4279" s="1">
        <v>1.0</v>
      </c>
      <c r="F4279" s="1" t="s">
        <v>1520</v>
      </c>
      <c r="G4279" s="2">
        <f>IFERROR(__xludf.DUMMYFUNCTION("IF(B4279="""","""",COUNTA(SPLIT(B4279,"" "")))"),18.0)</f>
        <v>18</v>
      </c>
    </row>
    <row r="4280">
      <c r="A4280" s="1" t="s">
        <v>8525</v>
      </c>
      <c r="B4280" s="1" t="s">
        <v>8526</v>
      </c>
      <c r="C4280" s="1">
        <v>6636.0</v>
      </c>
      <c r="D4280" s="1">
        <v>1.0</v>
      </c>
      <c r="F4280" s="1" t="s">
        <v>1520</v>
      </c>
      <c r="G4280" s="2">
        <f>IFERROR(__xludf.DUMMYFUNCTION("IF(B4280="""","""",COUNTA(SPLIT(B4280,"" "")))"),23.0)</f>
        <v>23</v>
      </c>
    </row>
    <row r="4281">
      <c r="A4281" s="1" t="s">
        <v>8527</v>
      </c>
      <c r="B4281" s="1" t="s">
        <v>8528</v>
      </c>
      <c r="C4281" s="1">
        <v>6637.0</v>
      </c>
      <c r="D4281" s="1">
        <v>1.0</v>
      </c>
      <c r="F4281" s="1" t="s">
        <v>1520</v>
      </c>
      <c r="G4281" s="2">
        <f>IFERROR(__xludf.DUMMYFUNCTION("IF(B4281="""","""",COUNTA(SPLIT(B4281,"" "")))"),12.0)</f>
        <v>12</v>
      </c>
    </row>
    <row r="4282">
      <c r="A4282" s="1" t="s">
        <v>8529</v>
      </c>
      <c r="B4282" s="1" t="s">
        <v>8530</v>
      </c>
      <c r="C4282" s="1">
        <v>6673.0</v>
      </c>
      <c r="D4282" s="1">
        <v>2.0</v>
      </c>
      <c r="F4282" s="1" t="s">
        <v>1520</v>
      </c>
      <c r="G4282" s="2">
        <f>IFERROR(__xludf.DUMMYFUNCTION("IF(B4282="""","""",COUNTA(SPLIT(B4282,"" "")))"),5.0)</f>
        <v>5</v>
      </c>
    </row>
    <row r="4283">
      <c r="A4283" s="1" t="s">
        <v>8531</v>
      </c>
      <c r="B4283" s="1" t="s">
        <v>8532</v>
      </c>
      <c r="C4283" s="1">
        <v>6674.0</v>
      </c>
      <c r="D4283" s="1">
        <v>1.0</v>
      </c>
      <c r="F4283" s="1" t="s">
        <v>1520</v>
      </c>
      <c r="G4283" s="2">
        <f>IFERROR(__xludf.DUMMYFUNCTION("IF(B4283="""","""",COUNTA(SPLIT(B4283,"" "")))"),9.0)</f>
        <v>9</v>
      </c>
    </row>
    <row r="4284">
      <c r="A4284" s="1" t="s">
        <v>8533</v>
      </c>
      <c r="B4284" s="1" t="s">
        <v>8534</v>
      </c>
      <c r="C4284" s="1">
        <v>6675.0</v>
      </c>
      <c r="D4284" s="1">
        <v>2.0</v>
      </c>
      <c r="F4284" s="1" t="s">
        <v>1520</v>
      </c>
      <c r="G4284" s="2">
        <f>IFERROR(__xludf.DUMMYFUNCTION("IF(B4284="""","""",COUNTA(SPLIT(B4284,"" "")))"),11.0)</f>
        <v>11</v>
      </c>
    </row>
    <row r="4285">
      <c r="A4285" s="1" t="s">
        <v>8535</v>
      </c>
      <c r="B4285" s="1" t="s">
        <v>8536</v>
      </c>
      <c r="C4285" s="1">
        <v>6676.0</v>
      </c>
      <c r="D4285" s="1">
        <v>1.0</v>
      </c>
      <c r="F4285" s="1" t="s">
        <v>1520</v>
      </c>
      <c r="G4285" s="2">
        <f>IFERROR(__xludf.DUMMYFUNCTION("IF(B4285="""","""",COUNTA(SPLIT(B4285,"" "")))"),21.0)</f>
        <v>21</v>
      </c>
    </row>
    <row r="4286">
      <c r="A4286" s="1" t="s">
        <v>8537</v>
      </c>
      <c r="B4286" s="1" t="s">
        <v>8538</v>
      </c>
      <c r="C4286" s="1">
        <v>4565.0</v>
      </c>
      <c r="D4286" s="1">
        <v>1.0</v>
      </c>
      <c r="F4286" s="1" t="s">
        <v>1520</v>
      </c>
      <c r="G4286" s="2">
        <f>IFERROR(__xludf.DUMMYFUNCTION("IF(B4286="""","""",COUNTA(SPLIT(B4286,"" "")))"),52.0)</f>
        <v>52</v>
      </c>
    </row>
    <row r="4287">
      <c r="A4287" s="1" t="s">
        <v>8539</v>
      </c>
      <c r="B4287" s="1" t="s">
        <v>8540</v>
      </c>
      <c r="C4287" s="1">
        <v>6788.0</v>
      </c>
      <c r="D4287" s="1">
        <v>1.0</v>
      </c>
      <c r="F4287" s="1" t="s">
        <v>1520</v>
      </c>
      <c r="G4287" s="2">
        <f>IFERROR(__xludf.DUMMYFUNCTION("IF(B4287="""","""",COUNTA(SPLIT(B4287,"" "")))"),20.0)</f>
        <v>20</v>
      </c>
    </row>
    <row r="4288">
      <c r="A4288" s="1" t="s">
        <v>8541</v>
      </c>
      <c r="B4288" s="1" t="s">
        <v>8542</v>
      </c>
      <c r="C4288" s="1">
        <v>6789.0</v>
      </c>
      <c r="D4288" s="1">
        <v>1.0</v>
      </c>
      <c r="F4288" s="1" t="s">
        <v>1520</v>
      </c>
      <c r="G4288" s="2">
        <f>IFERROR(__xludf.DUMMYFUNCTION("IF(B4288="""","""",COUNTA(SPLIT(B4288,"" "")))"),11.0)</f>
        <v>11</v>
      </c>
    </row>
    <row r="4289">
      <c r="A4289" s="1" t="s">
        <v>8543</v>
      </c>
      <c r="B4289" s="1" t="s">
        <v>8544</v>
      </c>
      <c r="C4289" s="1">
        <v>6790.0</v>
      </c>
      <c r="D4289" s="1">
        <v>1.0</v>
      </c>
      <c r="F4289" s="1" t="s">
        <v>1520</v>
      </c>
      <c r="G4289" s="2">
        <f>IFERROR(__xludf.DUMMYFUNCTION("IF(B4289="""","""",COUNTA(SPLIT(B4289,"" "")))"),28.0)</f>
        <v>28</v>
      </c>
    </row>
    <row r="4290">
      <c r="A4290" s="1" t="s">
        <v>8545</v>
      </c>
      <c r="B4290" s="1" t="s">
        <v>8546</v>
      </c>
      <c r="C4290" s="1">
        <v>6791.0</v>
      </c>
      <c r="D4290" s="1">
        <v>1.0</v>
      </c>
      <c r="F4290" s="1" t="s">
        <v>1520</v>
      </c>
      <c r="G4290" s="2">
        <f>IFERROR(__xludf.DUMMYFUNCTION("IF(B4290="""","""",COUNTA(SPLIT(B4290,"" "")))"),21.0)</f>
        <v>21</v>
      </c>
    </row>
    <row r="4291">
      <c r="A4291" s="1" t="s">
        <v>8547</v>
      </c>
      <c r="B4291" s="1" t="s">
        <v>8548</v>
      </c>
      <c r="C4291" s="1">
        <v>6792.0</v>
      </c>
      <c r="D4291" s="1">
        <v>1.0</v>
      </c>
      <c r="F4291" s="1" t="s">
        <v>1520</v>
      </c>
      <c r="G4291" s="2">
        <f>IFERROR(__xludf.DUMMYFUNCTION("IF(B4291="""","""",COUNTA(SPLIT(B4291,"" "")))"),15.0)</f>
        <v>15</v>
      </c>
    </row>
    <row r="4292">
      <c r="A4292" s="1" t="s">
        <v>8549</v>
      </c>
      <c r="B4292" s="1" t="s">
        <v>8550</v>
      </c>
      <c r="C4292" s="1">
        <v>6793.0</v>
      </c>
      <c r="D4292" s="1">
        <v>1.0</v>
      </c>
      <c r="F4292" s="1" t="s">
        <v>1520</v>
      </c>
      <c r="G4292" s="2">
        <f>IFERROR(__xludf.DUMMYFUNCTION("IF(B4292="""","""",COUNTA(SPLIT(B4292,"" "")))"),32.0)</f>
        <v>32</v>
      </c>
    </row>
    <row r="4293">
      <c r="A4293" s="1" t="s">
        <v>8551</v>
      </c>
      <c r="B4293" s="1" t="s">
        <v>8552</v>
      </c>
      <c r="C4293" s="1">
        <v>6794.0</v>
      </c>
      <c r="D4293" s="1">
        <v>1.0</v>
      </c>
      <c r="F4293" s="1" t="s">
        <v>1520</v>
      </c>
      <c r="G4293" s="2">
        <f>IFERROR(__xludf.DUMMYFUNCTION("IF(B4293="""","""",COUNTA(SPLIT(B4293,"" "")))"),11.0)</f>
        <v>11</v>
      </c>
    </row>
    <row r="4294">
      <c r="A4294" s="1" t="s">
        <v>8553</v>
      </c>
      <c r="B4294" s="1" t="s">
        <v>8554</v>
      </c>
      <c r="C4294" s="1">
        <v>6795.0</v>
      </c>
      <c r="D4294" s="1">
        <v>1.0</v>
      </c>
      <c r="F4294" s="1" t="s">
        <v>1520</v>
      </c>
      <c r="G4294" s="2">
        <f>IFERROR(__xludf.DUMMYFUNCTION("IF(B4294="""","""",COUNTA(SPLIT(B4294,"" "")))"),14.0)</f>
        <v>14</v>
      </c>
    </row>
    <row r="4295">
      <c r="A4295" s="1" t="s">
        <v>8555</v>
      </c>
      <c r="B4295" s="1" t="s">
        <v>8556</v>
      </c>
      <c r="C4295" s="1">
        <v>6796.0</v>
      </c>
      <c r="D4295" s="1">
        <v>1.0</v>
      </c>
      <c r="F4295" s="1" t="s">
        <v>1520</v>
      </c>
      <c r="G4295" s="2">
        <f>IFERROR(__xludf.DUMMYFUNCTION("IF(B4295="""","""",COUNTA(SPLIT(B4295,"" "")))"),10.0)</f>
        <v>10</v>
      </c>
    </row>
    <row r="4296">
      <c r="A4296" s="1" t="s">
        <v>8557</v>
      </c>
      <c r="B4296" s="1" t="s">
        <v>8558</v>
      </c>
      <c r="C4296" s="1">
        <v>6797.0</v>
      </c>
      <c r="D4296" s="1">
        <v>1.0</v>
      </c>
      <c r="F4296" s="1" t="s">
        <v>1520</v>
      </c>
      <c r="G4296" s="2">
        <f>IFERROR(__xludf.DUMMYFUNCTION("IF(B4296="""","""",COUNTA(SPLIT(B4296,"" "")))"),11.0)</f>
        <v>11</v>
      </c>
    </row>
    <row r="4297">
      <c r="A4297" s="1" t="s">
        <v>8559</v>
      </c>
      <c r="B4297" s="1" t="s">
        <v>8560</v>
      </c>
      <c r="C4297" s="1">
        <v>6798.0</v>
      </c>
      <c r="D4297" s="1">
        <v>1.0</v>
      </c>
      <c r="F4297" s="1" t="s">
        <v>1520</v>
      </c>
      <c r="G4297" s="2">
        <f>IFERROR(__xludf.DUMMYFUNCTION("IF(B4297="""","""",COUNTA(SPLIT(B4297,"" "")))"),15.0)</f>
        <v>15</v>
      </c>
    </row>
    <row r="4298">
      <c r="A4298" s="1" t="s">
        <v>8561</v>
      </c>
      <c r="B4298" s="1" t="s">
        <v>8562</v>
      </c>
      <c r="C4298" s="1">
        <v>6799.0</v>
      </c>
      <c r="D4298" s="1">
        <v>1.0</v>
      </c>
      <c r="F4298" s="1" t="s">
        <v>1520</v>
      </c>
      <c r="G4298" s="2">
        <f>IFERROR(__xludf.DUMMYFUNCTION("IF(B4298="""","""",COUNTA(SPLIT(B4298,"" "")))"),22.0)</f>
        <v>22</v>
      </c>
    </row>
    <row r="4299">
      <c r="A4299" s="1" t="s">
        <v>8563</v>
      </c>
      <c r="B4299" s="1" t="s">
        <v>8564</v>
      </c>
      <c r="C4299" s="1">
        <v>6800.0</v>
      </c>
      <c r="D4299" s="1">
        <v>1.0</v>
      </c>
      <c r="F4299" s="1" t="s">
        <v>1520</v>
      </c>
      <c r="G4299" s="2">
        <f>IFERROR(__xludf.DUMMYFUNCTION("IF(B4299="""","""",COUNTA(SPLIT(B4299,"" "")))"),15.0)</f>
        <v>15</v>
      </c>
    </row>
    <row r="4300">
      <c r="A4300" s="1" t="s">
        <v>8565</v>
      </c>
      <c r="B4300" s="1" t="s">
        <v>8566</v>
      </c>
      <c r="C4300" s="1">
        <v>8150.0</v>
      </c>
      <c r="D4300" s="1">
        <v>1.0</v>
      </c>
      <c r="F4300" s="1" t="s">
        <v>1520</v>
      </c>
      <c r="G4300" s="2">
        <f>IFERROR(__xludf.DUMMYFUNCTION("IF(B4300="""","""",COUNTA(SPLIT(B4300,"" "")))"),5.0)</f>
        <v>5</v>
      </c>
    </row>
    <row r="4301">
      <c r="A4301" s="1" t="s">
        <v>8567</v>
      </c>
      <c r="B4301" s="1" t="s">
        <v>8568</v>
      </c>
      <c r="C4301" s="1">
        <v>8151.0</v>
      </c>
      <c r="D4301" s="1">
        <v>1.0</v>
      </c>
      <c r="F4301" s="1" t="s">
        <v>1520</v>
      </c>
      <c r="G4301" s="2">
        <f>IFERROR(__xludf.DUMMYFUNCTION("IF(B4301="""","""",COUNTA(SPLIT(B4301,"" "")))"),13.0)</f>
        <v>13</v>
      </c>
    </row>
    <row r="4302">
      <c r="A4302" s="1" t="s">
        <v>8569</v>
      </c>
      <c r="B4302" s="1" t="s">
        <v>8570</v>
      </c>
      <c r="C4302" s="1">
        <v>6515.0</v>
      </c>
      <c r="D4302" s="1">
        <v>3.0</v>
      </c>
      <c r="F4302" s="1" t="s">
        <v>1520</v>
      </c>
      <c r="G4302" s="2">
        <f>IFERROR(__xludf.DUMMYFUNCTION("IF(B4302="""","""",COUNTA(SPLIT(B4302,"" "")))"),22.0)</f>
        <v>22</v>
      </c>
    </row>
    <row r="4303">
      <c r="A4303" s="1" t="s">
        <v>8571</v>
      </c>
      <c r="B4303" s="1" t="s">
        <v>8572</v>
      </c>
      <c r="C4303" s="1">
        <v>6638.0</v>
      </c>
      <c r="D4303" s="1">
        <v>1.0</v>
      </c>
      <c r="F4303" s="1" t="s">
        <v>1520</v>
      </c>
      <c r="G4303" s="2">
        <f>IFERROR(__xludf.DUMMYFUNCTION("IF(B4303="""","""",COUNTA(SPLIT(B4303,"" "")))"),24.0)</f>
        <v>24</v>
      </c>
    </row>
    <row r="4304">
      <c r="A4304" s="1" t="s">
        <v>8573</v>
      </c>
      <c r="B4304" s="1" t="s">
        <v>8574</v>
      </c>
      <c r="C4304" s="1">
        <v>6639.0</v>
      </c>
      <c r="D4304" s="1">
        <v>2.0</v>
      </c>
      <c r="F4304" s="1" t="s">
        <v>1520</v>
      </c>
      <c r="G4304" s="2">
        <f>IFERROR(__xludf.DUMMYFUNCTION("IF(B4304="""","""",COUNTA(SPLIT(B4304,"" "")))"),16.0)</f>
        <v>16</v>
      </c>
    </row>
    <row r="4305">
      <c r="A4305" s="1" t="s">
        <v>8575</v>
      </c>
      <c r="B4305" s="1" t="s">
        <v>8576</v>
      </c>
      <c r="C4305" s="1">
        <v>6453.0</v>
      </c>
      <c r="D4305" s="1">
        <v>1.0</v>
      </c>
      <c r="F4305" s="1" t="s">
        <v>1520</v>
      </c>
      <c r="G4305" s="2">
        <f>IFERROR(__xludf.DUMMYFUNCTION("IF(B4305="""","""",COUNTA(SPLIT(B4305,"" "")))"),12.0)</f>
        <v>12</v>
      </c>
    </row>
    <row r="4306">
      <c r="A4306" s="1" t="s">
        <v>8577</v>
      </c>
      <c r="B4306" s="1" t="s">
        <v>8578</v>
      </c>
      <c r="C4306" s="1">
        <v>6655.0</v>
      </c>
      <c r="D4306" s="1">
        <v>1.0</v>
      </c>
      <c r="F4306" s="1" t="s">
        <v>1520</v>
      </c>
      <c r="G4306" s="2">
        <f>IFERROR(__xludf.DUMMYFUNCTION("IF(B4306="""","""",COUNTA(SPLIT(B4306,"" "")))"),20.0)</f>
        <v>20</v>
      </c>
    </row>
    <row r="4307">
      <c r="A4307" s="1" t="s">
        <v>8579</v>
      </c>
      <c r="B4307" s="1" t="s">
        <v>8580</v>
      </c>
      <c r="C4307" s="1">
        <v>6656.0</v>
      </c>
      <c r="D4307" s="1">
        <v>1.0</v>
      </c>
      <c r="F4307" s="1" t="s">
        <v>1520</v>
      </c>
      <c r="G4307" s="2">
        <f>IFERROR(__xludf.DUMMYFUNCTION("IF(B4307="""","""",COUNTA(SPLIT(B4307,"" "")))"),24.0)</f>
        <v>24</v>
      </c>
    </row>
    <row r="4308">
      <c r="A4308" s="1" t="s">
        <v>8581</v>
      </c>
      <c r="B4308" s="1" t="s">
        <v>8582</v>
      </c>
      <c r="C4308" s="1">
        <v>4972.0</v>
      </c>
      <c r="D4308" s="1">
        <v>1.0</v>
      </c>
      <c r="F4308" s="1" t="s">
        <v>1520</v>
      </c>
      <c r="G4308" s="2">
        <f>IFERROR(__xludf.DUMMYFUNCTION("IF(B4308="""","""",COUNTA(SPLIT(B4308,"" "")))"),16.0)</f>
        <v>16</v>
      </c>
    </row>
    <row r="4309">
      <c r="A4309" s="1" t="s">
        <v>8583</v>
      </c>
      <c r="B4309" s="1" t="s">
        <v>8584</v>
      </c>
      <c r="C4309" s="1">
        <v>6653.0</v>
      </c>
      <c r="D4309" s="1">
        <v>1.0</v>
      </c>
      <c r="F4309" s="1" t="s">
        <v>1520</v>
      </c>
      <c r="G4309" s="2">
        <f>IFERROR(__xludf.DUMMYFUNCTION("IF(B4309="""","""",COUNTA(SPLIT(B4309,"" "")))"),17.0)</f>
        <v>17</v>
      </c>
    </row>
    <row r="4310">
      <c r="A4310" s="1" t="s">
        <v>8585</v>
      </c>
      <c r="B4310" s="1" t="s">
        <v>8586</v>
      </c>
      <c r="C4310" s="1">
        <v>6654.0</v>
      </c>
      <c r="D4310" s="1">
        <v>2.0</v>
      </c>
      <c r="F4310" s="1" t="s">
        <v>1520</v>
      </c>
      <c r="G4310" s="2">
        <f>IFERROR(__xludf.DUMMYFUNCTION("IF(B4310="""","""",COUNTA(SPLIT(B4310,"" "")))"),26.0)</f>
        <v>26</v>
      </c>
    </row>
    <row r="4311">
      <c r="A4311" s="1" t="s">
        <v>8587</v>
      </c>
      <c r="B4311" s="1" t="s">
        <v>8588</v>
      </c>
      <c r="C4311" s="1">
        <v>6454.0</v>
      </c>
      <c r="D4311" s="1">
        <v>3.0</v>
      </c>
      <c r="F4311" s="1" t="s">
        <v>1520</v>
      </c>
      <c r="G4311" s="2">
        <f>IFERROR(__xludf.DUMMYFUNCTION("IF(B4311="""","""",COUNTA(SPLIT(B4311,"" "")))"),17.0)</f>
        <v>17</v>
      </c>
    </row>
    <row r="4312">
      <c r="A4312" s="1" t="s">
        <v>8589</v>
      </c>
      <c r="B4312" s="1" t="s">
        <v>8590</v>
      </c>
      <c r="C4312" s="1">
        <v>6651.0</v>
      </c>
      <c r="D4312" s="1">
        <v>3.0</v>
      </c>
      <c r="F4312" s="1" t="s">
        <v>1520</v>
      </c>
      <c r="G4312" s="2">
        <f>IFERROR(__xludf.DUMMYFUNCTION("IF(B4312="""","""",COUNTA(SPLIT(B4312,"" "")))"),13.0)</f>
        <v>13</v>
      </c>
    </row>
    <row r="4313">
      <c r="A4313" s="1" t="s">
        <v>8591</v>
      </c>
      <c r="B4313" s="1" t="s">
        <v>8592</v>
      </c>
      <c r="C4313" s="1">
        <v>6652.0</v>
      </c>
      <c r="D4313" s="1">
        <v>3.0</v>
      </c>
      <c r="F4313" s="1" t="s">
        <v>1520</v>
      </c>
      <c r="G4313" s="2">
        <f>IFERROR(__xludf.DUMMYFUNCTION("IF(B4313="""","""",COUNTA(SPLIT(B4313,"" "")))"),13.0)</f>
        <v>13</v>
      </c>
    </row>
    <row r="4314">
      <c r="A4314" s="1" t="s">
        <v>8593</v>
      </c>
      <c r="B4314" s="1" t="s">
        <v>8594</v>
      </c>
      <c r="C4314" s="1">
        <v>4971.0</v>
      </c>
      <c r="D4314" s="1">
        <v>1.0</v>
      </c>
      <c r="F4314" s="1" t="s">
        <v>1520</v>
      </c>
      <c r="G4314" s="2">
        <f>IFERROR(__xludf.DUMMYFUNCTION("IF(B4314="""","""",COUNTA(SPLIT(B4314,"" "")))"),19.0)</f>
        <v>19</v>
      </c>
    </row>
    <row r="4315">
      <c r="A4315" s="1" t="s">
        <v>8595</v>
      </c>
      <c r="B4315" s="1" t="s">
        <v>8596</v>
      </c>
      <c r="C4315" s="1">
        <v>6649.0</v>
      </c>
      <c r="D4315" s="1">
        <v>1.0</v>
      </c>
      <c r="F4315" s="1" t="s">
        <v>1520</v>
      </c>
      <c r="G4315" s="2">
        <f>IFERROR(__xludf.DUMMYFUNCTION("IF(B4315="""","""",COUNTA(SPLIT(B4315,"" "")))"),21.0)</f>
        <v>21</v>
      </c>
    </row>
    <row r="4316">
      <c r="A4316" s="1" t="s">
        <v>8597</v>
      </c>
      <c r="B4316" s="1" t="s">
        <v>8598</v>
      </c>
      <c r="C4316" s="1">
        <v>6650.0</v>
      </c>
      <c r="D4316" s="1">
        <v>1.0</v>
      </c>
      <c r="F4316" s="1" t="s">
        <v>1520</v>
      </c>
      <c r="G4316" s="2">
        <f>IFERROR(__xludf.DUMMYFUNCTION("IF(B4316="""","""",COUNTA(SPLIT(B4316,"" "")))"),12.0)</f>
        <v>12</v>
      </c>
    </row>
    <row r="4317">
      <c r="A4317" s="1" t="s">
        <v>8599</v>
      </c>
      <c r="B4317" s="1" t="s">
        <v>8600</v>
      </c>
      <c r="C4317" s="1">
        <v>6452.0</v>
      </c>
      <c r="D4317" s="1">
        <v>1.0</v>
      </c>
      <c r="F4317" s="1" t="s">
        <v>1520</v>
      </c>
      <c r="G4317" s="2">
        <f>IFERROR(__xludf.DUMMYFUNCTION("IF(B4317="""","""",COUNTA(SPLIT(B4317,"" "")))"),16.0)</f>
        <v>16</v>
      </c>
    </row>
    <row r="4318">
      <c r="A4318" s="1" t="s">
        <v>8601</v>
      </c>
      <c r="B4318" s="1" t="s">
        <v>8602</v>
      </c>
      <c r="C4318" s="1">
        <v>6647.0</v>
      </c>
      <c r="D4318" s="1">
        <v>1.0</v>
      </c>
      <c r="F4318" s="1" t="s">
        <v>1520</v>
      </c>
      <c r="G4318" s="2">
        <f>IFERROR(__xludf.DUMMYFUNCTION("IF(B4318="""","""",COUNTA(SPLIT(B4318,"" "")))"),14.0)</f>
        <v>14</v>
      </c>
    </row>
    <row r="4319">
      <c r="A4319" s="1" t="s">
        <v>8603</v>
      </c>
      <c r="B4319" s="1" t="s">
        <v>8604</v>
      </c>
      <c r="C4319" s="1">
        <v>6648.0</v>
      </c>
      <c r="D4319" s="1">
        <v>1.0</v>
      </c>
      <c r="F4319" s="1" t="s">
        <v>1520</v>
      </c>
      <c r="G4319" s="2">
        <f>IFERROR(__xludf.DUMMYFUNCTION("IF(B4319="""","""",COUNTA(SPLIT(B4319,"" "")))"),8.0)</f>
        <v>8</v>
      </c>
    </row>
    <row r="4320">
      <c r="A4320" s="1" t="s">
        <v>8605</v>
      </c>
      <c r="B4320" s="1" t="s">
        <v>8606</v>
      </c>
      <c r="C4320" s="1">
        <v>4970.0</v>
      </c>
      <c r="D4320" s="1">
        <v>3.0</v>
      </c>
      <c r="F4320" s="1" t="s">
        <v>1520</v>
      </c>
      <c r="G4320" s="2">
        <f>IFERROR(__xludf.DUMMYFUNCTION("IF(B4320="""","""",COUNTA(SPLIT(B4320,"" "")))"),15.0)</f>
        <v>15</v>
      </c>
    </row>
    <row r="4321">
      <c r="A4321" s="1" t="s">
        <v>8607</v>
      </c>
      <c r="B4321" s="1" t="s">
        <v>8608</v>
      </c>
      <c r="C4321" s="1">
        <v>6640.0</v>
      </c>
      <c r="D4321" s="1">
        <v>3.0</v>
      </c>
      <c r="F4321" s="1" t="s">
        <v>1520</v>
      </c>
      <c r="G4321" s="2">
        <f>IFERROR(__xludf.DUMMYFUNCTION("IF(B4321="""","""",COUNTA(SPLIT(B4321,"" "")))"),4.0)</f>
        <v>4</v>
      </c>
    </row>
    <row r="4322">
      <c r="A4322" s="1" t="s">
        <v>8609</v>
      </c>
      <c r="B4322" s="1" t="s">
        <v>8610</v>
      </c>
      <c r="C4322" s="1">
        <v>6641.0</v>
      </c>
      <c r="D4322" s="1">
        <v>3.0</v>
      </c>
      <c r="F4322" s="1" t="s">
        <v>1520</v>
      </c>
      <c r="G4322" s="2">
        <f>IFERROR(__xludf.DUMMYFUNCTION("IF(B4322="""","""",COUNTA(SPLIT(B4322,"" "")))"),21.0)</f>
        <v>21</v>
      </c>
    </row>
    <row r="4323">
      <c r="A4323" s="1" t="s">
        <v>8611</v>
      </c>
      <c r="B4323" s="1" t="s">
        <v>8612</v>
      </c>
      <c r="C4323" s="1">
        <v>6642.0</v>
      </c>
      <c r="D4323" s="1">
        <v>3.0</v>
      </c>
      <c r="F4323" s="1" t="s">
        <v>1520</v>
      </c>
      <c r="G4323" s="2">
        <f>IFERROR(__xludf.DUMMYFUNCTION("IF(B4323="""","""",COUNTA(SPLIT(B4323,"" "")))"),11.0)</f>
        <v>11</v>
      </c>
    </row>
    <row r="4324">
      <c r="A4324" s="1" t="s">
        <v>8613</v>
      </c>
      <c r="B4324" s="1" t="s">
        <v>8614</v>
      </c>
      <c r="C4324" s="1">
        <v>6643.0</v>
      </c>
      <c r="D4324" s="1">
        <v>1.0</v>
      </c>
      <c r="F4324" s="1" t="s">
        <v>1520</v>
      </c>
      <c r="G4324" s="2">
        <f>IFERROR(__xludf.DUMMYFUNCTION("IF(B4324="""","""",COUNTA(SPLIT(B4324,"" "")))"),17.0)</f>
        <v>17</v>
      </c>
    </row>
    <row r="4325">
      <c r="A4325" s="1" t="s">
        <v>8615</v>
      </c>
      <c r="B4325" s="1" t="s">
        <v>8616</v>
      </c>
      <c r="C4325" s="1">
        <v>6341.0</v>
      </c>
      <c r="D4325" s="1">
        <v>1.0</v>
      </c>
      <c r="F4325" s="1" t="s">
        <v>1520</v>
      </c>
      <c r="G4325" s="2">
        <f>IFERROR(__xludf.DUMMYFUNCTION("IF(B4325="""","""",COUNTA(SPLIT(B4325,"" "")))"),25.0)</f>
        <v>25</v>
      </c>
    </row>
    <row r="4326">
      <c r="A4326" s="1" t="s">
        <v>8617</v>
      </c>
      <c r="B4326" s="1" t="s">
        <v>8618</v>
      </c>
      <c r="C4326" s="1">
        <v>6658.0</v>
      </c>
      <c r="D4326" s="1">
        <v>2.0</v>
      </c>
      <c r="F4326" s="1" t="s">
        <v>1520</v>
      </c>
      <c r="G4326" s="2">
        <f>IFERROR(__xludf.DUMMYFUNCTION("IF(B4326="""","""",COUNTA(SPLIT(B4326,"" "")))"),19.0)</f>
        <v>19</v>
      </c>
    </row>
    <row r="4327">
      <c r="A4327" s="1" t="s">
        <v>8619</v>
      </c>
      <c r="B4327" s="1" t="s">
        <v>8620</v>
      </c>
      <c r="C4327" s="1">
        <v>4539.0</v>
      </c>
      <c r="D4327" s="1">
        <v>3.0</v>
      </c>
      <c r="F4327" s="1" t="s">
        <v>1520</v>
      </c>
      <c r="G4327" s="2">
        <f>IFERROR(__xludf.DUMMYFUNCTION("IF(B4327="""","""",COUNTA(SPLIT(B4327,"" "")))"),10.0)</f>
        <v>10</v>
      </c>
    </row>
    <row r="4328">
      <c r="A4328" s="1" t="s">
        <v>8621</v>
      </c>
      <c r="B4328" s="1" t="s">
        <v>8622</v>
      </c>
      <c r="C4328" s="1">
        <v>6659.0</v>
      </c>
      <c r="D4328" s="1">
        <v>2.0</v>
      </c>
      <c r="F4328" s="1" t="s">
        <v>1520</v>
      </c>
      <c r="G4328" s="2">
        <f>IFERROR(__xludf.DUMMYFUNCTION("IF(B4328="""","""",COUNTA(SPLIT(B4328,"" "")))"),18.0)</f>
        <v>18</v>
      </c>
    </row>
    <row r="4329">
      <c r="A4329" s="1" t="s">
        <v>8623</v>
      </c>
      <c r="B4329" s="1" t="s">
        <v>8624</v>
      </c>
      <c r="C4329" s="1">
        <v>6660.0</v>
      </c>
      <c r="D4329" s="1">
        <v>1.0</v>
      </c>
      <c r="F4329" s="1" t="s">
        <v>1520</v>
      </c>
      <c r="G4329" s="2">
        <f>IFERROR(__xludf.DUMMYFUNCTION("IF(B4329="""","""",COUNTA(SPLIT(B4329,"" "")))"),11.0)</f>
        <v>11</v>
      </c>
    </row>
    <row r="4330">
      <c r="A4330" s="1" t="s">
        <v>8625</v>
      </c>
      <c r="B4330" s="1" t="s">
        <v>8626</v>
      </c>
      <c r="C4330" s="1">
        <v>6661.0</v>
      </c>
      <c r="D4330" s="1">
        <v>2.0</v>
      </c>
      <c r="F4330" s="1" t="s">
        <v>1520</v>
      </c>
      <c r="G4330" s="2">
        <f>IFERROR(__xludf.DUMMYFUNCTION("IF(B4330="""","""",COUNTA(SPLIT(B4330,"" "")))"),5.0)</f>
        <v>5</v>
      </c>
    </row>
    <row r="4331">
      <c r="A4331" s="1" t="s">
        <v>8627</v>
      </c>
      <c r="B4331" s="1" t="s">
        <v>8628</v>
      </c>
      <c r="C4331" s="1">
        <v>10884.0</v>
      </c>
      <c r="D4331" s="1">
        <v>1.0</v>
      </c>
      <c r="F4331" s="1" t="s">
        <v>1520</v>
      </c>
      <c r="G4331" s="2">
        <f>IFERROR(__xludf.DUMMYFUNCTION("IF(B4331="""","""",COUNTA(SPLIT(B4331,"" "")))"),13.0)</f>
        <v>13</v>
      </c>
    </row>
    <row r="4332">
      <c r="A4332" s="1" t="s">
        <v>8629</v>
      </c>
      <c r="B4332" s="1" t="s">
        <v>8630</v>
      </c>
      <c r="C4332" s="1">
        <v>10885.0</v>
      </c>
      <c r="D4332" s="1">
        <v>1.0</v>
      </c>
      <c r="F4332" s="1" t="s">
        <v>1520</v>
      </c>
      <c r="G4332" s="2">
        <f>IFERROR(__xludf.DUMMYFUNCTION("IF(B4332="""","""",COUNTA(SPLIT(B4332,"" "")))"),10.0)</f>
        <v>10</v>
      </c>
    </row>
    <row r="4333">
      <c r="A4333" s="1" t="s">
        <v>8631</v>
      </c>
      <c r="B4333" s="1" t="s">
        <v>8632</v>
      </c>
      <c r="C4333" s="1">
        <v>10886.0</v>
      </c>
      <c r="D4333" s="1">
        <v>1.0</v>
      </c>
      <c r="F4333" s="1" t="s">
        <v>1520</v>
      </c>
      <c r="G4333" s="2">
        <f>IFERROR(__xludf.DUMMYFUNCTION("IF(B4333="""","""",COUNTA(SPLIT(B4333,"" "")))"),14.0)</f>
        <v>14</v>
      </c>
    </row>
    <row r="4334">
      <c r="A4334" s="1" t="s">
        <v>8633</v>
      </c>
      <c r="B4334" s="1" t="s">
        <v>8634</v>
      </c>
      <c r="C4334" s="1">
        <v>10865.0</v>
      </c>
      <c r="D4334" s="1">
        <v>20.0</v>
      </c>
      <c r="F4334" s="1" t="s">
        <v>1520</v>
      </c>
      <c r="G4334" s="2">
        <f>IFERROR(__xludf.DUMMYFUNCTION("IF(B4334="""","""",COUNTA(SPLIT(B4334,"" "")))"),15.0)</f>
        <v>15</v>
      </c>
    </row>
    <row r="4335">
      <c r="A4335" s="1" t="s">
        <v>8635</v>
      </c>
      <c r="B4335" s="1" t="s">
        <v>8636</v>
      </c>
      <c r="C4335" s="1">
        <v>10866.0</v>
      </c>
      <c r="D4335" s="1">
        <v>1.0</v>
      </c>
      <c r="F4335" s="1" t="s">
        <v>1520</v>
      </c>
      <c r="G4335" s="2">
        <f>IFERROR(__xludf.DUMMYFUNCTION("IF(B4335="""","""",COUNTA(SPLIT(B4335,"" "")))"),36.0)</f>
        <v>36</v>
      </c>
    </row>
    <row r="4336">
      <c r="A4336" s="1" t="s">
        <v>8637</v>
      </c>
      <c r="B4336" s="1" t="s">
        <v>8638</v>
      </c>
      <c r="C4336" s="1">
        <v>10867.0</v>
      </c>
      <c r="D4336" s="1">
        <v>2.0</v>
      </c>
      <c r="F4336" s="1" t="s">
        <v>1520</v>
      </c>
      <c r="G4336" s="2">
        <f>IFERROR(__xludf.DUMMYFUNCTION("IF(B4336="""","""",COUNTA(SPLIT(B4336,"" "")))"),20.0)</f>
        <v>20</v>
      </c>
    </row>
    <row r="4337">
      <c r="A4337" s="1" t="s">
        <v>8639</v>
      </c>
      <c r="B4337" s="1" t="s">
        <v>8640</v>
      </c>
      <c r="C4337" s="1">
        <v>10877.0</v>
      </c>
      <c r="D4337" s="1">
        <v>20.0</v>
      </c>
      <c r="F4337" s="1" t="s">
        <v>1520</v>
      </c>
      <c r="G4337" s="2">
        <f>IFERROR(__xludf.DUMMYFUNCTION("IF(B4337="""","""",COUNTA(SPLIT(B4337,"" "")))"),16.0)</f>
        <v>16</v>
      </c>
    </row>
    <row r="4338">
      <c r="A4338" s="1" t="s">
        <v>8641</v>
      </c>
      <c r="B4338" s="1" t="s">
        <v>8642</v>
      </c>
      <c r="C4338" s="1">
        <v>10902.0</v>
      </c>
      <c r="D4338" s="1">
        <v>1.0</v>
      </c>
      <c r="F4338" s="1" t="s">
        <v>1520</v>
      </c>
      <c r="G4338" s="2">
        <f>IFERROR(__xludf.DUMMYFUNCTION("IF(B4338="""","""",COUNTA(SPLIT(B4338,"" "")))"),27.0)</f>
        <v>27</v>
      </c>
    </row>
    <row r="4339">
      <c r="A4339" s="1" t="s">
        <v>8643</v>
      </c>
      <c r="B4339" s="1" t="s">
        <v>8644</v>
      </c>
      <c r="C4339" s="1">
        <v>10903.0</v>
      </c>
      <c r="D4339" s="1">
        <v>2.0</v>
      </c>
      <c r="F4339" s="1" t="s">
        <v>1520</v>
      </c>
      <c r="G4339" s="2">
        <f>IFERROR(__xludf.DUMMYFUNCTION("IF(B4339="""","""",COUNTA(SPLIT(B4339,"" "")))"),24.0)</f>
        <v>24</v>
      </c>
    </row>
    <row r="4340">
      <c r="A4340" s="1" t="s">
        <v>8645</v>
      </c>
      <c r="B4340" s="1" t="s">
        <v>8646</v>
      </c>
      <c r="C4340" s="1">
        <v>10864.0</v>
      </c>
      <c r="D4340" s="1">
        <v>1.0</v>
      </c>
      <c r="F4340" s="1" t="s">
        <v>1520</v>
      </c>
      <c r="G4340" s="2">
        <f>IFERROR(__xludf.DUMMYFUNCTION("IF(B4340="""","""",COUNTA(SPLIT(B4340,"" "")))"),15.0)</f>
        <v>15</v>
      </c>
    </row>
    <row r="4341">
      <c r="A4341" s="1" t="s">
        <v>8647</v>
      </c>
      <c r="B4341" s="1" t="s">
        <v>8648</v>
      </c>
      <c r="C4341" s="1">
        <v>10870.0</v>
      </c>
      <c r="D4341" s="1">
        <v>1.0</v>
      </c>
      <c r="F4341" s="1" t="s">
        <v>1520</v>
      </c>
      <c r="G4341" s="2">
        <f>IFERROR(__xludf.DUMMYFUNCTION("IF(B4341="""","""",COUNTA(SPLIT(B4341,"" "")))"),14.0)</f>
        <v>14</v>
      </c>
    </row>
    <row r="4342">
      <c r="A4342" s="1" t="s">
        <v>8649</v>
      </c>
      <c r="B4342" s="1" t="s">
        <v>8650</v>
      </c>
      <c r="C4342" s="1">
        <v>10871.0</v>
      </c>
      <c r="D4342" s="1">
        <v>2.0</v>
      </c>
      <c r="F4342" s="1" t="s">
        <v>1520</v>
      </c>
      <c r="G4342" s="2">
        <f>IFERROR(__xludf.DUMMYFUNCTION("IF(B4342="""","""",COUNTA(SPLIT(B4342,"" "")))"),18.0)</f>
        <v>18</v>
      </c>
    </row>
    <row r="4343">
      <c r="A4343" s="1" t="s">
        <v>8651</v>
      </c>
      <c r="B4343" s="1" t="s">
        <v>8652</v>
      </c>
      <c r="C4343" s="1">
        <v>10854.0</v>
      </c>
      <c r="D4343" s="1">
        <v>1.0</v>
      </c>
      <c r="F4343" s="1" t="s">
        <v>1520</v>
      </c>
      <c r="G4343" s="2">
        <f>IFERROR(__xludf.DUMMYFUNCTION("IF(B4343="""","""",COUNTA(SPLIT(B4343,"" "")))"),28.0)</f>
        <v>28</v>
      </c>
    </row>
    <row r="4344">
      <c r="A4344" s="1" t="s">
        <v>8653</v>
      </c>
      <c r="B4344" s="1" t="s">
        <v>8654</v>
      </c>
      <c r="C4344" s="1">
        <v>10855.0</v>
      </c>
      <c r="D4344" s="1">
        <v>1.0</v>
      </c>
      <c r="F4344" s="1" t="s">
        <v>1520</v>
      </c>
      <c r="G4344" s="2">
        <f>IFERROR(__xludf.DUMMYFUNCTION("IF(B4344="""","""",COUNTA(SPLIT(B4344,"" "")))"),7.0)</f>
        <v>7</v>
      </c>
    </row>
    <row r="4345">
      <c r="A4345" s="1" t="s">
        <v>8655</v>
      </c>
      <c r="B4345" s="1" t="s">
        <v>8656</v>
      </c>
      <c r="C4345" s="1">
        <v>10856.0</v>
      </c>
      <c r="D4345" s="1">
        <v>1.0</v>
      </c>
      <c r="F4345" s="1" t="s">
        <v>1520</v>
      </c>
      <c r="G4345" s="2">
        <f>IFERROR(__xludf.DUMMYFUNCTION("IF(B4345="""","""",COUNTA(SPLIT(B4345,"" "")))"),15.0)</f>
        <v>15</v>
      </c>
    </row>
    <row r="4346">
      <c r="A4346" s="1" t="s">
        <v>8657</v>
      </c>
      <c r="B4346" s="1" t="s">
        <v>8658</v>
      </c>
      <c r="C4346" s="1">
        <v>10857.0</v>
      </c>
      <c r="D4346" s="1">
        <v>2.0</v>
      </c>
      <c r="F4346" s="1" t="s">
        <v>1520</v>
      </c>
      <c r="G4346" s="2">
        <f>IFERROR(__xludf.DUMMYFUNCTION("IF(B4346="""","""",COUNTA(SPLIT(B4346,"" "")))"),22.0)</f>
        <v>22</v>
      </c>
    </row>
    <row r="4347">
      <c r="A4347" s="1" t="s">
        <v>8659</v>
      </c>
      <c r="B4347" s="1" t="s">
        <v>8660</v>
      </c>
      <c r="C4347" s="1">
        <v>10858.0</v>
      </c>
      <c r="D4347" s="1">
        <v>1.0</v>
      </c>
      <c r="F4347" s="1" t="s">
        <v>1520</v>
      </c>
      <c r="G4347" s="2">
        <f>IFERROR(__xludf.DUMMYFUNCTION("IF(B4347="""","""",COUNTA(SPLIT(B4347,"" "")))"),26.0)</f>
        <v>26</v>
      </c>
    </row>
    <row r="4348">
      <c r="A4348" s="1" t="s">
        <v>8661</v>
      </c>
      <c r="B4348" s="1" t="s">
        <v>8662</v>
      </c>
      <c r="C4348" s="1">
        <v>10859.0</v>
      </c>
      <c r="D4348" s="1">
        <v>2.0</v>
      </c>
      <c r="F4348" s="1" t="s">
        <v>1520</v>
      </c>
      <c r="G4348" s="2">
        <f>IFERROR(__xludf.DUMMYFUNCTION("IF(B4348="""","""",COUNTA(SPLIT(B4348,"" "")))"),34.0)</f>
        <v>34</v>
      </c>
    </row>
    <row r="4349">
      <c r="A4349" s="1" t="s">
        <v>8663</v>
      </c>
      <c r="B4349" s="1" t="s">
        <v>8664</v>
      </c>
      <c r="C4349" s="1">
        <v>10860.0</v>
      </c>
      <c r="D4349" s="1">
        <v>1.0</v>
      </c>
      <c r="F4349" s="1" t="s">
        <v>1520</v>
      </c>
      <c r="G4349" s="2">
        <f>IFERROR(__xludf.DUMMYFUNCTION("IF(B4349="""","""",COUNTA(SPLIT(B4349,"" "")))"),33.0)</f>
        <v>33</v>
      </c>
    </row>
    <row r="4350">
      <c r="A4350" s="1" t="s">
        <v>8665</v>
      </c>
      <c r="B4350" s="1" t="s">
        <v>8666</v>
      </c>
      <c r="C4350" s="1">
        <v>10861.0</v>
      </c>
      <c r="D4350" s="1">
        <v>2.0</v>
      </c>
      <c r="F4350" s="1" t="s">
        <v>1520</v>
      </c>
      <c r="G4350" s="2">
        <f>IFERROR(__xludf.DUMMYFUNCTION("IF(B4350="""","""",COUNTA(SPLIT(B4350,"" "")))"),36.0)</f>
        <v>36</v>
      </c>
    </row>
    <row r="4351">
      <c r="A4351" s="1" t="s">
        <v>8667</v>
      </c>
      <c r="B4351" s="1" t="s">
        <v>8668</v>
      </c>
      <c r="C4351" s="1">
        <v>10994.0</v>
      </c>
      <c r="D4351" s="1">
        <v>1.0</v>
      </c>
      <c r="F4351" s="1" t="s">
        <v>1520</v>
      </c>
      <c r="G4351" s="2">
        <f>IFERROR(__xludf.DUMMYFUNCTION("IF(B4351="""","""",COUNTA(SPLIT(B4351,"" "")))"),3.0)</f>
        <v>3</v>
      </c>
    </row>
    <row r="4352">
      <c r="A4352" s="1" t="s">
        <v>8669</v>
      </c>
      <c r="B4352" s="1" t="s">
        <v>8670</v>
      </c>
      <c r="C4352" s="1">
        <v>10993.0</v>
      </c>
      <c r="D4352" s="1">
        <v>1.0</v>
      </c>
      <c r="F4352" s="1" t="s">
        <v>1520</v>
      </c>
      <c r="G4352" s="2">
        <f>IFERROR(__xludf.DUMMYFUNCTION("IF(B4352="""","""",COUNTA(SPLIT(B4352,"" "")))"),9.0)</f>
        <v>9</v>
      </c>
    </row>
    <row r="4353">
      <c r="A4353" s="1" t="s">
        <v>8671</v>
      </c>
      <c r="B4353" s="1" t="s">
        <v>8672</v>
      </c>
      <c r="C4353" s="1">
        <v>10873.0</v>
      </c>
      <c r="D4353" s="1">
        <v>1.0</v>
      </c>
      <c r="F4353" s="1" t="s">
        <v>1520</v>
      </c>
      <c r="G4353" s="2">
        <f>IFERROR(__xludf.DUMMYFUNCTION("IF(B4353="""","""",COUNTA(SPLIT(B4353,"" "")))"),36.0)</f>
        <v>36</v>
      </c>
    </row>
    <row r="4354">
      <c r="A4354" s="1" t="s">
        <v>8673</v>
      </c>
      <c r="B4354" s="1" t="s">
        <v>8674</v>
      </c>
      <c r="C4354" s="1">
        <v>10904.0</v>
      </c>
      <c r="D4354" s="1">
        <v>2.0</v>
      </c>
      <c r="F4354" s="1" t="s">
        <v>1520</v>
      </c>
      <c r="G4354" s="2">
        <f>IFERROR(__xludf.DUMMYFUNCTION("IF(B4354="""","""",COUNTA(SPLIT(B4354,"" "")))"),26.0)</f>
        <v>26</v>
      </c>
    </row>
    <row r="4355">
      <c r="A4355" s="1" t="s">
        <v>8675</v>
      </c>
      <c r="B4355" s="1" t="s">
        <v>8676</v>
      </c>
      <c r="C4355" s="1">
        <v>10898.0</v>
      </c>
      <c r="D4355" s="1">
        <v>20.0</v>
      </c>
      <c r="F4355" s="1" t="s">
        <v>1520</v>
      </c>
      <c r="G4355" s="2">
        <f>IFERROR(__xludf.DUMMYFUNCTION("IF(B4355="""","""",COUNTA(SPLIT(B4355,"" "")))"),24.0)</f>
        <v>24</v>
      </c>
    </row>
    <row r="4356">
      <c r="A4356" s="1" t="s">
        <v>8677</v>
      </c>
      <c r="B4356" s="1" t="s">
        <v>8678</v>
      </c>
      <c r="C4356" s="1">
        <v>10910.0</v>
      </c>
      <c r="D4356" s="1">
        <v>1.0</v>
      </c>
      <c r="F4356" s="1" t="s">
        <v>1520</v>
      </c>
      <c r="G4356" s="2">
        <f>IFERROR(__xludf.DUMMYFUNCTION("IF(B4356="""","""",COUNTA(SPLIT(B4356,"" "")))"),17.0)</f>
        <v>17</v>
      </c>
    </row>
    <row r="4357">
      <c r="A4357" s="1" t="s">
        <v>8679</v>
      </c>
      <c r="B4357" s="1" t="s">
        <v>8680</v>
      </c>
      <c r="C4357" s="1">
        <v>10911.0</v>
      </c>
      <c r="D4357" s="1">
        <v>2.0</v>
      </c>
      <c r="F4357" s="1" t="s">
        <v>1520</v>
      </c>
      <c r="G4357" s="2">
        <f>IFERROR(__xludf.DUMMYFUNCTION("IF(B4357="""","""",COUNTA(SPLIT(B4357,"" "")))"),31.0)</f>
        <v>31</v>
      </c>
    </row>
    <row r="4358">
      <c r="A4358" s="1" t="s">
        <v>8681</v>
      </c>
      <c r="B4358" s="1" t="s">
        <v>8682</v>
      </c>
      <c r="C4358" s="1">
        <v>10912.0</v>
      </c>
      <c r="D4358" s="1">
        <v>1.0</v>
      </c>
      <c r="F4358" s="1" t="s">
        <v>1520</v>
      </c>
      <c r="G4358" s="2">
        <f>IFERROR(__xludf.DUMMYFUNCTION("IF(B4358="""","""",COUNTA(SPLIT(B4358,"" "")))"),3.0)</f>
        <v>3</v>
      </c>
    </row>
    <row r="4359">
      <c r="A4359" s="1" t="s">
        <v>8683</v>
      </c>
      <c r="B4359" s="1" t="s">
        <v>8684</v>
      </c>
      <c r="C4359" s="1">
        <v>10913.0</v>
      </c>
      <c r="D4359" s="1">
        <v>2.0</v>
      </c>
      <c r="F4359" s="1" t="s">
        <v>1520</v>
      </c>
      <c r="G4359" s="2">
        <f>IFERROR(__xludf.DUMMYFUNCTION("IF(B4359="""","""",COUNTA(SPLIT(B4359,"" "")))"),25.0)</f>
        <v>25</v>
      </c>
    </row>
    <row r="4360">
      <c r="A4360" s="1" t="s">
        <v>8685</v>
      </c>
      <c r="B4360" s="1" t="s">
        <v>8686</v>
      </c>
      <c r="C4360" s="1">
        <v>10914.0</v>
      </c>
      <c r="D4360" s="1">
        <v>1.0</v>
      </c>
      <c r="F4360" s="1" t="s">
        <v>1520</v>
      </c>
      <c r="G4360" s="2">
        <f>IFERROR(__xludf.DUMMYFUNCTION("IF(B4360="""","""",COUNTA(SPLIT(B4360,"" "")))"),6.0)</f>
        <v>6</v>
      </c>
    </row>
    <row r="4361">
      <c r="A4361" s="1" t="s">
        <v>8687</v>
      </c>
      <c r="B4361" s="1" t="s">
        <v>8688</v>
      </c>
      <c r="C4361" s="1">
        <v>10915.0</v>
      </c>
      <c r="D4361" s="1">
        <v>2.0</v>
      </c>
      <c r="F4361" s="1" t="s">
        <v>1520</v>
      </c>
      <c r="G4361" s="2">
        <f>IFERROR(__xludf.DUMMYFUNCTION("IF(B4361="""","""",COUNTA(SPLIT(B4361,"" "")))"),30.0)</f>
        <v>30</v>
      </c>
    </row>
    <row r="4362">
      <c r="A4362" s="1" t="s">
        <v>8689</v>
      </c>
      <c r="B4362" s="1" t="s">
        <v>8690</v>
      </c>
      <c r="C4362" s="1">
        <v>10916.0</v>
      </c>
      <c r="D4362" s="1">
        <v>1.0</v>
      </c>
      <c r="F4362" s="1" t="s">
        <v>1520</v>
      </c>
      <c r="G4362" s="2">
        <f>IFERROR(__xludf.DUMMYFUNCTION("IF(B4362="""","""",COUNTA(SPLIT(B4362,"" "")))"),20.0)</f>
        <v>20</v>
      </c>
    </row>
    <row r="4363">
      <c r="A4363" s="1" t="s">
        <v>8691</v>
      </c>
      <c r="B4363" s="1" t="s">
        <v>8692</v>
      </c>
      <c r="C4363" s="1">
        <v>10899.0</v>
      </c>
      <c r="D4363" s="1">
        <v>1.0</v>
      </c>
      <c r="F4363" s="1" t="s">
        <v>1520</v>
      </c>
      <c r="G4363" s="2">
        <f>IFERROR(__xludf.DUMMYFUNCTION("IF(B4363="""","""",COUNTA(SPLIT(B4363,"" "")))"),34.0)</f>
        <v>34</v>
      </c>
    </row>
    <row r="4364">
      <c r="A4364" s="1" t="s">
        <v>8693</v>
      </c>
      <c r="B4364" s="1" t="s">
        <v>8694</v>
      </c>
      <c r="C4364" s="1">
        <v>10876.0</v>
      </c>
      <c r="D4364" s="1">
        <v>1.0</v>
      </c>
      <c r="F4364" s="1" t="s">
        <v>1520</v>
      </c>
      <c r="G4364" s="2">
        <f>IFERROR(__xludf.DUMMYFUNCTION("IF(B4364="""","""",COUNTA(SPLIT(B4364,"" "")))"),23.0)</f>
        <v>23</v>
      </c>
    </row>
    <row r="4365">
      <c r="A4365" s="1" t="s">
        <v>8695</v>
      </c>
      <c r="B4365" s="1" t="s">
        <v>8696</v>
      </c>
      <c r="C4365" s="1">
        <v>10905.0</v>
      </c>
      <c r="D4365" s="1">
        <v>2.0</v>
      </c>
      <c r="F4365" s="1" t="s">
        <v>1520</v>
      </c>
      <c r="G4365" s="2">
        <f>IFERROR(__xludf.DUMMYFUNCTION("IF(B4365="""","""",COUNTA(SPLIT(B4365,"" "")))"),34.0)</f>
        <v>34</v>
      </c>
    </row>
    <row r="4366">
      <c r="A4366" s="1" t="s">
        <v>8697</v>
      </c>
      <c r="B4366" s="1" t="s">
        <v>8698</v>
      </c>
      <c r="C4366" s="1">
        <v>10888.0</v>
      </c>
      <c r="D4366" s="1">
        <v>1.0</v>
      </c>
      <c r="F4366" s="1" t="s">
        <v>1520</v>
      </c>
      <c r="G4366" s="2">
        <f>IFERROR(__xludf.DUMMYFUNCTION("IF(B4366="""","""",COUNTA(SPLIT(B4366,"" "")))"),30.0)</f>
        <v>30</v>
      </c>
    </row>
    <row r="4367">
      <c r="A4367" s="1" t="s">
        <v>8699</v>
      </c>
      <c r="B4367" s="1" t="s">
        <v>8700</v>
      </c>
      <c r="C4367" s="1">
        <v>10906.0</v>
      </c>
      <c r="D4367" s="1">
        <v>2.0</v>
      </c>
      <c r="F4367" s="1" t="s">
        <v>1520</v>
      </c>
      <c r="G4367" s="2">
        <f>IFERROR(__xludf.DUMMYFUNCTION("IF(B4367="""","""",COUNTA(SPLIT(B4367,"" "")))"),35.0)</f>
        <v>35</v>
      </c>
    </row>
    <row r="4368">
      <c r="A4368" s="1" t="s">
        <v>8701</v>
      </c>
      <c r="B4368" s="1" t="s">
        <v>8702</v>
      </c>
      <c r="C4368" s="1">
        <v>10887.0</v>
      </c>
      <c r="D4368" s="1">
        <v>1.0</v>
      </c>
      <c r="F4368" s="1" t="s">
        <v>1520</v>
      </c>
      <c r="G4368" s="2">
        <f>IFERROR(__xludf.DUMMYFUNCTION("IF(B4368="""","""",COUNTA(SPLIT(B4368,"" "")))"),27.0)</f>
        <v>27</v>
      </c>
    </row>
    <row r="4369">
      <c r="A4369" s="1" t="s">
        <v>8703</v>
      </c>
      <c r="B4369" s="1" t="s">
        <v>8704</v>
      </c>
      <c r="C4369" s="1">
        <v>10868.0</v>
      </c>
      <c r="D4369" s="1">
        <v>1.0</v>
      </c>
      <c r="F4369" s="1" t="s">
        <v>1520</v>
      </c>
      <c r="G4369" s="2">
        <f>IFERROR(__xludf.DUMMYFUNCTION("IF(B4369="""","""",COUNTA(SPLIT(B4369,"" "")))"),14.0)</f>
        <v>14</v>
      </c>
    </row>
    <row r="4370">
      <c r="A4370" s="1" t="s">
        <v>8705</v>
      </c>
      <c r="B4370" s="1" t="s">
        <v>8706</v>
      </c>
      <c r="C4370" s="1">
        <v>10869.0</v>
      </c>
      <c r="D4370" s="1">
        <v>1.0</v>
      </c>
      <c r="F4370" s="1" t="s">
        <v>1520</v>
      </c>
      <c r="G4370" s="2">
        <f>IFERROR(__xludf.DUMMYFUNCTION("IF(B4370="""","""",COUNTA(SPLIT(B4370,"" "")))"),30.0)</f>
        <v>30</v>
      </c>
    </row>
    <row r="4371">
      <c r="A4371" s="1" t="s">
        <v>8707</v>
      </c>
      <c r="B4371" s="1" t="s">
        <v>8708</v>
      </c>
      <c r="C4371" s="1">
        <v>10872.0</v>
      </c>
      <c r="D4371" s="1">
        <v>2.0</v>
      </c>
      <c r="F4371" s="1" t="s">
        <v>1520</v>
      </c>
      <c r="G4371" s="2">
        <f>IFERROR(__xludf.DUMMYFUNCTION("IF(B4371="""","""",COUNTA(SPLIT(B4371,"" "")))"),21.0)</f>
        <v>21</v>
      </c>
    </row>
    <row r="4372">
      <c r="A4372" s="1" t="s">
        <v>8709</v>
      </c>
      <c r="B4372" s="1" t="s">
        <v>8710</v>
      </c>
      <c r="C4372" s="1">
        <v>10907.0</v>
      </c>
      <c r="D4372" s="1">
        <v>1.0</v>
      </c>
      <c r="F4372" s="1" t="s">
        <v>1520</v>
      </c>
      <c r="G4372" s="2">
        <f>IFERROR(__xludf.DUMMYFUNCTION("IF(B4372="""","""",COUNTA(SPLIT(B4372,"" "")))"),7.0)</f>
        <v>7</v>
      </c>
    </row>
    <row r="4373">
      <c r="A4373" s="1" t="s">
        <v>8711</v>
      </c>
      <c r="B4373" s="1" t="s">
        <v>8712</v>
      </c>
      <c r="C4373" s="1">
        <v>10908.0</v>
      </c>
      <c r="D4373" s="1">
        <v>2.0</v>
      </c>
      <c r="F4373" s="1" t="s">
        <v>1520</v>
      </c>
      <c r="G4373" s="2">
        <f>IFERROR(__xludf.DUMMYFUNCTION("IF(B4373="""","""",COUNTA(SPLIT(B4373,"" "")))"),30.0)</f>
        <v>30</v>
      </c>
    </row>
    <row r="4374">
      <c r="A4374" s="1" t="s">
        <v>8713</v>
      </c>
      <c r="B4374" s="1" t="s">
        <v>8714</v>
      </c>
      <c r="C4374" s="1">
        <v>10909.0</v>
      </c>
      <c r="D4374" s="1">
        <v>1.0</v>
      </c>
      <c r="F4374" s="1" t="s">
        <v>1520</v>
      </c>
      <c r="G4374" s="2">
        <f>IFERROR(__xludf.DUMMYFUNCTION("IF(B4374="""","""",COUNTA(SPLIT(B4374,"" "")))"),14.0)</f>
        <v>14</v>
      </c>
    </row>
    <row r="4375">
      <c r="A4375" s="1" t="s">
        <v>8715</v>
      </c>
      <c r="B4375" s="1" t="s">
        <v>8716</v>
      </c>
      <c r="C4375" s="1">
        <v>10874.0</v>
      </c>
      <c r="D4375" s="1">
        <v>2.0</v>
      </c>
      <c r="F4375" s="1" t="s">
        <v>1520</v>
      </c>
      <c r="G4375" s="2">
        <f>IFERROR(__xludf.DUMMYFUNCTION("IF(B4375="""","""",COUNTA(SPLIT(B4375,"" "")))"),27.0)</f>
        <v>27</v>
      </c>
    </row>
    <row r="4376">
      <c r="A4376" s="1" t="s">
        <v>8717</v>
      </c>
      <c r="B4376" s="1" t="s">
        <v>8718</v>
      </c>
      <c r="C4376" s="1">
        <v>10875.0</v>
      </c>
      <c r="D4376" s="1">
        <v>1.0</v>
      </c>
      <c r="F4376" s="1" t="s">
        <v>1520</v>
      </c>
      <c r="G4376" s="2">
        <f>IFERROR(__xludf.DUMMYFUNCTION("IF(B4376="""","""",COUNTA(SPLIT(B4376,"" "")))"),24.0)</f>
        <v>24</v>
      </c>
    </row>
    <row r="4377">
      <c r="A4377" s="1" t="s">
        <v>8719</v>
      </c>
      <c r="B4377" s="1" t="s">
        <v>8720</v>
      </c>
      <c r="C4377" s="1">
        <v>10878.0</v>
      </c>
      <c r="D4377" s="1">
        <v>1.0</v>
      </c>
      <c r="F4377" s="1" t="s">
        <v>1520</v>
      </c>
      <c r="G4377" s="2">
        <f>IFERROR(__xludf.DUMMYFUNCTION("IF(B4377="""","""",COUNTA(SPLIT(B4377,"" "")))"),25.0)</f>
        <v>25</v>
      </c>
    </row>
    <row r="4378">
      <c r="A4378" s="1" t="s">
        <v>8721</v>
      </c>
      <c r="B4378" s="1" t="s">
        <v>8722</v>
      </c>
      <c r="C4378" s="1">
        <v>10879.0</v>
      </c>
      <c r="D4378" s="1">
        <v>1.0</v>
      </c>
      <c r="F4378" s="1" t="s">
        <v>1520</v>
      </c>
      <c r="G4378" s="2">
        <f>IFERROR(__xludf.DUMMYFUNCTION("IF(B4378="""","""",COUNTA(SPLIT(B4378,"" "")))"),10.0)</f>
        <v>10</v>
      </c>
    </row>
    <row r="4379">
      <c r="A4379" s="1" t="s">
        <v>8723</v>
      </c>
      <c r="B4379" s="1" t="s">
        <v>8724</v>
      </c>
      <c r="C4379" s="1">
        <v>10880.0</v>
      </c>
      <c r="D4379" s="1">
        <v>1.0</v>
      </c>
      <c r="F4379" s="1" t="s">
        <v>1520</v>
      </c>
      <c r="G4379" s="2">
        <f>IFERROR(__xludf.DUMMYFUNCTION("IF(B4379="""","""",COUNTA(SPLIT(B4379,"" "")))"),9.0)</f>
        <v>9</v>
      </c>
    </row>
    <row r="4380">
      <c r="A4380" s="1" t="s">
        <v>8725</v>
      </c>
      <c r="B4380" s="1" t="s">
        <v>8726</v>
      </c>
      <c r="C4380" s="1">
        <v>10895.0</v>
      </c>
      <c r="D4380" s="1">
        <v>1.0</v>
      </c>
      <c r="F4380" s="1" t="s">
        <v>1520</v>
      </c>
      <c r="G4380" s="2">
        <f>IFERROR(__xludf.DUMMYFUNCTION("IF(B4380="""","""",COUNTA(SPLIT(B4380,"" "")))"),16.0)</f>
        <v>16</v>
      </c>
    </row>
    <row r="4381">
      <c r="A4381" s="1" t="s">
        <v>8727</v>
      </c>
      <c r="B4381" s="1" t="s">
        <v>8728</v>
      </c>
      <c r="C4381" s="1">
        <v>10896.0</v>
      </c>
      <c r="D4381" s="1">
        <v>1.0</v>
      </c>
      <c r="F4381" s="1" t="s">
        <v>1520</v>
      </c>
      <c r="G4381" s="2">
        <f>IFERROR(__xludf.DUMMYFUNCTION("IF(B4381="""","""",COUNTA(SPLIT(B4381,"" "")))"),22.0)</f>
        <v>22</v>
      </c>
    </row>
    <row r="4382">
      <c r="A4382" s="1" t="s">
        <v>8729</v>
      </c>
      <c r="B4382" s="1" t="s">
        <v>8730</v>
      </c>
      <c r="C4382" s="1">
        <v>10897.0</v>
      </c>
      <c r="D4382" s="1">
        <v>1.0</v>
      </c>
      <c r="F4382" s="1" t="s">
        <v>1520</v>
      </c>
      <c r="G4382" s="2">
        <f>IFERROR(__xludf.DUMMYFUNCTION("IF(B4382="""","""",COUNTA(SPLIT(B4382,"" "")))"),25.0)</f>
        <v>25</v>
      </c>
    </row>
    <row r="4383">
      <c r="A4383" s="1" t="s">
        <v>8731</v>
      </c>
      <c r="B4383" s="1" t="s">
        <v>8732</v>
      </c>
      <c r="C4383" s="1">
        <v>10892.0</v>
      </c>
      <c r="D4383" s="1">
        <v>1.0</v>
      </c>
      <c r="F4383" s="1" t="s">
        <v>1520</v>
      </c>
      <c r="G4383" s="2">
        <f>IFERROR(__xludf.DUMMYFUNCTION("IF(B4383="""","""",COUNTA(SPLIT(B4383,"" "")))"),25.0)</f>
        <v>25</v>
      </c>
    </row>
    <row r="4384">
      <c r="A4384" s="1" t="s">
        <v>8733</v>
      </c>
      <c r="B4384" s="1" t="s">
        <v>8734</v>
      </c>
      <c r="C4384" s="1">
        <v>10893.0</v>
      </c>
      <c r="D4384" s="1">
        <v>1.0</v>
      </c>
      <c r="F4384" s="1" t="s">
        <v>1520</v>
      </c>
      <c r="G4384" s="2">
        <f>IFERROR(__xludf.DUMMYFUNCTION("IF(B4384="""","""",COUNTA(SPLIT(B4384,"" "")))"),26.0)</f>
        <v>26</v>
      </c>
    </row>
    <row r="4385">
      <c r="A4385" s="1" t="s">
        <v>8735</v>
      </c>
      <c r="B4385" s="1" t="s">
        <v>8736</v>
      </c>
      <c r="C4385" s="1">
        <v>10894.0</v>
      </c>
      <c r="D4385" s="1">
        <v>1.0</v>
      </c>
      <c r="F4385" s="1" t="s">
        <v>1520</v>
      </c>
      <c r="G4385" s="2">
        <f>IFERROR(__xludf.DUMMYFUNCTION("IF(B4385="""","""",COUNTA(SPLIT(B4385,"" "")))"),27.0)</f>
        <v>27</v>
      </c>
    </row>
    <row r="4386">
      <c r="A4386" s="1" t="s">
        <v>8737</v>
      </c>
      <c r="B4386" s="1" t="s">
        <v>8738</v>
      </c>
      <c r="C4386" s="1">
        <v>10889.0</v>
      </c>
      <c r="D4386" s="1">
        <v>1.0</v>
      </c>
      <c r="F4386" s="1" t="s">
        <v>1520</v>
      </c>
      <c r="G4386" s="2">
        <f>IFERROR(__xludf.DUMMYFUNCTION("IF(B4386="""","""",COUNTA(SPLIT(B4386,"" "")))"),26.0)</f>
        <v>26</v>
      </c>
    </row>
    <row r="4387">
      <c r="A4387" s="1" t="s">
        <v>8739</v>
      </c>
      <c r="B4387" s="1" t="s">
        <v>8740</v>
      </c>
      <c r="C4387" s="1">
        <v>10890.0</v>
      </c>
      <c r="D4387" s="1">
        <v>1.0</v>
      </c>
      <c r="F4387" s="1" t="s">
        <v>1520</v>
      </c>
      <c r="G4387" s="2">
        <f>IFERROR(__xludf.DUMMYFUNCTION("IF(B4387="""","""",COUNTA(SPLIT(B4387,"" "")))"),27.0)</f>
        <v>27</v>
      </c>
    </row>
    <row r="4388">
      <c r="A4388" s="1" t="s">
        <v>8741</v>
      </c>
      <c r="B4388" s="1" t="s">
        <v>8742</v>
      </c>
      <c r="C4388" s="1">
        <v>10891.0</v>
      </c>
      <c r="D4388" s="1">
        <v>1.0</v>
      </c>
      <c r="F4388" s="1" t="s">
        <v>1520</v>
      </c>
      <c r="G4388" s="2">
        <f>IFERROR(__xludf.DUMMYFUNCTION("IF(B4388="""","""",COUNTA(SPLIT(B4388,"" "")))"),34.0)</f>
        <v>34</v>
      </c>
    </row>
    <row r="4389">
      <c r="A4389" s="1" t="s">
        <v>8743</v>
      </c>
      <c r="B4389" s="1" t="s">
        <v>8744</v>
      </c>
      <c r="C4389" s="1">
        <v>10881.0</v>
      </c>
      <c r="D4389" s="1">
        <v>1.0</v>
      </c>
      <c r="F4389" s="1" t="s">
        <v>1520</v>
      </c>
      <c r="G4389" s="2">
        <f>IFERROR(__xludf.DUMMYFUNCTION("IF(B4389="""","""",COUNTA(SPLIT(B4389,"" "")))"),15.0)</f>
        <v>15</v>
      </c>
    </row>
    <row r="4390">
      <c r="A4390" s="1" t="s">
        <v>8745</v>
      </c>
      <c r="B4390" s="1" t="s">
        <v>8746</v>
      </c>
      <c r="C4390" s="1">
        <v>10882.0</v>
      </c>
      <c r="D4390" s="1">
        <v>1.0</v>
      </c>
      <c r="F4390" s="1" t="s">
        <v>1520</v>
      </c>
      <c r="G4390" s="2">
        <f>IFERROR(__xludf.DUMMYFUNCTION("IF(B4390="""","""",COUNTA(SPLIT(B4390,"" "")))"),23.0)</f>
        <v>23</v>
      </c>
    </row>
    <row r="4391">
      <c r="A4391" s="1" t="s">
        <v>8747</v>
      </c>
      <c r="B4391" s="1" t="s">
        <v>8748</v>
      </c>
      <c r="C4391" s="1">
        <v>10883.0</v>
      </c>
      <c r="D4391" s="1">
        <v>1.0</v>
      </c>
      <c r="F4391" s="1" t="s">
        <v>1520</v>
      </c>
      <c r="G4391" s="2">
        <f>IFERROR(__xludf.DUMMYFUNCTION("IF(B4391="""","""",COUNTA(SPLIT(B4391,"" "")))"),37.0)</f>
        <v>37</v>
      </c>
    </row>
    <row r="4392">
      <c r="A4392" s="1" t="s">
        <v>8749</v>
      </c>
      <c r="B4392" s="1" t="s">
        <v>8750</v>
      </c>
      <c r="C4392" s="1">
        <v>9917.0</v>
      </c>
      <c r="D4392" s="1">
        <v>1.0</v>
      </c>
      <c r="F4392" s="1" t="s">
        <v>1520</v>
      </c>
      <c r="G4392" s="2">
        <f>IFERROR(__xludf.DUMMYFUNCTION("IF(B4392="""","""",COUNTA(SPLIT(B4392,"" "")))"),6.0)</f>
        <v>6</v>
      </c>
    </row>
    <row r="4393">
      <c r="A4393" s="1" t="s">
        <v>8751</v>
      </c>
      <c r="B4393" s="1" t="s">
        <v>8752</v>
      </c>
      <c r="C4393" s="1">
        <v>9916.0</v>
      </c>
      <c r="D4393" s="1">
        <v>1.0</v>
      </c>
      <c r="F4393" s="1" t="s">
        <v>1520</v>
      </c>
      <c r="G4393" s="2">
        <f>IFERROR(__xludf.DUMMYFUNCTION("IF(B4393="""","""",COUNTA(SPLIT(B4393,"" "")))"),10.0)</f>
        <v>10</v>
      </c>
    </row>
    <row r="4394">
      <c r="A4394" s="1" t="s">
        <v>8753</v>
      </c>
      <c r="B4394" s="1" t="s">
        <v>8754</v>
      </c>
      <c r="C4394" s="1">
        <v>9915.0</v>
      </c>
      <c r="D4394" s="1">
        <v>1.0</v>
      </c>
      <c r="F4394" s="1" t="s">
        <v>1520</v>
      </c>
      <c r="G4394" s="2">
        <f>IFERROR(__xludf.DUMMYFUNCTION("IF(B4394="""","""",COUNTA(SPLIT(B4394,"" "")))"),7.0)</f>
        <v>7</v>
      </c>
    </row>
    <row r="4395">
      <c r="A4395" s="1" t="s">
        <v>8755</v>
      </c>
      <c r="B4395" s="1" t="s">
        <v>8756</v>
      </c>
      <c r="C4395" s="1">
        <v>10702.0</v>
      </c>
      <c r="D4395" s="1">
        <v>1.0</v>
      </c>
      <c r="F4395" s="1" t="s">
        <v>1520</v>
      </c>
      <c r="G4395" s="2">
        <f>IFERROR(__xludf.DUMMYFUNCTION("IF(B4395="""","""",COUNTA(SPLIT(B4395,"" "")))"),9.0)</f>
        <v>9</v>
      </c>
    </row>
    <row r="4396">
      <c r="A4396" s="1" t="s">
        <v>8757</v>
      </c>
      <c r="B4396" s="1" t="s">
        <v>8758</v>
      </c>
      <c r="C4396" s="1">
        <v>9914.0</v>
      </c>
      <c r="D4396" s="1">
        <v>1.0</v>
      </c>
      <c r="F4396" s="1" t="s">
        <v>1520</v>
      </c>
      <c r="G4396" s="2">
        <f>IFERROR(__xludf.DUMMYFUNCTION("IF(B4396="""","""",COUNTA(SPLIT(B4396,"" "")))"),6.0)</f>
        <v>6</v>
      </c>
    </row>
    <row r="4397">
      <c r="A4397" s="1" t="s">
        <v>8759</v>
      </c>
      <c r="B4397" s="1" t="s">
        <v>8760</v>
      </c>
      <c r="C4397" s="1">
        <v>9908.0</v>
      </c>
      <c r="D4397" s="1">
        <v>1.0</v>
      </c>
      <c r="F4397" s="1" t="s">
        <v>1520</v>
      </c>
      <c r="G4397" s="2">
        <f>IFERROR(__xludf.DUMMYFUNCTION("IF(B4397="""","""",COUNTA(SPLIT(B4397,"" "")))"),16.0)</f>
        <v>16</v>
      </c>
    </row>
    <row r="4398">
      <c r="A4398" s="1" t="s">
        <v>8761</v>
      </c>
      <c r="B4398" s="1" t="s">
        <v>8762</v>
      </c>
      <c r="C4398" s="1">
        <v>9909.0</v>
      </c>
      <c r="D4398" s="1">
        <v>1.0</v>
      </c>
      <c r="F4398" s="1" t="s">
        <v>1520</v>
      </c>
      <c r="G4398" s="2">
        <f>IFERROR(__xludf.DUMMYFUNCTION("IF(B4398="""","""",COUNTA(SPLIT(B4398,"" "")))"),16.0)</f>
        <v>16</v>
      </c>
    </row>
    <row r="4399">
      <c r="A4399" s="1" t="s">
        <v>8763</v>
      </c>
      <c r="B4399" s="1" t="s">
        <v>8764</v>
      </c>
      <c r="C4399" s="1">
        <v>9994.0</v>
      </c>
      <c r="D4399" s="1">
        <v>1.0</v>
      </c>
      <c r="F4399" s="1" t="s">
        <v>1520</v>
      </c>
      <c r="G4399" s="2">
        <f>IFERROR(__xludf.DUMMYFUNCTION("IF(B4399="""","""",COUNTA(SPLIT(B4399,"" "")))"),20.0)</f>
        <v>20</v>
      </c>
    </row>
    <row r="4400">
      <c r="A4400" s="1" t="s">
        <v>8765</v>
      </c>
      <c r="B4400" s="1" t="s">
        <v>8766</v>
      </c>
      <c r="C4400" s="1">
        <v>9904.0</v>
      </c>
      <c r="D4400" s="1">
        <v>1.0</v>
      </c>
      <c r="F4400" s="1" t="s">
        <v>1520</v>
      </c>
      <c r="G4400" s="2">
        <f>IFERROR(__xludf.DUMMYFUNCTION("IF(B4400="""","""",COUNTA(SPLIT(B4400,"" "")))"),28.0)</f>
        <v>28</v>
      </c>
    </row>
    <row r="4401">
      <c r="A4401" s="1" t="s">
        <v>8767</v>
      </c>
      <c r="B4401" s="1" t="s">
        <v>8768</v>
      </c>
      <c r="C4401" s="1">
        <v>9902.0</v>
      </c>
      <c r="D4401" s="1">
        <v>1.0</v>
      </c>
      <c r="F4401" s="1" t="s">
        <v>1520</v>
      </c>
      <c r="G4401" s="2">
        <f>IFERROR(__xludf.DUMMYFUNCTION("IF(B4401="""","""",COUNTA(SPLIT(B4401,"" "")))"),8.0)</f>
        <v>8</v>
      </c>
    </row>
    <row r="4402">
      <c r="A4402" s="1" t="s">
        <v>8769</v>
      </c>
      <c r="B4402" s="1" t="s">
        <v>8770</v>
      </c>
      <c r="C4402" s="1">
        <v>10710.0</v>
      </c>
      <c r="D4402" s="1">
        <v>1.0</v>
      </c>
      <c r="F4402" s="1" t="s">
        <v>1520</v>
      </c>
      <c r="G4402" s="2">
        <f>IFERROR(__xludf.DUMMYFUNCTION("IF(B4402="""","""",COUNTA(SPLIT(B4402,"" "")))"),12.0)</f>
        <v>12</v>
      </c>
    </row>
    <row r="4403">
      <c r="A4403" s="1" t="s">
        <v>8771</v>
      </c>
      <c r="B4403" s="1" t="s">
        <v>8772</v>
      </c>
      <c r="C4403" s="1">
        <v>10711.0</v>
      </c>
      <c r="D4403" s="1">
        <v>1.0</v>
      </c>
      <c r="F4403" s="1" t="s">
        <v>1520</v>
      </c>
      <c r="G4403" s="2">
        <f>IFERROR(__xludf.DUMMYFUNCTION("IF(B4403="""","""",COUNTA(SPLIT(B4403,"" "")))"),15.0)</f>
        <v>15</v>
      </c>
    </row>
    <row r="4404">
      <c r="A4404" s="1" t="s">
        <v>8773</v>
      </c>
      <c r="B4404" s="1" t="s">
        <v>8774</v>
      </c>
      <c r="C4404" s="1">
        <v>10001.0</v>
      </c>
      <c r="D4404" s="1">
        <v>1.0</v>
      </c>
      <c r="F4404" s="1" t="s">
        <v>1520</v>
      </c>
      <c r="G4404" s="2">
        <f>IFERROR(__xludf.DUMMYFUNCTION("IF(B4404="""","""",COUNTA(SPLIT(B4404,"" "")))"),9.0)</f>
        <v>9</v>
      </c>
    </row>
    <row r="4405">
      <c r="A4405" s="1" t="s">
        <v>8775</v>
      </c>
      <c r="B4405" s="1" t="s">
        <v>8776</v>
      </c>
      <c r="C4405" s="1">
        <v>10712.0</v>
      </c>
      <c r="D4405" s="1">
        <v>1.0</v>
      </c>
      <c r="F4405" s="1" t="s">
        <v>1520</v>
      </c>
      <c r="G4405" s="2">
        <f>IFERROR(__xludf.DUMMYFUNCTION("IF(B4405="""","""",COUNTA(SPLIT(B4405,"" "")))"),13.0)</f>
        <v>13</v>
      </c>
    </row>
    <row r="4406">
      <c r="A4406" s="1" t="s">
        <v>8777</v>
      </c>
      <c r="B4406" s="1" t="s">
        <v>8778</v>
      </c>
      <c r="C4406" s="1">
        <v>10713.0</v>
      </c>
      <c r="D4406" s="1">
        <v>1.0</v>
      </c>
      <c r="F4406" s="1" t="s">
        <v>1520</v>
      </c>
      <c r="G4406" s="2">
        <f>IFERROR(__xludf.DUMMYFUNCTION("IF(B4406="""","""",COUNTA(SPLIT(B4406,"" "")))"),16.0)</f>
        <v>16</v>
      </c>
    </row>
    <row r="4407">
      <c r="A4407" s="1" t="s">
        <v>8779</v>
      </c>
      <c r="B4407" s="1" t="s">
        <v>8780</v>
      </c>
      <c r="C4407" s="1">
        <v>9901.0</v>
      </c>
      <c r="D4407" s="1">
        <v>1.0</v>
      </c>
      <c r="F4407" s="1" t="s">
        <v>1520</v>
      </c>
      <c r="G4407" s="2">
        <f>IFERROR(__xludf.DUMMYFUNCTION("IF(B4407="""","""",COUNTA(SPLIT(B4407,"" "")))"),11.0)</f>
        <v>11</v>
      </c>
    </row>
    <row r="4408">
      <c r="A4408" s="1" t="s">
        <v>8781</v>
      </c>
      <c r="B4408" s="1" t="s">
        <v>8782</v>
      </c>
      <c r="C4408" s="1">
        <v>10721.0</v>
      </c>
      <c r="D4408" s="1">
        <v>1.0</v>
      </c>
      <c r="F4408" s="1" t="s">
        <v>1520</v>
      </c>
      <c r="G4408" s="2">
        <f>IFERROR(__xludf.DUMMYFUNCTION("IF(B4408="""","""",COUNTA(SPLIT(B4408,"" "")))"),32.0)</f>
        <v>32</v>
      </c>
    </row>
    <row r="4409">
      <c r="A4409" s="1" t="s">
        <v>8783</v>
      </c>
      <c r="B4409" s="1" t="s">
        <v>8784</v>
      </c>
      <c r="C4409" s="1">
        <v>10722.0</v>
      </c>
      <c r="D4409" s="1">
        <v>1.0</v>
      </c>
      <c r="F4409" s="1" t="s">
        <v>1520</v>
      </c>
      <c r="G4409" s="2">
        <f>IFERROR(__xludf.DUMMYFUNCTION("IF(B4409="""","""",COUNTA(SPLIT(B4409,"" "")))"),24.0)</f>
        <v>24</v>
      </c>
    </row>
    <row r="4410">
      <c r="A4410" s="1" t="s">
        <v>8785</v>
      </c>
      <c r="B4410" s="1" t="s">
        <v>8786</v>
      </c>
      <c r="C4410" s="1">
        <v>10723.0</v>
      </c>
      <c r="D4410" s="1">
        <v>1.0</v>
      </c>
      <c r="F4410" s="1" t="s">
        <v>1520</v>
      </c>
      <c r="G4410" s="2">
        <f>IFERROR(__xludf.DUMMYFUNCTION("IF(B4410="""","""",COUNTA(SPLIT(B4410,"" "")))"),4.0)</f>
        <v>4</v>
      </c>
    </row>
    <row r="4411">
      <c r="A4411" s="1" t="s">
        <v>8787</v>
      </c>
      <c r="B4411" s="1" t="s">
        <v>8788</v>
      </c>
      <c r="C4411" s="1">
        <v>9918.0</v>
      </c>
      <c r="D4411" s="1">
        <v>1.0</v>
      </c>
      <c r="F4411" s="1" t="s">
        <v>1520</v>
      </c>
      <c r="G4411" s="2">
        <f>IFERROR(__xludf.DUMMYFUNCTION("IF(B4411="""","""",COUNTA(SPLIT(B4411,"" "")))"),4.0)</f>
        <v>4</v>
      </c>
    </row>
    <row r="4412">
      <c r="A4412" s="1" t="s">
        <v>8789</v>
      </c>
      <c r="B4412" s="1" t="s">
        <v>8790</v>
      </c>
      <c r="C4412" s="1">
        <v>10714.0</v>
      </c>
      <c r="D4412" s="1">
        <v>1.0</v>
      </c>
      <c r="F4412" s="1" t="s">
        <v>1520</v>
      </c>
      <c r="G4412" s="2">
        <f>IFERROR(__xludf.DUMMYFUNCTION("IF(B4412="""","""",COUNTA(SPLIT(B4412,"" "")))"),4.0)</f>
        <v>4</v>
      </c>
    </row>
    <row r="4413">
      <c r="A4413" s="1" t="s">
        <v>8791</v>
      </c>
      <c r="B4413" s="1" t="s">
        <v>8792</v>
      </c>
      <c r="C4413" s="1">
        <v>10715.0</v>
      </c>
      <c r="D4413" s="1">
        <v>1.0</v>
      </c>
      <c r="F4413" s="1" t="s">
        <v>1520</v>
      </c>
      <c r="G4413" s="2">
        <f>IFERROR(__xludf.DUMMYFUNCTION("IF(B4413="""","""",COUNTA(SPLIT(B4413,"" "")))"),8.0)</f>
        <v>8</v>
      </c>
    </row>
    <row r="4414">
      <c r="A4414" s="1" t="s">
        <v>8793</v>
      </c>
      <c r="B4414" s="1" t="s">
        <v>8794</v>
      </c>
      <c r="C4414" s="1">
        <v>10725.0</v>
      </c>
      <c r="D4414" s="1">
        <v>1.0</v>
      </c>
      <c r="F4414" s="1" t="s">
        <v>1520</v>
      </c>
      <c r="G4414" s="2">
        <f>IFERROR(__xludf.DUMMYFUNCTION("IF(B4414="""","""",COUNTA(SPLIT(B4414,"" "")))"),15.0)</f>
        <v>15</v>
      </c>
    </row>
    <row r="4415">
      <c r="A4415" s="1" t="s">
        <v>8795</v>
      </c>
      <c r="B4415" s="1" t="s">
        <v>8796</v>
      </c>
      <c r="C4415" s="1">
        <v>10724.0</v>
      </c>
      <c r="D4415" s="1">
        <v>1.0</v>
      </c>
      <c r="F4415" s="1" t="s">
        <v>1520</v>
      </c>
      <c r="G4415" s="2">
        <f>IFERROR(__xludf.DUMMYFUNCTION("IF(B4415="""","""",COUNTA(SPLIT(B4415,"" "")))"),18.0)</f>
        <v>18</v>
      </c>
    </row>
    <row r="4416">
      <c r="A4416" s="1" t="s">
        <v>8797</v>
      </c>
      <c r="B4416" s="1" t="s">
        <v>8798</v>
      </c>
      <c r="C4416" s="1">
        <v>9910.0</v>
      </c>
      <c r="D4416" s="1">
        <v>1.0</v>
      </c>
      <c r="F4416" s="1" t="s">
        <v>1520</v>
      </c>
      <c r="G4416" s="2">
        <f>IFERROR(__xludf.DUMMYFUNCTION("IF(B4416="""","""",COUNTA(SPLIT(B4416,"" "")))"),12.0)</f>
        <v>12</v>
      </c>
    </row>
    <row r="4417">
      <c r="A4417" s="1" t="s">
        <v>8799</v>
      </c>
      <c r="B4417" s="1" t="s">
        <v>8800</v>
      </c>
      <c r="C4417" s="1">
        <v>9972.0</v>
      </c>
      <c r="D4417" s="1">
        <v>1.0</v>
      </c>
      <c r="F4417" s="1" t="s">
        <v>1520</v>
      </c>
      <c r="G4417" s="2">
        <f>IFERROR(__xludf.DUMMYFUNCTION("IF(B4417="""","""",COUNTA(SPLIT(B4417,"" "")))"),15.0)</f>
        <v>15</v>
      </c>
    </row>
    <row r="4418">
      <c r="A4418" s="1" t="s">
        <v>8801</v>
      </c>
      <c r="B4418" s="1" t="s">
        <v>8802</v>
      </c>
      <c r="C4418" s="1">
        <v>10716.0</v>
      </c>
      <c r="D4418" s="1">
        <v>1.0</v>
      </c>
      <c r="F4418" s="1" t="s">
        <v>1520</v>
      </c>
      <c r="G4418" s="2">
        <f>IFERROR(__xludf.DUMMYFUNCTION("IF(B4418="""","""",COUNTA(SPLIT(B4418,"" "")))"),12.0)</f>
        <v>12</v>
      </c>
    </row>
    <row r="4419">
      <c r="A4419" s="1" t="s">
        <v>8803</v>
      </c>
      <c r="B4419" s="1" t="s">
        <v>8804</v>
      </c>
      <c r="C4419" s="1">
        <v>9907.0</v>
      </c>
      <c r="D4419" s="1">
        <v>1.0</v>
      </c>
      <c r="F4419" s="1" t="s">
        <v>1520</v>
      </c>
      <c r="G4419" s="2">
        <f>IFERROR(__xludf.DUMMYFUNCTION("IF(B4419="""","""",COUNTA(SPLIT(B4419,"" "")))"),5.0)</f>
        <v>5</v>
      </c>
    </row>
    <row r="4420">
      <c r="A4420" s="1" t="s">
        <v>8805</v>
      </c>
      <c r="B4420" s="1" t="s">
        <v>8806</v>
      </c>
      <c r="C4420" s="1">
        <v>10718.0</v>
      </c>
      <c r="D4420" s="1">
        <v>1.0</v>
      </c>
      <c r="F4420" s="1" t="s">
        <v>1520</v>
      </c>
      <c r="G4420" s="2">
        <f>IFERROR(__xludf.DUMMYFUNCTION("IF(B4420="""","""",COUNTA(SPLIT(B4420,"" "")))"),7.0)</f>
        <v>7</v>
      </c>
    </row>
    <row r="4421">
      <c r="A4421" s="1" t="s">
        <v>8807</v>
      </c>
      <c r="B4421" s="1" t="s">
        <v>8808</v>
      </c>
      <c r="C4421" s="1">
        <v>9911.0</v>
      </c>
      <c r="D4421" s="1">
        <v>1.0</v>
      </c>
      <c r="F4421" s="1" t="s">
        <v>1520</v>
      </c>
      <c r="G4421" s="2">
        <f>IFERROR(__xludf.DUMMYFUNCTION("IF(B4421="""","""",COUNTA(SPLIT(B4421,"" "")))"),9.0)</f>
        <v>9</v>
      </c>
    </row>
    <row r="4422">
      <c r="A4422" s="1" t="s">
        <v>8809</v>
      </c>
      <c r="B4422" s="1" t="s">
        <v>8810</v>
      </c>
      <c r="C4422" s="1">
        <v>9912.0</v>
      </c>
      <c r="D4422" s="1">
        <v>1.0</v>
      </c>
      <c r="F4422" s="1" t="s">
        <v>1520</v>
      </c>
      <c r="G4422" s="2">
        <f>IFERROR(__xludf.DUMMYFUNCTION("IF(B4422="""","""",COUNTA(SPLIT(B4422,"" "")))"),12.0)</f>
        <v>12</v>
      </c>
    </row>
    <row r="4423">
      <c r="A4423" s="1" t="s">
        <v>8811</v>
      </c>
      <c r="B4423" s="1" t="s">
        <v>8812</v>
      </c>
      <c r="C4423" s="1">
        <v>9913.0</v>
      </c>
      <c r="D4423" s="1">
        <v>1.0</v>
      </c>
      <c r="F4423" s="1" t="s">
        <v>1520</v>
      </c>
      <c r="G4423" s="2">
        <f>IFERROR(__xludf.DUMMYFUNCTION("IF(B4423="""","""",COUNTA(SPLIT(B4423,"" "")))"),14.0)</f>
        <v>14</v>
      </c>
    </row>
    <row r="4424">
      <c r="A4424" s="1" t="s">
        <v>8813</v>
      </c>
      <c r="B4424" s="1" t="s">
        <v>8814</v>
      </c>
      <c r="C4424" s="1">
        <v>10000.0</v>
      </c>
      <c r="D4424" s="1">
        <v>1.0</v>
      </c>
      <c r="F4424" s="1" t="s">
        <v>1520</v>
      </c>
      <c r="G4424" s="2">
        <f>IFERROR(__xludf.DUMMYFUNCTION("IF(B4424="""","""",COUNTA(SPLIT(B4424,"" "")))"),10.0)</f>
        <v>10</v>
      </c>
    </row>
    <row r="4425">
      <c r="A4425" s="1" t="s">
        <v>8815</v>
      </c>
      <c r="B4425" s="1" t="s">
        <v>8816</v>
      </c>
      <c r="C4425" s="1">
        <v>10720.0</v>
      </c>
      <c r="D4425" s="1">
        <v>1.0</v>
      </c>
      <c r="F4425" s="1" t="s">
        <v>1520</v>
      </c>
      <c r="G4425" s="2">
        <f>IFERROR(__xludf.DUMMYFUNCTION("IF(B4425="""","""",COUNTA(SPLIT(B4425,"" "")))"),9.0)</f>
        <v>9</v>
      </c>
    </row>
    <row r="4426">
      <c r="A4426" s="1" t="s">
        <v>8817</v>
      </c>
      <c r="B4426" s="1" t="s">
        <v>8818</v>
      </c>
      <c r="C4426" s="1">
        <v>10002.0</v>
      </c>
      <c r="D4426" s="1">
        <v>1.0</v>
      </c>
      <c r="F4426" s="1" t="s">
        <v>1520</v>
      </c>
      <c r="G4426" s="2">
        <f>IFERROR(__xludf.DUMMYFUNCTION("IF(B4426="""","""",COUNTA(SPLIT(B4426,"" "")))"),5.0)</f>
        <v>5</v>
      </c>
    </row>
    <row r="4427">
      <c r="A4427" s="1" t="s">
        <v>8819</v>
      </c>
      <c r="B4427" s="1" t="s">
        <v>8820</v>
      </c>
      <c r="C4427" s="1">
        <v>10719.0</v>
      </c>
      <c r="D4427" s="1">
        <v>1.0</v>
      </c>
      <c r="F4427" s="1" t="s">
        <v>1520</v>
      </c>
      <c r="G4427" s="2">
        <f>IFERROR(__xludf.DUMMYFUNCTION("IF(B4427="""","""",COUNTA(SPLIT(B4427,"" "")))"),10.0)</f>
        <v>10</v>
      </c>
    </row>
    <row r="4428">
      <c r="A4428" s="1" t="s">
        <v>8821</v>
      </c>
      <c r="B4428" s="1" t="s">
        <v>8822</v>
      </c>
      <c r="C4428" s="1">
        <v>9903.0</v>
      </c>
      <c r="D4428" s="1">
        <v>1.0</v>
      </c>
      <c r="F4428" s="1" t="s">
        <v>1520</v>
      </c>
      <c r="G4428" s="2">
        <f>IFERROR(__xludf.DUMMYFUNCTION("IF(B4428="""","""",COUNTA(SPLIT(B4428,"" "")))"),12.0)</f>
        <v>12</v>
      </c>
    </row>
    <row r="4429">
      <c r="A4429" s="1" t="s">
        <v>8823</v>
      </c>
      <c r="B4429" s="1" t="s">
        <v>8824</v>
      </c>
      <c r="C4429" s="1">
        <v>10708.0</v>
      </c>
      <c r="D4429" s="1">
        <v>1.0</v>
      </c>
      <c r="F4429" s="1" t="s">
        <v>1520</v>
      </c>
      <c r="G4429" s="2">
        <f>IFERROR(__xludf.DUMMYFUNCTION("IF(B4429="""","""",COUNTA(SPLIT(B4429,"" "")))"),7.0)</f>
        <v>7</v>
      </c>
    </row>
    <row r="4430">
      <c r="A4430" s="1" t="s">
        <v>8825</v>
      </c>
      <c r="B4430" s="1" t="s">
        <v>8826</v>
      </c>
      <c r="C4430" s="1">
        <v>10709.0</v>
      </c>
      <c r="D4430" s="1">
        <v>1.0</v>
      </c>
      <c r="F4430" s="1" t="s">
        <v>1520</v>
      </c>
      <c r="G4430" s="2">
        <f>IFERROR(__xludf.DUMMYFUNCTION("IF(B4430="""","""",COUNTA(SPLIT(B4430,"" "")))"),6.0)</f>
        <v>6</v>
      </c>
    </row>
    <row r="4431">
      <c r="A4431" s="1" t="s">
        <v>8827</v>
      </c>
      <c r="B4431" s="1" t="s">
        <v>8828</v>
      </c>
      <c r="C4431" s="1">
        <v>9919.0</v>
      </c>
      <c r="D4431" s="1">
        <v>1.0</v>
      </c>
      <c r="F4431" s="1" t="s">
        <v>1520</v>
      </c>
      <c r="G4431" s="2">
        <f>IFERROR(__xludf.DUMMYFUNCTION("IF(B4431="""","""",COUNTA(SPLIT(B4431,"" "")))"),9.0)</f>
        <v>9</v>
      </c>
    </row>
    <row r="4432">
      <c r="A4432" s="1" t="s">
        <v>8829</v>
      </c>
      <c r="B4432" s="1" t="s">
        <v>8830</v>
      </c>
      <c r="C4432" s="1">
        <v>10706.0</v>
      </c>
      <c r="D4432" s="1">
        <v>1.0</v>
      </c>
      <c r="F4432" s="1" t="s">
        <v>1520</v>
      </c>
      <c r="G4432" s="2">
        <f>IFERROR(__xludf.DUMMYFUNCTION("IF(B4432="""","""",COUNTA(SPLIT(B4432,"" "")))"),11.0)</f>
        <v>11</v>
      </c>
    </row>
    <row r="4433">
      <c r="A4433" s="1" t="s">
        <v>8831</v>
      </c>
      <c r="B4433" s="1" t="s">
        <v>8832</v>
      </c>
      <c r="C4433" s="1">
        <v>10707.0</v>
      </c>
      <c r="D4433" s="1">
        <v>1.0</v>
      </c>
      <c r="F4433" s="1" t="s">
        <v>1520</v>
      </c>
      <c r="G4433" s="2">
        <f>IFERROR(__xludf.DUMMYFUNCTION("IF(B4433="""","""",COUNTA(SPLIT(B4433,"" "")))"),9.0)</f>
        <v>9</v>
      </c>
    </row>
    <row r="4434">
      <c r="A4434" s="1" t="s">
        <v>8833</v>
      </c>
      <c r="B4434" s="1" t="s">
        <v>8834</v>
      </c>
      <c r="C4434" s="1">
        <v>7056.0</v>
      </c>
      <c r="D4434" s="1">
        <v>1.0</v>
      </c>
      <c r="F4434" s="1" t="s">
        <v>1520</v>
      </c>
      <c r="G4434" s="2">
        <f>IFERROR(__xludf.DUMMYFUNCTION("IF(B4434="""","""",COUNTA(SPLIT(B4434,"" "")))"),29.0)</f>
        <v>29</v>
      </c>
    </row>
    <row r="4435">
      <c r="A4435" s="1" t="s">
        <v>8835</v>
      </c>
      <c r="B4435" s="1" t="s">
        <v>8836</v>
      </c>
      <c r="C4435" s="1">
        <v>7067.0</v>
      </c>
      <c r="D4435" s="1">
        <v>1.0</v>
      </c>
      <c r="F4435" s="1" t="s">
        <v>1520</v>
      </c>
      <c r="G4435" s="2">
        <f>IFERROR(__xludf.DUMMYFUNCTION("IF(B4435="""","""",COUNTA(SPLIT(B4435,"" "")))"),36.0)</f>
        <v>36</v>
      </c>
    </row>
    <row r="4436">
      <c r="A4436" s="1" t="s">
        <v>8837</v>
      </c>
      <c r="B4436" s="1" t="s">
        <v>8838</v>
      </c>
      <c r="C4436" s="1">
        <v>7061.0</v>
      </c>
      <c r="D4436" s="1">
        <v>1.0</v>
      </c>
      <c r="F4436" s="1" t="s">
        <v>1520</v>
      </c>
      <c r="G4436" s="2">
        <f>IFERROR(__xludf.DUMMYFUNCTION("IF(B4436="""","""",COUNTA(SPLIT(B4436,"" "")))"),34.0)</f>
        <v>34</v>
      </c>
    </row>
    <row r="4437">
      <c r="A4437" s="1" t="s">
        <v>8839</v>
      </c>
      <c r="B4437" s="1" t="s">
        <v>8840</v>
      </c>
      <c r="C4437" s="1">
        <v>7057.0</v>
      </c>
      <c r="D4437" s="1">
        <v>1.0</v>
      </c>
      <c r="F4437" s="1" t="s">
        <v>1520</v>
      </c>
      <c r="G4437" s="2">
        <f>IFERROR(__xludf.DUMMYFUNCTION("IF(B4437="""","""",COUNTA(SPLIT(B4437,"" "")))"),39.0)</f>
        <v>39</v>
      </c>
    </row>
    <row r="4438">
      <c r="A4438" s="1" t="s">
        <v>8841</v>
      </c>
      <c r="B4438" s="1" t="s">
        <v>8842</v>
      </c>
      <c r="C4438" s="1">
        <v>7052.0</v>
      </c>
      <c r="D4438" s="1">
        <v>1.0</v>
      </c>
      <c r="F4438" s="1" t="s">
        <v>1520</v>
      </c>
      <c r="G4438" s="2">
        <f>IFERROR(__xludf.DUMMYFUNCTION("IF(B4438="""","""",COUNTA(SPLIT(B4438,"" "")))"),13.0)</f>
        <v>13</v>
      </c>
    </row>
    <row r="4439">
      <c r="A4439" s="1" t="s">
        <v>8843</v>
      </c>
      <c r="B4439" s="1" t="s">
        <v>8844</v>
      </c>
      <c r="C4439" s="1">
        <v>7060.0</v>
      </c>
      <c r="D4439" s="1">
        <v>1.0</v>
      </c>
      <c r="F4439" s="1" t="s">
        <v>1520</v>
      </c>
      <c r="G4439" s="2">
        <f>IFERROR(__xludf.DUMMYFUNCTION("IF(B4439="""","""",COUNTA(SPLIT(B4439,"" "")))"),31.0)</f>
        <v>31</v>
      </c>
    </row>
    <row r="4440">
      <c r="A4440" s="1" t="s">
        <v>8845</v>
      </c>
      <c r="B4440" s="1" t="s">
        <v>8846</v>
      </c>
      <c r="C4440" s="1">
        <v>7062.0</v>
      </c>
      <c r="D4440" s="1">
        <v>1.0</v>
      </c>
      <c r="F4440" s="1" t="s">
        <v>1520</v>
      </c>
      <c r="G4440" s="2">
        <f>IFERROR(__xludf.DUMMYFUNCTION("IF(B4440="""","""",COUNTA(SPLIT(B4440,"" "")))"),33.0)</f>
        <v>33</v>
      </c>
    </row>
    <row r="4441">
      <c r="A4441" s="1" t="s">
        <v>8847</v>
      </c>
      <c r="B4441" s="1" t="s">
        <v>8848</v>
      </c>
      <c r="C4441" s="1">
        <v>7694.0</v>
      </c>
      <c r="D4441" s="1">
        <v>1.0</v>
      </c>
      <c r="F4441" s="1" t="s">
        <v>1520</v>
      </c>
      <c r="G4441" s="2">
        <f>IFERROR(__xludf.DUMMYFUNCTION("IF(B4441="""","""",COUNTA(SPLIT(B4441,"" "")))"),49.0)</f>
        <v>49</v>
      </c>
    </row>
    <row r="4442">
      <c r="A4442" s="1" t="s">
        <v>8849</v>
      </c>
      <c r="B4442" s="1" t="s">
        <v>8850</v>
      </c>
      <c r="C4442" s="1">
        <v>8052.0</v>
      </c>
      <c r="D4442" s="1">
        <v>1.0</v>
      </c>
      <c r="F4442" s="1" t="s">
        <v>1520</v>
      </c>
      <c r="G4442" s="2">
        <f>IFERROR(__xludf.DUMMYFUNCTION("IF(B4442="""","""",COUNTA(SPLIT(B4442,"" "")))"),2.0)</f>
        <v>2</v>
      </c>
    </row>
    <row r="4443">
      <c r="A4443" s="1" t="s">
        <v>8851</v>
      </c>
      <c r="B4443" s="1" t="s">
        <v>8852</v>
      </c>
      <c r="C4443" s="1">
        <v>8053.0</v>
      </c>
      <c r="D4443" s="1">
        <v>1.0</v>
      </c>
      <c r="F4443" s="1" t="s">
        <v>1520</v>
      </c>
      <c r="G4443" s="2">
        <f>IFERROR(__xludf.DUMMYFUNCTION("IF(B4443="""","""",COUNTA(SPLIT(B4443,"" "")))"),10.0)</f>
        <v>10</v>
      </c>
    </row>
    <row r="4444">
      <c r="A4444" s="1" t="s">
        <v>8853</v>
      </c>
      <c r="B4444" s="1" t="s">
        <v>8854</v>
      </c>
      <c r="C4444" s="1">
        <v>7058.0</v>
      </c>
      <c r="D4444" s="1">
        <v>1.0</v>
      </c>
      <c r="F4444" s="1" t="s">
        <v>1520</v>
      </c>
      <c r="G4444" s="2">
        <f>IFERROR(__xludf.DUMMYFUNCTION("IF(B4444="""","""",COUNTA(SPLIT(B4444,"" "")))"),34.0)</f>
        <v>34</v>
      </c>
    </row>
    <row r="4445">
      <c r="A4445" s="1" t="s">
        <v>8855</v>
      </c>
      <c r="B4445" s="1" t="s">
        <v>8856</v>
      </c>
      <c r="C4445" s="1">
        <v>7068.0</v>
      </c>
      <c r="D4445" s="1">
        <v>1.0</v>
      </c>
      <c r="F4445" s="1" t="s">
        <v>1520</v>
      </c>
      <c r="G4445" s="2">
        <f>IFERROR(__xludf.DUMMYFUNCTION("IF(B4445="""","""",COUNTA(SPLIT(B4445,"" "")))"),19.0)</f>
        <v>19</v>
      </c>
    </row>
    <row r="4446">
      <c r="A4446" s="1" t="s">
        <v>8857</v>
      </c>
      <c r="B4446" s="1" t="s">
        <v>8858</v>
      </c>
      <c r="C4446" s="1">
        <v>8109.0</v>
      </c>
      <c r="D4446" s="1">
        <v>1.0</v>
      </c>
      <c r="F4446" s="1" t="s">
        <v>1520</v>
      </c>
      <c r="G4446" s="2">
        <f>IFERROR(__xludf.DUMMYFUNCTION("IF(B4446="""","""",COUNTA(SPLIT(B4446,"" "")))"),39.0)</f>
        <v>39</v>
      </c>
    </row>
    <row r="4447">
      <c r="A4447" s="1" t="s">
        <v>8859</v>
      </c>
      <c r="B4447" s="1" t="s">
        <v>8860</v>
      </c>
      <c r="C4447" s="1">
        <v>7059.0</v>
      </c>
      <c r="D4447" s="1">
        <v>1.0</v>
      </c>
      <c r="F4447" s="1" t="s">
        <v>1520</v>
      </c>
      <c r="G4447" s="2">
        <f>IFERROR(__xludf.DUMMYFUNCTION("IF(B4447="""","""",COUNTA(SPLIT(B4447,"" "")))"),22.0)</f>
        <v>22</v>
      </c>
    </row>
    <row r="4448">
      <c r="A4448" s="1" t="s">
        <v>8861</v>
      </c>
      <c r="B4448" s="1" t="s">
        <v>8862</v>
      </c>
      <c r="C4448" s="1">
        <v>7069.0</v>
      </c>
      <c r="D4448" s="1">
        <v>1.0</v>
      </c>
      <c r="F4448" s="1" t="s">
        <v>1520</v>
      </c>
      <c r="G4448" s="2">
        <f>IFERROR(__xludf.DUMMYFUNCTION("IF(B4448="""","""",COUNTA(SPLIT(B4448,"" "")))"),13.0)</f>
        <v>13</v>
      </c>
    </row>
    <row r="4449">
      <c r="A4449" s="1" t="s">
        <v>8863</v>
      </c>
      <c r="B4449" s="1" t="s">
        <v>8864</v>
      </c>
      <c r="C4449" s="1">
        <v>7054.0</v>
      </c>
      <c r="D4449" s="1">
        <v>1.0</v>
      </c>
      <c r="F4449" s="1" t="s">
        <v>1520</v>
      </c>
      <c r="G4449" s="2">
        <f>IFERROR(__xludf.DUMMYFUNCTION("IF(B4449="""","""",COUNTA(SPLIT(B4449,"" "")))"),32.0)</f>
        <v>32</v>
      </c>
    </row>
    <row r="4450">
      <c r="A4450" s="1" t="s">
        <v>8865</v>
      </c>
      <c r="B4450" s="1" t="s">
        <v>8866</v>
      </c>
      <c r="C4450" s="1">
        <v>8104.0</v>
      </c>
      <c r="D4450" s="1">
        <v>1.0</v>
      </c>
      <c r="F4450" s="1" t="s">
        <v>1520</v>
      </c>
      <c r="G4450" s="2">
        <f>IFERROR(__xludf.DUMMYFUNCTION("IF(B4450="""","""",COUNTA(SPLIT(B4450,"" "")))"),41.0)</f>
        <v>41</v>
      </c>
    </row>
    <row r="4451">
      <c r="A4451" s="1" t="s">
        <v>8867</v>
      </c>
      <c r="B4451" s="1" t="s">
        <v>8868</v>
      </c>
      <c r="C4451" s="1">
        <v>7055.0</v>
      </c>
      <c r="D4451" s="1">
        <v>1.0</v>
      </c>
      <c r="F4451" s="1" t="s">
        <v>1520</v>
      </c>
      <c r="G4451" s="2">
        <f>IFERROR(__xludf.DUMMYFUNCTION("IF(B4451="""","""",COUNTA(SPLIT(B4451,"" "")))"),19.0)</f>
        <v>19</v>
      </c>
    </row>
    <row r="4452">
      <c r="A4452" s="1" t="s">
        <v>8869</v>
      </c>
      <c r="B4452" s="1" t="s">
        <v>8870</v>
      </c>
      <c r="C4452" s="1">
        <v>7065.0</v>
      </c>
      <c r="D4452" s="1">
        <v>1.0</v>
      </c>
      <c r="F4452" s="1" t="s">
        <v>1520</v>
      </c>
      <c r="G4452" s="2">
        <f>IFERROR(__xludf.DUMMYFUNCTION("IF(B4452="""","""",COUNTA(SPLIT(B4452,"" "")))"),50.0)</f>
        <v>50</v>
      </c>
    </row>
    <row r="4453">
      <c r="A4453" s="1" t="s">
        <v>8871</v>
      </c>
      <c r="B4453" s="1" t="s">
        <v>8872</v>
      </c>
      <c r="C4453" s="1">
        <v>7066.0</v>
      </c>
      <c r="D4453" s="1">
        <v>1.0</v>
      </c>
      <c r="F4453" s="1" t="s">
        <v>1520</v>
      </c>
      <c r="G4453" s="2">
        <f>IFERROR(__xludf.DUMMYFUNCTION("IF(B4453="""","""",COUNTA(SPLIT(B4453,"" "")))"),46.0)</f>
        <v>46</v>
      </c>
    </row>
    <row r="4454">
      <c r="A4454" s="1" t="s">
        <v>8873</v>
      </c>
      <c r="B4454" s="1" t="s">
        <v>8874</v>
      </c>
      <c r="C4454" s="1">
        <v>7053.0</v>
      </c>
      <c r="D4454" s="1">
        <v>1.0</v>
      </c>
      <c r="F4454" s="1" t="s">
        <v>1520</v>
      </c>
      <c r="G4454" s="2">
        <f>IFERROR(__xludf.DUMMYFUNCTION("IF(B4454="""","""",COUNTA(SPLIT(B4454,"" "")))"),59.0)</f>
        <v>59</v>
      </c>
    </row>
    <row r="4455">
      <c r="A4455" s="1" t="s">
        <v>8875</v>
      </c>
      <c r="B4455" s="1" t="s">
        <v>8876</v>
      </c>
      <c r="C4455" s="1">
        <v>7063.0</v>
      </c>
      <c r="D4455" s="1">
        <v>1.0</v>
      </c>
      <c r="F4455" s="1" t="s">
        <v>1520</v>
      </c>
      <c r="G4455" s="2">
        <f>IFERROR(__xludf.DUMMYFUNCTION("IF(B4455="""","""",COUNTA(SPLIT(B4455,"" "")))"),27.0)</f>
        <v>27</v>
      </c>
    </row>
    <row r="4456">
      <c r="A4456" s="1" t="s">
        <v>8877</v>
      </c>
      <c r="B4456" s="1" t="s">
        <v>8878</v>
      </c>
      <c r="C4456" s="1">
        <v>7064.0</v>
      </c>
      <c r="D4456" s="1">
        <v>1.0</v>
      </c>
      <c r="F4456" s="1" t="s">
        <v>1520</v>
      </c>
      <c r="G4456" s="2">
        <f>IFERROR(__xludf.DUMMYFUNCTION("IF(B4456="""","""",COUNTA(SPLIT(B4456,"" "")))"),17.0)</f>
        <v>17</v>
      </c>
    </row>
    <row r="4457">
      <c r="A4457" s="1" t="s">
        <v>8879</v>
      </c>
      <c r="B4457" s="1" t="s">
        <v>8880</v>
      </c>
      <c r="C4457" s="1">
        <v>8105.0</v>
      </c>
      <c r="D4457" s="1">
        <v>1.0</v>
      </c>
      <c r="F4457" s="1" t="s">
        <v>1520</v>
      </c>
      <c r="G4457" s="2">
        <f>IFERROR(__xludf.DUMMYFUNCTION("IF(B4457="""","""",COUNTA(SPLIT(B4457,"" "")))"),26.0)</f>
        <v>26</v>
      </c>
    </row>
    <row r="4458">
      <c r="A4458" s="1" t="s">
        <v>8881</v>
      </c>
      <c r="B4458" s="1" t="s">
        <v>8882</v>
      </c>
      <c r="C4458" s="1">
        <v>8106.0</v>
      </c>
      <c r="D4458" s="1">
        <v>1.0</v>
      </c>
      <c r="F4458" s="1" t="s">
        <v>1520</v>
      </c>
      <c r="G4458" s="2">
        <f>IFERROR(__xludf.DUMMYFUNCTION("IF(B4458="""","""",COUNTA(SPLIT(B4458,"" "")))"),5.0)</f>
        <v>5</v>
      </c>
    </row>
    <row r="4459">
      <c r="A4459" s="1" t="s">
        <v>8883</v>
      </c>
      <c r="B4459" s="1" t="s">
        <v>8884</v>
      </c>
      <c r="C4459" s="1">
        <v>8107.0</v>
      </c>
      <c r="D4459" s="1">
        <v>1.0</v>
      </c>
      <c r="F4459" s="1" t="s">
        <v>1520</v>
      </c>
      <c r="G4459" s="2">
        <f>IFERROR(__xludf.DUMMYFUNCTION("IF(B4459="""","""",COUNTA(SPLIT(B4459,"" "")))"),12.0)</f>
        <v>12</v>
      </c>
    </row>
    <row r="4460">
      <c r="A4460" s="1" t="s">
        <v>8885</v>
      </c>
      <c r="B4460" s="1" t="s">
        <v>8886</v>
      </c>
      <c r="C4460" s="1">
        <v>8108.0</v>
      </c>
      <c r="D4460" s="1">
        <v>1.0</v>
      </c>
      <c r="F4460" s="1" t="s">
        <v>1520</v>
      </c>
      <c r="G4460" s="2">
        <f>IFERROR(__xludf.DUMMYFUNCTION("IF(B4460="""","""",COUNTA(SPLIT(B4460,"" "")))"),13.0)</f>
        <v>13</v>
      </c>
    </row>
    <row r="4461">
      <c r="A4461" s="1" t="s">
        <v>8887</v>
      </c>
      <c r="B4461" s="1" t="s">
        <v>8888</v>
      </c>
      <c r="C4461" s="1">
        <v>7127.0</v>
      </c>
      <c r="D4461" s="1">
        <v>1.0</v>
      </c>
      <c r="F4461" s="1" t="s">
        <v>1520</v>
      </c>
      <c r="G4461" s="2">
        <f>IFERROR(__xludf.DUMMYFUNCTION("IF(B4461="""","""",COUNTA(SPLIT(B4461,"" "")))"),25.0)</f>
        <v>25</v>
      </c>
    </row>
    <row r="4462">
      <c r="A4462" s="1" t="s">
        <v>8889</v>
      </c>
      <c r="B4462" s="1" t="s">
        <v>8890</v>
      </c>
      <c r="C4462" s="1">
        <v>7140.0</v>
      </c>
      <c r="D4462" s="1">
        <v>1.0</v>
      </c>
      <c r="F4462" s="1" t="s">
        <v>1520</v>
      </c>
      <c r="G4462" s="2">
        <f>IFERROR(__xludf.DUMMYFUNCTION("IF(B4462="""","""",COUNTA(SPLIT(B4462,"" "")))"),30.0)</f>
        <v>30</v>
      </c>
    </row>
    <row r="4463">
      <c r="A4463" s="1" t="s">
        <v>8891</v>
      </c>
      <c r="B4463" s="1" t="s">
        <v>8892</v>
      </c>
      <c r="C4463" s="1">
        <v>7128.0</v>
      </c>
      <c r="D4463" s="1">
        <v>1.0</v>
      </c>
      <c r="F4463" s="1" t="s">
        <v>1520</v>
      </c>
      <c r="G4463" s="2">
        <f>IFERROR(__xludf.DUMMYFUNCTION("IF(B4463="""","""",COUNTA(SPLIT(B4463,"" "")))"),14.0)</f>
        <v>14</v>
      </c>
    </row>
    <row r="4464">
      <c r="A4464" s="1" t="s">
        <v>8893</v>
      </c>
      <c r="B4464" s="1" t="s">
        <v>8894</v>
      </c>
      <c r="C4464" s="1">
        <v>7141.0</v>
      </c>
      <c r="D4464" s="1">
        <v>1.0</v>
      </c>
      <c r="F4464" s="1" t="s">
        <v>1520</v>
      </c>
      <c r="G4464" s="2">
        <f>IFERROR(__xludf.DUMMYFUNCTION("IF(B4464="""","""",COUNTA(SPLIT(B4464,"" "")))"),30.0)</f>
        <v>30</v>
      </c>
    </row>
    <row r="4465">
      <c r="A4465" s="1" t="s">
        <v>8895</v>
      </c>
      <c r="B4465" s="1" t="s">
        <v>8896</v>
      </c>
      <c r="C4465" s="1">
        <v>7125.0</v>
      </c>
      <c r="D4465" s="1">
        <v>1.0</v>
      </c>
      <c r="F4465" s="1" t="s">
        <v>1520</v>
      </c>
      <c r="G4465" s="2">
        <f>IFERROR(__xludf.DUMMYFUNCTION("IF(B4465="""","""",COUNTA(SPLIT(B4465,"" "")))"),37.0)</f>
        <v>37</v>
      </c>
    </row>
    <row r="4466">
      <c r="A4466" s="1" t="s">
        <v>8897</v>
      </c>
      <c r="B4466" s="1" t="s">
        <v>8898</v>
      </c>
      <c r="C4466" s="1">
        <v>7138.0</v>
      </c>
      <c r="D4466" s="1">
        <v>1.0</v>
      </c>
      <c r="F4466" s="1" t="s">
        <v>1520</v>
      </c>
      <c r="G4466" s="2">
        <f>IFERROR(__xludf.DUMMYFUNCTION("IF(B4466="""","""",COUNTA(SPLIT(B4466,"" "")))"),13.0)</f>
        <v>13</v>
      </c>
    </row>
    <row r="4467">
      <c r="A4467" s="1" t="s">
        <v>8899</v>
      </c>
      <c r="B4467" s="1" t="s">
        <v>8900</v>
      </c>
      <c r="C4467" s="1">
        <v>7139.0</v>
      </c>
      <c r="D4467" s="1">
        <v>1.0</v>
      </c>
      <c r="F4467" s="1" t="s">
        <v>1520</v>
      </c>
      <c r="G4467" s="2">
        <f>IFERROR(__xludf.DUMMYFUNCTION("IF(B4467="""","""",COUNTA(SPLIT(B4467,"" "")))"),8.0)</f>
        <v>8</v>
      </c>
    </row>
    <row r="4468">
      <c r="A4468" s="1" t="s">
        <v>8901</v>
      </c>
      <c r="B4468" s="1" t="s">
        <v>8902</v>
      </c>
      <c r="C4468" s="1">
        <v>7695.0</v>
      </c>
      <c r="D4468" s="1">
        <v>1.0</v>
      </c>
      <c r="F4468" s="1" t="s">
        <v>1520</v>
      </c>
      <c r="G4468" s="2">
        <f>IFERROR(__xludf.DUMMYFUNCTION("IF(B4468="""","""",COUNTA(SPLIT(B4468,"" "")))"),60.0)</f>
        <v>60</v>
      </c>
    </row>
    <row r="4469">
      <c r="A4469" s="1" t="s">
        <v>8903</v>
      </c>
      <c r="B4469" s="1" t="s">
        <v>8904</v>
      </c>
      <c r="C4469" s="1">
        <v>8054.0</v>
      </c>
      <c r="D4469" s="1">
        <v>1.0</v>
      </c>
      <c r="F4469" s="1" t="s">
        <v>1520</v>
      </c>
      <c r="G4469" s="2">
        <f>IFERROR(__xludf.DUMMYFUNCTION("IF(B4469="""","""",COUNTA(SPLIT(B4469,"" "")))"),2.0)</f>
        <v>2</v>
      </c>
    </row>
    <row r="4470">
      <c r="A4470" s="1" t="s">
        <v>8905</v>
      </c>
      <c r="B4470" s="1" t="s">
        <v>8906</v>
      </c>
      <c r="C4470" s="1">
        <v>8057.0</v>
      </c>
      <c r="D4470" s="1">
        <v>1.0</v>
      </c>
      <c r="F4470" s="1" t="s">
        <v>1520</v>
      </c>
      <c r="G4470" s="2">
        <f>IFERROR(__xludf.DUMMYFUNCTION("IF(B4470="""","""",COUNTA(SPLIT(B4470,"" "")))"),12.0)</f>
        <v>12</v>
      </c>
    </row>
    <row r="4471">
      <c r="A4471" s="1" t="s">
        <v>8907</v>
      </c>
      <c r="B4471" s="1" t="s">
        <v>8908</v>
      </c>
      <c r="C4471" s="1">
        <v>7137.0</v>
      </c>
      <c r="D4471" s="1">
        <v>1.0</v>
      </c>
      <c r="F4471" s="1" t="s">
        <v>1520</v>
      </c>
      <c r="G4471" s="2">
        <f>IFERROR(__xludf.DUMMYFUNCTION("IF(B4471="""","""",COUNTA(SPLIT(B4471,"" "")))"),38.0)</f>
        <v>38</v>
      </c>
    </row>
    <row r="4472">
      <c r="A4472" s="1" t="s">
        <v>8909</v>
      </c>
      <c r="B4472" s="1" t="s">
        <v>8910</v>
      </c>
      <c r="C4472" s="1">
        <v>7126.0</v>
      </c>
      <c r="D4472" s="1">
        <v>1.0</v>
      </c>
      <c r="F4472" s="1" t="s">
        <v>1520</v>
      </c>
      <c r="G4472" s="2">
        <f>IFERROR(__xludf.DUMMYFUNCTION("IF(B4472="""","""",COUNTA(SPLIT(B4472,"" "")))"),27.0)</f>
        <v>27</v>
      </c>
    </row>
    <row r="4473">
      <c r="A4473" s="1" t="s">
        <v>8911</v>
      </c>
      <c r="B4473" s="1" t="s">
        <v>8912</v>
      </c>
      <c r="C4473" s="1">
        <v>7134.0</v>
      </c>
      <c r="D4473" s="1">
        <v>1.0</v>
      </c>
      <c r="F4473" s="1" t="s">
        <v>1520</v>
      </c>
      <c r="G4473" s="2">
        <f>IFERROR(__xludf.DUMMYFUNCTION("IF(B4473="""","""",COUNTA(SPLIT(B4473,"" "")))"),19.0)</f>
        <v>19</v>
      </c>
    </row>
    <row r="4474">
      <c r="A4474" s="1" t="s">
        <v>8913</v>
      </c>
      <c r="B4474" s="1" t="s">
        <v>8914</v>
      </c>
      <c r="C4474" s="1">
        <v>7133.0</v>
      </c>
      <c r="D4474" s="1">
        <v>1.0</v>
      </c>
      <c r="F4474" s="1" t="s">
        <v>1520</v>
      </c>
      <c r="G4474" s="2">
        <f>IFERROR(__xludf.DUMMYFUNCTION("IF(B4474="""","""",COUNTA(SPLIT(B4474,"" "")))"),17.0)</f>
        <v>17</v>
      </c>
    </row>
    <row r="4475">
      <c r="A4475" s="1" t="s">
        <v>8915</v>
      </c>
      <c r="B4475" s="1" t="s">
        <v>8916</v>
      </c>
      <c r="C4475" s="1">
        <v>7136.0</v>
      </c>
      <c r="D4475" s="1">
        <v>1.0</v>
      </c>
      <c r="F4475" s="1" t="s">
        <v>1520</v>
      </c>
      <c r="G4475" s="2">
        <f>IFERROR(__xludf.DUMMYFUNCTION("IF(B4475="""","""",COUNTA(SPLIT(B4475,"" "")))"),18.0)</f>
        <v>18</v>
      </c>
    </row>
    <row r="4476">
      <c r="A4476" s="1" t="s">
        <v>8917</v>
      </c>
      <c r="B4476" s="1" t="s">
        <v>8918</v>
      </c>
      <c r="C4476" s="1">
        <v>7132.0</v>
      </c>
      <c r="D4476" s="1">
        <v>1.0</v>
      </c>
      <c r="F4476" s="1" t="s">
        <v>1520</v>
      </c>
      <c r="G4476" s="2">
        <f>IFERROR(__xludf.DUMMYFUNCTION("IF(B4476="""","""",COUNTA(SPLIT(B4476,"" "")))"),24.0)</f>
        <v>24</v>
      </c>
    </row>
    <row r="4477">
      <c r="A4477" s="1" t="s">
        <v>8919</v>
      </c>
      <c r="B4477" s="1" t="s">
        <v>8920</v>
      </c>
      <c r="C4477" s="1">
        <v>7131.0</v>
      </c>
      <c r="D4477" s="1">
        <v>1.0</v>
      </c>
      <c r="F4477" s="1" t="s">
        <v>1520</v>
      </c>
      <c r="G4477" s="2">
        <f>IFERROR(__xludf.DUMMYFUNCTION("IF(B4477="""","""",COUNTA(SPLIT(B4477,"" "")))"),20.0)</f>
        <v>20</v>
      </c>
    </row>
    <row r="4478">
      <c r="A4478" s="1" t="s">
        <v>8921</v>
      </c>
      <c r="B4478" s="1" t="s">
        <v>8922</v>
      </c>
      <c r="C4478" s="1">
        <v>7130.0</v>
      </c>
      <c r="D4478" s="1">
        <v>1.0</v>
      </c>
      <c r="F4478" s="1" t="s">
        <v>1520</v>
      </c>
      <c r="G4478" s="2">
        <f>IFERROR(__xludf.DUMMYFUNCTION("IF(B4478="""","""",COUNTA(SPLIT(B4478,"" "")))"),19.0)</f>
        <v>19</v>
      </c>
    </row>
    <row r="4479">
      <c r="A4479" s="1" t="s">
        <v>8923</v>
      </c>
      <c r="B4479" s="1" t="s">
        <v>8924</v>
      </c>
      <c r="C4479" s="1">
        <v>8411.0</v>
      </c>
      <c r="D4479" s="1">
        <v>1.0</v>
      </c>
      <c r="F4479" s="1" t="s">
        <v>1520</v>
      </c>
      <c r="G4479" s="2">
        <f>IFERROR(__xludf.DUMMYFUNCTION("IF(B4479="""","""",COUNTA(SPLIT(B4479,"" "")))"),31.0)</f>
        <v>31</v>
      </c>
    </row>
    <row r="4480">
      <c r="A4480" s="1" t="s">
        <v>8925</v>
      </c>
      <c r="B4480" s="1" t="s">
        <v>8926</v>
      </c>
      <c r="C4480" s="1">
        <v>7129.0</v>
      </c>
      <c r="D4480" s="1">
        <v>1.0</v>
      </c>
      <c r="F4480" s="1" t="s">
        <v>1520</v>
      </c>
      <c r="G4480" s="2">
        <f>IFERROR(__xludf.DUMMYFUNCTION("IF(B4480="""","""",COUNTA(SPLIT(B4480,"" "")))"),46.0)</f>
        <v>46</v>
      </c>
    </row>
    <row r="4481">
      <c r="A4481" s="1" t="s">
        <v>8927</v>
      </c>
      <c r="B4481" s="1" t="s">
        <v>8928</v>
      </c>
      <c r="C4481" s="1">
        <v>7145.0</v>
      </c>
      <c r="D4481" s="1">
        <v>1.0</v>
      </c>
      <c r="F4481" s="1" t="s">
        <v>1520</v>
      </c>
      <c r="G4481" s="2">
        <f>IFERROR(__xludf.DUMMYFUNCTION("IF(B4481="""","""",COUNTA(SPLIT(B4481,"" "")))"),26.0)</f>
        <v>26</v>
      </c>
    </row>
    <row r="4482">
      <c r="A4482" s="1" t="s">
        <v>8929</v>
      </c>
      <c r="B4482" s="1" t="s">
        <v>8930</v>
      </c>
      <c r="C4482" s="1">
        <v>7152.0</v>
      </c>
      <c r="D4482" s="1">
        <v>1.0</v>
      </c>
      <c r="F4482" s="1" t="s">
        <v>1520</v>
      </c>
      <c r="G4482" s="2">
        <f>IFERROR(__xludf.DUMMYFUNCTION("IF(B4482="""","""",COUNTA(SPLIT(B4482,"" "")))"),12.0)</f>
        <v>12</v>
      </c>
    </row>
    <row r="4483">
      <c r="A4483" s="1" t="s">
        <v>8931</v>
      </c>
      <c r="B4483" s="1" t="s">
        <v>8932</v>
      </c>
      <c r="C4483" s="1">
        <v>7153.0</v>
      </c>
      <c r="D4483" s="1">
        <v>1.0</v>
      </c>
      <c r="F4483" s="1" t="s">
        <v>1520</v>
      </c>
      <c r="G4483" s="2">
        <f>IFERROR(__xludf.DUMMYFUNCTION("IF(B4483="""","""",COUNTA(SPLIT(B4483,"" "")))"),11.0)</f>
        <v>11</v>
      </c>
    </row>
    <row r="4484">
      <c r="A4484" s="1" t="s">
        <v>8933</v>
      </c>
      <c r="B4484" s="1" t="s">
        <v>8934</v>
      </c>
      <c r="C4484" s="1">
        <v>7146.0</v>
      </c>
      <c r="D4484" s="1">
        <v>1.0</v>
      </c>
      <c r="F4484" s="1" t="s">
        <v>1520</v>
      </c>
      <c r="G4484" s="2">
        <f>IFERROR(__xludf.DUMMYFUNCTION("IF(B4484="""","""",COUNTA(SPLIT(B4484,"" "")))"),20.0)</f>
        <v>20</v>
      </c>
    </row>
    <row r="4485">
      <c r="A4485" s="1" t="s">
        <v>8935</v>
      </c>
      <c r="B4485" s="1" t="s">
        <v>8936</v>
      </c>
      <c r="C4485" s="1">
        <v>7142.0</v>
      </c>
      <c r="D4485" s="1">
        <v>1.0</v>
      </c>
      <c r="F4485" s="1" t="s">
        <v>1520</v>
      </c>
      <c r="G4485" s="2">
        <f>IFERROR(__xludf.DUMMYFUNCTION("IF(B4485="""","""",COUNTA(SPLIT(B4485,"" "")))"),21.0)</f>
        <v>21</v>
      </c>
    </row>
    <row r="4486">
      <c r="A4486" s="1" t="s">
        <v>8937</v>
      </c>
      <c r="B4486" s="1" t="s">
        <v>8938</v>
      </c>
      <c r="C4486" s="1">
        <v>7143.0</v>
      </c>
      <c r="D4486" s="1">
        <v>1.0</v>
      </c>
      <c r="F4486" s="1" t="s">
        <v>1520</v>
      </c>
      <c r="G4486" s="2">
        <f>IFERROR(__xludf.DUMMYFUNCTION("IF(B4486="""","""",COUNTA(SPLIT(B4486,"" "")))"),30.0)</f>
        <v>30</v>
      </c>
    </row>
    <row r="4487">
      <c r="A4487" s="1" t="s">
        <v>8939</v>
      </c>
      <c r="B4487" s="1" t="s">
        <v>8940</v>
      </c>
      <c r="C4487" s="1">
        <v>7150.0</v>
      </c>
      <c r="D4487" s="1">
        <v>1.0</v>
      </c>
      <c r="F4487" s="1" t="s">
        <v>1520</v>
      </c>
      <c r="G4487" s="2">
        <f>IFERROR(__xludf.DUMMYFUNCTION("IF(B4487="""","""",COUNTA(SPLIT(B4487,"" "")))"),25.0)</f>
        <v>25</v>
      </c>
    </row>
    <row r="4488">
      <c r="A4488" s="1" t="s">
        <v>8941</v>
      </c>
      <c r="B4488" s="1" t="s">
        <v>8942</v>
      </c>
      <c r="C4488" s="1">
        <v>7151.0</v>
      </c>
      <c r="D4488" s="1">
        <v>1.0</v>
      </c>
      <c r="F4488" s="1" t="s">
        <v>1520</v>
      </c>
      <c r="G4488" s="2">
        <f>IFERROR(__xludf.DUMMYFUNCTION("IF(B4488="""","""",COUNTA(SPLIT(B4488,"" "")))"),46.0)</f>
        <v>46</v>
      </c>
    </row>
    <row r="4489">
      <c r="A4489" s="1" t="s">
        <v>8943</v>
      </c>
      <c r="B4489" s="1" t="s">
        <v>8944</v>
      </c>
      <c r="C4489" s="1">
        <v>7147.0</v>
      </c>
      <c r="D4489" s="1">
        <v>1.0</v>
      </c>
      <c r="F4489" s="1" t="s">
        <v>1520</v>
      </c>
      <c r="G4489" s="2">
        <f>IFERROR(__xludf.DUMMYFUNCTION("IF(B4489="""","""",COUNTA(SPLIT(B4489,"" "")))"),52.0)</f>
        <v>52</v>
      </c>
    </row>
    <row r="4490">
      <c r="A4490" s="1" t="s">
        <v>8945</v>
      </c>
      <c r="B4490" s="1" t="s">
        <v>8946</v>
      </c>
      <c r="C4490" s="1">
        <v>7154.0</v>
      </c>
      <c r="D4490" s="1">
        <v>1.0</v>
      </c>
      <c r="F4490" s="1" t="s">
        <v>1520</v>
      </c>
      <c r="G4490" s="2">
        <f>IFERROR(__xludf.DUMMYFUNCTION("IF(B4490="""","""",COUNTA(SPLIT(B4490,"" "")))"),17.0)</f>
        <v>17</v>
      </c>
    </row>
    <row r="4491">
      <c r="A4491" s="1" t="s">
        <v>8947</v>
      </c>
      <c r="B4491" s="1" t="s">
        <v>8948</v>
      </c>
      <c r="C4491" s="1">
        <v>7155.0</v>
      </c>
      <c r="D4491" s="1">
        <v>1.0</v>
      </c>
      <c r="F4491" s="1" t="s">
        <v>1520</v>
      </c>
      <c r="G4491" s="2">
        <f>IFERROR(__xludf.DUMMYFUNCTION("IF(B4491="""","""",COUNTA(SPLIT(B4491,"" "")))"),21.0)</f>
        <v>21</v>
      </c>
    </row>
    <row r="4492">
      <c r="A4492" s="1" t="s">
        <v>8949</v>
      </c>
      <c r="B4492" s="1" t="s">
        <v>8950</v>
      </c>
      <c r="C4492" s="1">
        <v>7156.0</v>
      </c>
      <c r="D4492" s="1">
        <v>1.0</v>
      </c>
      <c r="F4492" s="1" t="s">
        <v>1520</v>
      </c>
      <c r="G4492" s="2">
        <f>IFERROR(__xludf.DUMMYFUNCTION("IF(B4492="""","""",COUNTA(SPLIT(B4492,"" "")))"),9.0)</f>
        <v>9</v>
      </c>
    </row>
    <row r="4493">
      <c r="A4493" s="1" t="s">
        <v>8951</v>
      </c>
      <c r="B4493" s="1" t="s">
        <v>8952</v>
      </c>
      <c r="C4493" s="1">
        <v>7696.0</v>
      </c>
      <c r="D4493" s="1">
        <v>1.0</v>
      </c>
      <c r="F4493" s="1" t="s">
        <v>1520</v>
      </c>
      <c r="G4493" s="2">
        <f>IFERROR(__xludf.DUMMYFUNCTION("IF(B4493="""","""",COUNTA(SPLIT(B4493,"" "")))"),58.0)</f>
        <v>58</v>
      </c>
    </row>
    <row r="4494">
      <c r="A4494" s="1" t="s">
        <v>8953</v>
      </c>
      <c r="B4494" s="1" t="s">
        <v>8954</v>
      </c>
      <c r="C4494" s="1">
        <v>8055.0</v>
      </c>
      <c r="D4494" s="1">
        <v>1.0</v>
      </c>
      <c r="F4494" s="1" t="s">
        <v>1520</v>
      </c>
      <c r="G4494" s="2">
        <f>IFERROR(__xludf.DUMMYFUNCTION("IF(B4494="""","""",COUNTA(SPLIT(B4494,"" "")))"),4.0)</f>
        <v>4</v>
      </c>
    </row>
    <row r="4495">
      <c r="A4495" s="1" t="s">
        <v>8955</v>
      </c>
      <c r="B4495" s="1" t="s">
        <v>8956</v>
      </c>
      <c r="C4495" s="1">
        <v>8058.0</v>
      </c>
      <c r="D4495" s="1">
        <v>1.0</v>
      </c>
      <c r="F4495" s="1" t="s">
        <v>1520</v>
      </c>
      <c r="G4495" s="2">
        <f>IFERROR(__xludf.DUMMYFUNCTION("IF(B4495="""","""",COUNTA(SPLIT(B4495,"" "")))"),14.0)</f>
        <v>14</v>
      </c>
    </row>
    <row r="4496">
      <c r="A4496" s="1" t="s">
        <v>8957</v>
      </c>
      <c r="B4496" s="1" t="s">
        <v>8958</v>
      </c>
      <c r="C4496" s="1">
        <v>7149.0</v>
      </c>
      <c r="D4496" s="1">
        <v>1.0</v>
      </c>
      <c r="F4496" s="1" t="s">
        <v>1520</v>
      </c>
      <c r="G4496" s="2">
        <f>IFERROR(__xludf.DUMMYFUNCTION("IF(B4496="""","""",COUNTA(SPLIT(B4496,"" "")))"),21.0)</f>
        <v>21</v>
      </c>
    </row>
    <row r="4497">
      <c r="A4497" s="1" t="s">
        <v>8959</v>
      </c>
      <c r="B4497" s="1" t="s">
        <v>8960</v>
      </c>
      <c r="C4497" s="1">
        <v>7160.0</v>
      </c>
      <c r="D4497" s="1">
        <v>1.0</v>
      </c>
      <c r="F4497" s="1" t="s">
        <v>1520</v>
      </c>
      <c r="G4497" s="2">
        <f>IFERROR(__xludf.DUMMYFUNCTION("IF(B4497="""","""",COUNTA(SPLIT(B4497,"" "")))"),16.0)</f>
        <v>16</v>
      </c>
    </row>
    <row r="4498">
      <c r="A4498" s="1" t="s">
        <v>8961</v>
      </c>
      <c r="B4498" s="1" t="s">
        <v>8962</v>
      </c>
      <c r="C4498" s="1">
        <v>7148.0</v>
      </c>
      <c r="D4498" s="1">
        <v>1.0</v>
      </c>
      <c r="F4498" s="1" t="s">
        <v>1520</v>
      </c>
      <c r="G4498" s="2">
        <f>IFERROR(__xludf.DUMMYFUNCTION("IF(B4498="""","""",COUNTA(SPLIT(B4498,"" "")))"),4.0)</f>
        <v>4</v>
      </c>
    </row>
    <row r="4499">
      <c r="A4499" s="1" t="s">
        <v>8963</v>
      </c>
      <c r="B4499" s="1" t="s">
        <v>8964</v>
      </c>
      <c r="C4499" s="1">
        <v>7157.0</v>
      </c>
      <c r="D4499" s="1">
        <v>1.0</v>
      </c>
      <c r="F4499" s="1" t="s">
        <v>1520</v>
      </c>
      <c r="G4499" s="2">
        <f>IFERROR(__xludf.DUMMYFUNCTION("IF(B4499="""","""",COUNTA(SPLIT(B4499,"" "")))"),8.0)</f>
        <v>8</v>
      </c>
    </row>
    <row r="4500">
      <c r="A4500" s="1" t="s">
        <v>8965</v>
      </c>
      <c r="B4500" s="1" t="s">
        <v>8966</v>
      </c>
      <c r="C4500" s="1">
        <v>7159.0</v>
      </c>
      <c r="D4500" s="1">
        <v>1.0</v>
      </c>
      <c r="F4500" s="1" t="s">
        <v>1520</v>
      </c>
      <c r="G4500" s="2">
        <f>IFERROR(__xludf.DUMMYFUNCTION("IF(B4500="""","""",COUNTA(SPLIT(B4500,"" "")))"),9.0)</f>
        <v>9</v>
      </c>
    </row>
    <row r="4501">
      <c r="A4501" s="1" t="s">
        <v>8967</v>
      </c>
      <c r="B4501" s="1" t="s">
        <v>8968</v>
      </c>
      <c r="C4501" s="1">
        <v>7158.0</v>
      </c>
      <c r="D4501" s="1">
        <v>1.0</v>
      </c>
      <c r="F4501" s="1" t="s">
        <v>1520</v>
      </c>
      <c r="G4501" s="2">
        <f>IFERROR(__xludf.DUMMYFUNCTION("IF(B4501="""","""",COUNTA(SPLIT(B4501,"" "")))"),2.0)</f>
        <v>2</v>
      </c>
    </row>
    <row r="4502">
      <c r="A4502" s="1" t="s">
        <v>8969</v>
      </c>
      <c r="B4502" s="1" t="s">
        <v>8970</v>
      </c>
      <c r="C4502" s="1">
        <v>7144.0</v>
      </c>
      <c r="D4502" s="1">
        <v>1.0</v>
      </c>
      <c r="F4502" s="1" t="s">
        <v>1520</v>
      </c>
      <c r="G4502" s="2">
        <f>IFERROR(__xludf.DUMMYFUNCTION("IF(B4502="""","""",COUNTA(SPLIT(B4502,"" "")))"),28.0)</f>
        <v>28</v>
      </c>
    </row>
    <row r="4503">
      <c r="A4503" s="1" t="s">
        <v>8971</v>
      </c>
      <c r="B4503" s="1" t="s">
        <v>8972</v>
      </c>
      <c r="C4503" s="1">
        <v>7164.0</v>
      </c>
      <c r="D4503" s="1">
        <v>1.0</v>
      </c>
      <c r="F4503" s="1" t="s">
        <v>1520</v>
      </c>
      <c r="G4503" s="2">
        <f>IFERROR(__xludf.DUMMYFUNCTION("IF(B4503="""","""",COUNTA(SPLIT(B4503,"" "")))"),23.0)</f>
        <v>23</v>
      </c>
    </row>
    <row r="4504">
      <c r="A4504" s="1" t="s">
        <v>8973</v>
      </c>
      <c r="B4504" s="1" t="s">
        <v>8974</v>
      </c>
      <c r="C4504" s="1">
        <v>7165.0</v>
      </c>
      <c r="D4504" s="1">
        <v>1.0</v>
      </c>
      <c r="F4504" s="1" t="s">
        <v>1520</v>
      </c>
      <c r="G4504" s="2">
        <f>IFERROR(__xludf.DUMMYFUNCTION("IF(B4504="""","""",COUNTA(SPLIT(B4504,"" "")))"),5.0)</f>
        <v>5</v>
      </c>
    </row>
    <row r="4505">
      <c r="A4505" s="1" t="s">
        <v>8975</v>
      </c>
      <c r="B4505" s="1" t="s">
        <v>8976</v>
      </c>
      <c r="C4505" s="1">
        <v>7162.0</v>
      </c>
      <c r="D4505" s="1">
        <v>1.0</v>
      </c>
      <c r="F4505" s="1" t="s">
        <v>1520</v>
      </c>
      <c r="G4505" s="2">
        <f>IFERROR(__xludf.DUMMYFUNCTION("IF(B4505="""","""",COUNTA(SPLIT(B4505,"" "")))"),37.0)</f>
        <v>37</v>
      </c>
    </row>
    <row r="4506">
      <c r="A4506" s="1" t="s">
        <v>8977</v>
      </c>
      <c r="B4506" s="1" t="s">
        <v>8978</v>
      </c>
      <c r="C4506" s="1">
        <v>7163.0</v>
      </c>
      <c r="D4506" s="1">
        <v>1.0</v>
      </c>
      <c r="F4506" s="1" t="s">
        <v>1520</v>
      </c>
      <c r="G4506" s="2">
        <f>IFERROR(__xludf.DUMMYFUNCTION("IF(B4506="""","""",COUNTA(SPLIT(B4506,"" "")))"),45.0)</f>
        <v>45</v>
      </c>
    </row>
    <row r="4507">
      <c r="A4507" s="1" t="s">
        <v>8979</v>
      </c>
      <c r="B4507" s="1" t="s">
        <v>8980</v>
      </c>
      <c r="C4507" s="1">
        <v>7168.0</v>
      </c>
      <c r="D4507" s="1">
        <v>1.0</v>
      </c>
      <c r="F4507" s="1" t="s">
        <v>1520</v>
      </c>
      <c r="G4507" s="2">
        <f>IFERROR(__xludf.DUMMYFUNCTION("IF(B4507="""","""",COUNTA(SPLIT(B4507,"" "")))"),25.0)</f>
        <v>25</v>
      </c>
    </row>
    <row r="4508">
      <c r="A4508" s="1" t="s">
        <v>8981</v>
      </c>
      <c r="B4508" s="1" t="s">
        <v>8982</v>
      </c>
      <c r="C4508" s="1">
        <v>7169.0</v>
      </c>
      <c r="D4508" s="1">
        <v>1.0</v>
      </c>
      <c r="F4508" s="1" t="s">
        <v>1520</v>
      </c>
      <c r="G4508" s="2">
        <f>IFERROR(__xludf.DUMMYFUNCTION("IF(B4508="""","""",COUNTA(SPLIT(B4508,"" "")))"),29.0)</f>
        <v>29</v>
      </c>
    </row>
    <row r="4509">
      <c r="A4509" s="1" t="s">
        <v>8983</v>
      </c>
      <c r="B4509" s="1" t="s">
        <v>8984</v>
      </c>
      <c r="C4509" s="1">
        <v>7170.0</v>
      </c>
      <c r="D4509" s="1">
        <v>1.0</v>
      </c>
      <c r="F4509" s="1" t="s">
        <v>1520</v>
      </c>
      <c r="G4509" s="2">
        <f>IFERROR(__xludf.DUMMYFUNCTION("IF(B4509="""","""",COUNTA(SPLIT(B4509,"" "")))"),25.0)</f>
        <v>25</v>
      </c>
    </row>
    <row r="4510">
      <c r="A4510" s="1" t="s">
        <v>8985</v>
      </c>
      <c r="B4510" s="1" t="s">
        <v>8986</v>
      </c>
      <c r="C4510" s="1">
        <v>7171.0</v>
      </c>
      <c r="D4510" s="1">
        <v>1.0</v>
      </c>
      <c r="F4510" s="1" t="s">
        <v>1520</v>
      </c>
      <c r="G4510" s="2">
        <f>IFERROR(__xludf.DUMMYFUNCTION("IF(B4510="""","""",COUNTA(SPLIT(B4510,"" "")))"),20.0)</f>
        <v>20</v>
      </c>
    </row>
    <row r="4511">
      <c r="A4511" s="1" t="s">
        <v>8987</v>
      </c>
      <c r="B4511" s="1" t="s">
        <v>8988</v>
      </c>
      <c r="C4511" s="1">
        <v>7172.0</v>
      </c>
      <c r="D4511" s="1">
        <v>1.0</v>
      </c>
      <c r="F4511" s="1" t="s">
        <v>1520</v>
      </c>
      <c r="G4511" s="2">
        <f>IFERROR(__xludf.DUMMYFUNCTION("IF(B4511="""","""",COUNTA(SPLIT(B4511,"" "")))"),17.0)</f>
        <v>17</v>
      </c>
    </row>
    <row r="4512">
      <c r="A4512" s="1" t="s">
        <v>8989</v>
      </c>
      <c r="B4512" s="1" t="s">
        <v>8990</v>
      </c>
      <c r="C4512" s="1">
        <v>7173.0</v>
      </c>
      <c r="D4512" s="1">
        <v>1.0</v>
      </c>
      <c r="F4512" s="1" t="s">
        <v>1520</v>
      </c>
      <c r="G4512" s="2">
        <f>IFERROR(__xludf.DUMMYFUNCTION("IF(B4512="""","""",COUNTA(SPLIT(B4512,"" "")))"),15.0)</f>
        <v>15</v>
      </c>
    </row>
    <row r="4513">
      <c r="A4513" s="1" t="s">
        <v>8991</v>
      </c>
      <c r="B4513" s="1" t="s">
        <v>8992</v>
      </c>
      <c r="C4513" s="1">
        <v>7697.0</v>
      </c>
      <c r="D4513" s="1">
        <v>1.0</v>
      </c>
      <c r="F4513" s="1" t="s">
        <v>1520</v>
      </c>
      <c r="G4513" s="2">
        <f>IFERROR(__xludf.DUMMYFUNCTION("IF(B4513="""","""",COUNTA(SPLIT(B4513,"" "")))"),43.0)</f>
        <v>43</v>
      </c>
    </row>
    <row r="4514">
      <c r="A4514" s="1" t="s">
        <v>8993</v>
      </c>
      <c r="B4514" s="1" t="s">
        <v>8994</v>
      </c>
      <c r="C4514" s="1">
        <v>8056.0</v>
      </c>
      <c r="D4514" s="1">
        <v>1.0</v>
      </c>
      <c r="F4514" s="1" t="s">
        <v>1520</v>
      </c>
      <c r="G4514" s="2">
        <f>IFERROR(__xludf.DUMMYFUNCTION("IF(B4514="""","""",COUNTA(SPLIT(B4514,"" "")))"),3.0)</f>
        <v>3</v>
      </c>
    </row>
    <row r="4515">
      <c r="A4515" s="1" t="s">
        <v>8995</v>
      </c>
      <c r="B4515" s="1" t="s">
        <v>8996</v>
      </c>
      <c r="C4515" s="1">
        <v>8059.0</v>
      </c>
      <c r="D4515" s="1">
        <v>1.0</v>
      </c>
      <c r="F4515" s="1" t="s">
        <v>1520</v>
      </c>
      <c r="G4515" s="2">
        <f>IFERROR(__xludf.DUMMYFUNCTION("IF(B4515="""","""",COUNTA(SPLIT(B4515,"" "")))"),14.0)</f>
        <v>14</v>
      </c>
    </row>
    <row r="4516">
      <c r="A4516" s="1" t="s">
        <v>8997</v>
      </c>
      <c r="B4516" s="1" t="s">
        <v>8998</v>
      </c>
      <c r="C4516" s="1">
        <v>7167.0</v>
      </c>
      <c r="D4516" s="1">
        <v>1.0</v>
      </c>
      <c r="F4516" s="1" t="s">
        <v>1520</v>
      </c>
      <c r="G4516" s="2">
        <f>IFERROR(__xludf.DUMMYFUNCTION("IF(B4516="""","""",COUNTA(SPLIT(B4516,"" "")))"),50.0)</f>
        <v>50</v>
      </c>
    </row>
    <row r="4517">
      <c r="A4517" s="1" t="s">
        <v>8999</v>
      </c>
      <c r="B4517" s="1" t="s">
        <v>9000</v>
      </c>
      <c r="C4517" s="1">
        <v>7166.0</v>
      </c>
      <c r="D4517" s="1">
        <v>1.0</v>
      </c>
      <c r="F4517" s="1" t="s">
        <v>1520</v>
      </c>
      <c r="G4517" s="2">
        <f>IFERROR(__xludf.DUMMYFUNCTION("IF(B4517="""","""",COUNTA(SPLIT(B4517,"" "")))"),28.0)</f>
        <v>28</v>
      </c>
    </row>
    <row r="4518">
      <c r="A4518" s="1" t="s">
        <v>9001</v>
      </c>
      <c r="B4518" s="1" t="s">
        <v>9002</v>
      </c>
      <c r="C4518" s="1">
        <v>7703.0</v>
      </c>
      <c r="D4518" s="1">
        <v>1.0</v>
      </c>
      <c r="F4518" s="1" t="s">
        <v>1520</v>
      </c>
      <c r="G4518" s="2">
        <f>IFERROR(__xludf.DUMMYFUNCTION("IF(B4518="""","""",COUNTA(SPLIT(B4518,"" "")))"),30.0)</f>
        <v>30</v>
      </c>
    </row>
    <row r="4519">
      <c r="A4519" s="1" t="s">
        <v>9003</v>
      </c>
      <c r="B4519" s="1" t="s">
        <v>9004</v>
      </c>
      <c r="C4519" s="1">
        <v>7704.0</v>
      </c>
      <c r="D4519" s="1">
        <v>1.0</v>
      </c>
      <c r="F4519" s="1" t="s">
        <v>1520</v>
      </c>
      <c r="G4519" s="2">
        <f>IFERROR(__xludf.DUMMYFUNCTION("IF(B4519="""","""",COUNTA(SPLIT(B4519,"" "")))"),22.0)</f>
        <v>22</v>
      </c>
    </row>
    <row r="4520">
      <c r="A4520" s="1" t="s">
        <v>9005</v>
      </c>
      <c r="B4520" s="1" t="s">
        <v>9006</v>
      </c>
      <c r="C4520" s="1">
        <v>7700.0</v>
      </c>
      <c r="D4520" s="1">
        <v>1.0</v>
      </c>
      <c r="F4520" s="1" t="s">
        <v>1520</v>
      </c>
      <c r="G4520" s="2">
        <f>IFERROR(__xludf.DUMMYFUNCTION("IF(B4520="""","""",COUNTA(SPLIT(B4520,"" "")))"),26.0)</f>
        <v>26</v>
      </c>
    </row>
    <row r="4521">
      <c r="A4521" s="1" t="s">
        <v>9007</v>
      </c>
      <c r="B4521" s="1" t="s">
        <v>9008</v>
      </c>
      <c r="C4521" s="1">
        <v>7701.0</v>
      </c>
      <c r="D4521" s="1">
        <v>1.0</v>
      </c>
      <c r="F4521" s="1" t="s">
        <v>1520</v>
      </c>
      <c r="G4521" s="2">
        <f>IFERROR(__xludf.DUMMYFUNCTION("IF(B4521="""","""",COUNTA(SPLIT(B4521,"" "")))"),27.0)</f>
        <v>27</v>
      </c>
    </row>
    <row r="4522">
      <c r="A4522" s="1" t="s">
        <v>9009</v>
      </c>
      <c r="B4522" s="1" t="s">
        <v>9010</v>
      </c>
      <c r="C4522" s="1">
        <v>7702.0</v>
      </c>
      <c r="D4522" s="1">
        <v>1.0</v>
      </c>
      <c r="F4522" s="1" t="s">
        <v>1520</v>
      </c>
      <c r="G4522" s="2">
        <f>IFERROR(__xludf.DUMMYFUNCTION("IF(B4522="""","""",COUNTA(SPLIT(B4522,"" "")))"),27.0)</f>
        <v>27</v>
      </c>
    </row>
    <row r="4523">
      <c r="A4523" s="1" t="s">
        <v>9011</v>
      </c>
      <c r="B4523" s="1" t="s">
        <v>9012</v>
      </c>
      <c r="C4523" s="1">
        <v>10021.0</v>
      </c>
      <c r="D4523" s="1">
        <v>2.0</v>
      </c>
      <c r="F4523" s="1" t="s">
        <v>1520</v>
      </c>
      <c r="G4523" s="2">
        <f>IFERROR(__xludf.DUMMYFUNCTION("IF(B4523="""","""",COUNTA(SPLIT(B4523,"" "")))"),21.0)</f>
        <v>21</v>
      </c>
    </row>
    <row r="4524">
      <c r="A4524" s="1" t="s">
        <v>9013</v>
      </c>
      <c r="B4524" s="1" t="s">
        <v>9014</v>
      </c>
      <c r="C4524" s="1">
        <v>10358.0</v>
      </c>
      <c r="D4524" s="1">
        <v>17.0</v>
      </c>
      <c r="F4524" s="1" t="s">
        <v>1520</v>
      </c>
      <c r="G4524" s="2">
        <f>IFERROR(__xludf.DUMMYFUNCTION("IF(B4524="""","""",COUNTA(SPLIT(B4524,"" "")))"),9.0)</f>
        <v>9</v>
      </c>
    </row>
    <row r="4525">
      <c r="A4525" s="1" t="s">
        <v>9015</v>
      </c>
      <c r="B4525" s="1" t="s">
        <v>9016</v>
      </c>
      <c r="C4525" s="1">
        <v>10359.0</v>
      </c>
      <c r="D4525" s="1">
        <v>2.0</v>
      </c>
      <c r="F4525" s="1" t="s">
        <v>1520</v>
      </c>
      <c r="G4525" s="2">
        <f>IFERROR(__xludf.DUMMYFUNCTION("IF(B4525="""","""",COUNTA(SPLIT(B4525,"" "")))"),44.0)</f>
        <v>44</v>
      </c>
    </row>
    <row r="4526">
      <c r="A4526" s="1" t="s">
        <v>9017</v>
      </c>
      <c r="B4526" s="1" t="s">
        <v>9018</v>
      </c>
      <c r="C4526" s="1">
        <v>10360.0</v>
      </c>
      <c r="D4526" s="1">
        <v>9.0</v>
      </c>
      <c r="F4526" s="1" t="s">
        <v>1520</v>
      </c>
      <c r="G4526" s="2">
        <f>IFERROR(__xludf.DUMMYFUNCTION("IF(B4526="""","""",COUNTA(SPLIT(B4526,"" "")))"),28.0)</f>
        <v>28</v>
      </c>
    </row>
    <row r="4527">
      <c r="A4527" s="1" t="s">
        <v>9019</v>
      </c>
      <c r="B4527" s="1" t="s">
        <v>9020</v>
      </c>
      <c r="C4527" s="1">
        <v>10361.0</v>
      </c>
      <c r="D4527" s="1">
        <v>2.0</v>
      </c>
      <c r="F4527" s="1" t="s">
        <v>1520</v>
      </c>
      <c r="G4527" s="2">
        <f>IFERROR(__xludf.DUMMYFUNCTION("IF(B4527="""","""",COUNTA(SPLIT(B4527,"" "")))"),11.0)</f>
        <v>11</v>
      </c>
    </row>
    <row r="4528">
      <c r="A4528" s="1" t="s">
        <v>9021</v>
      </c>
      <c r="B4528" s="1" t="s">
        <v>9022</v>
      </c>
      <c r="C4528" s="1">
        <v>10362.0</v>
      </c>
      <c r="D4528" s="1">
        <v>1.0</v>
      </c>
      <c r="F4528" s="1" t="s">
        <v>1520</v>
      </c>
      <c r="G4528" s="2">
        <f>IFERROR(__xludf.DUMMYFUNCTION("IF(B4528="""","""",COUNTA(SPLIT(B4528,"" "")))"),47.0)</f>
        <v>47</v>
      </c>
    </row>
    <row r="4529">
      <c r="A4529" s="1" t="s">
        <v>9023</v>
      </c>
      <c r="B4529" s="1" t="s">
        <v>9024</v>
      </c>
      <c r="C4529" s="1">
        <v>10015.0</v>
      </c>
      <c r="D4529" s="1">
        <v>1.0</v>
      </c>
      <c r="F4529" s="1" t="s">
        <v>1520</v>
      </c>
      <c r="G4529" s="2">
        <f>IFERROR(__xludf.DUMMYFUNCTION("IF(B4529="""","""",COUNTA(SPLIT(B4529,"" "")))"),36.0)</f>
        <v>36</v>
      </c>
    </row>
    <row r="4530">
      <c r="A4530" s="1" t="s">
        <v>9025</v>
      </c>
      <c r="B4530" s="1" t="s">
        <v>9026</v>
      </c>
      <c r="C4530" s="1">
        <v>10014.0</v>
      </c>
      <c r="D4530" s="1">
        <v>17.0</v>
      </c>
      <c r="F4530" s="1" t="s">
        <v>1520</v>
      </c>
      <c r="G4530" s="2">
        <f>IFERROR(__xludf.DUMMYFUNCTION("IF(B4530="""","""",COUNTA(SPLIT(B4530,"" "")))"),19.0)</f>
        <v>19</v>
      </c>
    </row>
    <row r="4531">
      <c r="A4531" s="1" t="s">
        <v>9027</v>
      </c>
      <c r="B4531" s="1" t="s">
        <v>9028</v>
      </c>
      <c r="C4531" s="1">
        <v>10013.0</v>
      </c>
      <c r="D4531" s="1">
        <v>17.0</v>
      </c>
      <c r="F4531" s="1" t="s">
        <v>1520</v>
      </c>
      <c r="G4531" s="2">
        <f>IFERROR(__xludf.DUMMYFUNCTION("IF(B4531="""","""",COUNTA(SPLIT(B4531,"" "")))"),13.0)</f>
        <v>13</v>
      </c>
    </row>
    <row r="4532">
      <c r="A4532" s="1" t="s">
        <v>9029</v>
      </c>
      <c r="B4532" s="1" t="s">
        <v>9030</v>
      </c>
      <c r="C4532" s="1">
        <v>10340.0</v>
      </c>
      <c r="D4532" s="1">
        <v>1.0</v>
      </c>
      <c r="F4532" s="1" t="s">
        <v>1520</v>
      </c>
      <c r="G4532" s="2">
        <f>IFERROR(__xludf.DUMMYFUNCTION("IF(B4532="""","""",COUNTA(SPLIT(B4532,"" "")))"),22.0)</f>
        <v>22</v>
      </c>
    </row>
    <row r="4533">
      <c r="A4533" s="1" t="s">
        <v>9031</v>
      </c>
      <c r="B4533" s="1" t="s">
        <v>9032</v>
      </c>
      <c r="C4533" s="1">
        <v>10341.0</v>
      </c>
      <c r="D4533" s="1">
        <v>2.0</v>
      </c>
      <c r="F4533" s="1" t="s">
        <v>1520</v>
      </c>
      <c r="G4533" s="2">
        <f>IFERROR(__xludf.DUMMYFUNCTION("IF(B4533="""","""",COUNTA(SPLIT(B4533,"" "")))"),27.0)</f>
        <v>27</v>
      </c>
    </row>
    <row r="4534">
      <c r="A4534" s="1" t="s">
        <v>9033</v>
      </c>
      <c r="B4534" s="1" t="s">
        <v>9034</v>
      </c>
      <c r="C4534" s="1">
        <v>10020.0</v>
      </c>
      <c r="D4534" s="1">
        <v>1.0</v>
      </c>
      <c r="F4534" s="1" t="s">
        <v>1520</v>
      </c>
      <c r="G4534" s="2">
        <f>IFERROR(__xludf.DUMMYFUNCTION("IF(B4534="""","""",COUNTA(SPLIT(B4534,"" "")))"),20.0)</f>
        <v>20</v>
      </c>
    </row>
    <row r="4535">
      <c r="A4535" s="1" t="s">
        <v>9035</v>
      </c>
      <c r="B4535" s="1" t="s">
        <v>9036</v>
      </c>
      <c r="C4535" s="1">
        <v>10355.0</v>
      </c>
      <c r="D4535" s="1">
        <v>2.0</v>
      </c>
      <c r="F4535" s="1" t="s">
        <v>1520</v>
      </c>
      <c r="G4535" s="2">
        <f>IFERROR(__xludf.DUMMYFUNCTION("IF(B4535="""","""",COUNTA(SPLIT(B4535,"" "")))"),5.0)</f>
        <v>5</v>
      </c>
    </row>
    <row r="4536">
      <c r="A4536" s="1" t="s">
        <v>9037</v>
      </c>
      <c r="B4536" s="1" t="s">
        <v>9038</v>
      </c>
      <c r="C4536" s="1">
        <v>10356.0</v>
      </c>
      <c r="D4536" s="1">
        <v>1.0</v>
      </c>
      <c r="F4536" s="1" t="s">
        <v>1520</v>
      </c>
      <c r="G4536" s="2">
        <f>IFERROR(__xludf.DUMMYFUNCTION("IF(B4536="""","""",COUNTA(SPLIT(B4536,"" "")))"),20.0)</f>
        <v>20</v>
      </c>
    </row>
    <row r="4537">
      <c r="A4537" s="1" t="s">
        <v>9039</v>
      </c>
      <c r="B4537" s="1" t="s">
        <v>9040</v>
      </c>
      <c r="C4537" s="1">
        <v>10357.0</v>
      </c>
      <c r="D4537" s="1">
        <v>17.0</v>
      </c>
      <c r="F4537" s="1" t="s">
        <v>1520</v>
      </c>
      <c r="G4537" s="2">
        <f>IFERROR(__xludf.DUMMYFUNCTION("IF(B4537="""","""",COUNTA(SPLIT(B4537,"" "")))"),21.0)</f>
        <v>21</v>
      </c>
    </row>
    <row r="4538">
      <c r="A4538" s="1" t="s">
        <v>9041</v>
      </c>
      <c r="B4538" s="1" t="s">
        <v>9042</v>
      </c>
      <c r="C4538" s="1">
        <v>10012.0</v>
      </c>
      <c r="D4538" s="1">
        <v>1.0</v>
      </c>
      <c r="F4538" s="1" t="s">
        <v>1520</v>
      </c>
      <c r="G4538" s="2">
        <f>IFERROR(__xludf.DUMMYFUNCTION("IF(B4538="""","""",COUNTA(SPLIT(B4538,"" "")))"),24.0)</f>
        <v>24</v>
      </c>
    </row>
    <row r="4539">
      <c r="A4539" s="1" t="s">
        <v>9043</v>
      </c>
      <c r="B4539" s="1" t="s">
        <v>9044</v>
      </c>
      <c r="C4539" s="1">
        <v>10342.0</v>
      </c>
      <c r="D4539" s="1">
        <v>2.0</v>
      </c>
      <c r="F4539" s="1" t="s">
        <v>1520</v>
      </c>
      <c r="G4539" s="2">
        <f>IFERROR(__xludf.DUMMYFUNCTION("IF(B4539="""","""",COUNTA(SPLIT(B4539,"" "")))"),9.0)</f>
        <v>9</v>
      </c>
    </row>
    <row r="4540">
      <c r="A4540" s="1" t="s">
        <v>9045</v>
      </c>
      <c r="B4540" s="1" t="s">
        <v>9046</v>
      </c>
      <c r="C4540" s="1">
        <v>10019.0</v>
      </c>
      <c r="D4540" s="1">
        <v>2.0</v>
      </c>
      <c r="F4540" s="1" t="s">
        <v>1520</v>
      </c>
      <c r="G4540" s="2">
        <f>IFERROR(__xludf.DUMMYFUNCTION("IF(B4540="""","""",COUNTA(SPLIT(B4540,"" "")))"),19.0)</f>
        <v>19</v>
      </c>
    </row>
    <row r="4541">
      <c r="A4541" s="1" t="s">
        <v>9047</v>
      </c>
      <c r="B4541" s="1" t="s">
        <v>9048</v>
      </c>
      <c r="C4541" s="1">
        <v>10018.0</v>
      </c>
      <c r="D4541" s="1">
        <v>1.0</v>
      </c>
      <c r="F4541" s="1" t="s">
        <v>1520</v>
      </c>
      <c r="G4541" s="2">
        <f>IFERROR(__xludf.DUMMYFUNCTION("IF(B4541="""","""",COUNTA(SPLIT(B4541,"" "")))"),15.0)</f>
        <v>15</v>
      </c>
    </row>
    <row r="4542">
      <c r="A4542" s="1" t="s">
        <v>9049</v>
      </c>
      <c r="B4542" s="1" t="s">
        <v>9050</v>
      </c>
      <c r="C4542" s="1">
        <v>10017.0</v>
      </c>
      <c r="D4542" s="1">
        <v>17.0</v>
      </c>
      <c r="F4542" s="1" t="s">
        <v>1520</v>
      </c>
      <c r="G4542" s="2">
        <f>IFERROR(__xludf.DUMMYFUNCTION("IF(B4542="""","""",COUNTA(SPLIT(B4542,"" "")))"),16.0)</f>
        <v>16</v>
      </c>
    </row>
    <row r="4543">
      <c r="A4543" s="1" t="s">
        <v>9051</v>
      </c>
      <c r="B4543" s="1" t="s">
        <v>9052</v>
      </c>
      <c r="C4543" s="1">
        <v>10016.0</v>
      </c>
      <c r="D4543" s="1">
        <v>1.0</v>
      </c>
      <c r="F4543" s="1" t="s">
        <v>1520</v>
      </c>
      <c r="G4543" s="2">
        <f>IFERROR(__xludf.DUMMYFUNCTION("IF(B4543="""","""",COUNTA(SPLIT(B4543,"" "")))"),17.0)</f>
        <v>17</v>
      </c>
    </row>
    <row r="4544">
      <c r="A4544" s="1" t="s">
        <v>9053</v>
      </c>
      <c r="B4544" s="1" t="s">
        <v>9054</v>
      </c>
      <c r="C4544" s="1">
        <v>10026.0</v>
      </c>
      <c r="D4544" s="1">
        <v>1.0</v>
      </c>
      <c r="F4544" s="1" t="s">
        <v>1520</v>
      </c>
      <c r="G4544" s="2">
        <f>IFERROR(__xludf.DUMMYFUNCTION("IF(B4544="""","""",COUNTA(SPLIT(B4544,"" "")))"),9.0)</f>
        <v>9</v>
      </c>
    </row>
    <row r="4545">
      <c r="A4545" s="1" t="s">
        <v>9055</v>
      </c>
      <c r="B4545" s="1" t="s">
        <v>9056</v>
      </c>
      <c r="C4545" s="1">
        <v>10375.0</v>
      </c>
      <c r="D4545" s="1">
        <v>1.0</v>
      </c>
      <c r="F4545" s="1" t="s">
        <v>1520</v>
      </c>
      <c r="G4545" s="2">
        <f>IFERROR(__xludf.DUMMYFUNCTION("IF(B4545="""","""",COUNTA(SPLIT(B4545,"" "")))"),9.0)</f>
        <v>9</v>
      </c>
    </row>
    <row r="4546">
      <c r="A4546" s="1" t="s">
        <v>9057</v>
      </c>
      <c r="B4546" s="1" t="s">
        <v>9058</v>
      </c>
      <c r="C4546" s="1">
        <v>10374.0</v>
      </c>
      <c r="D4546" s="1">
        <v>1.0</v>
      </c>
      <c r="F4546" s="1" t="s">
        <v>1520</v>
      </c>
      <c r="G4546" s="2">
        <f>IFERROR(__xludf.DUMMYFUNCTION("IF(B4546="""","""",COUNTA(SPLIT(B4546,"" "")))"),7.0)</f>
        <v>7</v>
      </c>
    </row>
    <row r="4547">
      <c r="A4547" s="1" t="s">
        <v>9059</v>
      </c>
      <c r="B4547" s="1" t="s">
        <v>9060</v>
      </c>
      <c r="C4547" s="1">
        <v>10025.0</v>
      </c>
      <c r="D4547" s="1">
        <v>17.0</v>
      </c>
      <c r="F4547" s="1" t="s">
        <v>1520</v>
      </c>
      <c r="G4547" s="2">
        <f>IFERROR(__xludf.DUMMYFUNCTION("IF(B4547="""","""",COUNTA(SPLIT(B4547,"" "")))"),21.0)</f>
        <v>21</v>
      </c>
    </row>
    <row r="4548">
      <c r="A4548" s="1" t="s">
        <v>9061</v>
      </c>
      <c r="B4548" s="1" t="s">
        <v>9062</v>
      </c>
      <c r="C4548" s="1">
        <v>10376.0</v>
      </c>
      <c r="D4548" s="1">
        <v>1.0</v>
      </c>
      <c r="F4548" s="1" t="s">
        <v>1520</v>
      </c>
      <c r="G4548" s="2">
        <f>IFERROR(__xludf.DUMMYFUNCTION("IF(B4548="""","""",COUNTA(SPLIT(B4548,"" "")))"),29.0)</f>
        <v>29</v>
      </c>
    </row>
    <row r="4549">
      <c r="A4549" s="1" t="s">
        <v>9063</v>
      </c>
      <c r="B4549" s="1" t="s">
        <v>9064</v>
      </c>
      <c r="C4549" s="1">
        <v>10377.0</v>
      </c>
      <c r="D4549" s="1">
        <v>1.0</v>
      </c>
      <c r="F4549" s="1" t="s">
        <v>1520</v>
      </c>
      <c r="G4549" s="2">
        <f>IFERROR(__xludf.DUMMYFUNCTION("IF(B4549="""","""",COUNTA(SPLIT(B4549,"" "")))"),8.0)</f>
        <v>8</v>
      </c>
    </row>
    <row r="4550">
      <c r="A4550" s="1" t="s">
        <v>9065</v>
      </c>
      <c r="B4550" s="1" t="s">
        <v>9066</v>
      </c>
      <c r="C4550" s="1">
        <v>10372.0</v>
      </c>
      <c r="D4550" s="1">
        <v>1.0</v>
      </c>
      <c r="F4550" s="1" t="s">
        <v>1520</v>
      </c>
      <c r="G4550" s="2">
        <f>IFERROR(__xludf.DUMMYFUNCTION("IF(B4550="""","""",COUNTA(SPLIT(B4550,"" "")))"),12.0)</f>
        <v>12</v>
      </c>
    </row>
    <row r="4551">
      <c r="A4551" s="1" t="s">
        <v>9067</v>
      </c>
      <c r="B4551" s="1" t="s">
        <v>9068</v>
      </c>
      <c r="C4551" s="1">
        <v>10373.0</v>
      </c>
      <c r="D4551" s="1">
        <v>1.0</v>
      </c>
      <c r="F4551" s="1" t="s">
        <v>1520</v>
      </c>
      <c r="G4551" s="2">
        <f>IFERROR(__xludf.DUMMYFUNCTION("IF(B4551="""","""",COUNTA(SPLIT(B4551,"" "")))"),9.0)</f>
        <v>9</v>
      </c>
    </row>
    <row r="4552">
      <c r="A4552" s="1" t="s">
        <v>9069</v>
      </c>
      <c r="B4552" s="1" t="s">
        <v>9070</v>
      </c>
      <c r="C4552" s="1">
        <v>10022.0</v>
      </c>
      <c r="D4552" s="1">
        <v>17.0</v>
      </c>
      <c r="F4552" s="1" t="s">
        <v>1520</v>
      </c>
      <c r="G4552" s="2">
        <f>IFERROR(__xludf.DUMMYFUNCTION("IF(B4552="""","""",COUNTA(SPLIT(B4552,"" "")))"),6.0)</f>
        <v>6</v>
      </c>
    </row>
    <row r="4553">
      <c r="A4553" s="1" t="s">
        <v>9071</v>
      </c>
      <c r="B4553" s="1" t="s">
        <v>9072</v>
      </c>
      <c r="C4553" s="1">
        <v>10363.0</v>
      </c>
      <c r="D4553" s="1">
        <v>17.0</v>
      </c>
      <c r="F4553" s="1" t="s">
        <v>1520</v>
      </c>
      <c r="G4553" s="2">
        <f>IFERROR(__xludf.DUMMYFUNCTION("IF(B4553="""","""",COUNTA(SPLIT(B4553,"" "")))"),6.0)</f>
        <v>6</v>
      </c>
    </row>
    <row r="4554">
      <c r="A4554" s="1" t="s">
        <v>9073</v>
      </c>
      <c r="B4554" s="1" t="s">
        <v>9074</v>
      </c>
      <c r="C4554" s="1">
        <v>10364.0</v>
      </c>
      <c r="D4554" s="1">
        <v>17.0</v>
      </c>
      <c r="F4554" s="1" t="s">
        <v>1520</v>
      </c>
      <c r="G4554" s="2">
        <f>IFERROR(__xludf.DUMMYFUNCTION("IF(B4554="""","""",COUNTA(SPLIT(B4554,"" "")))"),15.0)</f>
        <v>15</v>
      </c>
    </row>
    <row r="4555">
      <c r="A4555" s="1" t="s">
        <v>9075</v>
      </c>
      <c r="B4555" s="1" t="s">
        <v>9076</v>
      </c>
      <c r="C4555" s="1">
        <v>10365.0</v>
      </c>
      <c r="D4555" s="1">
        <v>17.0</v>
      </c>
      <c r="F4555" s="1" t="s">
        <v>1520</v>
      </c>
      <c r="G4555" s="2">
        <f>IFERROR(__xludf.DUMMYFUNCTION("IF(B4555="""","""",COUNTA(SPLIT(B4555,"" "")))"),7.0)</f>
        <v>7</v>
      </c>
    </row>
    <row r="4556">
      <c r="A4556" s="1" t="s">
        <v>9077</v>
      </c>
      <c r="B4556" s="1" t="s">
        <v>9078</v>
      </c>
      <c r="C4556" s="1">
        <v>10023.0</v>
      </c>
      <c r="D4556" s="1">
        <v>17.0</v>
      </c>
      <c r="F4556" s="1" t="s">
        <v>1520</v>
      </c>
      <c r="G4556" s="2">
        <f>IFERROR(__xludf.DUMMYFUNCTION("IF(B4556="""","""",COUNTA(SPLIT(B4556,"" "")))"),11.0)</f>
        <v>11</v>
      </c>
    </row>
    <row r="4557">
      <c r="A4557" s="1" t="s">
        <v>9079</v>
      </c>
      <c r="B4557" s="1" t="s">
        <v>9080</v>
      </c>
      <c r="C4557" s="1">
        <v>10366.0</v>
      </c>
      <c r="D4557" s="1">
        <v>17.0</v>
      </c>
      <c r="F4557" s="1" t="s">
        <v>1520</v>
      </c>
      <c r="G4557" s="2">
        <f>IFERROR(__xludf.DUMMYFUNCTION("IF(B4557="""","""",COUNTA(SPLIT(B4557,"" "")))"),10.0)</f>
        <v>10</v>
      </c>
    </row>
    <row r="4558">
      <c r="A4558" s="1" t="s">
        <v>9081</v>
      </c>
      <c r="B4558" s="1" t="s">
        <v>9082</v>
      </c>
      <c r="C4558" s="1">
        <v>10367.0</v>
      </c>
      <c r="D4558" s="1">
        <v>17.0</v>
      </c>
      <c r="F4558" s="1" t="s">
        <v>1520</v>
      </c>
      <c r="G4558" s="2">
        <f>IFERROR(__xludf.DUMMYFUNCTION("IF(B4558="""","""",COUNTA(SPLIT(B4558,"" "")))"),14.0)</f>
        <v>14</v>
      </c>
    </row>
    <row r="4559">
      <c r="A4559" s="1" t="s">
        <v>9083</v>
      </c>
      <c r="B4559" s="1" t="s">
        <v>9084</v>
      </c>
      <c r="C4559" s="1">
        <v>10368.0</v>
      </c>
      <c r="D4559" s="1">
        <v>17.0</v>
      </c>
      <c r="F4559" s="1" t="s">
        <v>1520</v>
      </c>
      <c r="G4559" s="2">
        <f>IFERROR(__xludf.DUMMYFUNCTION("IF(B4559="""","""",COUNTA(SPLIT(B4559,"" "")))"),9.0)</f>
        <v>9</v>
      </c>
    </row>
    <row r="4560">
      <c r="A4560" s="1" t="s">
        <v>9085</v>
      </c>
      <c r="B4560" s="1" t="s">
        <v>9086</v>
      </c>
      <c r="C4560" s="1">
        <v>10024.0</v>
      </c>
      <c r="D4560" s="1">
        <v>17.0</v>
      </c>
      <c r="F4560" s="1" t="s">
        <v>1520</v>
      </c>
      <c r="G4560" s="2">
        <f>IFERROR(__xludf.DUMMYFUNCTION("IF(B4560="""","""",COUNTA(SPLIT(B4560,"" "")))"),9.0)</f>
        <v>9</v>
      </c>
    </row>
    <row r="4561">
      <c r="A4561" s="1" t="s">
        <v>9087</v>
      </c>
      <c r="B4561" s="1" t="s">
        <v>9088</v>
      </c>
      <c r="C4561" s="1">
        <v>10369.0</v>
      </c>
      <c r="D4561" s="1">
        <v>17.0</v>
      </c>
      <c r="F4561" s="1" t="s">
        <v>1520</v>
      </c>
      <c r="G4561" s="2">
        <f>IFERROR(__xludf.DUMMYFUNCTION("IF(B4561="""","""",COUNTA(SPLIT(B4561,"" "")))"),11.0)</f>
        <v>11</v>
      </c>
    </row>
    <row r="4562">
      <c r="A4562" s="1" t="s">
        <v>9089</v>
      </c>
      <c r="B4562" s="1" t="s">
        <v>9090</v>
      </c>
      <c r="C4562" s="1">
        <v>10370.0</v>
      </c>
      <c r="D4562" s="1">
        <v>17.0</v>
      </c>
      <c r="F4562" s="1" t="s">
        <v>1520</v>
      </c>
      <c r="G4562" s="2">
        <f>IFERROR(__xludf.DUMMYFUNCTION("IF(B4562="""","""",COUNTA(SPLIT(B4562,"" "")))"),12.0)</f>
        <v>12</v>
      </c>
    </row>
    <row r="4563">
      <c r="A4563" s="1" t="s">
        <v>9091</v>
      </c>
      <c r="B4563" s="1" t="s">
        <v>9092</v>
      </c>
      <c r="C4563" s="1">
        <v>10009.0</v>
      </c>
      <c r="D4563" s="1">
        <v>17.0</v>
      </c>
      <c r="F4563" s="1" t="s">
        <v>1520</v>
      </c>
      <c r="G4563" s="2">
        <f>IFERROR(__xludf.DUMMYFUNCTION("IF(B4563="""","""",COUNTA(SPLIT(B4563,"" "")))"),31.0)</f>
        <v>31</v>
      </c>
    </row>
    <row r="4564">
      <c r="A4564" s="1" t="s">
        <v>9093</v>
      </c>
      <c r="B4564" s="1" t="s">
        <v>9094</v>
      </c>
      <c r="C4564" s="1">
        <v>10008.0</v>
      </c>
      <c r="D4564" s="1">
        <v>17.0</v>
      </c>
      <c r="F4564" s="1" t="s">
        <v>1520</v>
      </c>
      <c r="G4564" s="2">
        <f>IFERROR(__xludf.DUMMYFUNCTION("IF(B4564="""","""",COUNTA(SPLIT(B4564,"" "")))"),39.0)</f>
        <v>39</v>
      </c>
    </row>
    <row r="4565">
      <c r="A4565" s="1" t="s">
        <v>9095</v>
      </c>
      <c r="B4565" s="1" t="s">
        <v>9096</v>
      </c>
      <c r="C4565" s="1">
        <v>10339.0</v>
      </c>
      <c r="D4565" s="1">
        <v>1.0</v>
      </c>
      <c r="F4565" s="1" t="s">
        <v>1520</v>
      </c>
      <c r="G4565" s="2">
        <f>IFERROR(__xludf.DUMMYFUNCTION("IF(B4565="""","""",COUNTA(SPLIT(B4565,"" "")))"),52.0)</f>
        <v>52</v>
      </c>
    </row>
    <row r="4566">
      <c r="A4566" s="1" t="s">
        <v>9097</v>
      </c>
      <c r="B4566" s="1" t="s">
        <v>9098</v>
      </c>
      <c r="C4566" s="1">
        <v>10007.0</v>
      </c>
      <c r="D4566" s="1">
        <v>17.0</v>
      </c>
      <c r="F4566" s="1" t="s">
        <v>1520</v>
      </c>
      <c r="G4566" s="2">
        <f>IFERROR(__xludf.DUMMYFUNCTION("IF(B4566="""","""",COUNTA(SPLIT(B4566,"" "")))"),20.0)</f>
        <v>20</v>
      </c>
    </row>
    <row r="4567">
      <c r="A4567" s="1" t="s">
        <v>9099</v>
      </c>
      <c r="B4567" s="1" t="s">
        <v>9100</v>
      </c>
      <c r="C4567" s="1">
        <v>10330.0</v>
      </c>
      <c r="D4567" s="1">
        <v>17.0</v>
      </c>
      <c r="F4567" s="1" t="s">
        <v>1520</v>
      </c>
      <c r="G4567" s="2">
        <f>IFERROR(__xludf.DUMMYFUNCTION("IF(B4567="""","""",COUNTA(SPLIT(B4567,"" "")))"),16.0)</f>
        <v>16</v>
      </c>
    </row>
    <row r="4568">
      <c r="A4568" s="1" t="s">
        <v>9101</v>
      </c>
      <c r="B4568" s="1" t="s">
        <v>9102</v>
      </c>
      <c r="C4568" s="1">
        <v>10331.0</v>
      </c>
      <c r="D4568" s="1">
        <v>2.0</v>
      </c>
      <c r="F4568" s="1" t="s">
        <v>1520</v>
      </c>
      <c r="G4568" s="2">
        <f>IFERROR(__xludf.DUMMYFUNCTION("IF(B4568="""","""",COUNTA(SPLIT(B4568,"" "")))"),12.0)</f>
        <v>12</v>
      </c>
    </row>
    <row r="4569">
      <c r="A4569" s="1" t="s">
        <v>9103</v>
      </c>
      <c r="B4569" s="1" t="s">
        <v>9104</v>
      </c>
      <c r="C4569" s="1">
        <v>10332.0</v>
      </c>
      <c r="D4569" s="1">
        <v>1.0</v>
      </c>
      <c r="F4569" s="1" t="s">
        <v>1520</v>
      </c>
      <c r="G4569" s="2">
        <f>IFERROR(__xludf.DUMMYFUNCTION("IF(B4569="""","""",COUNTA(SPLIT(B4569,"" "")))"),45.0)</f>
        <v>45</v>
      </c>
    </row>
    <row r="4570">
      <c r="A4570" s="1" t="s">
        <v>9105</v>
      </c>
      <c r="B4570" s="1" t="s">
        <v>9106</v>
      </c>
      <c r="C4570" s="1">
        <v>10333.0</v>
      </c>
      <c r="D4570" s="1">
        <v>9.0</v>
      </c>
      <c r="F4570" s="1" t="s">
        <v>1520</v>
      </c>
      <c r="G4570" s="2">
        <f>IFERROR(__xludf.DUMMYFUNCTION("IF(B4570="""","""",COUNTA(SPLIT(B4570,"" "")))"),19.0)</f>
        <v>19</v>
      </c>
    </row>
    <row r="4571">
      <c r="A4571" s="1" t="s">
        <v>9107</v>
      </c>
      <c r="B4571" s="1" t="s">
        <v>9108</v>
      </c>
      <c r="C4571" s="1">
        <v>10334.0</v>
      </c>
      <c r="D4571" s="1">
        <v>2.0</v>
      </c>
      <c r="F4571" s="1" t="s">
        <v>1520</v>
      </c>
      <c r="G4571" s="2">
        <f>IFERROR(__xludf.DUMMYFUNCTION("IF(B4571="""","""",COUNTA(SPLIT(B4571,"" "")))"),45.0)</f>
        <v>45</v>
      </c>
    </row>
    <row r="4572">
      <c r="A4572" s="1" t="s">
        <v>9109</v>
      </c>
      <c r="B4572" s="1" t="s">
        <v>9110</v>
      </c>
      <c r="C4572" s="1">
        <v>10335.0</v>
      </c>
      <c r="D4572" s="1">
        <v>17.0</v>
      </c>
      <c r="F4572" s="1" t="s">
        <v>1520</v>
      </c>
      <c r="G4572" s="2">
        <f>IFERROR(__xludf.DUMMYFUNCTION("IF(B4572="""","""",COUNTA(SPLIT(B4572,"" "")))"),22.0)</f>
        <v>22</v>
      </c>
    </row>
    <row r="4573">
      <c r="A4573" s="1" t="s">
        <v>9111</v>
      </c>
      <c r="B4573" s="1" t="s">
        <v>9112</v>
      </c>
      <c r="C4573" s="1">
        <v>10336.0</v>
      </c>
      <c r="D4573" s="1">
        <v>2.0</v>
      </c>
      <c r="F4573" s="1" t="s">
        <v>1520</v>
      </c>
      <c r="G4573" s="2">
        <f>IFERROR(__xludf.DUMMYFUNCTION("IF(B4573="""","""",COUNTA(SPLIT(B4573,"" "")))"),6.0)</f>
        <v>6</v>
      </c>
    </row>
    <row r="4574">
      <c r="A4574" s="1" t="s">
        <v>9113</v>
      </c>
      <c r="B4574" s="1" t="s">
        <v>9114</v>
      </c>
      <c r="C4574" s="1">
        <v>10337.0</v>
      </c>
      <c r="D4574" s="1">
        <v>1.0</v>
      </c>
      <c r="F4574" s="1" t="s">
        <v>1520</v>
      </c>
      <c r="G4574" s="2">
        <f>IFERROR(__xludf.DUMMYFUNCTION("IF(B4574="""","""",COUNTA(SPLIT(B4574,"" "")))"),41.0)</f>
        <v>41</v>
      </c>
    </row>
    <row r="4575">
      <c r="A4575" s="1" t="s">
        <v>9115</v>
      </c>
      <c r="B4575" s="1" t="s">
        <v>9116</v>
      </c>
      <c r="C4575" s="1">
        <v>10338.0</v>
      </c>
      <c r="D4575" s="1">
        <v>2.0</v>
      </c>
      <c r="F4575" s="1" t="s">
        <v>1520</v>
      </c>
      <c r="G4575" s="2">
        <f>IFERROR(__xludf.DUMMYFUNCTION("IF(B4575="""","""",COUNTA(SPLIT(B4575,"" "")))"),34.0)</f>
        <v>34</v>
      </c>
    </row>
    <row r="4576">
      <c r="A4576" s="1" t="s">
        <v>9117</v>
      </c>
      <c r="B4576" s="1" t="s">
        <v>9118</v>
      </c>
      <c r="C4576" s="1">
        <v>10010.0</v>
      </c>
      <c r="D4576" s="1">
        <v>1.0</v>
      </c>
      <c r="F4576" s="1" t="s">
        <v>1520</v>
      </c>
      <c r="G4576" s="2">
        <f>IFERROR(__xludf.DUMMYFUNCTION("IF(B4576="""","""",COUNTA(SPLIT(B4576,"" "")))"),17.0)</f>
        <v>17</v>
      </c>
    </row>
    <row r="4577">
      <c r="A4577" s="1" t="s">
        <v>9119</v>
      </c>
      <c r="B4577" s="1" t="s">
        <v>9120</v>
      </c>
      <c r="C4577" s="1">
        <v>10343.0</v>
      </c>
      <c r="D4577" s="1">
        <v>17.0</v>
      </c>
      <c r="F4577" s="1" t="s">
        <v>1520</v>
      </c>
      <c r="G4577" s="2">
        <f>IFERROR(__xludf.DUMMYFUNCTION("IF(B4577="""","""",COUNTA(SPLIT(B4577,"" "")))"),12.0)</f>
        <v>12</v>
      </c>
    </row>
    <row r="4578">
      <c r="A4578" s="1" t="s">
        <v>9121</v>
      </c>
      <c r="B4578" s="1" t="s">
        <v>9122</v>
      </c>
      <c r="C4578" s="1">
        <v>10344.0</v>
      </c>
      <c r="D4578" s="1">
        <v>2.0</v>
      </c>
      <c r="F4578" s="1" t="s">
        <v>1520</v>
      </c>
      <c r="G4578" s="2">
        <f>IFERROR(__xludf.DUMMYFUNCTION("IF(B4578="""","""",COUNTA(SPLIT(B4578,"" "")))"),28.0)</f>
        <v>28</v>
      </c>
    </row>
    <row r="4579">
      <c r="A4579" s="1" t="s">
        <v>9123</v>
      </c>
      <c r="B4579" s="1" t="s">
        <v>9124</v>
      </c>
      <c r="C4579" s="1">
        <v>10345.0</v>
      </c>
      <c r="D4579" s="1">
        <v>9.0</v>
      </c>
      <c r="F4579" s="1" t="s">
        <v>1520</v>
      </c>
      <c r="G4579" s="2">
        <f>IFERROR(__xludf.DUMMYFUNCTION("IF(B4579="""","""",COUNTA(SPLIT(B4579,"" "")))"),13.0)</f>
        <v>13</v>
      </c>
    </row>
    <row r="4580">
      <c r="A4580" s="1" t="s">
        <v>9125</v>
      </c>
      <c r="B4580" s="1" t="s">
        <v>9126</v>
      </c>
      <c r="C4580" s="1">
        <v>10346.0</v>
      </c>
      <c r="D4580" s="1">
        <v>2.0</v>
      </c>
      <c r="F4580" s="1" t="s">
        <v>1520</v>
      </c>
      <c r="G4580" s="2">
        <f>IFERROR(__xludf.DUMMYFUNCTION("IF(B4580="""","""",COUNTA(SPLIT(B4580,"" "")))"),17.0)</f>
        <v>17</v>
      </c>
    </row>
    <row r="4581">
      <c r="A4581" s="1" t="s">
        <v>9127</v>
      </c>
      <c r="B4581" s="1" t="s">
        <v>9128</v>
      </c>
      <c r="C4581" s="1">
        <v>9961.0</v>
      </c>
      <c r="D4581" s="1">
        <v>1.0</v>
      </c>
      <c r="F4581" s="1" t="s">
        <v>1520</v>
      </c>
      <c r="G4581" s="2">
        <f>IFERROR(__xludf.DUMMYFUNCTION("IF(B4581="""","""",COUNTA(SPLIT(B4581,"" "")))"),4.0)</f>
        <v>4</v>
      </c>
    </row>
    <row r="4582">
      <c r="A4582" s="1" t="s">
        <v>9129</v>
      </c>
      <c r="B4582" s="1" t="s">
        <v>9130</v>
      </c>
      <c r="C4582" s="1">
        <v>9960.0</v>
      </c>
      <c r="D4582" s="1">
        <v>1.0</v>
      </c>
      <c r="F4582" s="1" t="s">
        <v>1520</v>
      </c>
      <c r="G4582" s="2">
        <f>IFERROR(__xludf.DUMMYFUNCTION("IF(B4582="""","""",COUNTA(SPLIT(B4582,"" "")))"),19.0)</f>
        <v>19</v>
      </c>
    </row>
    <row r="4583">
      <c r="A4583" s="1" t="s">
        <v>9131</v>
      </c>
      <c r="B4583" s="1" t="s">
        <v>9132</v>
      </c>
      <c r="C4583" s="1">
        <v>10027.0</v>
      </c>
      <c r="D4583" s="1">
        <v>17.0</v>
      </c>
      <c r="F4583" s="1" t="s">
        <v>1520</v>
      </c>
      <c r="G4583" s="2">
        <f>IFERROR(__xludf.DUMMYFUNCTION("IF(B4583="""","""",COUNTA(SPLIT(B4583,"" "")))"),9.0)</f>
        <v>9</v>
      </c>
    </row>
    <row r="4584">
      <c r="A4584" s="1" t="s">
        <v>9133</v>
      </c>
      <c r="B4584" s="1" t="s">
        <v>9134</v>
      </c>
      <c r="C4584" s="1">
        <v>10378.0</v>
      </c>
      <c r="D4584" s="1">
        <v>2.0</v>
      </c>
      <c r="F4584" s="1" t="s">
        <v>1520</v>
      </c>
      <c r="G4584" s="2">
        <f>IFERROR(__xludf.DUMMYFUNCTION("IF(B4584="""","""",COUNTA(SPLIT(B4584,"" "")))"),24.0)</f>
        <v>24</v>
      </c>
    </row>
    <row r="4585">
      <c r="A4585" s="1" t="s">
        <v>9135</v>
      </c>
      <c r="B4585" s="1" t="s">
        <v>9136</v>
      </c>
      <c r="C4585" s="1">
        <v>10379.0</v>
      </c>
      <c r="D4585" s="1">
        <v>9.0</v>
      </c>
      <c r="F4585" s="1" t="s">
        <v>1520</v>
      </c>
      <c r="G4585" s="2">
        <f>IFERROR(__xludf.DUMMYFUNCTION("IF(B4585="""","""",COUNTA(SPLIT(B4585,"" "")))"),25.0)</f>
        <v>25</v>
      </c>
    </row>
    <row r="4586">
      <c r="A4586" s="1" t="s">
        <v>9137</v>
      </c>
      <c r="B4586" s="1" t="s">
        <v>9138</v>
      </c>
      <c r="C4586" s="1">
        <v>10380.0</v>
      </c>
      <c r="D4586" s="1">
        <v>17.0</v>
      </c>
      <c r="F4586" s="1" t="s">
        <v>1520</v>
      </c>
      <c r="G4586" s="2">
        <f>IFERROR(__xludf.DUMMYFUNCTION("IF(B4586="""","""",COUNTA(SPLIT(B4586,"" "")))"),22.0)</f>
        <v>22</v>
      </c>
    </row>
    <row r="4587">
      <c r="A4587" s="1" t="s">
        <v>9139</v>
      </c>
      <c r="B4587" s="1" t="s">
        <v>9140</v>
      </c>
      <c r="C4587" s="1">
        <v>10028.0</v>
      </c>
      <c r="D4587" s="1">
        <v>1.0</v>
      </c>
      <c r="F4587" s="1" t="s">
        <v>1520</v>
      </c>
      <c r="G4587" s="2">
        <f>IFERROR(__xludf.DUMMYFUNCTION("IF(B4587="""","""",COUNTA(SPLIT(B4587,"" "")))"),60.0)</f>
        <v>60</v>
      </c>
    </row>
    <row r="4588">
      <c r="A4588" s="1" t="s">
        <v>9141</v>
      </c>
      <c r="B4588" s="1" t="s">
        <v>9142</v>
      </c>
      <c r="C4588" s="1">
        <v>10676.0</v>
      </c>
      <c r="D4588" s="1">
        <v>1.0</v>
      </c>
      <c r="F4588" s="1" t="s">
        <v>1520</v>
      </c>
      <c r="G4588" s="2">
        <f>IFERROR(__xludf.DUMMYFUNCTION("IF(B4588="""","""",COUNTA(SPLIT(B4588,"" "")))"),19.0)</f>
        <v>19</v>
      </c>
    </row>
    <row r="4589">
      <c r="A4589" s="1" t="s">
        <v>9143</v>
      </c>
      <c r="B4589" s="1" t="s">
        <v>9144</v>
      </c>
      <c r="C4589" s="1">
        <v>10677.0</v>
      </c>
      <c r="D4589" s="1">
        <v>1.0</v>
      </c>
      <c r="F4589" s="1" t="s">
        <v>1520</v>
      </c>
      <c r="G4589" s="2">
        <f>IFERROR(__xludf.DUMMYFUNCTION("IF(B4589="""","""",COUNTA(SPLIT(B4589,"" "")))"),17.0)</f>
        <v>17</v>
      </c>
    </row>
    <row r="4590">
      <c r="A4590" s="1" t="s">
        <v>9145</v>
      </c>
      <c r="B4590" s="1" t="s">
        <v>9146</v>
      </c>
      <c r="C4590" s="1">
        <v>10678.0</v>
      </c>
      <c r="D4590" s="1">
        <v>1.0</v>
      </c>
      <c r="F4590" s="1" t="s">
        <v>1520</v>
      </c>
      <c r="G4590" s="2">
        <f>IFERROR(__xludf.DUMMYFUNCTION("IF(B4590="""","""",COUNTA(SPLIT(B4590,"" "")))"),32.0)</f>
        <v>32</v>
      </c>
    </row>
    <row r="4591">
      <c r="A4591" s="1" t="s">
        <v>9147</v>
      </c>
      <c r="B4591" s="1" t="s">
        <v>9148</v>
      </c>
      <c r="C4591" s="1">
        <v>10679.0</v>
      </c>
      <c r="D4591" s="1">
        <v>1.0</v>
      </c>
      <c r="F4591" s="1" t="s">
        <v>1520</v>
      </c>
      <c r="G4591" s="2">
        <f>IFERROR(__xludf.DUMMYFUNCTION("IF(B4591="""","""",COUNTA(SPLIT(B4591,"" "")))"),37.0)</f>
        <v>37</v>
      </c>
    </row>
    <row r="4592">
      <c r="A4592" s="1" t="s">
        <v>9149</v>
      </c>
      <c r="B4592" s="1" t="s">
        <v>9150</v>
      </c>
      <c r="C4592" s="1">
        <v>10680.0</v>
      </c>
      <c r="D4592" s="1">
        <v>1.0</v>
      </c>
      <c r="F4592" s="1" t="s">
        <v>1520</v>
      </c>
      <c r="G4592" s="2">
        <f>IFERROR(__xludf.DUMMYFUNCTION("IF(B4592="""","""",COUNTA(SPLIT(B4592,"" "")))"),29.0)</f>
        <v>29</v>
      </c>
    </row>
    <row r="4593">
      <c r="A4593" s="1" t="s">
        <v>9151</v>
      </c>
      <c r="B4593" s="1" t="s">
        <v>9152</v>
      </c>
      <c r="C4593" s="1">
        <v>10681.0</v>
      </c>
      <c r="D4593" s="1">
        <v>1.0</v>
      </c>
      <c r="F4593" s="1" t="s">
        <v>1520</v>
      </c>
      <c r="G4593" s="2">
        <f>IFERROR(__xludf.DUMMYFUNCTION("IF(B4593="""","""",COUNTA(SPLIT(B4593,"" "")))"),18.0)</f>
        <v>18</v>
      </c>
    </row>
    <row r="4594">
      <c r="A4594" s="1" t="s">
        <v>9153</v>
      </c>
      <c r="B4594" s="1" t="s">
        <v>9154</v>
      </c>
      <c r="C4594" s="1">
        <v>10848.0</v>
      </c>
      <c r="D4594" s="1">
        <v>1.0</v>
      </c>
      <c r="F4594" s="1" t="s">
        <v>1520</v>
      </c>
      <c r="G4594" s="2">
        <f>IFERROR(__xludf.DUMMYFUNCTION("IF(B4594="""","""",COUNTA(SPLIT(B4594,"" "")))"),5.0)</f>
        <v>5</v>
      </c>
    </row>
    <row r="4595">
      <c r="A4595" s="1" t="s">
        <v>9155</v>
      </c>
      <c r="B4595" s="1" t="s">
        <v>9156</v>
      </c>
      <c r="C4595" s="1">
        <v>10849.0</v>
      </c>
      <c r="D4595" s="1">
        <v>1.0</v>
      </c>
      <c r="F4595" s="1" t="s">
        <v>1520</v>
      </c>
      <c r="G4595" s="2">
        <f>IFERROR(__xludf.DUMMYFUNCTION("IF(B4595="""","""",COUNTA(SPLIT(B4595,"" "")))"),10.0)</f>
        <v>10</v>
      </c>
    </row>
    <row r="4596">
      <c r="A4596" s="1" t="s">
        <v>9157</v>
      </c>
      <c r="B4596" s="1" t="s">
        <v>9158</v>
      </c>
      <c r="C4596" s="1">
        <v>10011.0</v>
      </c>
      <c r="D4596" s="1">
        <v>1.0</v>
      </c>
      <c r="F4596" s="1" t="s">
        <v>1520</v>
      </c>
      <c r="G4596" s="2">
        <f>IFERROR(__xludf.DUMMYFUNCTION("IF(B4596="""","""",COUNTA(SPLIT(B4596,"" "")))"),23.0)</f>
        <v>23</v>
      </c>
    </row>
    <row r="4597">
      <c r="A4597" s="1" t="s">
        <v>9159</v>
      </c>
      <c r="B4597" s="1" t="s">
        <v>9160</v>
      </c>
      <c r="C4597" s="1">
        <v>10347.0</v>
      </c>
      <c r="D4597" s="1">
        <v>17.0</v>
      </c>
      <c r="F4597" s="1" t="s">
        <v>1520</v>
      </c>
      <c r="G4597" s="2">
        <f>IFERROR(__xludf.DUMMYFUNCTION("IF(B4597="""","""",COUNTA(SPLIT(B4597,"" "")))"),10.0)</f>
        <v>10</v>
      </c>
    </row>
    <row r="4598">
      <c r="A4598" s="1" t="s">
        <v>9161</v>
      </c>
      <c r="B4598" s="1" t="s">
        <v>9162</v>
      </c>
      <c r="C4598" s="1">
        <v>10348.0</v>
      </c>
      <c r="D4598" s="1">
        <v>2.0</v>
      </c>
      <c r="F4598" s="1" t="s">
        <v>1520</v>
      </c>
      <c r="G4598" s="2">
        <f>IFERROR(__xludf.DUMMYFUNCTION("IF(B4598="""","""",COUNTA(SPLIT(B4598,"" "")))"),14.0)</f>
        <v>14</v>
      </c>
    </row>
    <row r="4599">
      <c r="A4599" s="1" t="s">
        <v>9163</v>
      </c>
      <c r="B4599" s="1" t="s">
        <v>9164</v>
      </c>
      <c r="C4599" s="1">
        <v>10349.0</v>
      </c>
      <c r="D4599" s="1">
        <v>1.0</v>
      </c>
      <c r="F4599" s="1" t="s">
        <v>1520</v>
      </c>
      <c r="G4599" s="2">
        <f>IFERROR(__xludf.DUMMYFUNCTION("IF(B4599="""","""",COUNTA(SPLIT(B4599,"" "")))"),35.0)</f>
        <v>35</v>
      </c>
    </row>
    <row r="4600">
      <c r="A4600" s="1" t="s">
        <v>9165</v>
      </c>
      <c r="B4600" s="1" t="s">
        <v>9166</v>
      </c>
      <c r="C4600" s="1">
        <v>10350.0</v>
      </c>
      <c r="D4600" s="1">
        <v>2.0</v>
      </c>
      <c r="F4600" s="1" t="s">
        <v>1520</v>
      </c>
      <c r="G4600" s="2">
        <f>IFERROR(__xludf.DUMMYFUNCTION("IF(B4600="""","""",COUNTA(SPLIT(B4600,"" "")))"),5.0)</f>
        <v>5</v>
      </c>
    </row>
    <row r="4601">
      <c r="A4601" s="1" t="s">
        <v>9167</v>
      </c>
      <c r="B4601" s="1" t="s">
        <v>9168</v>
      </c>
      <c r="C4601" s="1">
        <v>10351.0</v>
      </c>
      <c r="D4601" s="1">
        <v>1.0</v>
      </c>
      <c r="F4601" s="1" t="s">
        <v>1520</v>
      </c>
      <c r="G4601" s="2">
        <f>IFERROR(__xludf.DUMMYFUNCTION("IF(B4601="""","""",COUNTA(SPLIT(B4601,"" "")))"),5.0)</f>
        <v>5</v>
      </c>
    </row>
    <row r="4602">
      <c r="A4602" s="1" t="s">
        <v>9169</v>
      </c>
      <c r="B4602" s="1" t="s">
        <v>9170</v>
      </c>
      <c r="C4602" s="1">
        <v>10352.0</v>
      </c>
      <c r="D4602" s="1">
        <v>1.0</v>
      </c>
      <c r="F4602" s="1" t="s">
        <v>1520</v>
      </c>
      <c r="G4602" s="2">
        <f>IFERROR(__xludf.DUMMYFUNCTION("IF(B4602="""","""",COUNTA(SPLIT(B4602,"" "")))"),22.0)</f>
        <v>22</v>
      </c>
    </row>
    <row r="4603">
      <c r="A4603" s="1" t="s">
        <v>9171</v>
      </c>
      <c r="B4603" s="1" t="s">
        <v>1650</v>
      </c>
      <c r="C4603" s="1">
        <v>10353.0</v>
      </c>
      <c r="D4603" s="1">
        <v>2.0</v>
      </c>
      <c r="F4603" s="1" t="s">
        <v>1520</v>
      </c>
      <c r="G4603" s="2">
        <f>IFERROR(__xludf.DUMMYFUNCTION("IF(B4603="""","""",COUNTA(SPLIT(B4603,"" "")))"),1.0)</f>
        <v>1</v>
      </c>
    </row>
    <row r="4604">
      <c r="A4604" s="1" t="s">
        <v>9172</v>
      </c>
      <c r="B4604" s="1" t="s">
        <v>9173</v>
      </c>
      <c r="C4604" s="1">
        <v>10354.0</v>
      </c>
      <c r="D4604" s="1">
        <v>1.0</v>
      </c>
      <c r="F4604" s="1" t="s">
        <v>1520</v>
      </c>
      <c r="G4604" s="2">
        <f>IFERROR(__xludf.DUMMYFUNCTION("IF(B4604="""","""",COUNTA(SPLIT(B4604,"" "")))"),39.0)</f>
        <v>39</v>
      </c>
    </row>
    <row r="4605">
      <c r="A4605" s="1" t="s">
        <v>9174</v>
      </c>
      <c r="B4605" s="1" t="s">
        <v>9175</v>
      </c>
      <c r="C4605" s="1">
        <v>10703.0</v>
      </c>
      <c r="D4605" s="1">
        <v>1.0</v>
      </c>
      <c r="F4605" s="1" t="s">
        <v>1520</v>
      </c>
      <c r="G4605" s="2">
        <f>IFERROR(__xludf.DUMMYFUNCTION("IF(B4605="""","""",COUNTA(SPLIT(B4605,"" "")))"),18.0)</f>
        <v>18</v>
      </c>
    </row>
    <row r="4606">
      <c r="A4606" s="1" t="s">
        <v>9176</v>
      </c>
      <c r="B4606" s="1" t="s">
        <v>9177</v>
      </c>
      <c r="C4606" s="1">
        <v>10436.0</v>
      </c>
      <c r="D4606" s="1">
        <v>1.0</v>
      </c>
      <c r="F4606" s="1" t="s">
        <v>1520</v>
      </c>
      <c r="G4606" s="2">
        <f>IFERROR(__xludf.DUMMYFUNCTION("IF(B4606="""","""",COUNTA(SPLIT(B4606,"" "")))"),27.0)</f>
        <v>27</v>
      </c>
    </row>
    <row r="4607">
      <c r="A4607" s="1" t="s">
        <v>9178</v>
      </c>
      <c r="B4607" s="1" t="s">
        <v>9179</v>
      </c>
      <c r="C4607" s="1">
        <v>10466.0</v>
      </c>
      <c r="D4607" s="1">
        <v>1.0</v>
      </c>
      <c r="F4607" s="1" t="s">
        <v>1520</v>
      </c>
      <c r="G4607" s="2">
        <f>IFERROR(__xludf.DUMMYFUNCTION("IF(B4607="""","""",COUNTA(SPLIT(B4607,"" "")))"),33.0)</f>
        <v>33</v>
      </c>
    </row>
    <row r="4608">
      <c r="A4608" s="1" t="s">
        <v>9180</v>
      </c>
      <c r="B4608" s="1" t="s">
        <v>9181</v>
      </c>
      <c r="C4608" s="1">
        <v>10467.0</v>
      </c>
      <c r="D4608" s="1">
        <v>2.0</v>
      </c>
      <c r="F4608" s="1" t="s">
        <v>1520</v>
      </c>
      <c r="G4608" s="2">
        <f>IFERROR(__xludf.DUMMYFUNCTION("IF(B4608="""","""",COUNTA(SPLIT(B4608,"" "")))"),26.0)</f>
        <v>26</v>
      </c>
    </row>
    <row r="4609">
      <c r="A4609" s="1" t="s">
        <v>9182</v>
      </c>
      <c r="B4609" s="1" t="s">
        <v>9183</v>
      </c>
      <c r="C4609" s="1">
        <v>10057.0</v>
      </c>
      <c r="D4609" s="1">
        <v>1.0</v>
      </c>
      <c r="F4609" s="1" t="s">
        <v>1520</v>
      </c>
      <c r="G4609" s="2">
        <f>IFERROR(__xludf.DUMMYFUNCTION("IF(B4609="""","""",COUNTA(SPLIT(B4609,"" "")))"),12.0)</f>
        <v>12</v>
      </c>
    </row>
    <row r="4610">
      <c r="A4610" s="1" t="s">
        <v>9184</v>
      </c>
      <c r="B4610" s="1" t="s">
        <v>9185</v>
      </c>
      <c r="C4610" s="1">
        <v>10447.0</v>
      </c>
      <c r="D4610" s="1">
        <v>2.0</v>
      </c>
      <c r="F4610" s="1" t="s">
        <v>1520</v>
      </c>
      <c r="G4610" s="2">
        <f>IFERROR(__xludf.DUMMYFUNCTION("IF(B4610="""","""",COUNTA(SPLIT(B4610,"" "")))"),15.0)</f>
        <v>15</v>
      </c>
    </row>
    <row r="4611">
      <c r="A4611" s="1" t="s">
        <v>9186</v>
      </c>
      <c r="B4611" s="1" t="s">
        <v>9187</v>
      </c>
      <c r="C4611" s="1">
        <v>10448.0</v>
      </c>
      <c r="D4611" s="1">
        <v>1.0</v>
      </c>
      <c r="F4611" s="1" t="s">
        <v>1520</v>
      </c>
      <c r="G4611" s="2">
        <f>IFERROR(__xludf.DUMMYFUNCTION("IF(B4611="""","""",COUNTA(SPLIT(B4611,"" "")))"),50.0)</f>
        <v>50</v>
      </c>
    </row>
    <row r="4612">
      <c r="A4612" s="1" t="s">
        <v>9188</v>
      </c>
      <c r="B4612" s="1" t="s">
        <v>9189</v>
      </c>
      <c r="C4612" s="1">
        <v>10060.0</v>
      </c>
      <c r="D4612" s="1">
        <v>1.0</v>
      </c>
      <c r="F4612" s="1" t="s">
        <v>1520</v>
      </c>
      <c r="G4612" s="2">
        <f>IFERROR(__xludf.DUMMYFUNCTION("IF(B4612="""","""",COUNTA(SPLIT(B4612,"" "")))"),41.0)</f>
        <v>41</v>
      </c>
    </row>
    <row r="4613">
      <c r="A4613" s="1" t="s">
        <v>9190</v>
      </c>
      <c r="B4613" s="1" t="s">
        <v>9191</v>
      </c>
      <c r="C4613" s="1">
        <v>10449.0</v>
      </c>
      <c r="D4613" s="1">
        <v>2.0</v>
      </c>
      <c r="F4613" s="1" t="s">
        <v>1520</v>
      </c>
      <c r="G4613" s="2">
        <f>IFERROR(__xludf.DUMMYFUNCTION("IF(B4613="""","""",COUNTA(SPLIT(B4613,"" "")))"),30.0)</f>
        <v>30</v>
      </c>
    </row>
    <row r="4614">
      <c r="A4614" s="1" t="s">
        <v>9192</v>
      </c>
      <c r="B4614" s="1" t="s">
        <v>9193</v>
      </c>
      <c r="C4614" s="1">
        <v>10450.0</v>
      </c>
      <c r="D4614" s="1">
        <v>1.0</v>
      </c>
      <c r="F4614" s="1" t="s">
        <v>1520</v>
      </c>
      <c r="G4614" s="2">
        <f>IFERROR(__xludf.DUMMYFUNCTION("IF(B4614="""","""",COUNTA(SPLIT(B4614,"" "")))"),33.0)</f>
        <v>33</v>
      </c>
    </row>
    <row r="4615">
      <c r="A4615" s="1" t="s">
        <v>9194</v>
      </c>
      <c r="B4615" s="1" t="s">
        <v>9195</v>
      </c>
      <c r="C4615" s="1">
        <v>10433.0</v>
      </c>
      <c r="D4615" s="1">
        <v>1.0</v>
      </c>
      <c r="F4615" s="1" t="s">
        <v>1520</v>
      </c>
      <c r="G4615" s="2">
        <f>IFERROR(__xludf.DUMMYFUNCTION("IF(B4615="""","""",COUNTA(SPLIT(B4615,"" "")))"),31.0)</f>
        <v>31</v>
      </c>
    </row>
    <row r="4616">
      <c r="A4616" s="1" t="s">
        <v>9196</v>
      </c>
      <c r="B4616" s="1" t="s">
        <v>9197</v>
      </c>
      <c r="C4616" s="1">
        <v>10451.0</v>
      </c>
      <c r="D4616" s="1">
        <v>9.0</v>
      </c>
      <c r="F4616" s="1" t="s">
        <v>1520</v>
      </c>
      <c r="G4616" s="2">
        <f>IFERROR(__xludf.DUMMYFUNCTION("IF(B4616="""","""",COUNTA(SPLIT(B4616,"" "")))"),22.0)</f>
        <v>22</v>
      </c>
    </row>
    <row r="4617">
      <c r="A4617" s="1" t="s">
        <v>9198</v>
      </c>
      <c r="B4617" s="1" t="s">
        <v>9199</v>
      </c>
      <c r="C4617" s="1">
        <v>10452.0</v>
      </c>
      <c r="D4617" s="1">
        <v>2.0</v>
      </c>
      <c r="F4617" s="1" t="s">
        <v>1520</v>
      </c>
      <c r="G4617" s="2">
        <f>IFERROR(__xludf.DUMMYFUNCTION("IF(B4617="""","""",COUNTA(SPLIT(B4617,"" "")))"),4.0)</f>
        <v>4</v>
      </c>
    </row>
    <row r="4618">
      <c r="A4618" s="1" t="s">
        <v>9200</v>
      </c>
      <c r="B4618" s="1" t="s">
        <v>9201</v>
      </c>
      <c r="C4618" s="1">
        <v>10059.0</v>
      </c>
      <c r="D4618" s="1">
        <v>1.0</v>
      </c>
      <c r="F4618" s="1" t="s">
        <v>1520</v>
      </c>
      <c r="G4618" s="2">
        <f>IFERROR(__xludf.DUMMYFUNCTION("IF(B4618="""","""",COUNTA(SPLIT(B4618,"" "")))"),20.0)</f>
        <v>20</v>
      </c>
    </row>
    <row r="4619">
      <c r="A4619" s="1" t="s">
        <v>9202</v>
      </c>
      <c r="B4619" s="1" t="s">
        <v>9203</v>
      </c>
      <c r="C4619" s="1">
        <v>10058.0</v>
      </c>
      <c r="D4619" s="1">
        <v>1.0</v>
      </c>
      <c r="F4619" s="1" t="s">
        <v>1520</v>
      </c>
      <c r="G4619" s="2">
        <f>IFERROR(__xludf.DUMMYFUNCTION("IF(B4619="""","""",COUNTA(SPLIT(B4619,"" "")))"),5.0)</f>
        <v>5</v>
      </c>
    </row>
    <row r="4620">
      <c r="A4620" s="1" t="s">
        <v>9204</v>
      </c>
      <c r="B4620" s="1" t="s">
        <v>9205</v>
      </c>
      <c r="C4620" s="1">
        <v>10437.0</v>
      </c>
      <c r="D4620" s="1">
        <v>2.0</v>
      </c>
      <c r="F4620" s="1" t="s">
        <v>1520</v>
      </c>
      <c r="G4620" s="2">
        <f>IFERROR(__xludf.DUMMYFUNCTION("IF(B4620="""","""",COUNTA(SPLIT(B4620,"" "")))"),16.0)</f>
        <v>16</v>
      </c>
    </row>
    <row r="4621">
      <c r="A4621" s="1" t="s">
        <v>9206</v>
      </c>
      <c r="B4621" s="1" t="s">
        <v>9207</v>
      </c>
      <c r="C4621" s="1">
        <v>10438.0</v>
      </c>
      <c r="D4621" s="1">
        <v>1.0</v>
      </c>
      <c r="F4621" s="1" t="s">
        <v>1520</v>
      </c>
      <c r="G4621" s="2">
        <f>IFERROR(__xludf.DUMMYFUNCTION("IF(B4621="""","""",COUNTA(SPLIT(B4621,"" "")))"),20.0)</f>
        <v>20</v>
      </c>
    </row>
    <row r="4622">
      <c r="A4622" s="1" t="s">
        <v>9208</v>
      </c>
      <c r="B4622" s="1" t="s">
        <v>9209</v>
      </c>
      <c r="C4622" s="1">
        <v>10439.0</v>
      </c>
      <c r="D4622" s="1">
        <v>1.0</v>
      </c>
      <c r="F4622" s="1" t="s">
        <v>1520</v>
      </c>
      <c r="G4622" s="2">
        <f>IFERROR(__xludf.DUMMYFUNCTION("IF(B4622="""","""",COUNTA(SPLIT(B4622,"" "")))"),40.0)</f>
        <v>40</v>
      </c>
    </row>
    <row r="4623">
      <c r="A4623" s="1" t="s">
        <v>9210</v>
      </c>
      <c r="B4623" s="1" t="s">
        <v>9211</v>
      </c>
      <c r="C4623" s="1">
        <v>10440.0</v>
      </c>
      <c r="D4623" s="1">
        <v>2.0</v>
      </c>
      <c r="F4623" s="1" t="s">
        <v>1520</v>
      </c>
      <c r="G4623" s="2">
        <f>IFERROR(__xludf.DUMMYFUNCTION("IF(B4623="""","""",COUNTA(SPLIT(B4623,"" "")))"),27.0)</f>
        <v>27</v>
      </c>
    </row>
    <row r="4624">
      <c r="A4624" s="1" t="s">
        <v>9212</v>
      </c>
      <c r="B4624" s="1" t="s">
        <v>9213</v>
      </c>
      <c r="C4624" s="1">
        <v>10441.0</v>
      </c>
      <c r="D4624" s="1">
        <v>9.0</v>
      </c>
      <c r="F4624" s="1" t="s">
        <v>1520</v>
      </c>
      <c r="G4624" s="2">
        <f>IFERROR(__xludf.DUMMYFUNCTION("IF(B4624="""","""",COUNTA(SPLIT(B4624,"" "")))"),24.0)</f>
        <v>24</v>
      </c>
    </row>
    <row r="4625">
      <c r="A4625" s="1" t="s">
        <v>9214</v>
      </c>
      <c r="B4625" s="1" t="s">
        <v>9215</v>
      </c>
      <c r="C4625" s="1">
        <v>10442.0</v>
      </c>
      <c r="D4625" s="1">
        <v>1.0</v>
      </c>
      <c r="F4625" s="1" t="s">
        <v>1520</v>
      </c>
      <c r="G4625" s="2">
        <f>IFERROR(__xludf.DUMMYFUNCTION("IF(B4625="""","""",COUNTA(SPLIT(B4625,"" "")))"),29.0)</f>
        <v>29</v>
      </c>
    </row>
    <row r="4626">
      <c r="A4626" s="1" t="s">
        <v>9216</v>
      </c>
      <c r="B4626" s="1" t="s">
        <v>9217</v>
      </c>
      <c r="C4626" s="1">
        <v>10443.0</v>
      </c>
      <c r="D4626" s="1">
        <v>9.0</v>
      </c>
      <c r="F4626" s="1" t="s">
        <v>1520</v>
      </c>
      <c r="G4626" s="2">
        <f>IFERROR(__xludf.DUMMYFUNCTION("IF(B4626="""","""",COUNTA(SPLIT(B4626,"" "")))"),11.0)</f>
        <v>11</v>
      </c>
    </row>
    <row r="4627">
      <c r="A4627" s="1" t="s">
        <v>9218</v>
      </c>
      <c r="B4627" s="1" t="s">
        <v>9219</v>
      </c>
      <c r="C4627" s="1">
        <v>10444.0</v>
      </c>
      <c r="D4627" s="1">
        <v>2.0</v>
      </c>
      <c r="F4627" s="1" t="s">
        <v>1520</v>
      </c>
      <c r="G4627" s="2">
        <f>IFERROR(__xludf.DUMMYFUNCTION("IF(B4627="""","""",COUNTA(SPLIT(B4627,"" "")))"),23.0)</f>
        <v>23</v>
      </c>
    </row>
    <row r="4628">
      <c r="A4628" s="1" t="s">
        <v>9220</v>
      </c>
      <c r="B4628" s="1" t="s">
        <v>9221</v>
      </c>
      <c r="C4628" s="1">
        <v>10445.0</v>
      </c>
      <c r="D4628" s="1">
        <v>1.0</v>
      </c>
      <c r="F4628" s="1" t="s">
        <v>1520</v>
      </c>
      <c r="G4628" s="2">
        <f>IFERROR(__xludf.DUMMYFUNCTION("IF(B4628="""","""",COUNTA(SPLIT(B4628,"" "")))"),57.0)</f>
        <v>57</v>
      </c>
    </row>
    <row r="4629">
      <c r="A4629" s="1" t="s">
        <v>9222</v>
      </c>
      <c r="B4629" s="1" t="s">
        <v>9223</v>
      </c>
      <c r="C4629" s="1">
        <v>10446.0</v>
      </c>
      <c r="D4629" s="1">
        <v>2.0</v>
      </c>
      <c r="F4629" s="1" t="s">
        <v>1520</v>
      </c>
      <c r="G4629" s="2">
        <f>IFERROR(__xludf.DUMMYFUNCTION("IF(B4629="""","""",COUNTA(SPLIT(B4629,"" "")))"),41.0)</f>
        <v>41</v>
      </c>
    </row>
    <row r="4630">
      <c r="A4630" s="1" t="s">
        <v>9224</v>
      </c>
      <c r="B4630" s="1" t="s">
        <v>9225</v>
      </c>
      <c r="C4630" s="1">
        <v>10063.0</v>
      </c>
      <c r="D4630" s="1">
        <v>1.0</v>
      </c>
      <c r="F4630" s="1" t="s">
        <v>1520</v>
      </c>
      <c r="G4630" s="2">
        <f>IFERROR(__xludf.DUMMYFUNCTION("IF(B4630="""","""",COUNTA(SPLIT(B4630,"" "")))"),15.0)</f>
        <v>15</v>
      </c>
    </row>
    <row r="4631">
      <c r="A4631" s="1" t="s">
        <v>9226</v>
      </c>
      <c r="B4631" s="1" t="s">
        <v>9227</v>
      </c>
      <c r="C4631" s="1">
        <v>9963.0</v>
      </c>
      <c r="D4631" s="1">
        <v>1.0</v>
      </c>
      <c r="F4631" s="1" t="s">
        <v>1520</v>
      </c>
      <c r="G4631" s="2">
        <f>IFERROR(__xludf.DUMMYFUNCTION("IF(B4631="""","""",COUNTA(SPLIT(B4631,"" "")))"),5.0)</f>
        <v>5</v>
      </c>
    </row>
    <row r="4632">
      <c r="A4632" s="1" t="s">
        <v>9228</v>
      </c>
      <c r="B4632" s="1" t="s">
        <v>9229</v>
      </c>
      <c r="C4632" s="1">
        <v>9962.0</v>
      </c>
      <c r="D4632" s="1">
        <v>1.0</v>
      </c>
      <c r="F4632" s="1" t="s">
        <v>1520</v>
      </c>
      <c r="G4632" s="2">
        <f>IFERROR(__xludf.DUMMYFUNCTION("IF(B4632="""","""",COUNTA(SPLIT(B4632,"" "")))"),27.0)</f>
        <v>27</v>
      </c>
    </row>
    <row r="4633">
      <c r="A4633" s="1" t="s">
        <v>9230</v>
      </c>
      <c r="B4633" s="1" t="s">
        <v>9231</v>
      </c>
      <c r="C4633" s="1">
        <v>10061.0</v>
      </c>
      <c r="D4633" s="1">
        <v>1.0</v>
      </c>
      <c r="F4633" s="1" t="s">
        <v>1520</v>
      </c>
      <c r="G4633" s="2">
        <f>IFERROR(__xludf.DUMMYFUNCTION("IF(B4633="""","""",COUNTA(SPLIT(B4633,"" "")))"),23.0)</f>
        <v>23</v>
      </c>
    </row>
    <row r="4634">
      <c r="A4634" s="1" t="s">
        <v>9232</v>
      </c>
      <c r="B4634" s="1" t="s">
        <v>9233</v>
      </c>
      <c r="C4634" s="1">
        <v>10453.0</v>
      </c>
      <c r="D4634" s="1">
        <v>2.0</v>
      </c>
      <c r="F4634" s="1" t="s">
        <v>1520</v>
      </c>
      <c r="G4634" s="2">
        <f>IFERROR(__xludf.DUMMYFUNCTION("IF(B4634="""","""",COUNTA(SPLIT(B4634,"" "")))"),5.0)</f>
        <v>5</v>
      </c>
    </row>
    <row r="4635">
      <c r="A4635" s="1" t="s">
        <v>9234</v>
      </c>
      <c r="B4635" s="1" t="s">
        <v>9235</v>
      </c>
      <c r="C4635" s="1">
        <v>10454.0</v>
      </c>
      <c r="D4635" s="1">
        <v>1.0</v>
      </c>
      <c r="F4635" s="1" t="s">
        <v>1520</v>
      </c>
      <c r="G4635" s="2">
        <f>IFERROR(__xludf.DUMMYFUNCTION("IF(B4635="""","""",COUNTA(SPLIT(B4635,"" "")))"),14.0)</f>
        <v>14</v>
      </c>
    </row>
    <row r="4636">
      <c r="A4636" s="1" t="s">
        <v>9236</v>
      </c>
      <c r="B4636" s="1" t="s">
        <v>9237</v>
      </c>
      <c r="C4636" s="1">
        <v>10455.0</v>
      </c>
      <c r="D4636" s="1">
        <v>2.0</v>
      </c>
      <c r="F4636" s="1" t="s">
        <v>1520</v>
      </c>
      <c r="G4636" s="2">
        <f>IFERROR(__xludf.DUMMYFUNCTION("IF(B4636="""","""",COUNTA(SPLIT(B4636,"" "")))"),5.0)</f>
        <v>5</v>
      </c>
    </row>
    <row r="4637">
      <c r="A4637" s="1" t="s">
        <v>9238</v>
      </c>
      <c r="B4637" s="1" t="s">
        <v>9239</v>
      </c>
      <c r="C4637" s="1">
        <v>10434.0</v>
      </c>
      <c r="D4637" s="1">
        <v>1.0</v>
      </c>
      <c r="F4637" s="1" t="s">
        <v>1520</v>
      </c>
      <c r="G4637" s="2">
        <f>IFERROR(__xludf.DUMMYFUNCTION("IF(B4637="""","""",COUNTA(SPLIT(B4637,"" "")))"),32.0)</f>
        <v>32</v>
      </c>
    </row>
    <row r="4638">
      <c r="A4638" s="1" t="s">
        <v>9240</v>
      </c>
      <c r="B4638" s="1" t="s">
        <v>9241</v>
      </c>
      <c r="C4638" s="1">
        <v>10065.0</v>
      </c>
      <c r="D4638" s="1">
        <v>1.0</v>
      </c>
      <c r="F4638" s="1" t="s">
        <v>1520</v>
      </c>
      <c r="G4638" s="2">
        <f>IFERROR(__xludf.DUMMYFUNCTION("IF(B4638="""","""",COUNTA(SPLIT(B4638,"" "")))"),35.0)</f>
        <v>35</v>
      </c>
    </row>
    <row r="4639">
      <c r="A4639" s="1" t="s">
        <v>9242</v>
      </c>
      <c r="B4639" s="1" t="s">
        <v>9243</v>
      </c>
      <c r="C4639" s="1">
        <v>10468.0</v>
      </c>
      <c r="D4639" s="1">
        <v>9.0</v>
      </c>
      <c r="F4639" s="1" t="s">
        <v>1520</v>
      </c>
      <c r="G4639" s="2">
        <f>IFERROR(__xludf.DUMMYFUNCTION("IF(B4639="""","""",COUNTA(SPLIT(B4639,"" "")))"),4.0)</f>
        <v>4</v>
      </c>
    </row>
    <row r="4640">
      <c r="A4640" s="1" t="s">
        <v>9244</v>
      </c>
      <c r="B4640" s="1" t="s">
        <v>9245</v>
      </c>
      <c r="C4640" s="1">
        <v>10469.0</v>
      </c>
      <c r="D4640" s="1">
        <v>2.0</v>
      </c>
      <c r="F4640" s="1" t="s">
        <v>1520</v>
      </c>
      <c r="G4640" s="2">
        <f>IFERROR(__xludf.DUMMYFUNCTION("IF(B4640="""","""",COUNTA(SPLIT(B4640,"" "")))"),7.0)</f>
        <v>7</v>
      </c>
    </row>
    <row r="4641">
      <c r="A4641" s="1" t="s">
        <v>9246</v>
      </c>
      <c r="B4641" s="1" t="s">
        <v>9247</v>
      </c>
      <c r="C4641" s="1">
        <v>10470.0</v>
      </c>
      <c r="D4641" s="1">
        <v>9.0</v>
      </c>
      <c r="F4641" s="1" t="s">
        <v>1520</v>
      </c>
      <c r="G4641" s="2">
        <f>IFERROR(__xludf.DUMMYFUNCTION("IF(B4641="""","""",COUNTA(SPLIT(B4641,"" "")))"),47.0)</f>
        <v>47</v>
      </c>
    </row>
    <row r="4642">
      <c r="A4642" s="1" t="s">
        <v>9248</v>
      </c>
      <c r="B4642" s="1" t="s">
        <v>9249</v>
      </c>
      <c r="C4642" s="1">
        <v>10471.0</v>
      </c>
      <c r="D4642" s="1">
        <v>2.0</v>
      </c>
      <c r="F4642" s="1" t="s">
        <v>1520</v>
      </c>
      <c r="G4642" s="2">
        <f>IFERROR(__xludf.DUMMYFUNCTION("IF(B4642="""","""",COUNTA(SPLIT(B4642,"" "")))"),4.0)</f>
        <v>4</v>
      </c>
    </row>
    <row r="4643">
      <c r="A4643" s="1" t="s">
        <v>9250</v>
      </c>
      <c r="B4643" s="1" t="s">
        <v>9251</v>
      </c>
      <c r="C4643" s="1">
        <v>10472.0</v>
      </c>
      <c r="D4643" s="1">
        <v>2.0</v>
      </c>
      <c r="F4643" s="1" t="s">
        <v>1520</v>
      </c>
      <c r="G4643" s="2">
        <f>IFERROR(__xludf.DUMMYFUNCTION("IF(B4643="""","""",COUNTA(SPLIT(B4643,"" "")))"),5.0)</f>
        <v>5</v>
      </c>
    </row>
    <row r="4644">
      <c r="A4644" s="1" t="s">
        <v>9252</v>
      </c>
      <c r="B4644" s="1" t="s">
        <v>9253</v>
      </c>
      <c r="C4644" s="1">
        <v>10473.0</v>
      </c>
      <c r="D4644" s="1">
        <v>1.0</v>
      </c>
      <c r="F4644" s="1" t="s">
        <v>1520</v>
      </c>
      <c r="G4644" s="2">
        <f>IFERROR(__xludf.DUMMYFUNCTION("IF(B4644="""","""",COUNTA(SPLIT(B4644,"" "")))"),45.0)</f>
        <v>45</v>
      </c>
    </row>
    <row r="4645">
      <c r="A4645" s="1" t="s">
        <v>9254</v>
      </c>
      <c r="B4645" s="1" t="s">
        <v>9255</v>
      </c>
      <c r="C4645" s="1">
        <v>10474.0</v>
      </c>
      <c r="D4645" s="1">
        <v>1.0</v>
      </c>
      <c r="F4645" s="1" t="s">
        <v>1520</v>
      </c>
      <c r="G4645" s="2">
        <f>IFERROR(__xludf.DUMMYFUNCTION("IF(B4645="""","""",COUNTA(SPLIT(B4645,"" "")))"),17.0)</f>
        <v>17</v>
      </c>
    </row>
    <row r="4646">
      <c r="A4646" s="1" t="s">
        <v>9256</v>
      </c>
      <c r="B4646" s="1" t="s">
        <v>9257</v>
      </c>
      <c r="C4646" s="1">
        <v>10475.0</v>
      </c>
      <c r="D4646" s="1">
        <v>2.0</v>
      </c>
      <c r="F4646" s="1" t="s">
        <v>1520</v>
      </c>
      <c r="G4646" s="2">
        <f>IFERROR(__xludf.DUMMYFUNCTION("IF(B4646="""","""",COUNTA(SPLIT(B4646,"" "")))"),26.0)</f>
        <v>26</v>
      </c>
    </row>
    <row r="4647">
      <c r="A4647" s="1" t="s">
        <v>9258</v>
      </c>
      <c r="B4647" s="1" t="s">
        <v>9259</v>
      </c>
      <c r="C4647" s="1">
        <v>10066.0</v>
      </c>
      <c r="D4647" s="1">
        <v>1.0</v>
      </c>
      <c r="F4647" s="1" t="s">
        <v>1520</v>
      </c>
      <c r="G4647" s="2">
        <f>IFERROR(__xludf.DUMMYFUNCTION("IF(B4647="""","""",COUNTA(SPLIT(B4647,"" "")))"),32.0)</f>
        <v>32</v>
      </c>
    </row>
    <row r="4648">
      <c r="A4648" s="1" t="s">
        <v>9260</v>
      </c>
      <c r="B4648" s="1" t="s">
        <v>9261</v>
      </c>
      <c r="C4648" s="1">
        <v>10062.0</v>
      </c>
      <c r="D4648" s="1">
        <v>1.0</v>
      </c>
      <c r="F4648" s="1" t="s">
        <v>1520</v>
      </c>
      <c r="G4648" s="2">
        <f>IFERROR(__xludf.DUMMYFUNCTION("IF(B4648="""","""",COUNTA(SPLIT(B4648,"" "")))"),8.0)</f>
        <v>8</v>
      </c>
    </row>
    <row r="4649">
      <c r="A4649" s="1" t="s">
        <v>9262</v>
      </c>
      <c r="B4649" s="1" t="s">
        <v>9263</v>
      </c>
      <c r="C4649" s="1">
        <v>10456.0</v>
      </c>
      <c r="D4649" s="1">
        <v>1.0</v>
      </c>
      <c r="F4649" s="1" t="s">
        <v>1520</v>
      </c>
      <c r="G4649" s="2">
        <f>IFERROR(__xludf.DUMMYFUNCTION("IF(B4649="""","""",COUNTA(SPLIT(B4649,"" "")))"),10.0)</f>
        <v>10</v>
      </c>
    </row>
    <row r="4650">
      <c r="A4650" s="1" t="s">
        <v>9264</v>
      </c>
      <c r="B4650" s="1" t="s">
        <v>9265</v>
      </c>
      <c r="C4650" s="1">
        <v>10457.0</v>
      </c>
      <c r="D4650" s="1">
        <v>1.0</v>
      </c>
      <c r="F4650" s="1" t="s">
        <v>1520</v>
      </c>
      <c r="G4650" s="2">
        <f>IFERROR(__xludf.DUMMYFUNCTION("IF(B4650="""","""",COUNTA(SPLIT(B4650,"" "")))"),9.0)</f>
        <v>9</v>
      </c>
    </row>
    <row r="4651">
      <c r="A4651" s="1" t="s">
        <v>9266</v>
      </c>
      <c r="B4651" s="1" t="s">
        <v>9267</v>
      </c>
      <c r="C4651" s="1">
        <v>10064.0</v>
      </c>
      <c r="D4651" s="1">
        <v>1.0</v>
      </c>
      <c r="F4651" s="1" t="s">
        <v>1520</v>
      </c>
      <c r="G4651" s="2">
        <f>IFERROR(__xludf.DUMMYFUNCTION("IF(B4651="""","""",COUNTA(SPLIT(B4651,"" "")))"),31.0)</f>
        <v>31</v>
      </c>
    </row>
    <row r="4652">
      <c r="A4652" s="1" t="s">
        <v>9268</v>
      </c>
      <c r="B4652" s="1" t="s">
        <v>9269</v>
      </c>
      <c r="C4652" s="1">
        <v>10459.0</v>
      </c>
      <c r="D4652" s="1">
        <v>2.0</v>
      </c>
      <c r="F4652" s="1" t="s">
        <v>1520</v>
      </c>
      <c r="G4652" s="2">
        <f>IFERROR(__xludf.DUMMYFUNCTION("IF(B4652="""","""",COUNTA(SPLIT(B4652,"" "")))"),13.0)</f>
        <v>13</v>
      </c>
    </row>
    <row r="4653">
      <c r="A4653" s="1" t="s">
        <v>9270</v>
      </c>
      <c r="B4653" s="1" t="s">
        <v>9271</v>
      </c>
      <c r="C4653" s="1">
        <v>10460.0</v>
      </c>
      <c r="D4653" s="1">
        <v>1.0</v>
      </c>
      <c r="F4653" s="1" t="s">
        <v>1520</v>
      </c>
      <c r="G4653" s="2">
        <f>IFERROR(__xludf.DUMMYFUNCTION("IF(B4653="""","""",COUNTA(SPLIT(B4653,"" "")))"),28.0)</f>
        <v>28</v>
      </c>
    </row>
    <row r="4654">
      <c r="A4654" s="1" t="s">
        <v>9272</v>
      </c>
      <c r="B4654" s="1" t="s">
        <v>9273</v>
      </c>
      <c r="C4654" s="1">
        <v>10461.0</v>
      </c>
      <c r="D4654" s="1">
        <v>2.0</v>
      </c>
      <c r="F4654" s="1" t="s">
        <v>1520</v>
      </c>
      <c r="G4654" s="2">
        <f>IFERROR(__xludf.DUMMYFUNCTION("IF(B4654="""","""",COUNTA(SPLIT(B4654,"" "")))"),10.0)</f>
        <v>10</v>
      </c>
    </row>
    <row r="4655">
      <c r="A4655" s="1" t="s">
        <v>9274</v>
      </c>
      <c r="B4655" s="1" t="s">
        <v>9275</v>
      </c>
      <c r="C4655" s="1">
        <v>10462.0</v>
      </c>
      <c r="D4655" s="1">
        <v>9.0</v>
      </c>
      <c r="F4655" s="1" t="s">
        <v>1520</v>
      </c>
      <c r="G4655" s="2">
        <f>IFERROR(__xludf.DUMMYFUNCTION("IF(B4655="""","""",COUNTA(SPLIT(B4655,"" "")))"),12.0)</f>
        <v>12</v>
      </c>
    </row>
    <row r="4656">
      <c r="A4656" s="1" t="s">
        <v>9276</v>
      </c>
      <c r="B4656" s="1" t="s">
        <v>9277</v>
      </c>
      <c r="C4656" s="1">
        <v>10463.0</v>
      </c>
      <c r="D4656" s="1">
        <v>1.0</v>
      </c>
      <c r="F4656" s="1" t="s">
        <v>1520</v>
      </c>
      <c r="G4656" s="2">
        <f>IFERROR(__xludf.DUMMYFUNCTION("IF(B4656="""","""",COUNTA(SPLIT(B4656,"" "")))"),31.0)</f>
        <v>31</v>
      </c>
    </row>
    <row r="4657">
      <c r="A4657" s="1" t="s">
        <v>9278</v>
      </c>
      <c r="B4657" s="1" t="s">
        <v>9279</v>
      </c>
      <c r="C4657" s="1">
        <v>10464.0</v>
      </c>
      <c r="D4657" s="1">
        <v>2.0</v>
      </c>
      <c r="F4657" s="1" t="s">
        <v>1520</v>
      </c>
      <c r="G4657" s="2">
        <f>IFERROR(__xludf.DUMMYFUNCTION("IF(B4657="""","""",COUNTA(SPLIT(B4657,"" "")))"),10.0)</f>
        <v>10</v>
      </c>
    </row>
    <row r="4658">
      <c r="A4658" s="1" t="s">
        <v>9280</v>
      </c>
      <c r="B4658" s="1" t="s">
        <v>9281</v>
      </c>
      <c r="C4658" s="1">
        <v>10435.0</v>
      </c>
      <c r="D4658" s="1">
        <v>1.0</v>
      </c>
      <c r="F4658" s="1" t="s">
        <v>1520</v>
      </c>
      <c r="G4658" s="2">
        <f>IFERROR(__xludf.DUMMYFUNCTION("IF(B4658="""","""",COUNTA(SPLIT(B4658,"" "")))"),20.0)</f>
        <v>20</v>
      </c>
    </row>
    <row r="4659">
      <c r="A4659" s="1" t="s">
        <v>9282</v>
      </c>
      <c r="B4659" s="1" t="s">
        <v>9283</v>
      </c>
      <c r="C4659" s="1">
        <v>10465.0</v>
      </c>
      <c r="D4659" s="1">
        <v>2.0</v>
      </c>
      <c r="F4659" s="1" t="s">
        <v>1520</v>
      </c>
      <c r="G4659" s="2">
        <f>IFERROR(__xludf.DUMMYFUNCTION("IF(B4659="""","""",COUNTA(SPLIT(B4659,"" "")))"),28.0)</f>
        <v>28</v>
      </c>
    </row>
    <row r="4660">
      <c r="A4660" s="1" t="s">
        <v>9284</v>
      </c>
      <c r="B4660" s="1" t="s">
        <v>9285</v>
      </c>
      <c r="C4660" s="1">
        <v>4382.0</v>
      </c>
      <c r="D4660" s="1">
        <v>2.0</v>
      </c>
      <c r="F4660" s="1" t="s">
        <v>1520</v>
      </c>
      <c r="G4660" s="2">
        <f>IFERROR(__xludf.DUMMYFUNCTION("IF(B4660="""","""",COUNTA(SPLIT(B4660,"" "")))"),8.0)</f>
        <v>8</v>
      </c>
    </row>
    <row r="4661">
      <c r="A4661" s="1" t="s">
        <v>9286</v>
      </c>
      <c r="B4661" s="1" t="s">
        <v>9287</v>
      </c>
      <c r="C4661" s="1">
        <v>5713.0</v>
      </c>
      <c r="D4661" s="1">
        <v>8.0</v>
      </c>
      <c r="F4661" s="1" t="s">
        <v>1520</v>
      </c>
      <c r="G4661" s="2">
        <f>IFERROR(__xludf.DUMMYFUNCTION("IF(B4661="""","""",COUNTA(SPLIT(B4661,"" "")))"),20.0)</f>
        <v>20</v>
      </c>
    </row>
    <row r="4662">
      <c r="A4662" s="1" t="s">
        <v>9288</v>
      </c>
      <c r="B4662" s="1" t="s">
        <v>9289</v>
      </c>
      <c r="C4662" s="1">
        <v>5714.0</v>
      </c>
      <c r="D4662" s="1">
        <v>2.0</v>
      </c>
      <c r="F4662" s="1" t="s">
        <v>1520</v>
      </c>
      <c r="G4662" s="2">
        <f>IFERROR(__xludf.DUMMYFUNCTION("IF(B4662="""","""",COUNTA(SPLIT(B4662,"" "")))"),2.0)</f>
        <v>2</v>
      </c>
    </row>
    <row r="4663">
      <c r="A4663" s="1" t="s">
        <v>9290</v>
      </c>
      <c r="B4663" s="1" t="s">
        <v>9291</v>
      </c>
      <c r="C4663" s="1">
        <v>4383.0</v>
      </c>
      <c r="D4663" s="1">
        <v>8.0</v>
      </c>
      <c r="F4663" s="1" t="s">
        <v>1520</v>
      </c>
      <c r="G4663" s="2">
        <f>IFERROR(__xludf.DUMMYFUNCTION("IF(B4663="""","""",COUNTA(SPLIT(B4663,"" "")))"),18.0)</f>
        <v>18</v>
      </c>
    </row>
    <row r="4664">
      <c r="A4664" s="1" t="s">
        <v>9292</v>
      </c>
      <c r="B4664" s="1" t="s">
        <v>9293</v>
      </c>
      <c r="C4664" s="1">
        <v>4384.0</v>
      </c>
      <c r="D4664" s="1">
        <v>8.0</v>
      </c>
      <c r="F4664" s="1" t="s">
        <v>1520</v>
      </c>
      <c r="G4664" s="2">
        <f>IFERROR(__xludf.DUMMYFUNCTION("IF(B4664="""","""",COUNTA(SPLIT(B4664,"" "")))"),5.0)</f>
        <v>5</v>
      </c>
    </row>
    <row r="4665">
      <c r="A4665" s="1" t="s">
        <v>9294</v>
      </c>
      <c r="B4665" s="1" t="s">
        <v>9295</v>
      </c>
      <c r="C4665" s="1">
        <v>5709.0</v>
      </c>
      <c r="D4665" s="1">
        <v>8.0</v>
      </c>
      <c r="F4665" s="1" t="s">
        <v>1520</v>
      </c>
      <c r="G4665" s="2">
        <f>IFERROR(__xludf.DUMMYFUNCTION("IF(B4665="""","""",COUNTA(SPLIT(B4665,"" "")))"),15.0)</f>
        <v>15</v>
      </c>
    </row>
    <row r="4666">
      <c r="A4666" s="1" t="s">
        <v>9296</v>
      </c>
      <c r="B4666" s="1" t="s">
        <v>9297</v>
      </c>
      <c r="C4666" s="1">
        <v>5710.0</v>
      </c>
      <c r="D4666" s="1">
        <v>8.0</v>
      </c>
      <c r="F4666" s="1" t="s">
        <v>1520</v>
      </c>
      <c r="G4666" s="2">
        <f>IFERROR(__xludf.DUMMYFUNCTION("IF(B4666="""","""",COUNTA(SPLIT(B4666,"" "")))"),5.0)</f>
        <v>5</v>
      </c>
    </row>
    <row r="4667">
      <c r="A4667" s="1" t="s">
        <v>9298</v>
      </c>
      <c r="B4667" s="1" t="s">
        <v>9299</v>
      </c>
      <c r="C4667" s="1">
        <v>5711.0</v>
      </c>
      <c r="D4667" s="1">
        <v>8.0</v>
      </c>
      <c r="F4667" s="1" t="s">
        <v>1520</v>
      </c>
      <c r="G4667" s="2">
        <f>IFERROR(__xludf.DUMMYFUNCTION("IF(B4667="""","""",COUNTA(SPLIT(B4667,"" "")))"),6.0)</f>
        <v>6</v>
      </c>
    </row>
    <row r="4668">
      <c r="A4668" s="1" t="s">
        <v>9300</v>
      </c>
      <c r="B4668" s="1" t="s">
        <v>9301</v>
      </c>
      <c r="C4668" s="1">
        <v>5712.0</v>
      </c>
      <c r="D4668" s="1">
        <v>8.0</v>
      </c>
      <c r="F4668" s="1" t="s">
        <v>1520</v>
      </c>
      <c r="G4668" s="2">
        <f>IFERROR(__xludf.DUMMYFUNCTION("IF(B4668="""","""",COUNTA(SPLIT(B4668,"" "")))"),6.0)</f>
        <v>6</v>
      </c>
    </row>
    <row r="4669">
      <c r="A4669" s="1" t="s">
        <v>9302</v>
      </c>
      <c r="B4669" s="1" t="s">
        <v>9303</v>
      </c>
      <c r="C4669" s="1">
        <v>5571.0</v>
      </c>
      <c r="D4669" s="1">
        <v>8.0</v>
      </c>
      <c r="F4669" s="1" t="s">
        <v>1520</v>
      </c>
      <c r="G4669" s="2">
        <f>IFERROR(__xludf.DUMMYFUNCTION("IF(B4669="""","""",COUNTA(SPLIT(B4669,"" "")))"),15.0)</f>
        <v>15</v>
      </c>
    </row>
    <row r="4670">
      <c r="A4670" s="1" t="s">
        <v>9304</v>
      </c>
      <c r="B4670" s="1" t="s">
        <v>9305</v>
      </c>
      <c r="C4670" s="1">
        <v>5717.0</v>
      </c>
      <c r="D4670" s="1">
        <v>8.0</v>
      </c>
      <c r="F4670" s="1" t="s">
        <v>1520</v>
      </c>
      <c r="G4670" s="2">
        <f>IFERROR(__xludf.DUMMYFUNCTION("IF(B4670="""","""",COUNTA(SPLIT(B4670,"" "")))"),12.0)</f>
        <v>12</v>
      </c>
    </row>
    <row r="4671">
      <c r="A4671" s="1" t="s">
        <v>9306</v>
      </c>
      <c r="B4671" s="1" t="s">
        <v>9307</v>
      </c>
      <c r="C4671" s="1">
        <v>5718.0</v>
      </c>
      <c r="D4671" s="1">
        <v>8.0</v>
      </c>
      <c r="F4671" s="1" t="s">
        <v>1520</v>
      </c>
      <c r="G4671" s="2">
        <f>IFERROR(__xludf.DUMMYFUNCTION("IF(B4671="""","""",COUNTA(SPLIT(B4671,"" "")))"),19.0)</f>
        <v>19</v>
      </c>
    </row>
    <row r="4672">
      <c r="A4672" s="1" t="s">
        <v>9308</v>
      </c>
      <c r="B4672" s="1" t="s">
        <v>9309</v>
      </c>
      <c r="C4672" s="1">
        <v>4378.0</v>
      </c>
      <c r="D4672" s="1">
        <v>8.0</v>
      </c>
      <c r="F4672" s="1" t="s">
        <v>1520</v>
      </c>
      <c r="G4672" s="2">
        <f>IFERROR(__xludf.DUMMYFUNCTION("IF(B4672="""","""",COUNTA(SPLIT(B4672,"" "")))"),25.0)</f>
        <v>25</v>
      </c>
    </row>
    <row r="4673">
      <c r="A4673" s="1" t="s">
        <v>9310</v>
      </c>
      <c r="B4673" s="1" t="s">
        <v>9311</v>
      </c>
      <c r="C4673" s="1">
        <v>5684.0</v>
      </c>
      <c r="D4673" s="1">
        <v>8.0</v>
      </c>
      <c r="F4673" s="1" t="s">
        <v>1520</v>
      </c>
      <c r="G4673" s="2">
        <f>IFERROR(__xludf.DUMMYFUNCTION("IF(B4673="""","""",COUNTA(SPLIT(B4673,"" "")))"),22.0)</f>
        <v>22</v>
      </c>
    </row>
    <row r="4674">
      <c r="A4674" s="1" t="s">
        <v>9312</v>
      </c>
      <c r="B4674" s="1" t="s">
        <v>9313</v>
      </c>
      <c r="C4674" s="1">
        <v>5685.0</v>
      </c>
      <c r="D4674" s="1">
        <v>8.0</v>
      </c>
      <c r="F4674" s="1" t="s">
        <v>1520</v>
      </c>
      <c r="G4674" s="2">
        <f>IFERROR(__xludf.DUMMYFUNCTION("IF(B4674="""","""",COUNTA(SPLIT(B4674,"" "")))"),27.0)</f>
        <v>27</v>
      </c>
    </row>
    <row r="4675">
      <c r="A4675" s="1" t="s">
        <v>9314</v>
      </c>
      <c r="B4675" s="1" t="s">
        <v>9315</v>
      </c>
      <c r="C4675" s="1">
        <v>5686.0</v>
      </c>
      <c r="D4675" s="1">
        <v>8.0</v>
      </c>
      <c r="F4675" s="1" t="s">
        <v>1520</v>
      </c>
      <c r="G4675" s="2">
        <f>IFERROR(__xludf.DUMMYFUNCTION("IF(B4675="""","""",COUNTA(SPLIT(B4675,"" "")))"),32.0)</f>
        <v>32</v>
      </c>
    </row>
    <row r="4676">
      <c r="A4676" s="1" t="s">
        <v>9316</v>
      </c>
      <c r="B4676" s="1" t="s">
        <v>9317</v>
      </c>
      <c r="C4676" s="1">
        <v>5687.0</v>
      </c>
      <c r="D4676" s="1">
        <v>1.0</v>
      </c>
      <c r="F4676" s="1" t="s">
        <v>1520</v>
      </c>
      <c r="G4676" s="2">
        <f>IFERROR(__xludf.DUMMYFUNCTION("IF(B4676="""","""",COUNTA(SPLIT(B4676,"" "")))"),54.0)</f>
        <v>54</v>
      </c>
    </row>
    <row r="4677">
      <c r="A4677" s="1" t="s">
        <v>9318</v>
      </c>
      <c r="B4677" s="1" t="s">
        <v>9319</v>
      </c>
      <c r="C4677" s="1">
        <v>5688.0</v>
      </c>
      <c r="D4677" s="1">
        <v>1.0</v>
      </c>
      <c r="F4677" s="1" t="s">
        <v>1520</v>
      </c>
      <c r="G4677" s="2">
        <f>IFERROR(__xludf.DUMMYFUNCTION("IF(B4677="""","""",COUNTA(SPLIT(B4677,"" "")))"),17.0)</f>
        <v>17</v>
      </c>
    </row>
    <row r="4678">
      <c r="A4678" s="1" t="s">
        <v>9320</v>
      </c>
      <c r="B4678" s="1" t="s">
        <v>9321</v>
      </c>
      <c r="C4678" s="1">
        <v>5689.0</v>
      </c>
      <c r="D4678" s="1">
        <v>2.0</v>
      </c>
      <c r="F4678" s="1" t="s">
        <v>1520</v>
      </c>
      <c r="G4678" s="2">
        <f>IFERROR(__xludf.DUMMYFUNCTION("IF(B4678="""","""",COUNTA(SPLIT(B4678,"" "")))"),19.0)</f>
        <v>19</v>
      </c>
    </row>
    <row r="4679">
      <c r="A4679" s="1" t="s">
        <v>9322</v>
      </c>
      <c r="B4679" s="1" t="s">
        <v>9323</v>
      </c>
      <c r="C4679" s="1">
        <v>5690.0</v>
      </c>
      <c r="D4679" s="1">
        <v>9.0</v>
      </c>
      <c r="F4679" s="1" t="s">
        <v>1520</v>
      </c>
      <c r="G4679" s="2">
        <f>IFERROR(__xludf.DUMMYFUNCTION("IF(B4679="""","""",COUNTA(SPLIT(B4679,"" "")))"),21.0)</f>
        <v>21</v>
      </c>
    </row>
    <row r="4680">
      <c r="A4680" s="1" t="s">
        <v>9324</v>
      </c>
      <c r="B4680" s="1" t="s">
        <v>9325</v>
      </c>
      <c r="C4680" s="1">
        <v>5691.0</v>
      </c>
      <c r="D4680" s="1">
        <v>2.0</v>
      </c>
      <c r="F4680" s="1" t="s">
        <v>1520</v>
      </c>
      <c r="G4680" s="2">
        <f>IFERROR(__xludf.DUMMYFUNCTION("IF(B4680="""","""",COUNTA(SPLIT(B4680,"" "")))"),28.0)</f>
        <v>28</v>
      </c>
    </row>
    <row r="4681">
      <c r="A4681" s="1" t="s">
        <v>9326</v>
      </c>
      <c r="B4681" s="1" t="s">
        <v>9327</v>
      </c>
      <c r="C4681" s="1">
        <v>4365.0</v>
      </c>
      <c r="D4681" s="1">
        <v>1.0</v>
      </c>
      <c r="F4681" s="1" t="s">
        <v>1520</v>
      </c>
      <c r="G4681" s="2">
        <f>IFERROR(__xludf.DUMMYFUNCTION("IF(B4681="""","""",COUNTA(SPLIT(B4681,"" "")))"),39.0)</f>
        <v>39</v>
      </c>
    </row>
    <row r="4682">
      <c r="A4682" s="1" t="s">
        <v>9328</v>
      </c>
      <c r="B4682" s="1" t="s">
        <v>9329</v>
      </c>
      <c r="C4682" s="1">
        <v>5664.0</v>
      </c>
      <c r="D4682" s="1">
        <v>8.0</v>
      </c>
      <c r="F4682" s="1" t="s">
        <v>1520</v>
      </c>
      <c r="G4682" s="2">
        <f>IFERROR(__xludf.DUMMYFUNCTION("IF(B4682="""","""",COUNTA(SPLIT(B4682,"" "")))"),15.0)</f>
        <v>15</v>
      </c>
    </row>
    <row r="4683">
      <c r="A4683" s="1" t="s">
        <v>9330</v>
      </c>
      <c r="B4683" s="1" t="s">
        <v>9331</v>
      </c>
      <c r="C4683" s="1">
        <v>5665.0</v>
      </c>
      <c r="D4683" s="1">
        <v>1.0</v>
      </c>
      <c r="F4683" s="1" t="s">
        <v>1520</v>
      </c>
      <c r="G4683" s="2">
        <f>IFERROR(__xludf.DUMMYFUNCTION("IF(B4683="""","""",COUNTA(SPLIT(B4683,"" "")))"),24.0)</f>
        <v>24</v>
      </c>
    </row>
    <row r="4684">
      <c r="A4684" s="1" t="s">
        <v>9332</v>
      </c>
      <c r="B4684" s="1" t="s">
        <v>9333</v>
      </c>
      <c r="C4684" s="1">
        <v>5666.0</v>
      </c>
      <c r="D4684" s="1">
        <v>2.0</v>
      </c>
      <c r="F4684" s="1" t="s">
        <v>1520</v>
      </c>
      <c r="G4684" s="2">
        <f>IFERROR(__xludf.DUMMYFUNCTION("IF(B4684="""","""",COUNTA(SPLIT(B4684,"" "")))"),26.0)</f>
        <v>26</v>
      </c>
    </row>
    <row r="4685">
      <c r="A4685" s="1" t="s">
        <v>9334</v>
      </c>
      <c r="B4685" s="1" t="s">
        <v>9335</v>
      </c>
      <c r="C4685" s="1">
        <v>5673.0</v>
      </c>
      <c r="D4685" s="1">
        <v>8.0</v>
      </c>
      <c r="F4685" s="1" t="s">
        <v>1520</v>
      </c>
      <c r="G4685" s="2">
        <f>IFERROR(__xludf.DUMMYFUNCTION("IF(B4685="""","""",COUNTA(SPLIT(B4685,"" "")))"),19.0)</f>
        <v>19</v>
      </c>
    </row>
    <row r="4686">
      <c r="A4686" s="1" t="s">
        <v>9336</v>
      </c>
      <c r="B4686" s="1" t="s">
        <v>9337</v>
      </c>
      <c r="C4686" s="1">
        <v>5674.0</v>
      </c>
      <c r="D4686" s="1">
        <v>1.0</v>
      </c>
      <c r="F4686" s="1" t="s">
        <v>1520</v>
      </c>
      <c r="G4686" s="2">
        <f>IFERROR(__xludf.DUMMYFUNCTION("IF(B4686="""","""",COUNTA(SPLIT(B4686,"" "")))"),40.0)</f>
        <v>40</v>
      </c>
    </row>
    <row r="4687">
      <c r="A4687" s="1" t="s">
        <v>9338</v>
      </c>
      <c r="B4687" s="1" t="s">
        <v>9339</v>
      </c>
      <c r="C4687" s="1">
        <v>5675.0</v>
      </c>
      <c r="D4687" s="1">
        <v>2.0</v>
      </c>
      <c r="F4687" s="1" t="s">
        <v>1520</v>
      </c>
      <c r="G4687" s="2">
        <f>IFERROR(__xludf.DUMMYFUNCTION("IF(B4687="""","""",COUNTA(SPLIT(B4687,"" "")))"),14.0)</f>
        <v>14</v>
      </c>
    </row>
    <row r="4688">
      <c r="A4688" s="1" t="s">
        <v>9340</v>
      </c>
      <c r="B4688" s="1" t="s">
        <v>9341</v>
      </c>
      <c r="C4688" s="1">
        <v>5676.0</v>
      </c>
      <c r="D4688" s="1">
        <v>1.0</v>
      </c>
      <c r="F4688" s="1" t="s">
        <v>1520</v>
      </c>
      <c r="G4688" s="2">
        <f>IFERROR(__xludf.DUMMYFUNCTION("IF(B4688="""","""",COUNTA(SPLIT(B4688,"" "")))"),31.0)</f>
        <v>31</v>
      </c>
    </row>
    <row r="4689">
      <c r="A4689" s="1" t="s">
        <v>9342</v>
      </c>
      <c r="B4689" s="1" t="s">
        <v>9343</v>
      </c>
      <c r="C4689" s="1">
        <v>5677.0</v>
      </c>
      <c r="D4689" s="1">
        <v>8.0</v>
      </c>
      <c r="F4689" s="1" t="s">
        <v>1520</v>
      </c>
      <c r="G4689" s="2">
        <f>IFERROR(__xludf.DUMMYFUNCTION("IF(B4689="""","""",COUNTA(SPLIT(B4689,"" "")))"),29.0)</f>
        <v>29</v>
      </c>
    </row>
    <row r="4690">
      <c r="A4690" s="1" t="s">
        <v>9344</v>
      </c>
      <c r="B4690" s="1" t="s">
        <v>9345</v>
      </c>
      <c r="C4690" s="1">
        <v>5797.0</v>
      </c>
      <c r="D4690" s="1">
        <v>2.0</v>
      </c>
      <c r="F4690" s="1" t="s">
        <v>1520</v>
      </c>
      <c r="G4690" s="2">
        <f>IFERROR(__xludf.DUMMYFUNCTION("IF(B4690="""","""",COUNTA(SPLIT(B4690,"" "")))"),4.0)</f>
        <v>4</v>
      </c>
    </row>
    <row r="4691">
      <c r="A4691" s="1" t="s">
        <v>9346</v>
      </c>
      <c r="B4691" s="1" t="s">
        <v>9347</v>
      </c>
      <c r="C4691" s="1">
        <v>5667.0</v>
      </c>
      <c r="D4691" s="1">
        <v>3.0</v>
      </c>
      <c r="E4691" s="1" t="s">
        <v>2930</v>
      </c>
      <c r="F4691" s="1" t="s">
        <v>1520</v>
      </c>
      <c r="G4691" s="2">
        <f>IFERROR(__xludf.DUMMYFUNCTION("IF(B4691="""","""",COUNTA(SPLIT(B4691,"" "")))"),18.0)</f>
        <v>18</v>
      </c>
    </row>
    <row r="4692">
      <c r="A4692" s="1" t="s">
        <v>9348</v>
      </c>
      <c r="B4692" s="1" t="s">
        <v>9349</v>
      </c>
      <c r="C4692" s="1">
        <v>5668.0</v>
      </c>
      <c r="D4692" s="1">
        <v>2.0</v>
      </c>
      <c r="F4692" s="1" t="s">
        <v>1520</v>
      </c>
      <c r="G4692" s="2">
        <f>IFERROR(__xludf.DUMMYFUNCTION("IF(B4692="""","""",COUNTA(SPLIT(B4692,"" "")))"),6.0)</f>
        <v>6</v>
      </c>
    </row>
    <row r="4693">
      <c r="A4693" s="1" t="s">
        <v>9350</v>
      </c>
      <c r="B4693" s="1" t="s">
        <v>9351</v>
      </c>
      <c r="C4693" s="1">
        <v>5669.0</v>
      </c>
      <c r="D4693" s="1">
        <v>3.0</v>
      </c>
      <c r="E4693" s="1" t="s">
        <v>2930</v>
      </c>
      <c r="F4693" s="1" t="s">
        <v>1520</v>
      </c>
      <c r="G4693" s="2">
        <f>IFERROR(__xludf.DUMMYFUNCTION("IF(B4693="""","""",COUNTA(SPLIT(B4693,"" "")))"),10.0)</f>
        <v>10</v>
      </c>
    </row>
    <row r="4694">
      <c r="A4694" s="1" t="s">
        <v>9352</v>
      </c>
      <c r="B4694" s="1" t="s">
        <v>9353</v>
      </c>
      <c r="C4694" s="1">
        <v>5670.0</v>
      </c>
      <c r="D4694" s="1">
        <v>2.0</v>
      </c>
      <c r="F4694" s="1" t="s">
        <v>1520</v>
      </c>
      <c r="G4694" s="2">
        <f>IFERROR(__xludf.DUMMYFUNCTION("IF(B4694="""","""",COUNTA(SPLIT(B4694,"" "")))"),7.0)</f>
        <v>7</v>
      </c>
    </row>
    <row r="4695">
      <c r="A4695" s="1" t="s">
        <v>9354</v>
      </c>
      <c r="B4695" s="1" t="s">
        <v>9355</v>
      </c>
      <c r="C4695" s="1">
        <v>5671.0</v>
      </c>
      <c r="D4695" s="1">
        <v>9.0</v>
      </c>
      <c r="F4695" s="1" t="s">
        <v>1520</v>
      </c>
      <c r="G4695" s="2">
        <f>IFERROR(__xludf.DUMMYFUNCTION("IF(B4695="""","""",COUNTA(SPLIT(B4695,"" "")))"),8.0)</f>
        <v>8</v>
      </c>
    </row>
    <row r="4696">
      <c r="A4696" s="1" t="s">
        <v>9356</v>
      </c>
      <c r="B4696" s="1" t="s">
        <v>9357</v>
      </c>
      <c r="C4696" s="1">
        <v>5672.0</v>
      </c>
      <c r="D4696" s="1">
        <v>2.0</v>
      </c>
      <c r="F4696" s="1" t="s">
        <v>1520</v>
      </c>
      <c r="G4696" s="2">
        <f>IFERROR(__xludf.DUMMYFUNCTION("IF(B4696="""","""",COUNTA(SPLIT(B4696,"" "")))"),41.0)</f>
        <v>41</v>
      </c>
    </row>
    <row r="4697">
      <c r="A4697" s="1" t="s">
        <v>9358</v>
      </c>
      <c r="B4697" s="1" t="s">
        <v>9359</v>
      </c>
      <c r="C4697" s="1">
        <v>4381.0</v>
      </c>
      <c r="D4697" s="1">
        <v>8.0</v>
      </c>
      <c r="F4697" s="1" t="s">
        <v>1520</v>
      </c>
      <c r="G4697" s="2">
        <f>IFERROR(__xludf.DUMMYFUNCTION("IF(B4697="""","""",COUNTA(SPLIT(B4697,"" "")))"),12.0)</f>
        <v>12</v>
      </c>
    </row>
    <row r="4698">
      <c r="A4698" s="1" t="s">
        <v>9360</v>
      </c>
      <c r="B4698" s="1" t="s">
        <v>9361</v>
      </c>
      <c r="C4698" s="1">
        <v>5715.0</v>
      </c>
      <c r="D4698" s="1">
        <v>2.0</v>
      </c>
      <c r="F4698" s="1" t="s">
        <v>1520</v>
      </c>
      <c r="G4698" s="2">
        <f>IFERROR(__xludf.DUMMYFUNCTION("IF(B4698="""","""",COUNTA(SPLIT(B4698,"" "")))"),26.0)</f>
        <v>26</v>
      </c>
    </row>
    <row r="4699">
      <c r="A4699" s="1" t="s">
        <v>9362</v>
      </c>
      <c r="B4699" s="1" t="s">
        <v>9363</v>
      </c>
      <c r="C4699" s="1">
        <v>5716.0</v>
      </c>
      <c r="D4699" s="1">
        <v>8.0</v>
      </c>
      <c r="F4699" s="1" t="s">
        <v>1520</v>
      </c>
      <c r="G4699" s="2">
        <f>IFERROR(__xludf.DUMMYFUNCTION("IF(B4699="""","""",COUNTA(SPLIT(B4699,"" "")))"),19.0)</f>
        <v>19</v>
      </c>
    </row>
    <row r="4700">
      <c r="A4700" s="1" t="s">
        <v>9364</v>
      </c>
      <c r="B4700" s="1" t="s">
        <v>9365</v>
      </c>
      <c r="C4700" s="1">
        <v>4379.0</v>
      </c>
      <c r="D4700" s="1">
        <v>1.0</v>
      </c>
      <c r="F4700" s="1" t="s">
        <v>1520</v>
      </c>
      <c r="G4700" s="2">
        <f>IFERROR(__xludf.DUMMYFUNCTION("IF(B4700="""","""",COUNTA(SPLIT(B4700,"" "")))"),24.0)</f>
        <v>24</v>
      </c>
    </row>
    <row r="4701">
      <c r="A4701" s="1" t="s">
        <v>9366</v>
      </c>
      <c r="B4701" s="1" t="s">
        <v>9367</v>
      </c>
      <c r="C4701" s="1">
        <v>5706.0</v>
      </c>
      <c r="D4701" s="1">
        <v>2.0</v>
      </c>
      <c r="F4701" s="1" t="s">
        <v>1520</v>
      </c>
      <c r="G4701" s="2">
        <f>IFERROR(__xludf.DUMMYFUNCTION("IF(B4701="""","""",COUNTA(SPLIT(B4701,"" "")))"),19.0)</f>
        <v>19</v>
      </c>
    </row>
    <row r="4702">
      <c r="A4702" s="1" t="s">
        <v>9368</v>
      </c>
      <c r="B4702" s="1" t="s">
        <v>9369</v>
      </c>
      <c r="C4702" s="1">
        <v>5707.0</v>
      </c>
      <c r="D4702" s="1">
        <v>2.0</v>
      </c>
      <c r="F4702" s="1" t="s">
        <v>1520</v>
      </c>
      <c r="G4702" s="2">
        <f>IFERROR(__xludf.DUMMYFUNCTION("IF(B4702="""","""",COUNTA(SPLIT(B4702,"" "")))"),10.0)</f>
        <v>10</v>
      </c>
    </row>
    <row r="4703">
      <c r="A4703" s="1" t="s">
        <v>9370</v>
      </c>
      <c r="B4703" s="1" t="s">
        <v>9371</v>
      </c>
      <c r="C4703" s="1">
        <v>5708.0</v>
      </c>
      <c r="D4703" s="1">
        <v>8.0</v>
      </c>
      <c r="F4703" s="1" t="s">
        <v>1520</v>
      </c>
      <c r="G4703" s="2">
        <f>IFERROR(__xludf.DUMMYFUNCTION("IF(B4703="""","""",COUNTA(SPLIT(B4703,"" "")))"),28.0)</f>
        <v>28</v>
      </c>
    </row>
    <row r="4704">
      <c r="A4704" s="1" t="s">
        <v>9372</v>
      </c>
      <c r="B4704" s="1" t="s">
        <v>9373</v>
      </c>
      <c r="C4704" s="1">
        <v>5568.0</v>
      </c>
      <c r="D4704" s="1">
        <v>1.0</v>
      </c>
      <c r="F4704" s="1" t="s">
        <v>1520</v>
      </c>
      <c r="G4704" s="2">
        <f>IFERROR(__xludf.DUMMYFUNCTION("IF(B4704="""","""",COUNTA(SPLIT(B4704,"" "")))"),20.0)</f>
        <v>20</v>
      </c>
    </row>
    <row r="4705">
      <c r="A4705" s="1" t="s">
        <v>9374</v>
      </c>
      <c r="B4705" s="1" t="s">
        <v>9375</v>
      </c>
      <c r="C4705" s="1">
        <v>5704.0</v>
      </c>
      <c r="D4705" s="1">
        <v>1.0</v>
      </c>
      <c r="F4705" s="1" t="s">
        <v>1520</v>
      </c>
      <c r="G4705" s="2">
        <f>IFERROR(__xludf.DUMMYFUNCTION("IF(B4705="""","""",COUNTA(SPLIT(B4705,"" "")))"),19.0)</f>
        <v>19</v>
      </c>
    </row>
    <row r="4706">
      <c r="A4706" s="1" t="s">
        <v>9376</v>
      </c>
      <c r="B4706" s="1" t="s">
        <v>9377</v>
      </c>
      <c r="C4706" s="1">
        <v>5705.0</v>
      </c>
      <c r="D4706" s="1">
        <v>1.0</v>
      </c>
      <c r="F4706" s="1" t="s">
        <v>1520</v>
      </c>
      <c r="G4706" s="2">
        <f>IFERROR(__xludf.DUMMYFUNCTION("IF(B4706="""","""",COUNTA(SPLIT(B4706,"" "")))"),17.0)</f>
        <v>17</v>
      </c>
    </row>
    <row r="4707">
      <c r="A4707" s="1" t="s">
        <v>9378</v>
      </c>
      <c r="B4707" s="1" t="s">
        <v>9379</v>
      </c>
      <c r="C4707" s="1">
        <v>5567.0</v>
      </c>
      <c r="D4707" s="1">
        <v>1.0</v>
      </c>
      <c r="F4707" s="1" t="s">
        <v>1520</v>
      </c>
      <c r="G4707" s="2">
        <f>IFERROR(__xludf.DUMMYFUNCTION("IF(B4707="""","""",COUNTA(SPLIT(B4707,"" "")))"),40.0)</f>
        <v>40</v>
      </c>
    </row>
    <row r="4708">
      <c r="A4708" s="1" t="s">
        <v>9380</v>
      </c>
      <c r="B4708" s="1" t="s">
        <v>9381</v>
      </c>
      <c r="C4708" s="1">
        <v>5702.0</v>
      </c>
      <c r="D4708" s="1">
        <v>8.0</v>
      </c>
      <c r="F4708" s="1" t="s">
        <v>1520</v>
      </c>
      <c r="G4708" s="2">
        <f>IFERROR(__xludf.DUMMYFUNCTION("IF(B4708="""","""",COUNTA(SPLIT(B4708,"" "")))"),22.0)</f>
        <v>22</v>
      </c>
    </row>
    <row r="4709">
      <c r="A4709" s="1" t="s">
        <v>9382</v>
      </c>
      <c r="B4709" s="1" t="s">
        <v>9383</v>
      </c>
      <c r="C4709" s="1">
        <v>5703.0</v>
      </c>
      <c r="D4709" s="1">
        <v>2.0</v>
      </c>
      <c r="F4709" s="1" t="s">
        <v>1520</v>
      </c>
      <c r="G4709" s="2">
        <f>IFERROR(__xludf.DUMMYFUNCTION("IF(B4709="""","""",COUNTA(SPLIT(B4709,"" "")))"),16.0)</f>
        <v>16</v>
      </c>
    </row>
    <row r="4710">
      <c r="A4710" s="1" t="s">
        <v>9384</v>
      </c>
      <c r="B4710" s="1" t="s">
        <v>9385</v>
      </c>
      <c r="C4710" s="1">
        <v>5564.0</v>
      </c>
      <c r="D4710" s="1">
        <v>1.0</v>
      </c>
      <c r="F4710" s="1" t="s">
        <v>1520</v>
      </c>
      <c r="G4710" s="2">
        <f>IFERROR(__xludf.DUMMYFUNCTION("IF(B4710="""","""",COUNTA(SPLIT(B4710,"" "")))"),16.0)</f>
        <v>16</v>
      </c>
    </row>
    <row r="4711">
      <c r="A4711" s="1" t="s">
        <v>9386</v>
      </c>
      <c r="B4711" s="1" t="s">
        <v>9387</v>
      </c>
      <c r="C4711" s="1">
        <v>5697.0</v>
      </c>
      <c r="D4711" s="1">
        <v>2.0</v>
      </c>
      <c r="F4711" s="1" t="s">
        <v>1520</v>
      </c>
      <c r="G4711" s="2">
        <f>IFERROR(__xludf.DUMMYFUNCTION("IF(B4711="""","""",COUNTA(SPLIT(B4711,"" "")))"),29.0)</f>
        <v>29</v>
      </c>
    </row>
    <row r="4712">
      <c r="A4712" s="1" t="s">
        <v>9388</v>
      </c>
      <c r="B4712" s="1" t="s">
        <v>9389</v>
      </c>
      <c r="C4712" s="1">
        <v>5698.0</v>
      </c>
      <c r="D4712" s="1">
        <v>9.0</v>
      </c>
      <c r="F4712" s="1" t="s">
        <v>1520</v>
      </c>
      <c r="G4712" s="2">
        <f>IFERROR(__xludf.DUMMYFUNCTION("IF(B4712="""","""",COUNTA(SPLIT(B4712,"" "")))"),11.0)</f>
        <v>11</v>
      </c>
    </row>
    <row r="4713">
      <c r="A4713" s="1" t="s">
        <v>9390</v>
      </c>
      <c r="B4713" s="1" t="s">
        <v>9391</v>
      </c>
      <c r="C4713" s="1">
        <v>5699.0</v>
      </c>
      <c r="D4713" s="1">
        <v>2.0</v>
      </c>
      <c r="F4713" s="1" t="s">
        <v>1520</v>
      </c>
      <c r="G4713" s="2">
        <f>IFERROR(__xludf.DUMMYFUNCTION("IF(B4713="""","""",COUNTA(SPLIT(B4713,"" "")))"),40.0)</f>
        <v>40</v>
      </c>
    </row>
    <row r="4714">
      <c r="A4714" s="1" t="s">
        <v>9392</v>
      </c>
      <c r="B4714" s="1" t="s">
        <v>9393</v>
      </c>
      <c r="C4714" s="1">
        <v>5589.0</v>
      </c>
      <c r="D4714" s="1">
        <v>1.0</v>
      </c>
      <c r="F4714" s="1" t="s">
        <v>1520</v>
      </c>
      <c r="G4714" s="2">
        <f>IFERROR(__xludf.DUMMYFUNCTION("IF(B4714="""","""",COUNTA(SPLIT(B4714,"" "")))"),5.0)</f>
        <v>5</v>
      </c>
    </row>
    <row r="4715">
      <c r="A4715" s="1" t="s">
        <v>9394</v>
      </c>
      <c r="B4715" s="1" t="s">
        <v>9395</v>
      </c>
      <c r="C4715" s="1">
        <v>5607.0</v>
      </c>
      <c r="D4715" s="1">
        <v>1.0</v>
      </c>
      <c r="F4715" s="1" t="s">
        <v>1520</v>
      </c>
      <c r="G4715" s="2">
        <f>IFERROR(__xludf.DUMMYFUNCTION("IF(B4715="""","""",COUNTA(SPLIT(B4715,"" "")))"),40.0)</f>
        <v>40</v>
      </c>
    </row>
    <row r="4716">
      <c r="A4716" s="1" t="s">
        <v>9396</v>
      </c>
      <c r="B4716" s="1" t="s">
        <v>9397</v>
      </c>
      <c r="C4716" s="1">
        <v>4385.0</v>
      </c>
      <c r="D4716" s="1">
        <v>8.0</v>
      </c>
      <c r="F4716" s="1" t="s">
        <v>1520</v>
      </c>
      <c r="G4716" s="2">
        <f>IFERROR(__xludf.DUMMYFUNCTION("IF(B4716="""","""",COUNTA(SPLIT(B4716,"" "")))"),9.0)</f>
        <v>9</v>
      </c>
    </row>
    <row r="4717">
      <c r="A4717" s="1" t="s">
        <v>9398</v>
      </c>
      <c r="B4717" s="1" t="s">
        <v>9399</v>
      </c>
      <c r="C4717" s="1">
        <v>5719.0</v>
      </c>
      <c r="D4717" s="1">
        <v>1.0</v>
      </c>
      <c r="F4717" s="1" t="s">
        <v>1520</v>
      </c>
      <c r="G4717" s="2">
        <f>IFERROR(__xludf.DUMMYFUNCTION("IF(B4717="""","""",COUNTA(SPLIT(B4717,"" "")))"),15.0)</f>
        <v>15</v>
      </c>
    </row>
    <row r="4718">
      <c r="A4718" s="1" t="s">
        <v>9400</v>
      </c>
      <c r="B4718" s="1" t="s">
        <v>9401</v>
      </c>
      <c r="C4718" s="1">
        <v>5720.0</v>
      </c>
      <c r="D4718" s="1">
        <v>2.0</v>
      </c>
      <c r="F4718" s="1" t="s">
        <v>1520</v>
      </c>
      <c r="G4718" s="2">
        <f>IFERROR(__xludf.DUMMYFUNCTION("IF(B4718="""","""",COUNTA(SPLIT(B4718,"" "")))"),13.0)</f>
        <v>13</v>
      </c>
    </row>
    <row r="4719">
      <c r="A4719" s="1" t="s">
        <v>9402</v>
      </c>
      <c r="B4719" s="1" t="s">
        <v>9403</v>
      </c>
      <c r="C4719" s="1">
        <v>5721.0</v>
      </c>
      <c r="D4719" s="1">
        <v>9.0</v>
      </c>
      <c r="F4719" s="1" t="s">
        <v>1520</v>
      </c>
      <c r="G4719" s="2">
        <f>IFERROR(__xludf.DUMMYFUNCTION("IF(B4719="""","""",COUNTA(SPLIT(B4719,"" "")))"),5.0)</f>
        <v>5</v>
      </c>
    </row>
    <row r="4720">
      <c r="A4720" s="1" t="s">
        <v>9404</v>
      </c>
      <c r="B4720" s="1" t="s">
        <v>9405</v>
      </c>
      <c r="C4720" s="1">
        <v>5722.0</v>
      </c>
      <c r="D4720" s="1">
        <v>2.0</v>
      </c>
      <c r="F4720" s="1" t="s">
        <v>1520</v>
      </c>
      <c r="G4720" s="2">
        <f>IFERROR(__xludf.DUMMYFUNCTION("IF(B4720="""","""",COUNTA(SPLIT(B4720,"" "")))"),11.0)</f>
        <v>11</v>
      </c>
    </row>
    <row r="4721">
      <c r="A4721" s="1" t="s">
        <v>9406</v>
      </c>
      <c r="B4721" s="1" t="s">
        <v>9407</v>
      </c>
      <c r="C4721" s="1">
        <v>5723.0</v>
      </c>
      <c r="D4721" s="1">
        <v>9.0</v>
      </c>
      <c r="F4721" s="1" t="s">
        <v>1520</v>
      </c>
      <c r="G4721" s="2">
        <f>IFERROR(__xludf.DUMMYFUNCTION("IF(B4721="""","""",COUNTA(SPLIT(B4721,"" "")))"),17.0)</f>
        <v>17</v>
      </c>
    </row>
    <row r="4722">
      <c r="A4722" s="1" t="s">
        <v>9408</v>
      </c>
      <c r="B4722" s="1" t="s">
        <v>9409</v>
      </c>
      <c r="C4722" s="1">
        <v>5724.0</v>
      </c>
      <c r="D4722" s="1">
        <v>2.0</v>
      </c>
      <c r="F4722" s="1" t="s">
        <v>1520</v>
      </c>
      <c r="G4722" s="2">
        <f>IFERROR(__xludf.DUMMYFUNCTION("IF(B4722="""","""",COUNTA(SPLIT(B4722,"" "")))"),6.0)</f>
        <v>6</v>
      </c>
    </row>
    <row r="4723">
      <c r="A4723" s="1" t="s">
        <v>9410</v>
      </c>
      <c r="B4723" s="1" t="s">
        <v>9411</v>
      </c>
      <c r="C4723" s="1">
        <v>5725.0</v>
      </c>
      <c r="D4723" s="1">
        <v>3.0</v>
      </c>
      <c r="E4723" s="1" t="s">
        <v>2930</v>
      </c>
      <c r="F4723" s="1" t="s">
        <v>1520</v>
      </c>
      <c r="G4723" s="2">
        <f>IFERROR(__xludf.DUMMYFUNCTION("IF(B4723="""","""",COUNTA(SPLIT(B4723,"" "")))"),34.0)</f>
        <v>34</v>
      </c>
    </row>
    <row r="4724">
      <c r="A4724" s="1" t="s">
        <v>9412</v>
      </c>
      <c r="B4724" s="1" t="s">
        <v>9413</v>
      </c>
      <c r="C4724" s="1">
        <v>5726.0</v>
      </c>
      <c r="D4724" s="1">
        <v>2.0</v>
      </c>
      <c r="F4724" s="1" t="s">
        <v>1520</v>
      </c>
      <c r="G4724" s="2">
        <f>IFERROR(__xludf.DUMMYFUNCTION("IF(B4724="""","""",COUNTA(SPLIT(B4724,"" "")))"),4.0)</f>
        <v>4</v>
      </c>
    </row>
    <row r="4725">
      <c r="A4725" s="1" t="s">
        <v>9414</v>
      </c>
      <c r="B4725" s="1" t="s">
        <v>9415</v>
      </c>
      <c r="C4725" s="1">
        <v>5727.0</v>
      </c>
      <c r="D4725" s="1">
        <v>1.0</v>
      </c>
      <c r="F4725" s="1" t="s">
        <v>1520</v>
      </c>
      <c r="G4725" s="2">
        <f>IFERROR(__xludf.DUMMYFUNCTION("IF(B4725="""","""",COUNTA(SPLIT(B4725,"" "")))"),38.0)</f>
        <v>38</v>
      </c>
    </row>
    <row r="4726">
      <c r="A4726" s="1" t="s">
        <v>9416</v>
      </c>
      <c r="B4726" s="1" t="s">
        <v>9417</v>
      </c>
      <c r="C4726" s="1">
        <v>5728.0</v>
      </c>
      <c r="D4726" s="1">
        <v>2.0</v>
      </c>
      <c r="F4726" s="1" t="s">
        <v>1520</v>
      </c>
      <c r="G4726" s="2">
        <f>IFERROR(__xludf.DUMMYFUNCTION("IF(B4726="""","""",COUNTA(SPLIT(B4726,"" "")))"),12.0)</f>
        <v>12</v>
      </c>
    </row>
    <row r="4727">
      <c r="A4727" s="1" t="s">
        <v>9418</v>
      </c>
      <c r="B4727" s="1" t="s">
        <v>9419</v>
      </c>
      <c r="C4727" s="1">
        <v>4386.0</v>
      </c>
      <c r="D4727" s="1">
        <v>1.0</v>
      </c>
      <c r="F4727" s="1" t="s">
        <v>1520</v>
      </c>
      <c r="G4727" s="2">
        <f>IFERROR(__xludf.DUMMYFUNCTION("IF(B4727="""","""",COUNTA(SPLIT(B4727,"" "")))"),32.0)</f>
        <v>32</v>
      </c>
    </row>
    <row r="4728">
      <c r="A4728" s="1" t="s">
        <v>9420</v>
      </c>
      <c r="B4728" s="1" t="s">
        <v>9421</v>
      </c>
      <c r="C4728" s="1">
        <v>6728.0</v>
      </c>
      <c r="D4728" s="1">
        <v>1.0</v>
      </c>
      <c r="F4728" s="1" t="s">
        <v>1520</v>
      </c>
      <c r="G4728" s="2">
        <f>IFERROR(__xludf.DUMMYFUNCTION("IF(B4728="""","""",COUNTA(SPLIT(B4728,"" "")))"),15.0)</f>
        <v>15</v>
      </c>
    </row>
    <row r="4729">
      <c r="A4729" s="1" t="s">
        <v>9422</v>
      </c>
      <c r="B4729" s="1" t="s">
        <v>9423</v>
      </c>
      <c r="C4729" s="1">
        <v>6729.0</v>
      </c>
      <c r="D4729" s="1">
        <v>1.0</v>
      </c>
      <c r="F4729" s="1" t="s">
        <v>1520</v>
      </c>
      <c r="G4729" s="2">
        <f>IFERROR(__xludf.DUMMYFUNCTION("IF(B4729="""","""",COUNTA(SPLIT(B4729,"" "")))"),14.0)</f>
        <v>14</v>
      </c>
    </row>
    <row r="4730">
      <c r="A4730" s="1" t="s">
        <v>9424</v>
      </c>
      <c r="B4730" s="1" t="s">
        <v>9425</v>
      </c>
      <c r="C4730" s="1">
        <v>6730.0</v>
      </c>
      <c r="D4730" s="1">
        <v>1.0</v>
      </c>
      <c r="F4730" s="1" t="s">
        <v>1520</v>
      </c>
      <c r="G4730" s="2">
        <f>IFERROR(__xludf.DUMMYFUNCTION("IF(B4730="""","""",COUNTA(SPLIT(B4730,"" "")))"),15.0)</f>
        <v>15</v>
      </c>
    </row>
    <row r="4731">
      <c r="A4731" s="1" t="s">
        <v>9426</v>
      </c>
      <c r="B4731" s="1" t="s">
        <v>9427</v>
      </c>
      <c r="C4731" s="1">
        <v>6731.0</v>
      </c>
      <c r="D4731" s="1">
        <v>1.0</v>
      </c>
      <c r="F4731" s="1" t="s">
        <v>1520</v>
      </c>
      <c r="G4731" s="2">
        <f>IFERROR(__xludf.DUMMYFUNCTION("IF(B4731="""","""",COUNTA(SPLIT(B4731,"" "")))"),26.0)</f>
        <v>26</v>
      </c>
    </row>
    <row r="4732">
      <c r="A4732" s="1" t="s">
        <v>9428</v>
      </c>
      <c r="B4732" s="1" t="s">
        <v>9429</v>
      </c>
      <c r="C4732" s="1">
        <v>6732.0</v>
      </c>
      <c r="D4732" s="1">
        <v>1.0</v>
      </c>
      <c r="F4732" s="1" t="s">
        <v>1520</v>
      </c>
      <c r="G4732" s="2">
        <f>IFERROR(__xludf.DUMMYFUNCTION("IF(B4732="""","""",COUNTA(SPLIT(B4732,"" "")))"),24.0)</f>
        <v>24</v>
      </c>
    </row>
    <row r="4733">
      <c r="A4733" s="1" t="s">
        <v>9430</v>
      </c>
      <c r="B4733" s="1" t="s">
        <v>9431</v>
      </c>
      <c r="C4733" s="1">
        <v>6733.0</v>
      </c>
      <c r="D4733" s="1">
        <v>1.0</v>
      </c>
      <c r="F4733" s="1" t="s">
        <v>1520</v>
      </c>
      <c r="G4733" s="2">
        <f>IFERROR(__xludf.DUMMYFUNCTION("IF(B4733="""","""",COUNTA(SPLIT(B4733,"" "")))"),14.0)</f>
        <v>14</v>
      </c>
    </row>
    <row r="4734">
      <c r="A4734" s="1" t="s">
        <v>9432</v>
      </c>
      <c r="B4734" s="1" t="s">
        <v>9433</v>
      </c>
      <c r="C4734" s="1">
        <v>6734.0</v>
      </c>
      <c r="D4734" s="1">
        <v>1.0</v>
      </c>
      <c r="F4734" s="1" t="s">
        <v>1520</v>
      </c>
      <c r="G4734" s="2">
        <f>IFERROR(__xludf.DUMMYFUNCTION("IF(B4734="""","""",COUNTA(SPLIT(B4734,"" "")))"),38.0)</f>
        <v>38</v>
      </c>
    </row>
    <row r="4735">
      <c r="A4735" s="1" t="s">
        <v>9434</v>
      </c>
      <c r="B4735" s="1" t="s">
        <v>9435</v>
      </c>
      <c r="C4735" s="1">
        <v>6735.0</v>
      </c>
      <c r="D4735" s="1">
        <v>1.0</v>
      </c>
      <c r="F4735" s="1" t="s">
        <v>1520</v>
      </c>
      <c r="G4735" s="2">
        <f>IFERROR(__xludf.DUMMYFUNCTION("IF(B4735="""","""",COUNTA(SPLIT(B4735,"" "")))"),8.0)</f>
        <v>8</v>
      </c>
    </row>
    <row r="4736">
      <c r="A4736" s="1" t="s">
        <v>9436</v>
      </c>
      <c r="B4736" s="1" t="s">
        <v>9437</v>
      </c>
      <c r="C4736" s="1">
        <v>6736.0</v>
      </c>
      <c r="D4736" s="1">
        <v>1.0</v>
      </c>
      <c r="F4736" s="1" t="s">
        <v>1520</v>
      </c>
      <c r="G4736" s="2">
        <f>IFERROR(__xludf.DUMMYFUNCTION("IF(B4736="""","""",COUNTA(SPLIT(B4736,"" "")))"),13.0)</f>
        <v>13</v>
      </c>
    </row>
    <row r="4737">
      <c r="A4737" s="1" t="s">
        <v>9438</v>
      </c>
      <c r="B4737" s="1" t="s">
        <v>9439</v>
      </c>
      <c r="C4737" s="1">
        <v>6737.0</v>
      </c>
      <c r="D4737" s="1">
        <v>1.0</v>
      </c>
      <c r="F4737" s="1" t="s">
        <v>1520</v>
      </c>
      <c r="G4737" s="2">
        <f>IFERROR(__xludf.DUMMYFUNCTION("IF(B4737="""","""",COUNTA(SPLIT(B4737,"" "")))"),19.0)</f>
        <v>19</v>
      </c>
    </row>
    <row r="4738">
      <c r="A4738" s="1" t="s">
        <v>9440</v>
      </c>
      <c r="B4738" s="1" t="s">
        <v>9441</v>
      </c>
      <c r="C4738" s="1">
        <v>6738.0</v>
      </c>
      <c r="D4738" s="1">
        <v>1.0</v>
      </c>
      <c r="F4738" s="1" t="s">
        <v>1520</v>
      </c>
      <c r="G4738" s="2">
        <f>IFERROR(__xludf.DUMMYFUNCTION("IF(B4738="""","""",COUNTA(SPLIT(B4738,"" "")))"),10.0)</f>
        <v>10</v>
      </c>
    </row>
    <row r="4739">
      <c r="A4739" s="1" t="s">
        <v>9442</v>
      </c>
      <c r="B4739" s="1" t="s">
        <v>9443</v>
      </c>
      <c r="C4739" s="1">
        <v>6739.0</v>
      </c>
      <c r="D4739" s="1">
        <v>1.0</v>
      </c>
      <c r="F4739" s="1" t="s">
        <v>1520</v>
      </c>
      <c r="G4739" s="2">
        <f>IFERROR(__xludf.DUMMYFUNCTION("IF(B4739="""","""",COUNTA(SPLIT(B4739,"" "")))"),5.0)</f>
        <v>5</v>
      </c>
    </row>
    <row r="4740">
      <c r="A4740" s="1" t="s">
        <v>9444</v>
      </c>
      <c r="B4740" s="1" t="s">
        <v>9445</v>
      </c>
      <c r="C4740" s="1">
        <v>8142.0</v>
      </c>
      <c r="D4740" s="1">
        <v>1.0</v>
      </c>
      <c r="F4740" s="1" t="s">
        <v>1520</v>
      </c>
      <c r="G4740" s="2">
        <f>IFERROR(__xludf.DUMMYFUNCTION("IF(B4740="""","""",COUNTA(SPLIT(B4740,"" "")))"),6.0)</f>
        <v>6</v>
      </c>
    </row>
    <row r="4741">
      <c r="A4741" s="1" t="s">
        <v>9446</v>
      </c>
      <c r="B4741" s="1" t="s">
        <v>9447</v>
      </c>
      <c r="C4741" s="1">
        <v>8143.0</v>
      </c>
      <c r="D4741" s="1">
        <v>1.0</v>
      </c>
      <c r="F4741" s="1" t="s">
        <v>1520</v>
      </c>
      <c r="G4741" s="2">
        <f>IFERROR(__xludf.DUMMYFUNCTION("IF(B4741="""","""",COUNTA(SPLIT(B4741,"" "")))"),10.0)</f>
        <v>10</v>
      </c>
    </row>
    <row r="4742">
      <c r="A4742" s="1" t="s">
        <v>9448</v>
      </c>
      <c r="B4742" s="1" t="s">
        <v>9449</v>
      </c>
      <c r="C4742" s="1">
        <v>5569.0</v>
      </c>
      <c r="D4742" s="1">
        <v>1.0</v>
      </c>
      <c r="F4742" s="1" t="s">
        <v>1520</v>
      </c>
      <c r="G4742" s="2">
        <f>IFERROR(__xludf.DUMMYFUNCTION("IF(B4742="""","""",COUNTA(SPLIT(B4742,"" "")))"),25.0)</f>
        <v>25</v>
      </c>
    </row>
    <row r="4743">
      <c r="A4743" s="1" t="s">
        <v>9450</v>
      </c>
      <c r="B4743" s="1" t="s">
        <v>9451</v>
      </c>
      <c r="C4743" s="1">
        <v>5695.0</v>
      </c>
      <c r="D4743" s="1">
        <v>1.0</v>
      </c>
      <c r="F4743" s="1" t="s">
        <v>1520</v>
      </c>
      <c r="G4743" s="2">
        <f>IFERROR(__xludf.DUMMYFUNCTION("IF(B4743="""","""",COUNTA(SPLIT(B4743,"" "")))"),23.0)</f>
        <v>23</v>
      </c>
    </row>
    <row r="4744">
      <c r="A4744" s="1" t="s">
        <v>9452</v>
      </c>
      <c r="B4744" s="1" t="s">
        <v>9453</v>
      </c>
      <c r="C4744" s="1">
        <v>5696.0</v>
      </c>
      <c r="D4744" s="1">
        <v>1.0</v>
      </c>
      <c r="F4744" s="1" t="s">
        <v>1520</v>
      </c>
      <c r="G4744" s="2">
        <f>IFERROR(__xludf.DUMMYFUNCTION("IF(B4744="""","""",COUNTA(SPLIT(B4744,"" "")))"),36.0)</f>
        <v>36</v>
      </c>
    </row>
    <row r="4745">
      <c r="A4745" s="1" t="s">
        <v>9454</v>
      </c>
      <c r="B4745" s="1" t="s">
        <v>9455</v>
      </c>
      <c r="C4745" s="1">
        <v>4380.0</v>
      </c>
      <c r="D4745" s="1">
        <v>8.0</v>
      </c>
      <c r="F4745" s="1" t="s">
        <v>1520</v>
      </c>
      <c r="G4745" s="2">
        <f>IFERROR(__xludf.DUMMYFUNCTION("IF(B4745="""","""",COUNTA(SPLIT(B4745,"" "")))"),45.0)</f>
        <v>45</v>
      </c>
    </row>
    <row r="4746">
      <c r="A4746" s="1" t="s">
        <v>9456</v>
      </c>
      <c r="B4746" s="1" t="s">
        <v>9457</v>
      </c>
      <c r="C4746" s="1">
        <v>5570.0</v>
      </c>
      <c r="D4746" s="1">
        <v>8.0</v>
      </c>
      <c r="F4746" s="1" t="s">
        <v>1520</v>
      </c>
      <c r="G4746" s="2">
        <f>IFERROR(__xludf.DUMMYFUNCTION("IF(B4746="""","""",COUNTA(SPLIT(B4746,"" "")))"),17.0)</f>
        <v>17</v>
      </c>
    </row>
    <row r="4747">
      <c r="A4747" s="1" t="s">
        <v>9458</v>
      </c>
      <c r="B4747" s="1" t="s">
        <v>9459</v>
      </c>
      <c r="C4747" s="1">
        <v>7239.0</v>
      </c>
      <c r="D4747" s="1">
        <v>8.0</v>
      </c>
      <c r="F4747" s="1" t="s">
        <v>1520</v>
      </c>
      <c r="G4747" s="2">
        <f>IFERROR(__xludf.DUMMYFUNCTION("IF(B4747="""","""",COUNTA(SPLIT(B4747,"" "")))"),11.0)</f>
        <v>11</v>
      </c>
    </row>
    <row r="4748">
      <c r="A4748" s="1" t="s">
        <v>9460</v>
      </c>
      <c r="B4748" s="1" t="s">
        <v>9461</v>
      </c>
      <c r="C4748" s="1">
        <v>5562.0</v>
      </c>
      <c r="D4748" s="1">
        <v>8.0</v>
      </c>
      <c r="F4748" s="1" t="s">
        <v>1520</v>
      </c>
      <c r="G4748" s="2">
        <f>IFERROR(__xludf.DUMMYFUNCTION("IF(B4748="""","""",COUNTA(SPLIT(B4748,"" "")))"),16.0)</f>
        <v>16</v>
      </c>
    </row>
    <row r="4749">
      <c r="A4749" s="1" t="s">
        <v>9462</v>
      </c>
      <c r="B4749" s="1" t="s">
        <v>9463</v>
      </c>
      <c r="C4749" s="1">
        <v>5680.0</v>
      </c>
      <c r="D4749" s="1">
        <v>8.0</v>
      </c>
      <c r="F4749" s="1" t="s">
        <v>1520</v>
      </c>
      <c r="G4749" s="2">
        <f>IFERROR(__xludf.DUMMYFUNCTION("IF(B4749="""","""",COUNTA(SPLIT(B4749,"" "")))"),18.0)</f>
        <v>18</v>
      </c>
    </row>
    <row r="4750">
      <c r="A4750" s="1" t="s">
        <v>9464</v>
      </c>
      <c r="B4750" s="1" t="s">
        <v>9465</v>
      </c>
      <c r="C4750" s="1">
        <v>5681.0</v>
      </c>
      <c r="D4750" s="1">
        <v>8.0</v>
      </c>
      <c r="F4750" s="1" t="s">
        <v>1520</v>
      </c>
      <c r="G4750" s="2">
        <f>IFERROR(__xludf.DUMMYFUNCTION("IF(B4750="""","""",COUNTA(SPLIT(B4750,"" "")))"),24.0)</f>
        <v>24</v>
      </c>
    </row>
    <row r="4751">
      <c r="A4751" s="1" t="s">
        <v>9466</v>
      </c>
      <c r="B4751" s="1" t="s">
        <v>9467</v>
      </c>
      <c r="C4751" s="1">
        <v>5563.0</v>
      </c>
      <c r="D4751" s="1">
        <v>8.0</v>
      </c>
      <c r="F4751" s="1" t="s">
        <v>1520</v>
      </c>
      <c r="G4751" s="2">
        <f>IFERROR(__xludf.DUMMYFUNCTION("IF(B4751="""","""",COUNTA(SPLIT(B4751,"" "")))"),13.0)</f>
        <v>13</v>
      </c>
    </row>
    <row r="4752">
      <c r="A4752" s="1" t="s">
        <v>9468</v>
      </c>
      <c r="B4752" s="1" t="s">
        <v>9469</v>
      </c>
      <c r="C4752" s="1">
        <v>5682.0</v>
      </c>
      <c r="D4752" s="1">
        <v>8.0</v>
      </c>
      <c r="F4752" s="1" t="s">
        <v>1520</v>
      </c>
      <c r="G4752" s="2">
        <f>IFERROR(__xludf.DUMMYFUNCTION("IF(B4752="""","""",COUNTA(SPLIT(B4752,"" "")))"),17.0)</f>
        <v>17</v>
      </c>
    </row>
    <row r="4753">
      <c r="A4753" s="1" t="s">
        <v>9470</v>
      </c>
      <c r="B4753" s="1" t="s">
        <v>9471</v>
      </c>
      <c r="C4753" s="1">
        <v>5683.0</v>
      </c>
      <c r="D4753" s="1">
        <v>8.0</v>
      </c>
      <c r="F4753" s="1" t="s">
        <v>1520</v>
      </c>
      <c r="G4753" s="2">
        <f>IFERROR(__xludf.DUMMYFUNCTION("IF(B4753="""","""",COUNTA(SPLIT(B4753,"" "")))"),17.0)</f>
        <v>17</v>
      </c>
    </row>
    <row r="4754">
      <c r="A4754" s="1" t="s">
        <v>9472</v>
      </c>
      <c r="B4754" s="1" t="s">
        <v>9473</v>
      </c>
      <c r="C4754" s="1">
        <v>4377.0</v>
      </c>
      <c r="D4754" s="1">
        <v>8.0</v>
      </c>
      <c r="F4754" s="1" t="s">
        <v>1520</v>
      </c>
      <c r="G4754" s="2">
        <f>IFERROR(__xludf.DUMMYFUNCTION("IF(B4754="""","""",COUNTA(SPLIT(B4754,"" "")))"),19.0)</f>
        <v>19</v>
      </c>
    </row>
    <row r="4755">
      <c r="A4755" s="1" t="s">
        <v>9474</v>
      </c>
      <c r="B4755" s="1" t="s">
        <v>9475</v>
      </c>
      <c r="C4755" s="1">
        <v>5678.0</v>
      </c>
      <c r="D4755" s="1">
        <v>8.0</v>
      </c>
      <c r="F4755" s="1" t="s">
        <v>1520</v>
      </c>
      <c r="G4755" s="2">
        <f>IFERROR(__xludf.DUMMYFUNCTION("IF(B4755="""","""",COUNTA(SPLIT(B4755,"" "")))"),12.0)</f>
        <v>12</v>
      </c>
    </row>
    <row r="4756">
      <c r="A4756" s="1" t="s">
        <v>9476</v>
      </c>
      <c r="B4756" s="1" t="s">
        <v>9477</v>
      </c>
      <c r="C4756" s="1">
        <v>5679.0</v>
      </c>
      <c r="D4756" s="1">
        <v>8.0</v>
      </c>
      <c r="F4756" s="1" t="s">
        <v>1520</v>
      </c>
      <c r="G4756" s="2">
        <f>IFERROR(__xludf.DUMMYFUNCTION("IF(B4756="""","""",COUNTA(SPLIT(B4756,"" "")))"),20.0)</f>
        <v>20</v>
      </c>
    </row>
    <row r="4757">
      <c r="A4757" s="1" t="s">
        <v>9478</v>
      </c>
      <c r="B4757" s="1" t="s">
        <v>9479</v>
      </c>
      <c r="C4757" s="1">
        <v>6440.0</v>
      </c>
      <c r="D4757" s="1">
        <v>1.0</v>
      </c>
      <c r="F4757" s="1" t="s">
        <v>1520</v>
      </c>
      <c r="G4757" s="2">
        <f>IFERROR(__xludf.DUMMYFUNCTION("IF(B4757="""","""",COUNTA(SPLIT(B4757,"" "")))"),14.0)</f>
        <v>14</v>
      </c>
    </row>
    <row r="4758">
      <c r="A4758" s="1" t="s">
        <v>9480</v>
      </c>
      <c r="B4758" s="1" t="s">
        <v>9481</v>
      </c>
      <c r="C4758" s="1">
        <v>6442.0</v>
      </c>
      <c r="D4758" s="1">
        <v>1.0</v>
      </c>
      <c r="F4758" s="1" t="s">
        <v>1520</v>
      </c>
      <c r="G4758" s="2">
        <f>IFERROR(__xludf.DUMMYFUNCTION("IF(B4758="""","""",COUNTA(SPLIT(B4758,"" "")))"),18.0)</f>
        <v>18</v>
      </c>
    </row>
    <row r="4759">
      <c r="A4759" s="1" t="s">
        <v>9482</v>
      </c>
      <c r="B4759" s="1" t="s">
        <v>9483</v>
      </c>
      <c r="C4759" s="1">
        <v>6443.0</v>
      </c>
      <c r="D4759" s="1">
        <v>1.0</v>
      </c>
      <c r="F4759" s="1" t="s">
        <v>1520</v>
      </c>
      <c r="G4759" s="2">
        <f>IFERROR(__xludf.DUMMYFUNCTION("IF(B4759="""","""",COUNTA(SPLIT(B4759,"" "")))"),22.0)</f>
        <v>22</v>
      </c>
    </row>
    <row r="4760">
      <c r="A4760" s="1" t="s">
        <v>9484</v>
      </c>
      <c r="B4760" s="1" t="s">
        <v>9485</v>
      </c>
      <c r="C4760" s="1">
        <v>6086.0</v>
      </c>
      <c r="D4760" s="1">
        <v>1.0</v>
      </c>
      <c r="F4760" s="1" t="s">
        <v>1520</v>
      </c>
      <c r="G4760" s="2">
        <f>IFERROR(__xludf.DUMMYFUNCTION("IF(B4760="""","""",COUNTA(SPLIT(B4760,"" "")))"),31.0)</f>
        <v>31</v>
      </c>
    </row>
    <row r="4761">
      <c r="A4761" s="1" t="s">
        <v>9486</v>
      </c>
      <c r="B4761" s="1" t="s">
        <v>9487</v>
      </c>
      <c r="C4761" s="1">
        <v>6513.0</v>
      </c>
      <c r="D4761" s="1">
        <v>1.0</v>
      </c>
      <c r="F4761" s="1" t="s">
        <v>1520</v>
      </c>
      <c r="G4761" s="2">
        <f>IFERROR(__xludf.DUMMYFUNCTION("IF(B4761="""","""",COUNTA(SPLIT(B4761,"" "")))"),17.0)</f>
        <v>17</v>
      </c>
    </row>
    <row r="4762">
      <c r="A4762" s="1" t="s">
        <v>9488</v>
      </c>
      <c r="B4762" s="1" t="s">
        <v>9489</v>
      </c>
      <c r="C4762" s="1">
        <v>6514.0</v>
      </c>
      <c r="D4762" s="1">
        <v>1.0</v>
      </c>
      <c r="F4762" s="1" t="s">
        <v>1520</v>
      </c>
      <c r="G4762" s="2">
        <f>IFERROR(__xludf.DUMMYFUNCTION("IF(B4762="""","""",COUNTA(SPLIT(B4762,"" "")))"),22.0)</f>
        <v>22</v>
      </c>
    </row>
    <row r="4763">
      <c r="A4763" s="1" t="s">
        <v>9490</v>
      </c>
      <c r="B4763" s="1" t="s">
        <v>9491</v>
      </c>
      <c r="C4763" s="1">
        <v>4635.0</v>
      </c>
      <c r="D4763" s="1">
        <v>1.0</v>
      </c>
      <c r="F4763" s="1" t="s">
        <v>1520</v>
      </c>
      <c r="G4763" s="2">
        <f>IFERROR(__xludf.DUMMYFUNCTION("IF(B4763="""","""",COUNTA(SPLIT(B4763,"" "")))"),37.0)</f>
        <v>37</v>
      </c>
    </row>
    <row r="4764">
      <c r="A4764" s="1" t="s">
        <v>9492</v>
      </c>
      <c r="B4764" s="1" t="s">
        <v>9493</v>
      </c>
      <c r="C4764" s="1">
        <v>6100.0</v>
      </c>
      <c r="D4764" s="1">
        <v>2.0</v>
      </c>
      <c r="F4764" s="1" t="s">
        <v>1520</v>
      </c>
      <c r="G4764" s="2">
        <f>IFERROR(__xludf.DUMMYFUNCTION("IF(B4764="""","""",COUNTA(SPLIT(B4764,"" "")))"),18.0)</f>
        <v>18</v>
      </c>
    </row>
    <row r="4765">
      <c r="A4765" s="1" t="s">
        <v>9494</v>
      </c>
      <c r="B4765" s="1" t="s">
        <v>9495</v>
      </c>
      <c r="C4765" s="1">
        <v>6101.0</v>
      </c>
      <c r="D4765" s="1">
        <v>1.0</v>
      </c>
      <c r="F4765" s="1" t="s">
        <v>1520</v>
      </c>
      <c r="G4765" s="2">
        <f>IFERROR(__xludf.DUMMYFUNCTION("IF(B4765="""","""",COUNTA(SPLIT(B4765,"" "")))"),18.0)</f>
        <v>18</v>
      </c>
    </row>
    <row r="4766">
      <c r="A4766" s="1" t="s">
        <v>9496</v>
      </c>
      <c r="B4766" s="1" t="s">
        <v>9497</v>
      </c>
      <c r="C4766" s="1">
        <v>6102.0</v>
      </c>
      <c r="D4766" s="1">
        <v>2.0</v>
      </c>
      <c r="F4766" s="1" t="s">
        <v>1520</v>
      </c>
      <c r="G4766" s="2">
        <f>IFERROR(__xludf.DUMMYFUNCTION("IF(B4766="""","""",COUNTA(SPLIT(B4766,"" "")))"),27.0)</f>
        <v>27</v>
      </c>
    </row>
    <row r="4767">
      <c r="A4767" s="1" t="s">
        <v>9498</v>
      </c>
      <c r="B4767" s="1" t="s">
        <v>9499</v>
      </c>
      <c r="C4767" s="1">
        <v>6106.0</v>
      </c>
      <c r="D4767" s="1">
        <v>1.0</v>
      </c>
      <c r="F4767" s="1" t="s">
        <v>1520</v>
      </c>
      <c r="G4767" s="2">
        <f>IFERROR(__xludf.DUMMYFUNCTION("IF(B4767="""","""",COUNTA(SPLIT(B4767,"" "")))"),36.0)</f>
        <v>36</v>
      </c>
    </row>
    <row r="4768">
      <c r="A4768" s="1" t="s">
        <v>9500</v>
      </c>
      <c r="B4768" s="1" t="s">
        <v>9501</v>
      </c>
      <c r="C4768" s="1">
        <v>6104.0</v>
      </c>
      <c r="D4768" s="1">
        <v>1.0</v>
      </c>
      <c r="F4768" s="1" t="s">
        <v>1520</v>
      </c>
      <c r="G4768" s="2">
        <f>IFERROR(__xludf.DUMMYFUNCTION("IF(B4768="""","""",COUNTA(SPLIT(B4768,"" "")))"),7.0)</f>
        <v>7</v>
      </c>
    </row>
    <row r="4769">
      <c r="A4769" s="1" t="s">
        <v>9502</v>
      </c>
      <c r="B4769" s="1" t="s">
        <v>9503</v>
      </c>
      <c r="C4769" s="1">
        <v>4637.0</v>
      </c>
      <c r="D4769" s="1">
        <v>1.0</v>
      </c>
      <c r="F4769" s="1" t="s">
        <v>1520</v>
      </c>
      <c r="G4769" s="2">
        <f>IFERROR(__xludf.DUMMYFUNCTION("IF(B4769="""","""",COUNTA(SPLIT(B4769,"" "")))"),8.0)</f>
        <v>8</v>
      </c>
    </row>
    <row r="4770">
      <c r="A4770" s="1" t="s">
        <v>9504</v>
      </c>
      <c r="B4770" s="1" t="s">
        <v>9505</v>
      </c>
      <c r="C4770" s="1">
        <v>6105.0</v>
      </c>
      <c r="D4770" s="1">
        <v>1.0</v>
      </c>
      <c r="F4770" s="1" t="s">
        <v>1520</v>
      </c>
      <c r="G4770" s="2">
        <f>IFERROR(__xludf.DUMMYFUNCTION("IF(B4770="""","""",COUNTA(SPLIT(B4770,"" "")))"),9.0)</f>
        <v>9</v>
      </c>
    </row>
    <row r="4771">
      <c r="A4771" s="1" t="s">
        <v>9506</v>
      </c>
      <c r="B4771" s="1" t="s">
        <v>9507</v>
      </c>
      <c r="C4771" s="1">
        <v>4639.0</v>
      </c>
      <c r="D4771" s="1">
        <v>1.0</v>
      </c>
      <c r="F4771" s="1" t="s">
        <v>1520</v>
      </c>
      <c r="G4771" s="2">
        <f>IFERROR(__xludf.DUMMYFUNCTION("IF(B4771="""","""",COUNTA(SPLIT(B4771,"" "")))"),15.0)</f>
        <v>15</v>
      </c>
    </row>
    <row r="4772">
      <c r="A4772" s="1" t="s">
        <v>9508</v>
      </c>
      <c r="B4772" s="1" t="s">
        <v>9509</v>
      </c>
      <c r="C4772" s="1">
        <v>6111.0</v>
      </c>
      <c r="D4772" s="1">
        <v>2.0</v>
      </c>
      <c r="F4772" s="1" t="s">
        <v>1520</v>
      </c>
      <c r="G4772" s="2">
        <f>IFERROR(__xludf.DUMMYFUNCTION("IF(B4772="""","""",COUNTA(SPLIT(B4772,"" "")))"),16.0)</f>
        <v>16</v>
      </c>
    </row>
    <row r="4773">
      <c r="A4773" s="1" t="s">
        <v>9510</v>
      </c>
      <c r="B4773" s="1" t="s">
        <v>9511</v>
      </c>
      <c r="C4773" s="1">
        <v>5357.0</v>
      </c>
      <c r="D4773" s="1">
        <v>1.0</v>
      </c>
      <c r="F4773" s="1" t="s">
        <v>1520</v>
      </c>
      <c r="G4773" s="2">
        <f>IFERROR(__xludf.DUMMYFUNCTION("IF(B4773="""","""",COUNTA(SPLIT(B4773,"" "")))"),36.0)</f>
        <v>36</v>
      </c>
    </row>
    <row r="4774">
      <c r="A4774" s="1" t="s">
        <v>9512</v>
      </c>
      <c r="B4774" s="1" t="s">
        <v>9513</v>
      </c>
      <c r="C4774" s="1">
        <v>6145.0</v>
      </c>
      <c r="D4774" s="1">
        <v>1.0</v>
      </c>
      <c r="F4774" s="1" t="s">
        <v>1520</v>
      </c>
      <c r="G4774" s="2">
        <f>IFERROR(__xludf.DUMMYFUNCTION("IF(B4774="""","""",COUNTA(SPLIT(B4774,"" "")))"),32.0)</f>
        <v>32</v>
      </c>
    </row>
    <row r="4775">
      <c r="A4775" s="1" t="s">
        <v>9514</v>
      </c>
      <c r="B4775" s="1" t="s">
        <v>9515</v>
      </c>
      <c r="C4775" s="1">
        <v>6146.0</v>
      </c>
      <c r="D4775" s="1">
        <v>2.0</v>
      </c>
      <c r="F4775" s="1" t="s">
        <v>1520</v>
      </c>
      <c r="G4775" s="2">
        <f>IFERROR(__xludf.DUMMYFUNCTION("IF(B4775="""","""",COUNTA(SPLIT(B4775,"" "")))"),13.0)</f>
        <v>13</v>
      </c>
    </row>
    <row r="4776">
      <c r="A4776" s="1" t="s">
        <v>9516</v>
      </c>
      <c r="B4776" s="1" t="s">
        <v>9517</v>
      </c>
      <c r="C4776" s="1">
        <v>5349.0</v>
      </c>
      <c r="D4776" s="1">
        <v>1.0</v>
      </c>
      <c r="F4776" s="1" t="s">
        <v>1520</v>
      </c>
      <c r="G4776" s="2">
        <f>IFERROR(__xludf.DUMMYFUNCTION("IF(B4776="""","""",COUNTA(SPLIT(B4776,"" "")))"),59.0)</f>
        <v>59</v>
      </c>
    </row>
    <row r="4777">
      <c r="A4777" s="1" t="s">
        <v>9518</v>
      </c>
      <c r="B4777" s="1" t="s">
        <v>9519</v>
      </c>
      <c r="C4777" s="1">
        <v>4632.0</v>
      </c>
      <c r="D4777" s="1">
        <v>1.0</v>
      </c>
      <c r="F4777" s="1" t="s">
        <v>1520</v>
      </c>
      <c r="G4777" s="2">
        <f>IFERROR(__xludf.DUMMYFUNCTION("IF(B4777="""","""",COUNTA(SPLIT(B4777,"" "")))"),25.0)</f>
        <v>25</v>
      </c>
    </row>
    <row r="4778">
      <c r="A4778" s="1" t="s">
        <v>9520</v>
      </c>
      <c r="B4778" s="1" t="s">
        <v>9521</v>
      </c>
      <c r="C4778" s="1">
        <v>4630.0</v>
      </c>
      <c r="D4778" s="1">
        <v>1.0</v>
      </c>
      <c r="F4778" s="1" t="s">
        <v>1520</v>
      </c>
      <c r="G4778" s="2">
        <f>IFERROR(__xludf.DUMMYFUNCTION("IF(B4778="""","""",COUNTA(SPLIT(B4778,"" "")))"),15.0)</f>
        <v>15</v>
      </c>
    </row>
    <row r="4779">
      <c r="A4779" s="1" t="s">
        <v>9522</v>
      </c>
      <c r="B4779" s="1" t="s">
        <v>9523</v>
      </c>
      <c r="C4779" s="1">
        <v>6107.0</v>
      </c>
      <c r="D4779" s="1">
        <v>2.0</v>
      </c>
      <c r="F4779" s="1" t="s">
        <v>1520</v>
      </c>
      <c r="G4779" s="2">
        <f>IFERROR(__xludf.DUMMYFUNCTION("IF(B4779="""","""",COUNTA(SPLIT(B4779,"" "")))"),24.0)</f>
        <v>24</v>
      </c>
    </row>
    <row r="4780">
      <c r="A4780" s="1" t="s">
        <v>9524</v>
      </c>
      <c r="B4780" s="1" t="s">
        <v>9525</v>
      </c>
      <c r="C4780" s="1">
        <v>4631.0</v>
      </c>
      <c r="D4780" s="1">
        <v>2.0</v>
      </c>
      <c r="F4780" s="1" t="s">
        <v>1520</v>
      </c>
      <c r="G4780" s="2">
        <f>IFERROR(__xludf.DUMMYFUNCTION("IF(B4780="""","""",COUNTA(SPLIT(B4780,"" "")))"),17.0)</f>
        <v>17</v>
      </c>
    </row>
    <row r="4781">
      <c r="A4781" s="1" t="s">
        <v>9526</v>
      </c>
      <c r="B4781" s="1" t="s">
        <v>9527</v>
      </c>
      <c r="C4781" s="1">
        <v>6110.0</v>
      </c>
      <c r="D4781" s="1">
        <v>1.0</v>
      </c>
      <c r="F4781" s="1" t="s">
        <v>1520</v>
      </c>
      <c r="G4781" s="2">
        <f>IFERROR(__xludf.DUMMYFUNCTION("IF(B4781="""","""",COUNTA(SPLIT(B4781,"" "")))"),17.0)</f>
        <v>17</v>
      </c>
    </row>
    <row r="4782">
      <c r="A4782" s="1" t="s">
        <v>9528</v>
      </c>
      <c r="B4782" s="1" t="s">
        <v>9529</v>
      </c>
      <c r="C4782" s="1">
        <v>6108.0</v>
      </c>
      <c r="D4782" s="1">
        <v>1.0</v>
      </c>
      <c r="F4782" s="1" t="s">
        <v>1520</v>
      </c>
      <c r="G4782" s="2">
        <f>IFERROR(__xludf.DUMMYFUNCTION("IF(B4782="""","""",COUNTA(SPLIT(B4782,"" "")))"),27.0)</f>
        <v>27</v>
      </c>
    </row>
    <row r="4783">
      <c r="A4783" s="1" t="s">
        <v>9530</v>
      </c>
      <c r="B4783" s="1" t="s">
        <v>9531</v>
      </c>
      <c r="C4783" s="1">
        <v>6109.0</v>
      </c>
      <c r="D4783" s="1">
        <v>2.0</v>
      </c>
      <c r="F4783" s="1" t="s">
        <v>1520</v>
      </c>
      <c r="G4783" s="2">
        <f>IFERROR(__xludf.DUMMYFUNCTION("IF(B4783="""","""",COUNTA(SPLIT(B4783,"" "")))"),23.0)</f>
        <v>23</v>
      </c>
    </row>
    <row r="4784">
      <c r="A4784" s="1" t="s">
        <v>9532</v>
      </c>
      <c r="B4784" s="1" t="s">
        <v>9533</v>
      </c>
      <c r="C4784" s="1">
        <v>4633.0</v>
      </c>
      <c r="D4784" s="1">
        <v>1.0</v>
      </c>
      <c r="F4784" s="1" t="s">
        <v>1520</v>
      </c>
      <c r="G4784" s="2">
        <f>IFERROR(__xludf.DUMMYFUNCTION("IF(B4784="""","""",COUNTA(SPLIT(B4784,"" "")))"),36.0)</f>
        <v>36</v>
      </c>
    </row>
    <row r="4785">
      <c r="A4785" s="1" t="s">
        <v>9534</v>
      </c>
      <c r="B4785" s="1" t="s">
        <v>9535</v>
      </c>
      <c r="C4785" s="1">
        <v>6099.0</v>
      </c>
      <c r="D4785" s="1">
        <v>2.0</v>
      </c>
      <c r="F4785" s="1" t="s">
        <v>1520</v>
      </c>
      <c r="G4785" s="2">
        <f>IFERROR(__xludf.DUMMYFUNCTION("IF(B4785="""","""",COUNTA(SPLIT(B4785,"" "")))"),19.0)</f>
        <v>19</v>
      </c>
    </row>
    <row r="4786">
      <c r="A4786" s="1" t="s">
        <v>9536</v>
      </c>
      <c r="B4786" s="1" t="s">
        <v>9537</v>
      </c>
      <c r="C4786" s="1">
        <v>4636.0</v>
      </c>
      <c r="D4786" s="1">
        <v>2.0</v>
      </c>
      <c r="F4786" s="1" t="s">
        <v>1520</v>
      </c>
      <c r="G4786" s="2">
        <f>IFERROR(__xludf.DUMMYFUNCTION("IF(B4786="""","""",COUNTA(SPLIT(B4786,"" "")))"),20.0)</f>
        <v>20</v>
      </c>
    </row>
    <row r="4787">
      <c r="A4787" s="1" t="s">
        <v>9538</v>
      </c>
      <c r="B4787" s="1" t="s">
        <v>9539</v>
      </c>
      <c r="C4787" s="1">
        <v>6103.0</v>
      </c>
      <c r="D4787" s="1">
        <v>1.0</v>
      </c>
      <c r="F4787" s="1" t="s">
        <v>1520</v>
      </c>
      <c r="G4787" s="2">
        <f>IFERROR(__xludf.DUMMYFUNCTION("IF(B4787="""","""",COUNTA(SPLIT(B4787,"" "")))"),23.0)</f>
        <v>23</v>
      </c>
    </row>
    <row r="4788">
      <c r="A4788" s="1" t="s">
        <v>9540</v>
      </c>
      <c r="B4788" s="1" t="s">
        <v>9541</v>
      </c>
      <c r="C4788" s="1">
        <v>4640.0</v>
      </c>
      <c r="D4788" s="1">
        <v>1.0</v>
      </c>
      <c r="F4788" s="1" t="s">
        <v>1520</v>
      </c>
      <c r="G4788" s="2">
        <f>IFERROR(__xludf.DUMMYFUNCTION("IF(B4788="""","""",COUNTA(SPLIT(B4788,"" "")))"),33.0)</f>
        <v>33</v>
      </c>
    </row>
    <row r="4789">
      <c r="A4789" s="1" t="s">
        <v>9542</v>
      </c>
      <c r="B4789" s="1" t="s">
        <v>9543</v>
      </c>
      <c r="C4789" s="1">
        <v>6089.0</v>
      </c>
      <c r="D4789" s="1">
        <v>1.0</v>
      </c>
      <c r="F4789" s="1" t="s">
        <v>1520</v>
      </c>
      <c r="G4789" s="2">
        <f>IFERROR(__xludf.DUMMYFUNCTION("IF(B4789="""","""",COUNTA(SPLIT(B4789,"" "")))"),7.0)</f>
        <v>7</v>
      </c>
    </row>
    <row r="4790">
      <c r="A4790" s="1" t="s">
        <v>9544</v>
      </c>
      <c r="B4790" s="1" t="s">
        <v>9545</v>
      </c>
      <c r="C4790" s="1">
        <v>6112.0</v>
      </c>
      <c r="D4790" s="1">
        <v>1.0</v>
      </c>
      <c r="F4790" s="1" t="s">
        <v>1520</v>
      </c>
      <c r="G4790" s="2">
        <f>IFERROR(__xludf.DUMMYFUNCTION("IF(B4790="""","""",COUNTA(SPLIT(B4790,"" "")))"),11.0)</f>
        <v>11</v>
      </c>
    </row>
    <row r="4791">
      <c r="A4791" s="1" t="s">
        <v>9546</v>
      </c>
      <c r="B4791" s="1" t="s">
        <v>9547</v>
      </c>
      <c r="C4791" s="1">
        <v>6113.0</v>
      </c>
      <c r="D4791" s="1">
        <v>1.0</v>
      </c>
      <c r="F4791" s="1" t="s">
        <v>1520</v>
      </c>
      <c r="G4791" s="2">
        <f>IFERROR(__xludf.DUMMYFUNCTION("IF(B4791="""","""",COUNTA(SPLIT(B4791,"" "")))"),5.0)</f>
        <v>5</v>
      </c>
    </row>
    <row r="4792">
      <c r="A4792" s="1" t="s">
        <v>9548</v>
      </c>
      <c r="B4792" s="1" t="s">
        <v>9549</v>
      </c>
      <c r="C4792" s="1">
        <v>4650.0</v>
      </c>
      <c r="D4792" s="1">
        <v>1.0</v>
      </c>
      <c r="F4792" s="1" t="s">
        <v>1520</v>
      </c>
      <c r="G4792" s="2">
        <f>IFERROR(__xludf.DUMMYFUNCTION("IF(B4792="""","""",COUNTA(SPLIT(B4792,"" "")))"),6.0)</f>
        <v>6</v>
      </c>
    </row>
    <row r="4793">
      <c r="A4793" s="1" t="s">
        <v>9550</v>
      </c>
      <c r="B4793" s="1" t="s">
        <v>9551</v>
      </c>
      <c r="C4793" s="1">
        <v>6114.0</v>
      </c>
      <c r="D4793" s="1">
        <v>1.0</v>
      </c>
      <c r="F4793" s="1" t="s">
        <v>1520</v>
      </c>
      <c r="G4793" s="2">
        <f>IFERROR(__xludf.DUMMYFUNCTION("IF(B4793="""","""",COUNTA(SPLIT(B4793,"" "")))"),5.0)</f>
        <v>5</v>
      </c>
    </row>
    <row r="4794">
      <c r="A4794" s="1" t="s">
        <v>9552</v>
      </c>
      <c r="B4794" s="1" t="s">
        <v>9553</v>
      </c>
      <c r="C4794" s="1">
        <v>6115.0</v>
      </c>
      <c r="D4794" s="1">
        <v>1.0</v>
      </c>
      <c r="F4794" s="1" t="s">
        <v>1520</v>
      </c>
      <c r="G4794" s="2">
        <f>IFERROR(__xludf.DUMMYFUNCTION("IF(B4794="""","""",COUNTA(SPLIT(B4794,"" "")))"),6.0)</f>
        <v>6</v>
      </c>
    </row>
    <row r="4795">
      <c r="A4795" s="1" t="s">
        <v>9554</v>
      </c>
      <c r="B4795" s="1" t="s">
        <v>9555</v>
      </c>
      <c r="C4795" s="1">
        <v>4629.0</v>
      </c>
      <c r="D4795" s="1">
        <v>1.0</v>
      </c>
      <c r="F4795" s="1" t="s">
        <v>1520</v>
      </c>
      <c r="G4795" s="2">
        <f>IFERROR(__xludf.DUMMYFUNCTION("IF(B4795="""","""",COUNTA(SPLIT(B4795,"" "")))"),36.0)</f>
        <v>36</v>
      </c>
    </row>
    <row r="4796">
      <c r="A4796" s="1" t="s">
        <v>9556</v>
      </c>
      <c r="B4796" s="1" t="s">
        <v>9557</v>
      </c>
      <c r="C4796" s="1">
        <v>6090.0</v>
      </c>
      <c r="D4796" s="1">
        <v>1.0</v>
      </c>
      <c r="F4796" s="1" t="s">
        <v>1520</v>
      </c>
      <c r="G4796" s="2">
        <f>IFERROR(__xludf.DUMMYFUNCTION("IF(B4796="""","""",COUNTA(SPLIT(B4796,"" "")))"),28.0)</f>
        <v>28</v>
      </c>
    </row>
    <row r="4797">
      <c r="A4797" s="1" t="s">
        <v>9558</v>
      </c>
      <c r="B4797" s="1" t="s">
        <v>9559</v>
      </c>
      <c r="C4797" s="1">
        <v>6091.0</v>
      </c>
      <c r="D4797" s="1">
        <v>1.0</v>
      </c>
      <c r="F4797" s="1" t="s">
        <v>1520</v>
      </c>
      <c r="G4797" s="2">
        <f>IFERROR(__xludf.DUMMYFUNCTION("IF(B4797="""","""",COUNTA(SPLIT(B4797,"" "")))"),32.0)</f>
        <v>32</v>
      </c>
    </row>
    <row r="4798">
      <c r="A4798" s="1" t="s">
        <v>9560</v>
      </c>
      <c r="B4798" s="1" t="s">
        <v>9561</v>
      </c>
      <c r="C4798" s="1">
        <v>6092.0</v>
      </c>
      <c r="D4798" s="1">
        <v>2.0</v>
      </c>
      <c r="F4798" s="1" t="s">
        <v>1520</v>
      </c>
      <c r="G4798" s="2">
        <f>IFERROR(__xludf.DUMMYFUNCTION("IF(B4798="""","""",COUNTA(SPLIT(B4798,"" "")))"),32.0)</f>
        <v>32</v>
      </c>
    </row>
    <row r="4799">
      <c r="A4799" s="1" t="s">
        <v>9562</v>
      </c>
      <c r="B4799" s="1" t="s">
        <v>9563</v>
      </c>
      <c r="C4799" s="1">
        <v>6093.0</v>
      </c>
      <c r="D4799" s="1">
        <v>1.0</v>
      </c>
      <c r="F4799" s="1" t="s">
        <v>1520</v>
      </c>
      <c r="G4799" s="2">
        <f>IFERROR(__xludf.DUMMYFUNCTION("IF(B4799="""","""",COUNTA(SPLIT(B4799,"" "")))"),31.0)</f>
        <v>31</v>
      </c>
    </row>
    <row r="4800">
      <c r="A4800" s="1" t="s">
        <v>9564</v>
      </c>
      <c r="B4800" s="1" t="s">
        <v>9565</v>
      </c>
      <c r="C4800" s="1">
        <v>6094.0</v>
      </c>
      <c r="D4800" s="1">
        <v>2.0</v>
      </c>
      <c r="F4800" s="1" t="s">
        <v>1520</v>
      </c>
      <c r="G4800" s="2">
        <f>IFERROR(__xludf.DUMMYFUNCTION("IF(B4800="""","""",COUNTA(SPLIT(B4800,"" "")))"),6.0)</f>
        <v>6</v>
      </c>
    </row>
    <row r="4801">
      <c r="A4801" s="1" t="s">
        <v>9566</v>
      </c>
      <c r="B4801" s="1" t="s">
        <v>9567</v>
      </c>
      <c r="C4801" s="1">
        <v>6095.0</v>
      </c>
      <c r="D4801" s="1">
        <v>1.0</v>
      </c>
      <c r="F4801" s="1" t="s">
        <v>1520</v>
      </c>
      <c r="G4801" s="2">
        <f>IFERROR(__xludf.DUMMYFUNCTION("IF(B4801="""","""",COUNTA(SPLIT(B4801,"" "")))"),36.0)</f>
        <v>36</v>
      </c>
    </row>
    <row r="4802">
      <c r="A4802" s="1" t="s">
        <v>9568</v>
      </c>
      <c r="B4802" s="1" t="s">
        <v>9569</v>
      </c>
      <c r="C4802" s="1">
        <v>6096.0</v>
      </c>
      <c r="D4802" s="1">
        <v>2.0</v>
      </c>
      <c r="F4802" s="1" t="s">
        <v>1520</v>
      </c>
      <c r="G4802" s="2">
        <f>IFERROR(__xludf.DUMMYFUNCTION("IF(B4802="""","""",COUNTA(SPLIT(B4802,"" "")))"),19.0)</f>
        <v>19</v>
      </c>
    </row>
    <row r="4803">
      <c r="A4803" s="1" t="s">
        <v>9570</v>
      </c>
      <c r="B4803" s="1" t="s">
        <v>9571</v>
      </c>
      <c r="C4803" s="1">
        <v>6740.0</v>
      </c>
      <c r="D4803" s="1">
        <v>1.0</v>
      </c>
      <c r="F4803" s="1" t="s">
        <v>1520</v>
      </c>
      <c r="G4803" s="2">
        <f>IFERROR(__xludf.DUMMYFUNCTION("IF(B4803="""","""",COUNTA(SPLIT(B4803,"" "")))"),14.0)</f>
        <v>14</v>
      </c>
    </row>
    <row r="4804">
      <c r="A4804" s="1" t="s">
        <v>9572</v>
      </c>
      <c r="B4804" s="1" t="s">
        <v>9573</v>
      </c>
      <c r="C4804" s="1">
        <v>6741.0</v>
      </c>
      <c r="D4804" s="1">
        <v>1.0</v>
      </c>
      <c r="F4804" s="1" t="s">
        <v>1520</v>
      </c>
      <c r="G4804" s="2">
        <f>IFERROR(__xludf.DUMMYFUNCTION("IF(B4804="""","""",COUNTA(SPLIT(B4804,"" "")))"),20.0)</f>
        <v>20</v>
      </c>
    </row>
    <row r="4805">
      <c r="A4805" s="1" t="s">
        <v>9574</v>
      </c>
      <c r="B4805" s="1" t="s">
        <v>9575</v>
      </c>
      <c r="C4805" s="1">
        <v>6742.0</v>
      </c>
      <c r="D4805" s="1">
        <v>1.0</v>
      </c>
      <c r="F4805" s="1" t="s">
        <v>1520</v>
      </c>
      <c r="G4805" s="2">
        <f>IFERROR(__xludf.DUMMYFUNCTION("IF(B4805="""","""",COUNTA(SPLIT(B4805,"" "")))"),19.0)</f>
        <v>19</v>
      </c>
    </row>
    <row r="4806">
      <c r="A4806" s="1" t="s">
        <v>9576</v>
      </c>
      <c r="B4806" s="1" t="s">
        <v>9577</v>
      </c>
      <c r="C4806" s="1">
        <v>6743.0</v>
      </c>
      <c r="D4806" s="1">
        <v>1.0</v>
      </c>
      <c r="F4806" s="1" t="s">
        <v>1520</v>
      </c>
      <c r="G4806" s="2">
        <f>IFERROR(__xludf.DUMMYFUNCTION("IF(B4806="""","""",COUNTA(SPLIT(B4806,"" "")))"),16.0)</f>
        <v>16</v>
      </c>
    </row>
    <row r="4807">
      <c r="A4807" s="1" t="s">
        <v>9578</v>
      </c>
      <c r="B4807" s="1" t="s">
        <v>9579</v>
      </c>
      <c r="C4807" s="1">
        <v>6744.0</v>
      </c>
      <c r="D4807" s="1">
        <v>1.0</v>
      </c>
      <c r="F4807" s="1" t="s">
        <v>1520</v>
      </c>
      <c r="G4807" s="2">
        <f>IFERROR(__xludf.DUMMYFUNCTION("IF(B4807="""","""",COUNTA(SPLIT(B4807,"" "")))"),35.0)</f>
        <v>35</v>
      </c>
    </row>
    <row r="4808">
      <c r="A4808" s="1" t="s">
        <v>9580</v>
      </c>
      <c r="B4808" s="1" t="s">
        <v>9581</v>
      </c>
      <c r="C4808" s="1">
        <v>6745.0</v>
      </c>
      <c r="D4808" s="1">
        <v>1.0</v>
      </c>
      <c r="F4808" s="1" t="s">
        <v>1520</v>
      </c>
      <c r="G4808" s="2">
        <f>IFERROR(__xludf.DUMMYFUNCTION("IF(B4808="""","""",COUNTA(SPLIT(B4808,"" "")))"),19.0)</f>
        <v>19</v>
      </c>
    </row>
    <row r="4809">
      <c r="A4809" s="1" t="s">
        <v>9582</v>
      </c>
      <c r="B4809" s="1" t="s">
        <v>9583</v>
      </c>
      <c r="C4809" s="1">
        <v>6746.0</v>
      </c>
      <c r="D4809" s="1">
        <v>1.0</v>
      </c>
      <c r="F4809" s="1" t="s">
        <v>1520</v>
      </c>
      <c r="G4809" s="2">
        <f>IFERROR(__xludf.DUMMYFUNCTION("IF(B4809="""","""",COUNTA(SPLIT(B4809,"" "")))"),9.0)</f>
        <v>9</v>
      </c>
    </row>
    <row r="4810">
      <c r="A4810" s="1" t="s">
        <v>9584</v>
      </c>
      <c r="B4810" s="1" t="s">
        <v>9585</v>
      </c>
      <c r="C4810" s="1">
        <v>6747.0</v>
      </c>
      <c r="D4810" s="1">
        <v>1.0</v>
      </c>
      <c r="F4810" s="1" t="s">
        <v>1520</v>
      </c>
      <c r="G4810" s="2">
        <f>IFERROR(__xludf.DUMMYFUNCTION("IF(B4810="""","""",COUNTA(SPLIT(B4810,"" "")))"),25.0)</f>
        <v>25</v>
      </c>
    </row>
    <row r="4811">
      <c r="A4811" s="1" t="s">
        <v>9586</v>
      </c>
      <c r="B4811" s="1" t="s">
        <v>9587</v>
      </c>
      <c r="C4811" s="1">
        <v>6748.0</v>
      </c>
      <c r="D4811" s="1">
        <v>1.0</v>
      </c>
      <c r="F4811" s="1" t="s">
        <v>1520</v>
      </c>
      <c r="G4811" s="2">
        <f>IFERROR(__xludf.DUMMYFUNCTION("IF(B4811="""","""",COUNTA(SPLIT(B4811,"" "")))"),20.0)</f>
        <v>20</v>
      </c>
    </row>
    <row r="4812">
      <c r="A4812" s="1" t="s">
        <v>9588</v>
      </c>
      <c r="B4812" s="1" t="s">
        <v>9589</v>
      </c>
      <c r="C4812" s="1">
        <v>6749.0</v>
      </c>
      <c r="D4812" s="1">
        <v>1.0</v>
      </c>
      <c r="F4812" s="1" t="s">
        <v>1520</v>
      </c>
      <c r="G4812" s="2">
        <f>IFERROR(__xludf.DUMMYFUNCTION("IF(B4812="""","""",COUNTA(SPLIT(B4812,"" "")))"),13.0)</f>
        <v>13</v>
      </c>
    </row>
    <row r="4813">
      <c r="A4813" s="1" t="s">
        <v>9590</v>
      </c>
      <c r="B4813" s="1" t="s">
        <v>9591</v>
      </c>
      <c r="C4813" s="1">
        <v>6750.0</v>
      </c>
      <c r="D4813" s="1">
        <v>1.0</v>
      </c>
      <c r="F4813" s="1" t="s">
        <v>1520</v>
      </c>
      <c r="G4813" s="2">
        <f>IFERROR(__xludf.DUMMYFUNCTION("IF(B4813="""","""",COUNTA(SPLIT(B4813,"" "")))"),16.0)</f>
        <v>16</v>
      </c>
    </row>
    <row r="4814">
      <c r="A4814" s="1" t="s">
        <v>9592</v>
      </c>
      <c r="B4814" s="1" t="s">
        <v>9593</v>
      </c>
      <c r="C4814" s="1">
        <v>6751.0</v>
      </c>
      <c r="D4814" s="1">
        <v>1.0</v>
      </c>
      <c r="F4814" s="1" t="s">
        <v>1520</v>
      </c>
      <c r="G4814" s="2">
        <f>IFERROR(__xludf.DUMMYFUNCTION("IF(B4814="""","""",COUNTA(SPLIT(B4814,"" "")))"),29.0)</f>
        <v>29</v>
      </c>
    </row>
    <row r="4815">
      <c r="A4815" s="1" t="s">
        <v>9594</v>
      </c>
      <c r="B4815" s="1" t="s">
        <v>9595</v>
      </c>
      <c r="C4815" s="1">
        <v>6752.0</v>
      </c>
      <c r="D4815" s="1">
        <v>1.0</v>
      </c>
      <c r="F4815" s="1" t="s">
        <v>1520</v>
      </c>
      <c r="G4815" s="2">
        <f>IFERROR(__xludf.DUMMYFUNCTION("IF(B4815="""","""",COUNTA(SPLIT(B4815,"" "")))"),13.0)</f>
        <v>13</v>
      </c>
    </row>
    <row r="4816">
      <c r="A4816" s="1" t="s">
        <v>9596</v>
      </c>
      <c r="B4816" s="1" t="s">
        <v>9597</v>
      </c>
      <c r="C4816" s="1">
        <v>8144.0</v>
      </c>
      <c r="D4816" s="1">
        <v>1.0</v>
      </c>
      <c r="F4816" s="1" t="s">
        <v>1520</v>
      </c>
      <c r="G4816" s="2">
        <f>IFERROR(__xludf.DUMMYFUNCTION("IF(B4816="""","""",COUNTA(SPLIT(B4816,"" "")))"),4.0)</f>
        <v>4</v>
      </c>
    </row>
    <row r="4817">
      <c r="A4817" s="1" t="s">
        <v>9598</v>
      </c>
      <c r="B4817" s="1" t="s">
        <v>9599</v>
      </c>
      <c r="C4817" s="1">
        <v>8145.0</v>
      </c>
      <c r="D4817" s="1">
        <v>1.0</v>
      </c>
      <c r="F4817" s="1" t="s">
        <v>1520</v>
      </c>
      <c r="G4817" s="2">
        <f>IFERROR(__xludf.DUMMYFUNCTION("IF(B4817="""","""",COUNTA(SPLIT(B4817,"" "")))"),12.0)</f>
        <v>12</v>
      </c>
    </row>
    <row r="4818">
      <c r="A4818" s="1" t="s">
        <v>9600</v>
      </c>
      <c r="B4818" s="1" t="s">
        <v>9601</v>
      </c>
      <c r="C4818" s="1">
        <v>5350.0</v>
      </c>
      <c r="D4818" s="1">
        <v>1.0</v>
      </c>
      <c r="F4818" s="1" t="s">
        <v>1520</v>
      </c>
      <c r="G4818" s="2">
        <f>IFERROR(__xludf.DUMMYFUNCTION("IF(B4818="""","""",COUNTA(SPLIT(B4818,"" "")))"),40.0)</f>
        <v>40</v>
      </c>
    </row>
    <row r="4819">
      <c r="A4819" s="1" t="s">
        <v>9602</v>
      </c>
      <c r="B4819" s="1" t="s">
        <v>9603</v>
      </c>
      <c r="C4819" s="1">
        <v>4647.0</v>
      </c>
      <c r="D4819" s="1">
        <v>1.0</v>
      </c>
      <c r="F4819" s="1" t="s">
        <v>1520</v>
      </c>
      <c r="G4819" s="2">
        <f>IFERROR(__xludf.DUMMYFUNCTION("IF(B4819="""","""",COUNTA(SPLIT(B4819,"" "")))"),30.0)</f>
        <v>30</v>
      </c>
    </row>
    <row r="4820">
      <c r="A4820" s="1" t="s">
        <v>9604</v>
      </c>
      <c r="B4820" s="1" t="s">
        <v>9605</v>
      </c>
      <c r="C4820" s="1">
        <v>4645.0</v>
      </c>
      <c r="D4820" s="1">
        <v>2.0</v>
      </c>
      <c r="F4820" s="1" t="s">
        <v>1520</v>
      </c>
      <c r="G4820" s="2">
        <f>IFERROR(__xludf.DUMMYFUNCTION("IF(B4820="""","""",COUNTA(SPLIT(B4820,"" "")))"),24.0)</f>
        <v>24</v>
      </c>
    </row>
    <row r="4821">
      <c r="A4821" s="1" t="s">
        <v>9606</v>
      </c>
      <c r="B4821" s="1" t="s">
        <v>9607</v>
      </c>
      <c r="C4821" s="1">
        <v>4646.0</v>
      </c>
      <c r="D4821" s="1">
        <v>1.0</v>
      </c>
      <c r="F4821" s="1" t="s">
        <v>1520</v>
      </c>
      <c r="G4821" s="2">
        <f>IFERROR(__xludf.DUMMYFUNCTION("IF(B4821="""","""",COUNTA(SPLIT(B4821,"" "")))"),12.0)</f>
        <v>12</v>
      </c>
    </row>
    <row r="4822">
      <c r="A4822" s="1" t="s">
        <v>9608</v>
      </c>
      <c r="B4822" s="1" t="s">
        <v>9609</v>
      </c>
      <c r="C4822" s="1">
        <v>6124.0</v>
      </c>
      <c r="D4822" s="1">
        <v>1.0</v>
      </c>
      <c r="F4822" s="1" t="s">
        <v>1520</v>
      </c>
      <c r="G4822" s="2">
        <f>IFERROR(__xludf.DUMMYFUNCTION("IF(B4822="""","""",COUNTA(SPLIT(B4822,"" "")))"),7.0)</f>
        <v>7</v>
      </c>
    </row>
    <row r="4823">
      <c r="A4823" s="1" t="s">
        <v>9610</v>
      </c>
      <c r="B4823" s="1" t="s">
        <v>9611</v>
      </c>
      <c r="C4823" s="1">
        <v>6125.0</v>
      </c>
      <c r="D4823" s="1">
        <v>1.0</v>
      </c>
      <c r="F4823" s="1" t="s">
        <v>1520</v>
      </c>
      <c r="G4823" s="2">
        <f>IFERROR(__xludf.DUMMYFUNCTION("IF(B4823="""","""",COUNTA(SPLIT(B4823,"" "")))"),3.0)</f>
        <v>3</v>
      </c>
    </row>
    <row r="4824">
      <c r="A4824" s="1" t="s">
        <v>9612</v>
      </c>
      <c r="B4824" s="1" t="s">
        <v>9613</v>
      </c>
      <c r="C4824" s="1">
        <v>6126.0</v>
      </c>
      <c r="D4824" s="1">
        <v>1.0</v>
      </c>
      <c r="F4824" s="1" t="s">
        <v>1520</v>
      </c>
      <c r="G4824" s="2">
        <f>IFERROR(__xludf.DUMMYFUNCTION("IF(B4824="""","""",COUNTA(SPLIT(B4824,"" "")))"),4.0)</f>
        <v>4</v>
      </c>
    </row>
    <row r="4825">
      <c r="A4825" s="1" t="s">
        <v>9614</v>
      </c>
      <c r="B4825" s="1" t="s">
        <v>9615</v>
      </c>
      <c r="C4825" s="1">
        <v>6121.0</v>
      </c>
      <c r="D4825" s="1">
        <v>1.0</v>
      </c>
      <c r="F4825" s="1" t="s">
        <v>1520</v>
      </c>
      <c r="G4825" s="2">
        <f>IFERROR(__xludf.DUMMYFUNCTION("IF(B4825="""","""",COUNTA(SPLIT(B4825,"" "")))"),9.0)</f>
        <v>9</v>
      </c>
    </row>
    <row r="4826">
      <c r="A4826" s="1" t="s">
        <v>9616</v>
      </c>
      <c r="B4826" s="1" t="s">
        <v>9617</v>
      </c>
      <c r="C4826" s="1">
        <v>6122.0</v>
      </c>
      <c r="D4826" s="1">
        <v>1.0</v>
      </c>
      <c r="F4826" s="1" t="s">
        <v>1520</v>
      </c>
      <c r="G4826" s="2">
        <f>IFERROR(__xludf.DUMMYFUNCTION("IF(B4826="""","""",COUNTA(SPLIT(B4826,"" "")))"),5.0)</f>
        <v>5</v>
      </c>
    </row>
    <row r="4827">
      <c r="A4827" s="1" t="s">
        <v>9618</v>
      </c>
      <c r="B4827" s="1" t="s">
        <v>9619</v>
      </c>
      <c r="C4827" s="1">
        <v>6123.0</v>
      </c>
      <c r="D4827" s="1">
        <v>1.0</v>
      </c>
      <c r="F4827" s="1" t="s">
        <v>1520</v>
      </c>
      <c r="G4827" s="2">
        <f>IFERROR(__xludf.DUMMYFUNCTION("IF(B4827="""","""",COUNTA(SPLIT(B4827,"" "")))"),5.0)</f>
        <v>5</v>
      </c>
    </row>
    <row r="4828">
      <c r="A4828" s="1" t="s">
        <v>9620</v>
      </c>
      <c r="B4828" s="1" t="s">
        <v>9621</v>
      </c>
      <c r="C4828" s="1">
        <v>6144.0</v>
      </c>
      <c r="D4828" s="1">
        <v>1.0</v>
      </c>
      <c r="F4828" s="1" t="s">
        <v>1520</v>
      </c>
      <c r="G4828" s="2">
        <f>IFERROR(__xludf.DUMMYFUNCTION("IF(B4828="""","""",COUNTA(SPLIT(B4828,"" "")))"),20.0)</f>
        <v>20</v>
      </c>
    </row>
    <row r="4829">
      <c r="A4829" s="1" t="s">
        <v>9622</v>
      </c>
      <c r="B4829" s="1" t="s">
        <v>9623</v>
      </c>
      <c r="C4829" s="1">
        <v>4643.0</v>
      </c>
      <c r="D4829" s="1">
        <v>1.0</v>
      </c>
      <c r="F4829" s="1" t="s">
        <v>1520</v>
      </c>
      <c r="G4829" s="2">
        <f>IFERROR(__xludf.DUMMYFUNCTION("IF(B4829="""","""",COUNTA(SPLIT(B4829,"" "")))"),43.0)</f>
        <v>43</v>
      </c>
    </row>
    <row r="4830">
      <c r="A4830" s="1" t="s">
        <v>9624</v>
      </c>
      <c r="B4830" s="1" t="s">
        <v>9625</v>
      </c>
      <c r="C4830" s="1">
        <v>4641.0</v>
      </c>
      <c r="D4830" s="1">
        <v>2.0</v>
      </c>
      <c r="F4830" s="1" t="s">
        <v>1520</v>
      </c>
      <c r="G4830" s="2">
        <f>IFERROR(__xludf.DUMMYFUNCTION("IF(B4830="""","""",COUNTA(SPLIT(B4830,"" "")))"),37.0)</f>
        <v>37</v>
      </c>
    </row>
    <row r="4831">
      <c r="A4831" s="1" t="s">
        <v>9626</v>
      </c>
      <c r="B4831" s="1" t="s">
        <v>9627</v>
      </c>
      <c r="C4831" s="1">
        <v>4642.0</v>
      </c>
      <c r="D4831" s="1">
        <v>2.0</v>
      </c>
      <c r="F4831" s="1" t="s">
        <v>1520</v>
      </c>
      <c r="G4831" s="2">
        <f>IFERROR(__xludf.DUMMYFUNCTION("IF(B4831="""","""",COUNTA(SPLIT(B4831,"" "")))"),27.0)</f>
        <v>27</v>
      </c>
    </row>
    <row r="4832">
      <c r="A4832" s="1" t="s">
        <v>9628</v>
      </c>
      <c r="B4832" s="1" t="s">
        <v>9629</v>
      </c>
      <c r="C4832" s="1">
        <v>4644.0</v>
      </c>
      <c r="D4832" s="1">
        <v>1.0</v>
      </c>
      <c r="F4832" s="1" t="s">
        <v>1520</v>
      </c>
      <c r="G4832" s="2">
        <f>IFERROR(__xludf.DUMMYFUNCTION("IF(B4832="""","""",COUNTA(SPLIT(B4832,"" "")))"),22.0)</f>
        <v>22</v>
      </c>
    </row>
    <row r="4833">
      <c r="A4833" s="1" t="s">
        <v>9630</v>
      </c>
      <c r="B4833" s="1" t="s">
        <v>9631</v>
      </c>
      <c r="C4833" s="1">
        <v>5592.0</v>
      </c>
      <c r="D4833" s="1">
        <v>1.0</v>
      </c>
      <c r="F4833" s="1" t="s">
        <v>1520</v>
      </c>
      <c r="G4833" s="2">
        <f>IFERROR(__xludf.DUMMYFUNCTION("IF(B4833="""","""",COUNTA(SPLIT(B4833,"" "")))"),3.0)</f>
        <v>3</v>
      </c>
    </row>
    <row r="4834">
      <c r="A4834" s="1" t="s">
        <v>9632</v>
      </c>
      <c r="B4834" s="1" t="s">
        <v>9633</v>
      </c>
      <c r="C4834" s="1">
        <v>5610.0</v>
      </c>
      <c r="D4834" s="1">
        <v>1.0</v>
      </c>
      <c r="F4834" s="1" t="s">
        <v>1520</v>
      </c>
      <c r="G4834" s="2">
        <f>IFERROR(__xludf.DUMMYFUNCTION("IF(B4834="""","""",COUNTA(SPLIT(B4834,"" "")))"),32.0)</f>
        <v>32</v>
      </c>
    </row>
    <row r="4835">
      <c r="A4835" s="1" t="s">
        <v>9634</v>
      </c>
      <c r="B4835" s="1" t="s">
        <v>9635</v>
      </c>
      <c r="C4835" s="1">
        <v>4648.0</v>
      </c>
      <c r="D4835" s="1">
        <v>1.0</v>
      </c>
      <c r="F4835" s="1" t="s">
        <v>1520</v>
      </c>
      <c r="G4835" s="2">
        <f>IFERROR(__xludf.DUMMYFUNCTION("IF(B4835="""","""",COUNTA(SPLIT(B4835,"" "")))"),26.0)</f>
        <v>26</v>
      </c>
    </row>
    <row r="4836">
      <c r="A4836" s="1" t="s">
        <v>9636</v>
      </c>
      <c r="B4836" s="1" t="s">
        <v>9637</v>
      </c>
      <c r="C4836" s="1">
        <v>6116.0</v>
      </c>
      <c r="D4836" s="1">
        <v>2.0</v>
      </c>
      <c r="F4836" s="1" t="s">
        <v>1520</v>
      </c>
      <c r="G4836" s="2">
        <f>IFERROR(__xludf.DUMMYFUNCTION("IF(B4836="""","""",COUNTA(SPLIT(B4836,"" "")))"),18.0)</f>
        <v>18</v>
      </c>
    </row>
    <row r="4837">
      <c r="A4837" s="1" t="s">
        <v>9638</v>
      </c>
      <c r="B4837" s="1" t="s">
        <v>9639</v>
      </c>
      <c r="C4837" s="1">
        <v>6117.0</v>
      </c>
      <c r="D4837" s="1">
        <v>1.0</v>
      </c>
      <c r="F4837" s="1" t="s">
        <v>1520</v>
      </c>
      <c r="G4837" s="2">
        <f>IFERROR(__xludf.DUMMYFUNCTION("IF(B4837="""","""",COUNTA(SPLIT(B4837,"" "")))"),20.0)</f>
        <v>20</v>
      </c>
    </row>
    <row r="4838">
      <c r="A4838" s="1" t="s">
        <v>9640</v>
      </c>
      <c r="B4838" s="1" t="s">
        <v>9641</v>
      </c>
      <c r="C4838" s="1">
        <v>6118.0</v>
      </c>
      <c r="D4838" s="1">
        <v>2.0</v>
      </c>
      <c r="F4838" s="1" t="s">
        <v>1520</v>
      </c>
      <c r="G4838" s="2">
        <f>IFERROR(__xludf.DUMMYFUNCTION("IF(B4838="""","""",COUNTA(SPLIT(B4838,"" "")))"),25.0)</f>
        <v>25</v>
      </c>
    </row>
    <row r="4839">
      <c r="A4839" s="1" t="s">
        <v>9642</v>
      </c>
      <c r="B4839" s="1" t="s">
        <v>9643</v>
      </c>
      <c r="C4839" s="1">
        <v>6119.0</v>
      </c>
      <c r="D4839" s="1">
        <v>1.0</v>
      </c>
      <c r="F4839" s="1" t="s">
        <v>1520</v>
      </c>
      <c r="G4839" s="2">
        <f>IFERROR(__xludf.DUMMYFUNCTION("IF(B4839="""","""",COUNTA(SPLIT(B4839,"" "")))"),8.0)</f>
        <v>8</v>
      </c>
    </row>
    <row r="4840">
      <c r="A4840" s="1" t="s">
        <v>9644</v>
      </c>
      <c r="B4840" s="1" t="s">
        <v>9645</v>
      </c>
      <c r="C4840" s="1">
        <v>6120.0</v>
      </c>
      <c r="D4840" s="1">
        <v>2.0</v>
      </c>
      <c r="F4840" s="1" t="s">
        <v>1520</v>
      </c>
      <c r="G4840" s="2">
        <f>IFERROR(__xludf.DUMMYFUNCTION("IF(B4840="""","""",COUNTA(SPLIT(B4840,"" "")))"),18.0)</f>
        <v>18</v>
      </c>
    </row>
    <row r="4841">
      <c r="A4841" s="1" t="s">
        <v>9646</v>
      </c>
      <c r="B4841" s="1" t="s">
        <v>9647</v>
      </c>
      <c r="C4841" s="1">
        <v>4649.0</v>
      </c>
      <c r="D4841" s="1">
        <v>1.0</v>
      </c>
      <c r="F4841" s="1" t="s">
        <v>1520</v>
      </c>
      <c r="G4841" s="2">
        <f>IFERROR(__xludf.DUMMYFUNCTION("IF(B4841="""","""",COUNTA(SPLIT(B4841,"" "")))"),21.0)</f>
        <v>21</v>
      </c>
    </row>
    <row r="4842">
      <c r="A4842" s="1" t="s">
        <v>9648</v>
      </c>
      <c r="B4842" s="1" t="s">
        <v>9649</v>
      </c>
      <c r="C4842" s="1">
        <v>7448.0</v>
      </c>
      <c r="D4842" s="1">
        <v>1.0</v>
      </c>
      <c r="F4842" s="1" t="s">
        <v>1520</v>
      </c>
      <c r="G4842" s="2">
        <f>IFERROR(__xludf.DUMMYFUNCTION("IF(B4842="""","""",COUNTA(SPLIT(B4842,"" "")))"),14.0)</f>
        <v>14</v>
      </c>
    </row>
    <row r="4843">
      <c r="A4843" s="1" t="s">
        <v>9650</v>
      </c>
      <c r="B4843" s="1" t="s">
        <v>9651</v>
      </c>
      <c r="C4843" s="1">
        <v>7449.0</v>
      </c>
      <c r="D4843" s="1">
        <v>1.0</v>
      </c>
      <c r="F4843" s="1" t="s">
        <v>1520</v>
      </c>
      <c r="G4843" s="2">
        <f>IFERROR(__xludf.DUMMYFUNCTION("IF(B4843="""","""",COUNTA(SPLIT(B4843,"" "")))"),25.0)</f>
        <v>25</v>
      </c>
    </row>
    <row r="4844">
      <c r="A4844" s="1" t="s">
        <v>9652</v>
      </c>
      <c r="B4844" s="1" t="s">
        <v>9653</v>
      </c>
      <c r="C4844" s="1">
        <v>7450.0</v>
      </c>
      <c r="D4844" s="1">
        <v>2.0</v>
      </c>
      <c r="F4844" s="1" t="s">
        <v>1520</v>
      </c>
      <c r="G4844" s="2">
        <f>IFERROR(__xludf.DUMMYFUNCTION("IF(B4844="""","""",COUNTA(SPLIT(B4844,"" "")))"),19.0)</f>
        <v>19</v>
      </c>
    </row>
    <row r="4845">
      <c r="A4845" s="1" t="s">
        <v>9654</v>
      </c>
      <c r="B4845" s="1" t="s">
        <v>9655</v>
      </c>
      <c r="C4845" s="1">
        <v>7689.0</v>
      </c>
      <c r="D4845" s="1">
        <v>1.0</v>
      </c>
      <c r="F4845" s="1" t="s">
        <v>1520</v>
      </c>
      <c r="G4845" s="2">
        <f>IFERROR(__xludf.DUMMYFUNCTION("IF(B4845="""","""",COUNTA(SPLIT(B4845,"" "")))"),21.0)</f>
        <v>21</v>
      </c>
    </row>
    <row r="4846">
      <c r="A4846" s="1" t="s">
        <v>9656</v>
      </c>
      <c r="B4846" s="1" t="s">
        <v>9657</v>
      </c>
      <c r="C4846" s="1">
        <v>7690.0</v>
      </c>
      <c r="D4846" s="1">
        <v>2.0</v>
      </c>
      <c r="F4846" s="1" t="s">
        <v>1520</v>
      </c>
      <c r="G4846" s="2">
        <f>IFERROR(__xludf.DUMMYFUNCTION("IF(B4846="""","""",COUNTA(SPLIT(B4846,"" "")))"),7.0)</f>
        <v>7</v>
      </c>
    </row>
    <row r="4847">
      <c r="A4847" s="1" t="s">
        <v>9658</v>
      </c>
      <c r="B4847" s="1" t="s">
        <v>9659</v>
      </c>
      <c r="C4847" s="1">
        <v>7691.0</v>
      </c>
      <c r="D4847" s="1">
        <v>1.0</v>
      </c>
      <c r="F4847" s="1" t="s">
        <v>1520</v>
      </c>
      <c r="G4847" s="2">
        <f>IFERROR(__xludf.DUMMYFUNCTION("IF(B4847="""","""",COUNTA(SPLIT(B4847,"" "")))"),35.0)</f>
        <v>35</v>
      </c>
    </row>
    <row r="4848">
      <c r="A4848" s="1" t="s">
        <v>9660</v>
      </c>
      <c r="B4848" s="1" t="s">
        <v>9661</v>
      </c>
      <c r="C4848" s="1">
        <v>7238.0</v>
      </c>
      <c r="D4848" s="1">
        <v>1.0</v>
      </c>
      <c r="F4848" s="1" t="s">
        <v>1520</v>
      </c>
      <c r="G4848" s="2">
        <f>IFERROR(__xludf.DUMMYFUNCTION("IF(B4848="""","""",COUNTA(SPLIT(B4848,"" "")))"),48.0)</f>
        <v>48</v>
      </c>
    </row>
    <row r="4849">
      <c r="A4849" s="1" t="s">
        <v>9662</v>
      </c>
      <c r="B4849" s="1" t="s">
        <v>9663</v>
      </c>
      <c r="C4849" s="1">
        <v>8748.0</v>
      </c>
      <c r="F4849" s="1" t="s">
        <v>697</v>
      </c>
      <c r="G4849" s="2">
        <f>IFERROR(__xludf.DUMMYFUNCTION("IF(B4849="""","""",COUNTA(SPLIT(B4849,"" "")))"),3.0)</f>
        <v>3</v>
      </c>
    </row>
    <row r="4850">
      <c r="A4850" s="1" t="s">
        <v>9664</v>
      </c>
      <c r="B4850" s="1" t="s">
        <v>9665</v>
      </c>
      <c r="C4850" s="1">
        <v>2153.0</v>
      </c>
      <c r="F4850" s="1" t="s">
        <v>697</v>
      </c>
      <c r="G4850" s="2">
        <f>IFERROR(__xludf.DUMMYFUNCTION("IF(B4850="""","""",COUNTA(SPLIT(B4850,"" "")))"),5.0)</f>
        <v>5</v>
      </c>
    </row>
    <row r="4851">
      <c r="A4851" s="1" t="s">
        <v>9666</v>
      </c>
      <c r="B4851" s="1" t="s">
        <v>9667</v>
      </c>
      <c r="C4851" s="1">
        <v>8747.0</v>
      </c>
      <c r="F4851" s="1" t="s">
        <v>697</v>
      </c>
      <c r="G4851" s="2">
        <f>IFERROR(__xludf.DUMMYFUNCTION("IF(B4851="""","""",COUNTA(SPLIT(B4851,"" "")))"),3.0)</f>
        <v>3</v>
      </c>
    </row>
    <row r="4852">
      <c r="A4852" s="1" t="s">
        <v>9668</v>
      </c>
      <c r="B4852" s="1" t="s">
        <v>9669</v>
      </c>
      <c r="C4852" s="1">
        <v>9125.0</v>
      </c>
      <c r="F4852" s="1" t="s">
        <v>697</v>
      </c>
      <c r="G4852" s="2">
        <f>IFERROR(__xludf.DUMMYFUNCTION("IF(B4852="""","""",COUNTA(SPLIT(B4852,"" "")))"),6.0)</f>
        <v>6</v>
      </c>
    </row>
    <row r="4853">
      <c r="A4853" s="1" t="s">
        <v>9670</v>
      </c>
      <c r="B4853" s="1" t="s">
        <v>9671</v>
      </c>
      <c r="C4853" s="1">
        <v>9208.0</v>
      </c>
      <c r="F4853" s="1" t="s">
        <v>697</v>
      </c>
      <c r="G4853" s="2">
        <f>IFERROR(__xludf.DUMMYFUNCTION("IF(B4853="""","""",COUNTA(SPLIT(B4853,"" "")))"),19.0)</f>
        <v>19</v>
      </c>
    </row>
    <row r="4854">
      <c r="A4854" s="1" t="s">
        <v>9672</v>
      </c>
      <c r="B4854" s="1" t="s">
        <v>9673</v>
      </c>
      <c r="C4854" s="1">
        <v>2096.0</v>
      </c>
      <c r="F4854" s="1" t="s">
        <v>697</v>
      </c>
      <c r="G4854" s="2">
        <f>IFERROR(__xludf.DUMMYFUNCTION("IF(B4854="""","""",COUNTA(SPLIT(B4854,"" "")))"),6.0)</f>
        <v>6</v>
      </c>
    </row>
    <row r="4855">
      <c r="A4855" s="1" t="s">
        <v>9674</v>
      </c>
      <c r="B4855" s="1" t="s">
        <v>9675</v>
      </c>
      <c r="C4855" s="1">
        <v>8749.0</v>
      </c>
      <c r="F4855" s="1" t="s">
        <v>697</v>
      </c>
      <c r="G4855" s="2">
        <f>IFERROR(__xludf.DUMMYFUNCTION("IF(B4855="""","""",COUNTA(SPLIT(B4855,"" "")))"),4.0)</f>
        <v>4</v>
      </c>
    </row>
    <row r="4856">
      <c r="A4856" s="1" t="s">
        <v>9676</v>
      </c>
      <c r="B4856" s="1" t="s">
        <v>9677</v>
      </c>
      <c r="C4856" s="1">
        <v>8750.0</v>
      </c>
      <c r="F4856" s="1" t="s">
        <v>697</v>
      </c>
      <c r="G4856" s="2">
        <f>IFERROR(__xludf.DUMMYFUNCTION("IF(B4856="""","""",COUNTA(SPLIT(B4856,"" "")))"),4.0)</f>
        <v>4</v>
      </c>
    </row>
    <row r="4857">
      <c r="A4857" s="1" t="s">
        <v>9678</v>
      </c>
      <c r="B4857" s="1" t="s">
        <v>9679</v>
      </c>
      <c r="C4857" s="1">
        <v>9220.0</v>
      </c>
      <c r="F4857" s="1" t="s">
        <v>697</v>
      </c>
      <c r="G4857" s="2">
        <f>IFERROR(__xludf.DUMMYFUNCTION("IF(B4857="""","""",COUNTA(SPLIT(B4857,"" "")))"),2.0)</f>
        <v>2</v>
      </c>
    </row>
    <row r="4858">
      <c r="A4858" s="1" t="s">
        <v>9680</v>
      </c>
      <c r="B4858" s="1" t="s">
        <v>9681</v>
      </c>
      <c r="C4858" s="1">
        <v>495.0</v>
      </c>
      <c r="F4858" s="1" t="s">
        <v>697</v>
      </c>
      <c r="G4858" s="2">
        <f>IFERROR(__xludf.DUMMYFUNCTION("IF(B4858="""","""",COUNTA(SPLIT(B4858,"" "")))"),5.0)</f>
        <v>5</v>
      </c>
    </row>
    <row r="4859">
      <c r="A4859" s="1" t="s">
        <v>9682</v>
      </c>
      <c r="B4859" s="1" t="s">
        <v>9683</v>
      </c>
      <c r="C4859" s="1">
        <v>8771.0</v>
      </c>
      <c r="F4859" s="1" t="s">
        <v>697</v>
      </c>
      <c r="G4859" s="2">
        <f>IFERROR(__xludf.DUMMYFUNCTION("IF(B4859="""","""",COUNTA(SPLIT(B4859,"" "")))"),3.0)</f>
        <v>3</v>
      </c>
    </row>
    <row r="4860">
      <c r="A4860" s="1" t="s">
        <v>9684</v>
      </c>
      <c r="B4860" s="1" t="s">
        <v>9685</v>
      </c>
      <c r="C4860" s="1">
        <v>8705.0</v>
      </c>
      <c r="F4860" s="1" t="s">
        <v>697</v>
      </c>
      <c r="G4860" s="2">
        <f>IFERROR(__xludf.DUMMYFUNCTION("IF(B4860="""","""",COUNTA(SPLIT(B4860,"" "")))"),6.0)</f>
        <v>6</v>
      </c>
    </row>
    <row r="4861">
      <c r="A4861" s="1" t="s">
        <v>9686</v>
      </c>
      <c r="B4861" s="1" t="s">
        <v>9687</v>
      </c>
      <c r="C4861" s="1">
        <v>8707.0</v>
      </c>
      <c r="F4861" s="1" t="s">
        <v>697</v>
      </c>
      <c r="G4861" s="2">
        <f>IFERROR(__xludf.DUMMYFUNCTION("IF(B4861="""","""",COUNTA(SPLIT(B4861,"" "")))"),6.0)</f>
        <v>6</v>
      </c>
    </row>
    <row r="4862">
      <c r="A4862" s="1" t="s">
        <v>9688</v>
      </c>
      <c r="B4862" s="1" t="s">
        <v>9689</v>
      </c>
      <c r="C4862" s="1">
        <v>9209.0</v>
      </c>
      <c r="F4862" s="1" t="s">
        <v>697</v>
      </c>
      <c r="G4862" s="2">
        <f>IFERROR(__xludf.DUMMYFUNCTION("IF(B4862="""","""",COUNTA(SPLIT(B4862,"" "")))"),29.0)</f>
        <v>29</v>
      </c>
    </row>
    <row r="4863">
      <c r="A4863" s="1" t="s">
        <v>9690</v>
      </c>
      <c r="B4863" s="1" t="s">
        <v>9691</v>
      </c>
      <c r="C4863" s="1">
        <v>8746.0</v>
      </c>
      <c r="F4863" s="1" t="s">
        <v>697</v>
      </c>
      <c r="G4863" s="2">
        <f>IFERROR(__xludf.DUMMYFUNCTION("IF(B4863="""","""",COUNTA(SPLIT(B4863,"" "")))"),8.0)</f>
        <v>8</v>
      </c>
    </row>
    <row r="4864">
      <c r="A4864" s="1" t="s">
        <v>9692</v>
      </c>
      <c r="B4864" s="1" t="s">
        <v>9693</v>
      </c>
      <c r="C4864" s="1">
        <v>8709.0</v>
      </c>
      <c r="F4864" s="1" t="s">
        <v>697</v>
      </c>
      <c r="G4864" s="2">
        <f>IFERROR(__xludf.DUMMYFUNCTION("IF(B4864="""","""",COUNTA(SPLIT(B4864,"" "")))"),8.0)</f>
        <v>8</v>
      </c>
    </row>
    <row r="4865">
      <c r="A4865" s="1" t="s">
        <v>9694</v>
      </c>
      <c r="B4865" s="1" t="s">
        <v>9695</v>
      </c>
      <c r="C4865" s="1">
        <v>8708.0</v>
      </c>
      <c r="F4865" s="1" t="s">
        <v>697</v>
      </c>
      <c r="G4865" s="2">
        <f>IFERROR(__xludf.DUMMYFUNCTION("IF(B4865="""","""",COUNTA(SPLIT(B4865,"" "")))"),8.0)</f>
        <v>8</v>
      </c>
    </row>
    <row r="4866">
      <c r="A4866" s="1" t="s">
        <v>9696</v>
      </c>
      <c r="B4866" s="1" t="s">
        <v>9697</v>
      </c>
      <c r="C4866" s="1">
        <v>8706.0</v>
      </c>
      <c r="F4866" s="1" t="s">
        <v>697</v>
      </c>
      <c r="G4866" s="2">
        <f>IFERROR(__xludf.DUMMYFUNCTION("IF(B4866="""","""",COUNTA(SPLIT(B4866,"" "")))"),8.0)</f>
        <v>8</v>
      </c>
    </row>
    <row r="4867">
      <c r="A4867" s="1" t="s">
        <v>9698</v>
      </c>
      <c r="B4867" s="1" t="s">
        <v>9699</v>
      </c>
      <c r="C4867" s="1">
        <v>716.0</v>
      </c>
      <c r="F4867" s="1" t="s">
        <v>697</v>
      </c>
      <c r="G4867" s="2">
        <f>IFERROR(__xludf.DUMMYFUNCTION("IF(B4867="""","""",COUNTA(SPLIT(B4867,"" "")))"),6.0)</f>
        <v>6</v>
      </c>
    </row>
    <row r="4868">
      <c r="A4868" s="1" t="s">
        <v>9700</v>
      </c>
      <c r="B4868" s="1" t="s">
        <v>9701</v>
      </c>
      <c r="C4868" s="1">
        <v>479.0</v>
      </c>
      <c r="E4868" s="1" t="s">
        <v>9702</v>
      </c>
      <c r="F4868" s="1" t="s">
        <v>697</v>
      </c>
      <c r="G4868" s="2">
        <f>IFERROR(__xludf.DUMMYFUNCTION("IF(B4868="""","""",COUNTA(SPLIT(B4868,"" "")))"),4.0)</f>
        <v>4</v>
      </c>
    </row>
    <row r="4869">
      <c r="A4869" s="1" t="s">
        <v>9703</v>
      </c>
      <c r="B4869" s="1" t="s">
        <v>9704</v>
      </c>
      <c r="C4869" s="1">
        <v>2100.0</v>
      </c>
      <c r="F4869" s="1" t="s">
        <v>697</v>
      </c>
      <c r="G4869" s="2">
        <f>IFERROR(__xludf.DUMMYFUNCTION("IF(B4869="""","""",COUNTA(SPLIT(B4869,"" "")))"),6.0)</f>
        <v>6</v>
      </c>
    </row>
    <row r="4870">
      <c r="A4870" s="1" t="s">
        <v>9705</v>
      </c>
      <c r="B4870" s="1" t="s">
        <v>9706</v>
      </c>
      <c r="C4870" s="1">
        <v>2099.0</v>
      </c>
      <c r="F4870" s="1" t="s">
        <v>697</v>
      </c>
      <c r="G4870" s="2">
        <f>IFERROR(__xludf.DUMMYFUNCTION("IF(B4870="""","""",COUNTA(SPLIT(B4870,"" "")))"),9.0)</f>
        <v>9</v>
      </c>
    </row>
    <row r="4871">
      <c r="A4871" s="1" t="s">
        <v>9707</v>
      </c>
      <c r="B4871" s="1" t="s">
        <v>9708</v>
      </c>
      <c r="C4871" s="1">
        <v>473.0</v>
      </c>
      <c r="F4871" s="1" t="s">
        <v>564</v>
      </c>
      <c r="G4871" s="2">
        <f>IFERROR(__xludf.DUMMYFUNCTION("IF(B4871="""","""",COUNTA(SPLIT(B4871,"" "")))"),8.0)</f>
        <v>8</v>
      </c>
    </row>
    <row r="4872">
      <c r="A4872" s="1" t="s">
        <v>9709</v>
      </c>
      <c r="B4872" s="1" t="s">
        <v>9710</v>
      </c>
      <c r="C4872" s="1">
        <v>472.0</v>
      </c>
      <c r="F4872" s="1" t="s">
        <v>564</v>
      </c>
      <c r="G4872" s="2">
        <f>IFERROR(__xludf.DUMMYFUNCTION("IF(B4872="""","""",COUNTA(SPLIT(B4872,"" "")))"),9.0)</f>
        <v>9</v>
      </c>
    </row>
    <row r="4873">
      <c r="A4873" s="1" t="s">
        <v>9711</v>
      </c>
      <c r="B4873" s="1" t="s">
        <v>9712</v>
      </c>
      <c r="C4873" s="1">
        <v>474.0</v>
      </c>
      <c r="F4873" s="1" t="s">
        <v>564</v>
      </c>
      <c r="G4873" s="2">
        <f>IFERROR(__xludf.DUMMYFUNCTION("IF(B4873="""","""",COUNTA(SPLIT(B4873,"" "")))"),4.0)</f>
        <v>4</v>
      </c>
    </row>
    <row r="4874">
      <c r="A4874" s="1" t="s">
        <v>9713</v>
      </c>
      <c r="B4874" s="1" t="s">
        <v>9714</v>
      </c>
      <c r="C4874" s="1">
        <v>477.0</v>
      </c>
      <c r="F4874" s="1" t="s">
        <v>564</v>
      </c>
      <c r="G4874" s="2">
        <f>IFERROR(__xludf.DUMMYFUNCTION("IF(B4874="""","""",COUNTA(SPLIT(B4874,"" "")))"),7.0)</f>
        <v>7</v>
      </c>
    </row>
    <row r="4875">
      <c r="A4875" s="1" t="s">
        <v>9715</v>
      </c>
      <c r="B4875" s="1" t="s">
        <v>9716</v>
      </c>
      <c r="C4875" s="1">
        <v>475.0</v>
      </c>
      <c r="F4875" s="1" t="s">
        <v>564</v>
      </c>
      <c r="G4875" s="2">
        <f>IFERROR(__xludf.DUMMYFUNCTION("IF(B4875="""","""",COUNTA(SPLIT(B4875,"" "")))"),8.0)</f>
        <v>8</v>
      </c>
    </row>
    <row r="4876">
      <c r="A4876" s="1" t="s">
        <v>9717</v>
      </c>
      <c r="B4876" s="1" t="s">
        <v>5246</v>
      </c>
      <c r="C4876" s="1">
        <v>471.0</v>
      </c>
      <c r="F4876" s="1" t="s">
        <v>564</v>
      </c>
      <c r="G4876" s="2">
        <f>IFERROR(__xludf.DUMMYFUNCTION("IF(B4876="""","""",COUNTA(SPLIT(B4876,"" "")))"),1.0)</f>
        <v>1</v>
      </c>
    </row>
    <row r="4877">
      <c r="A4877" s="1" t="s">
        <v>9718</v>
      </c>
      <c r="B4877" s="1" t="s">
        <v>9719</v>
      </c>
      <c r="C4877" s="1">
        <v>597.0</v>
      </c>
      <c r="F4877" s="1" t="s">
        <v>564</v>
      </c>
      <c r="G4877" s="2">
        <f>IFERROR(__xludf.DUMMYFUNCTION("IF(B4877="""","""",COUNTA(SPLIT(B4877,"" "")))"),4.0)</f>
        <v>4</v>
      </c>
    </row>
    <row r="4878">
      <c r="A4878" s="1" t="s">
        <v>9720</v>
      </c>
      <c r="B4878" s="1" t="s">
        <v>9721</v>
      </c>
      <c r="C4878" s="1">
        <v>476.0</v>
      </c>
      <c r="F4878" s="1" t="s">
        <v>564</v>
      </c>
      <c r="G4878" s="2">
        <f>IFERROR(__xludf.DUMMYFUNCTION("IF(B4878="""","""",COUNTA(SPLIT(B4878,"" "")))"),5.0)</f>
        <v>5</v>
      </c>
    </row>
    <row r="4879">
      <c r="A4879" s="1" t="s">
        <v>9722</v>
      </c>
      <c r="B4879" s="1" t="s">
        <v>9723</v>
      </c>
      <c r="C4879" s="1">
        <v>418.0</v>
      </c>
      <c r="F4879" s="1" t="s">
        <v>564</v>
      </c>
      <c r="G4879" s="2">
        <f>IFERROR(__xludf.DUMMYFUNCTION("IF(B4879="""","""",COUNTA(SPLIT(B4879,"" "")))"),1.0)</f>
        <v>1</v>
      </c>
    </row>
    <row r="4880">
      <c r="A4880" s="1" t="s">
        <v>9724</v>
      </c>
      <c r="B4880" s="1" t="s">
        <v>9725</v>
      </c>
      <c r="C4880" s="1">
        <v>417.0</v>
      </c>
      <c r="F4880" s="1" t="s">
        <v>564</v>
      </c>
      <c r="G4880" s="2">
        <f>IFERROR(__xludf.DUMMYFUNCTION("IF(B4880="""","""",COUNTA(SPLIT(B4880,"" "")))"),1.0)</f>
        <v>1</v>
      </c>
    </row>
    <row r="4881">
      <c r="A4881" s="1" t="s">
        <v>9726</v>
      </c>
      <c r="B4881" s="1" t="s">
        <v>9727</v>
      </c>
      <c r="C4881" s="1">
        <v>6438.0</v>
      </c>
      <c r="E4881" s="1" t="s">
        <v>9728</v>
      </c>
      <c r="F4881" s="1" t="s">
        <v>564</v>
      </c>
      <c r="G4881" s="2">
        <f>IFERROR(__xludf.DUMMYFUNCTION("IF(B4881="""","""",COUNTA(SPLIT(B4881,"" "")))"),2.0)</f>
        <v>2</v>
      </c>
    </row>
    <row r="4882">
      <c r="A4882" s="1" t="s">
        <v>9729</v>
      </c>
      <c r="B4882" s="1" t="s">
        <v>9730</v>
      </c>
      <c r="C4882" s="1">
        <v>6719.0</v>
      </c>
      <c r="E4882" s="1" t="s">
        <v>9728</v>
      </c>
      <c r="F4882" s="1" t="s">
        <v>564</v>
      </c>
      <c r="G4882" s="2">
        <f>IFERROR(__xludf.DUMMYFUNCTION("IF(B4882="""","""",COUNTA(SPLIT(B4882,"" "")))"),2.0)</f>
        <v>2</v>
      </c>
    </row>
    <row r="4883">
      <c r="A4883" s="1" t="s">
        <v>9731</v>
      </c>
      <c r="B4883" s="1" t="s">
        <v>9732</v>
      </c>
      <c r="C4883" s="1">
        <v>7821.0</v>
      </c>
      <c r="F4883" s="1" t="s">
        <v>564</v>
      </c>
      <c r="G4883" s="2">
        <f>IFERROR(__xludf.DUMMYFUNCTION("IF(B4883="""","""",COUNTA(SPLIT(B4883,"" "")))"),1.0)</f>
        <v>1</v>
      </c>
    </row>
    <row r="4884">
      <c r="A4884" s="1" t="s">
        <v>9733</v>
      </c>
      <c r="B4884" s="1" t="s">
        <v>9734</v>
      </c>
      <c r="C4884" s="1">
        <v>1018.0</v>
      </c>
      <c r="E4884" s="1" t="s">
        <v>9728</v>
      </c>
      <c r="F4884" s="1" t="s">
        <v>564</v>
      </c>
      <c r="G4884" s="2">
        <f>IFERROR(__xludf.DUMMYFUNCTION("IF(B4884="""","""",COUNTA(SPLIT(B4884,"" "")))"),2.0)</f>
        <v>2</v>
      </c>
    </row>
    <row r="4885">
      <c r="A4885" s="1" t="s">
        <v>9735</v>
      </c>
      <c r="B4885" s="1" t="s">
        <v>9736</v>
      </c>
      <c r="C4885" s="1">
        <v>6720.0</v>
      </c>
      <c r="E4885" s="1" t="s">
        <v>9728</v>
      </c>
      <c r="F4885" s="1" t="s">
        <v>564</v>
      </c>
      <c r="G4885" s="2">
        <f>IFERROR(__xludf.DUMMYFUNCTION("IF(B4885="""","""",COUNTA(SPLIT(B4885,"" "")))"),2.0)</f>
        <v>2</v>
      </c>
    </row>
    <row r="4886">
      <c r="A4886" s="1" t="s">
        <v>9737</v>
      </c>
      <c r="B4886" s="1" t="s">
        <v>9738</v>
      </c>
      <c r="C4886" s="1">
        <v>1016.0</v>
      </c>
      <c r="E4886" s="1" t="s">
        <v>9728</v>
      </c>
      <c r="F4886" s="1" t="s">
        <v>564</v>
      </c>
      <c r="G4886" s="2">
        <f>IFERROR(__xludf.DUMMYFUNCTION("IF(B4886="""","""",COUNTA(SPLIT(B4886,"" "")))"),2.0)</f>
        <v>2</v>
      </c>
    </row>
    <row r="4887">
      <c r="A4887" s="1" t="s">
        <v>9739</v>
      </c>
      <c r="B4887" s="1" t="s">
        <v>9740</v>
      </c>
      <c r="C4887" s="1">
        <v>6721.0</v>
      </c>
      <c r="E4887" s="1" t="s">
        <v>9728</v>
      </c>
      <c r="F4887" s="1" t="s">
        <v>564</v>
      </c>
      <c r="G4887" s="2">
        <f>IFERROR(__xludf.DUMMYFUNCTION("IF(B4887="""","""",COUNTA(SPLIT(B4887,"" "")))"),2.0)</f>
        <v>2</v>
      </c>
    </row>
    <row r="4888">
      <c r="A4888" s="1" t="s">
        <v>9741</v>
      </c>
      <c r="B4888" s="1" t="s">
        <v>9742</v>
      </c>
      <c r="C4888" s="1">
        <v>6437.0</v>
      </c>
      <c r="E4888" s="1" t="s">
        <v>9728</v>
      </c>
      <c r="F4888" s="1" t="s">
        <v>564</v>
      </c>
      <c r="G4888" s="2">
        <f>IFERROR(__xludf.DUMMYFUNCTION("IF(B4888="""","""",COUNTA(SPLIT(B4888,"" "")))"),2.0)</f>
        <v>2</v>
      </c>
    </row>
    <row r="4889">
      <c r="A4889" s="1" t="s">
        <v>9743</v>
      </c>
      <c r="B4889" s="1" t="s">
        <v>9744</v>
      </c>
      <c r="C4889" s="1">
        <v>6722.0</v>
      </c>
      <c r="E4889" s="1" t="s">
        <v>9728</v>
      </c>
      <c r="F4889" s="1" t="s">
        <v>564</v>
      </c>
      <c r="G4889" s="2">
        <f>IFERROR(__xludf.DUMMYFUNCTION("IF(B4889="""","""",COUNTA(SPLIT(B4889,"" "")))"),2.0)</f>
        <v>2</v>
      </c>
    </row>
    <row r="4890">
      <c r="A4890" s="1" t="s">
        <v>9745</v>
      </c>
      <c r="B4890" s="1" t="s">
        <v>9746</v>
      </c>
      <c r="C4890" s="1">
        <v>1015.0</v>
      </c>
      <c r="E4890" s="1" t="s">
        <v>9728</v>
      </c>
      <c r="F4890" s="1" t="s">
        <v>564</v>
      </c>
      <c r="G4890" s="2">
        <f>IFERROR(__xludf.DUMMYFUNCTION("IF(B4890="""","""",COUNTA(SPLIT(B4890,"" "")))"),1.0)</f>
        <v>1</v>
      </c>
    </row>
    <row r="4891">
      <c r="A4891" s="1" t="s">
        <v>9747</v>
      </c>
      <c r="B4891" s="1" t="s">
        <v>9748</v>
      </c>
      <c r="C4891" s="1">
        <v>6723.0</v>
      </c>
      <c r="E4891" s="1" t="s">
        <v>9728</v>
      </c>
      <c r="F4891" s="1" t="s">
        <v>564</v>
      </c>
      <c r="G4891" s="2">
        <f>IFERROR(__xludf.DUMMYFUNCTION("IF(B4891="""","""",COUNTA(SPLIT(B4891,"" "")))"),1.0)</f>
        <v>1</v>
      </c>
    </row>
    <row r="4892">
      <c r="A4892" s="1" t="s">
        <v>9749</v>
      </c>
      <c r="B4892" s="1" t="s">
        <v>9750</v>
      </c>
      <c r="C4892" s="1">
        <v>2073.0</v>
      </c>
      <c r="E4892" s="1" t="s">
        <v>9728</v>
      </c>
      <c r="F4892" s="1" t="s">
        <v>564</v>
      </c>
      <c r="G4892" s="2">
        <f>IFERROR(__xludf.DUMMYFUNCTION("IF(B4892="""","""",COUNTA(SPLIT(B4892,"" "")))"),1.0)</f>
        <v>1</v>
      </c>
    </row>
    <row r="4893">
      <c r="A4893" s="1" t="s">
        <v>9751</v>
      </c>
      <c r="B4893" s="1" t="s">
        <v>9752</v>
      </c>
      <c r="C4893" s="1">
        <v>1020.0</v>
      </c>
      <c r="E4893" s="1" t="s">
        <v>9728</v>
      </c>
      <c r="F4893" s="1" t="s">
        <v>564</v>
      </c>
      <c r="G4893" s="2">
        <f>IFERROR(__xludf.DUMMYFUNCTION("IF(B4893="""","""",COUNTA(SPLIT(B4893,"" "")))"),2.0)</f>
        <v>2</v>
      </c>
    </row>
    <row r="4894">
      <c r="A4894" s="1" t="s">
        <v>9753</v>
      </c>
      <c r="B4894" s="1" t="s">
        <v>9754</v>
      </c>
      <c r="C4894" s="1">
        <v>3452.0</v>
      </c>
      <c r="E4894" s="1" t="s">
        <v>9728</v>
      </c>
      <c r="F4894" s="1" t="s">
        <v>564</v>
      </c>
      <c r="G4894" s="2">
        <f>IFERROR(__xludf.DUMMYFUNCTION("IF(B4894="""","""",COUNTA(SPLIT(B4894,"" "")))"),2.0)</f>
        <v>2</v>
      </c>
    </row>
    <row r="4895">
      <c r="A4895" s="1" t="s">
        <v>9755</v>
      </c>
      <c r="B4895" s="1" t="s">
        <v>9756</v>
      </c>
      <c r="C4895" s="1">
        <v>6724.0</v>
      </c>
      <c r="E4895" s="1" t="s">
        <v>9728</v>
      </c>
      <c r="F4895" s="1" t="s">
        <v>564</v>
      </c>
      <c r="G4895" s="2">
        <f>IFERROR(__xludf.DUMMYFUNCTION("IF(B4895="""","""",COUNTA(SPLIT(B4895,"" "")))"),2.0)</f>
        <v>2</v>
      </c>
    </row>
    <row r="4896">
      <c r="A4896" s="1" t="s">
        <v>9757</v>
      </c>
      <c r="B4896" s="1" t="s">
        <v>9758</v>
      </c>
      <c r="C4896" s="1">
        <v>1017.0</v>
      </c>
      <c r="E4896" s="1" t="s">
        <v>9728</v>
      </c>
      <c r="F4896" s="1" t="s">
        <v>564</v>
      </c>
      <c r="G4896" s="2">
        <f>IFERROR(__xludf.DUMMYFUNCTION("IF(B4896="""","""",COUNTA(SPLIT(B4896,"" "")))"),2.0)</f>
        <v>2</v>
      </c>
    </row>
    <row r="4897">
      <c r="A4897" s="1" t="s">
        <v>9759</v>
      </c>
      <c r="B4897" s="1" t="s">
        <v>9760</v>
      </c>
      <c r="C4897" s="1">
        <v>6727.0</v>
      </c>
      <c r="E4897" s="1" t="s">
        <v>9728</v>
      </c>
      <c r="F4897" s="1" t="s">
        <v>564</v>
      </c>
      <c r="G4897" s="2">
        <f>IFERROR(__xludf.DUMMYFUNCTION("IF(B4897="""","""",COUNTA(SPLIT(B4897,"" "")))"),2.0)</f>
        <v>2</v>
      </c>
    </row>
    <row r="4898">
      <c r="A4898" s="1" t="s">
        <v>9761</v>
      </c>
      <c r="B4898" s="1" t="s">
        <v>9762</v>
      </c>
      <c r="C4898" s="1">
        <v>10432.0</v>
      </c>
      <c r="F4898" s="1" t="s">
        <v>564</v>
      </c>
      <c r="G4898" s="2">
        <f>IFERROR(__xludf.DUMMYFUNCTION("IF(B4898="""","""",COUNTA(SPLIT(B4898,"" "")))"),1.0)</f>
        <v>1</v>
      </c>
    </row>
    <row r="4899">
      <c r="A4899" s="1" t="s">
        <v>9763</v>
      </c>
      <c r="B4899" s="1" t="s">
        <v>9764</v>
      </c>
      <c r="C4899" s="1">
        <v>1019.0</v>
      </c>
      <c r="E4899" s="1" t="s">
        <v>9728</v>
      </c>
      <c r="F4899" s="1" t="s">
        <v>564</v>
      </c>
      <c r="G4899" s="2">
        <f>IFERROR(__xludf.DUMMYFUNCTION("IF(B4899="""","""",COUNTA(SPLIT(B4899,"" "")))"),2.0)</f>
        <v>2</v>
      </c>
    </row>
    <row r="4900">
      <c r="A4900" s="1" t="s">
        <v>9765</v>
      </c>
      <c r="B4900" s="1" t="s">
        <v>9766</v>
      </c>
      <c r="C4900" s="1">
        <v>6725.0</v>
      </c>
      <c r="E4900" s="1" t="s">
        <v>9728</v>
      </c>
      <c r="F4900" s="1" t="s">
        <v>564</v>
      </c>
      <c r="G4900" s="2">
        <f>IFERROR(__xludf.DUMMYFUNCTION("IF(B4900="""","""",COUNTA(SPLIT(B4900,"" "")))"),2.0)</f>
        <v>2</v>
      </c>
    </row>
    <row r="4901">
      <c r="A4901" s="1" t="s">
        <v>9767</v>
      </c>
      <c r="B4901" s="1" t="s">
        <v>9768</v>
      </c>
      <c r="C4901" s="1">
        <v>1632.0</v>
      </c>
      <c r="E4901" s="1" t="s">
        <v>9728</v>
      </c>
      <c r="F4901" s="1" t="s">
        <v>564</v>
      </c>
      <c r="G4901" s="2">
        <f>IFERROR(__xludf.DUMMYFUNCTION("IF(B4901="""","""",COUNTA(SPLIT(B4901,"" "")))"),2.0)</f>
        <v>2</v>
      </c>
    </row>
    <row r="4902">
      <c r="A4902" s="1" t="s">
        <v>9769</v>
      </c>
      <c r="B4902" s="1" t="s">
        <v>9770</v>
      </c>
      <c r="C4902" s="1">
        <v>6726.0</v>
      </c>
      <c r="E4902" s="1" t="s">
        <v>9728</v>
      </c>
      <c r="F4902" s="1" t="s">
        <v>564</v>
      </c>
      <c r="G4902" s="2">
        <f>IFERROR(__xludf.DUMMYFUNCTION("IF(B4902="""","""",COUNTA(SPLIT(B4902,"" "")))"),2.0)</f>
        <v>2</v>
      </c>
    </row>
    <row r="4903">
      <c r="A4903" s="1" t="s">
        <v>9771</v>
      </c>
      <c r="B4903" s="1" t="s">
        <v>9772</v>
      </c>
      <c r="C4903" s="1">
        <v>9938.0</v>
      </c>
      <c r="F4903" s="1" t="s">
        <v>9773</v>
      </c>
      <c r="G4903" s="2">
        <f>IFERROR(__xludf.DUMMYFUNCTION("IF(B4903="""","""",COUNTA(SPLIT(B4903,"" "")))"),1.0)</f>
        <v>1</v>
      </c>
    </row>
    <row r="4904">
      <c r="A4904" s="1" t="s">
        <v>9774</v>
      </c>
      <c r="B4904" s="1" t="s">
        <v>9775</v>
      </c>
      <c r="C4904" s="1">
        <v>9939.0</v>
      </c>
      <c r="F4904" s="1" t="s">
        <v>9773</v>
      </c>
      <c r="G4904" s="2">
        <f>IFERROR(__xludf.DUMMYFUNCTION("IF(B4904="""","""",COUNTA(SPLIT(B4904,"" "")))"),9.0)</f>
        <v>9</v>
      </c>
    </row>
    <row r="4905">
      <c r="A4905" s="1" t="s">
        <v>9776</v>
      </c>
      <c r="B4905" s="1" t="s">
        <v>9777</v>
      </c>
      <c r="C4905" s="1">
        <v>7820.0</v>
      </c>
      <c r="F4905" s="1" t="s">
        <v>9773</v>
      </c>
      <c r="G4905" s="2">
        <f>IFERROR(__xludf.DUMMYFUNCTION("IF(B4905="""","""",COUNTA(SPLIT(B4905,"" "")))"),1.0)</f>
        <v>1</v>
      </c>
    </row>
    <row r="4906">
      <c r="A4906" s="1" t="s">
        <v>9778</v>
      </c>
      <c r="B4906" s="1" t="s">
        <v>9779</v>
      </c>
      <c r="C4906" s="1">
        <v>9887.0</v>
      </c>
      <c r="F4906" s="1" t="s">
        <v>9773</v>
      </c>
      <c r="G4906" s="2">
        <f>IFERROR(__xludf.DUMMYFUNCTION("IF(B4906="""","""",COUNTA(SPLIT(B4906,"" "")))"),1.0)</f>
        <v>1</v>
      </c>
    </row>
    <row r="4907">
      <c r="A4907" s="1" t="s">
        <v>9780</v>
      </c>
      <c r="B4907" s="1" t="s">
        <v>9781</v>
      </c>
      <c r="C4907" s="1">
        <v>9888.0</v>
      </c>
      <c r="F4907" s="1" t="s">
        <v>9773</v>
      </c>
      <c r="G4907" s="2">
        <f>IFERROR(__xludf.DUMMYFUNCTION("IF(B4907="""","""",COUNTA(SPLIT(B4907,"" "")))"),19.0)</f>
        <v>19</v>
      </c>
    </row>
    <row r="4908">
      <c r="A4908" s="1" t="s">
        <v>9782</v>
      </c>
      <c r="B4908" s="1" t="s">
        <v>9783</v>
      </c>
      <c r="C4908" s="1">
        <v>1795.0</v>
      </c>
      <c r="F4908" s="1" t="s">
        <v>9773</v>
      </c>
      <c r="G4908" s="2">
        <f>IFERROR(__xludf.DUMMYFUNCTION("IF(B4908="""","""",COUNTA(SPLIT(B4908,"" "")))"),1.0)</f>
        <v>1</v>
      </c>
    </row>
    <row r="4909">
      <c r="A4909" s="1" t="s">
        <v>9784</v>
      </c>
      <c r="B4909" s="1" t="s">
        <v>9785</v>
      </c>
      <c r="C4909" s="1">
        <v>8309.0</v>
      </c>
      <c r="F4909" s="1" t="s">
        <v>9773</v>
      </c>
      <c r="G4909" s="2">
        <f>IFERROR(__xludf.DUMMYFUNCTION("IF(B4909="""","""",COUNTA(SPLIT(B4909,"" "")))"),11.0)</f>
        <v>11</v>
      </c>
    </row>
    <row r="4910">
      <c r="A4910" s="1" t="s">
        <v>9786</v>
      </c>
      <c r="B4910" s="1" t="s">
        <v>9787</v>
      </c>
      <c r="C4910" s="1">
        <v>3530.0</v>
      </c>
      <c r="F4910" s="1" t="s">
        <v>542</v>
      </c>
      <c r="G4910" s="2">
        <f>IFERROR(__xludf.DUMMYFUNCTION("IF(B4910="""","""",COUNTA(SPLIT(B4910,"" "")))"),2.0)</f>
        <v>2</v>
      </c>
    </row>
    <row r="4911">
      <c r="A4911" s="1" t="s">
        <v>9788</v>
      </c>
      <c r="B4911" s="1" t="s">
        <v>9789</v>
      </c>
      <c r="C4911" s="1">
        <v>3533.0</v>
      </c>
      <c r="F4911" s="1" t="s">
        <v>542</v>
      </c>
      <c r="G4911" s="2">
        <f>IFERROR(__xludf.DUMMYFUNCTION("IF(B4911="""","""",COUNTA(SPLIT(B4911,"" "")))"),1.0)</f>
        <v>1</v>
      </c>
    </row>
    <row r="4912">
      <c r="A4912" s="1" t="s">
        <v>9790</v>
      </c>
      <c r="B4912" s="1" t="s">
        <v>9791</v>
      </c>
      <c r="C4912" s="1">
        <v>3531.0</v>
      </c>
      <c r="F4912" s="1" t="s">
        <v>542</v>
      </c>
      <c r="G4912" s="2">
        <f>IFERROR(__xludf.DUMMYFUNCTION("IF(B4912="""","""",COUNTA(SPLIT(B4912,"" "")))"),116.0)</f>
        <v>116</v>
      </c>
    </row>
    <row r="4913">
      <c r="A4913" s="1" t="s">
        <v>9792</v>
      </c>
      <c r="B4913" s="1" t="s">
        <v>9793</v>
      </c>
      <c r="C4913" s="1">
        <v>3532.0</v>
      </c>
      <c r="F4913" s="1" t="s">
        <v>542</v>
      </c>
      <c r="G4913" s="2">
        <f>IFERROR(__xludf.DUMMYFUNCTION("IF(B4913="""","""",COUNTA(SPLIT(B4913,"" "")))"),19.0)</f>
        <v>19</v>
      </c>
    </row>
    <row r="4914">
      <c r="A4914" s="1" t="s">
        <v>9794</v>
      </c>
      <c r="B4914" s="1" t="s">
        <v>9795</v>
      </c>
      <c r="C4914" s="1">
        <v>3627.0</v>
      </c>
      <c r="F4914" s="1" t="s">
        <v>542</v>
      </c>
      <c r="G4914" s="2">
        <f>IFERROR(__xludf.DUMMYFUNCTION("IF(B4914="""","""",COUNTA(SPLIT(B4914,"" "")))"),3.0)</f>
        <v>3</v>
      </c>
    </row>
    <row r="4915">
      <c r="A4915" s="1" t="s">
        <v>9796</v>
      </c>
      <c r="B4915" s="1" t="s">
        <v>9797</v>
      </c>
      <c r="C4915" s="1">
        <v>8228.0</v>
      </c>
      <c r="F4915" s="1" t="s">
        <v>542</v>
      </c>
      <c r="G4915" s="2">
        <f>IFERROR(__xludf.DUMMYFUNCTION("IF(B4915="""","""",COUNTA(SPLIT(B4915,"" "")))"),107.0)</f>
        <v>107</v>
      </c>
    </row>
    <row r="4916">
      <c r="A4916" s="1" t="s">
        <v>9798</v>
      </c>
      <c r="B4916" s="1" t="s">
        <v>9799</v>
      </c>
      <c r="C4916" s="1">
        <v>8317.0</v>
      </c>
      <c r="F4916" s="1" t="s">
        <v>542</v>
      </c>
      <c r="G4916" s="2">
        <f>IFERROR(__xludf.DUMMYFUNCTION("IF(B4916="""","""",COUNTA(SPLIT(B4916,"" "")))"),20.0)</f>
        <v>20</v>
      </c>
    </row>
    <row r="4917">
      <c r="A4917" s="1" t="s">
        <v>9800</v>
      </c>
      <c r="B4917" s="1" t="s">
        <v>9801</v>
      </c>
      <c r="C4917" s="1">
        <v>8650.0</v>
      </c>
      <c r="F4917" s="1" t="s">
        <v>542</v>
      </c>
      <c r="G4917" s="2">
        <f>IFERROR(__xludf.DUMMYFUNCTION("IF(B4917="""","""",COUNTA(SPLIT(B4917,"" "")))"),2.0)</f>
        <v>2</v>
      </c>
    </row>
    <row r="4918">
      <c r="A4918" s="1" t="s">
        <v>9802</v>
      </c>
      <c r="B4918" s="1" t="s">
        <v>9803</v>
      </c>
      <c r="C4918" s="1">
        <v>8651.0</v>
      </c>
      <c r="F4918" s="1" t="s">
        <v>542</v>
      </c>
      <c r="G4918" s="2">
        <f>IFERROR(__xludf.DUMMYFUNCTION("IF(B4918="""","""",COUNTA(SPLIT(B4918,"" "")))"),5.0)</f>
        <v>5</v>
      </c>
    </row>
    <row r="4919">
      <c r="A4919" s="1" t="s">
        <v>9804</v>
      </c>
      <c r="B4919" s="1" t="s">
        <v>9805</v>
      </c>
      <c r="C4919" s="1">
        <v>3510.0</v>
      </c>
      <c r="F4919" s="1" t="s">
        <v>542</v>
      </c>
      <c r="G4919" s="2">
        <f>IFERROR(__xludf.DUMMYFUNCTION("IF(B4919="""","""",COUNTA(SPLIT(B4919,"" "")))"),2.0)</f>
        <v>2</v>
      </c>
    </row>
    <row r="4920">
      <c r="A4920" s="1" t="s">
        <v>9806</v>
      </c>
      <c r="B4920" s="1" t="s">
        <v>9807</v>
      </c>
      <c r="C4920" s="1">
        <v>3513.0</v>
      </c>
      <c r="F4920" s="1" t="s">
        <v>542</v>
      </c>
      <c r="G4920" s="2">
        <f>IFERROR(__xludf.DUMMYFUNCTION("IF(B4920="""","""",COUNTA(SPLIT(B4920,"" "")))"),16.0)</f>
        <v>16</v>
      </c>
    </row>
    <row r="4921">
      <c r="A4921" s="1" t="s">
        <v>9808</v>
      </c>
      <c r="B4921" s="1" t="s">
        <v>9809</v>
      </c>
      <c r="C4921" s="1">
        <v>3511.0</v>
      </c>
      <c r="F4921" s="1" t="s">
        <v>542</v>
      </c>
      <c r="G4921" s="2">
        <f>IFERROR(__xludf.DUMMYFUNCTION("IF(B4921="""","""",COUNTA(SPLIT(B4921,"" "")))"),94.0)</f>
        <v>94</v>
      </c>
    </row>
    <row r="4922">
      <c r="A4922" s="1" t="s">
        <v>9810</v>
      </c>
      <c r="B4922" s="1" t="s">
        <v>9811</v>
      </c>
      <c r="C4922" s="1">
        <v>3512.0</v>
      </c>
      <c r="F4922" s="1" t="s">
        <v>542</v>
      </c>
      <c r="G4922" s="2">
        <f>IFERROR(__xludf.DUMMYFUNCTION("IF(B4922="""","""",COUNTA(SPLIT(B4922,"" "")))"),20.0)</f>
        <v>20</v>
      </c>
    </row>
    <row r="4923">
      <c r="A4923" s="1" t="s">
        <v>9812</v>
      </c>
      <c r="B4923" s="1" t="s">
        <v>9813</v>
      </c>
      <c r="C4923" s="1">
        <v>3628.0</v>
      </c>
      <c r="F4923" s="1" t="s">
        <v>542</v>
      </c>
      <c r="G4923" s="2">
        <f>IFERROR(__xludf.DUMMYFUNCTION("IF(B4923="""","""",COUNTA(SPLIT(B4923,"" "")))"),3.0)</f>
        <v>3</v>
      </c>
    </row>
    <row r="4924">
      <c r="A4924" s="1" t="s">
        <v>9814</v>
      </c>
      <c r="B4924" s="1" t="s">
        <v>9815</v>
      </c>
      <c r="C4924" s="1">
        <v>8229.0</v>
      </c>
      <c r="F4924" s="1" t="s">
        <v>542</v>
      </c>
      <c r="G4924" s="2">
        <f>IFERROR(__xludf.DUMMYFUNCTION("IF(B4924="""","""",COUNTA(SPLIT(B4924,"" "")))"),114.0)</f>
        <v>114</v>
      </c>
    </row>
    <row r="4925">
      <c r="A4925" s="1" t="s">
        <v>9816</v>
      </c>
      <c r="B4925" s="1" t="s">
        <v>9817</v>
      </c>
      <c r="C4925" s="1">
        <v>8318.0</v>
      </c>
      <c r="F4925" s="1" t="s">
        <v>542</v>
      </c>
      <c r="G4925" s="2">
        <f>IFERROR(__xludf.DUMMYFUNCTION("IF(B4925="""","""",COUNTA(SPLIT(B4925,"" "")))"),11.0)</f>
        <v>11</v>
      </c>
    </row>
    <row r="4926">
      <c r="A4926" s="1" t="s">
        <v>9818</v>
      </c>
      <c r="B4926" s="1" t="s">
        <v>9819</v>
      </c>
      <c r="C4926" s="1">
        <v>8614.0</v>
      </c>
      <c r="F4926" s="1" t="s">
        <v>542</v>
      </c>
      <c r="G4926" s="2">
        <f>IFERROR(__xludf.DUMMYFUNCTION("IF(B4926="""","""",COUNTA(SPLIT(B4926,"" "")))"),2.0)</f>
        <v>2</v>
      </c>
    </row>
    <row r="4927">
      <c r="A4927" s="1" t="s">
        <v>9820</v>
      </c>
      <c r="B4927" s="1" t="s">
        <v>9821</v>
      </c>
      <c r="C4927" s="1">
        <v>8608.0</v>
      </c>
      <c r="F4927" s="1" t="s">
        <v>542</v>
      </c>
      <c r="G4927" s="2">
        <f>IFERROR(__xludf.DUMMYFUNCTION("IF(B4927="""","""",COUNTA(SPLIT(B4927,"" "")))"),10.0)</f>
        <v>10</v>
      </c>
    </row>
    <row r="4928">
      <c r="A4928" s="1" t="s">
        <v>9822</v>
      </c>
      <c r="B4928" s="1" t="s">
        <v>9823</v>
      </c>
      <c r="C4928" s="1">
        <v>3506.0</v>
      </c>
      <c r="F4928" s="1" t="s">
        <v>542</v>
      </c>
      <c r="G4928" s="2">
        <f>IFERROR(__xludf.DUMMYFUNCTION("IF(B4928="""","""",COUNTA(SPLIT(B4928,"" "")))"),1.0)</f>
        <v>1</v>
      </c>
    </row>
    <row r="4929">
      <c r="A4929" s="1" t="s">
        <v>9824</v>
      </c>
      <c r="B4929" s="1" t="s">
        <v>9825</v>
      </c>
      <c r="C4929" s="1">
        <v>3508.0</v>
      </c>
      <c r="F4929" s="1" t="s">
        <v>542</v>
      </c>
      <c r="G4929" s="2">
        <f>IFERROR(__xludf.DUMMYFUNCTION("IF(B4929="""","""",COUNTA(SPLIT(B4929,"" "")))"),5.0)</f>
        <v>5</v>
      </c>
    </row>
    <row r="4930">
      <c r="A4930" s="1" t="s">
        <v>9826</v>
      </c>
      <c r="B4930" s="1" t="s">
        <v>9827</v>
      </c>
      <c r="C4930" s="1">
        <v>3507.0</v>
      </c>
      <c r="F4930" s="1" t="s">
        <v>542</v>
      </c>
      <c r="G4930" s="2">
        <f>IFERROR(__xludf.DUMMYFUNCTION("IF(B4930="""","""",COUNTA(SPLIT(B4930,"" "")))"),87.0)</f>
        <v>87</v>
      </c>
    </row>
    <row r="4931">
      <c r="A4931" s="1" t="s">
        <v>9828</v>
      </c>
      <c r="B4931" s="1" t="s">
        <v>9829</v>
      </c>
      <c r="C4931" s="1">
        <v>3509.0</v>
      </c>
      <c r="F4931" s="1" t="s">
        <v>542</v>
      </c>
      <c r="G4931" s="2">
        <f>IFERROR(__xludf.DUMMYFUNCTION("IF(B4931="""","""",COUNTA(SPLIT(B4931,"" "")))"),20.0)</f>
        <v>20</v>
      </c>
    </row>
    <row r="4932">
      <c r="A4932" s="1" t="s">
        <v>9830</v>
      </c>
      <c r="B4932" s="1" t="s">
        <v>9831</v>
      </c>
      <c r="C4932" s="1">
        <v>3629.0</v>
      </c>
      <c r="F4932" s="1" t="s">
        <v>542</v>
      </c>
      <c r="G4932" s="2">
        <f>IFERROR(__xludf.DUMMYFUNCTION("IF(B4932="""","""",COUNTA(SPLIT(B4932,"" "")))"),2.0)</f>
        <v>2</v>
      </c>
    </row>
    <row r="4933">
      <c r="A4933" s="1" t="s">
        <v>9832</v>
      </c>
      <c r="B4933" s="1" t="s">
        <v>9833</v>
      </c>
      <c r="C4933" s="1">
        <v>8230.0</v>
      </c>
      <c r="F4933" s="1" t="s">
        <v>542</v>
      </c>
      <c r="G4933" s="2">
        <f>IFERROR(__xludf.DUMMYFUNCTION("IF(B4933="""","""",COUNTA(SPLIT(B4933,"" "")))"),99.0)</f>
        <v>99</v>
      </c>
    </row>
    <row r="4934">
      <c r="A4934" s="1" t="s">
        <v>9834</v>
      </c>
      <c r="B4934" s="1" t="s">
        <v>9835</v>
      </c>
      <c r="C4934" s="1">
        <v>8319.0</v>
      </c>
      <c r="F4934" s="1" t="s">
        <v>542</v>
      </c>
      <c r="G4934" s="2">
        <f>IFERROR(__xludf.DUMMYFUNCTION("IF(B4934="""","""",COUNTA(SPLIT(B4934,"" "")))"),23.0)</f>
        <v>23</v>
      </c>
    </row>
    <row r="4935">
      <c r="A4935" s="1" t="s">
        <v>9836</v>
      </c>
      <c r="B4935" s="1" t="s">
        <v>9837</v>
      </c>
      <c r="C4935" s="1">
        <v>3522.0</v>
      </c>
      <c r="F4935" s="1" t="s">
        <v>542</v>
      </c>
      <c r="G4935" s="2">
        <f>IFERROR(__xludf.DUMMYFUNCTION("IF(B4935="""","""",COUNTA(SPLIT(B4935,"" "")))"),1.0)</f>
        <v>1</v>
      </c>
    </row>
    <row r="4936">
      <c r="A4936" s="1" t="s">
        <v>9838</v>
      </c>
      <c r="B4936" s="1" t="s">
        <v>9839</v>
      </c>
      <c r="C4936" s="1">
        <v>3525.0</v>
      </c>
      <c r="F4936" s="1" t="s">
        <v>542</v>
      </c>
      <c r="G4936" s="2">
        <f>IFERROR(__xludf.DUMMYFUNCTION("IF(B4936="""","""",COUNTA(SPLIT(B4936,"" "")))"),4.0)</f>
        <v>4</v>
      </c>
    </row>
    <row r="4937">
      <c r="A4937" s="1" t="s">
        <v>9840</v>
      </c>
      <c r="B4937" s="1" t="s">
        <v>9841</v>
      </c>
      <c r="C4937" s="1">
        <v>3523.0</v>
      </c>
      <c r="F4937" s="1" t="s">
        <v>542</v>
      </c>
      <c r="G4937" s="2">
        <f>IFERROR(__xludf.DUMMYFUNCTION("IF(B4937="""","""",COUNTA(SPLIT(B4937,"" "")))"),119.0)</f>
        <v>119</v>
      </c>
    </row>
    <row r="4938">
      <c r="A4938" s="1" t="s">
        <v>9842</v>
      </c>
      <c r="B4938" s="1" t="s">
        <v>9843</v>
      </c>
      <c r="C4938" s="1">
        <v>3524.0</v>
      </c>
      <c r="F4938" s="1" t="s">
        <v>542</v>
      </c>
      <c r="G4938" s="2">
        <f>IFERROR(__xludf.DUMMYFUNCTION("IF(B4938="""","""",COUNTA(SPLIT(B4938,"" "")))"),20.0)</f>
        <v>20</v>
      </c>
    </row>
    <row r="4939">
      <c r="A4939" s="1" t="s">
        <v>9844</v>
      </c>
      <c r="B4939" s="1" t="s">
        <v>9845</v>
      </c>
      <c r="C4939" s="1">
        <v>3630.0</v>
      </c>
      <c r="F4939" s="1" t="s">
        <v>542</v>
      </c>
      <c r="G4939" s="2">
        <f>IFERROR(__xludf.DUMMYFUNCTION("IF(B4939="""","""",COUNTA(SPLIT(B4939,"" "")))"),1.0)</f>
        <v>1</v>
      </c>
    </row>
    <row r="4940">
      <c r="A4940" s="1" t="s">
        <v>9846</v>
      </c>
      <c r="B4940" s="1" t="s">
        <v>9847</v>
      </c>
      <c r="C4940" s="1">
        <v>8231.0</v>
      </c>
      <c r="F4940" s="1" t="s">
        <v>542</v>
      </c>
      <c r="G4940" s="2">
        <f>IFERROR(__xludf.DUMMYFUNCTION("IF(B4940="""","""",COUNTA(SPLIT(B4940,"" "")))"),88.0)</f>
        <v>88</v>
      </c>
    </row>
    <row r="4941">
      <c r="A4941" s="1" t="s">
        <v>9848</v>
      </c>
      <c r="B4941" s="1" t="s">
        <v>9849</v>
      </c>
      <c r="C4941" s="1">
        <v>8320.0</v>
      </c>
      <c r="F4941" s="1" t="s">
        <v>542</v>
      </c>
      <c r="G4941" s="2">
        <f>IFERROR(__xludf.DUMMYFUNCTION("IF(B4941="""","""",COUNTA(SPLIT(B4941,"" "")))"),15.0)</f>
        <v>15</v>
      </c>
    </row>
    <row r="4942">
      <c r="A4942" s="1" t="s">
        <v>9850</v>
      </c>
      <c r="B4942" s="1" t="s">
        <v>9851</v>
      </c>
      <c r="C4942" s="1">
        <v>409.0</v>
      </c>
      <c r="F4942" s="1" t="s">
        <v>542</v>
      </c>
      <c r="G4942" s="2">
        <f>IFERROR(__xludf.DUMMYFUNCTION("IF(B4942="""","""",COUNTA(SPLIT(B4942,"" "")))"),2.0)</f>
        <v>2</v>
      </c>
    </row>
    <row r="4943">
      <c r="A4943" s="1" t="s">
        <v>9852</v>
      </c>
      <c r="B4943" s="1" t="s">
        <v>9853</v>
      </c>
      <c r="C4943" s="1">
        <v>4994.0</v>
      </c>
      <c r="F4943" s="1" t="s">
        <v>542</v>
      </c>
      <c r="G4943" s="2">
        <f>IFERROR(__xludf.DUMMYFUNCTION("IF(B4943="""","""",COUNTA(SPLIT(B4943,"" "")))"),14.0)</f>
        <v>14</v>
      </c>
    </row>
    <row r="4944">
      <c r="A4944" s="1" t="s">
        <v>9854</v>
      </c>
      <c r="B4944" s="1" t="s">
        <v>9855</v>
      </c>
      <c r="C4944" s="1">
        <v>410.0</v>
      </c>
      <c r="F4944" s="1" t="s">
        <v>542</v>
      </c>
      <c r="G4944" s="2">
        <f>IFERROR(__xludf.DUMMYFUNCTION("IF(B4944="""","""",COUNTA(SPLIT(B4944,"" "")))"),59.0)</f>
        <v>59</v>
      </c>
    </row>
    <row r="4945">
      <c r="A4945" s="1" t="s">
        <v>9856</v>
      </c>
      <c r="B4945" s="1" t="s">
        <v>9857</v>
      </c>
      <c r="C4945" s="1">
        <v>7301.0</v>
      </c>
      <c r="F4945" s="1" t="s">
        <v>542</v>
      </c>
      <c r="G4945" s="2">
        <f>IFERROR(__xludf.DUMMYFUNCTION("IF(B4945="""","""",COUNTA(SPLIT(B4945,"" "")))"),18.0)</f>
        <v>18</v>
      </c>
    </row>
    <row r="4946">
      <c r="A4946" s="1" t="s">
        <v>9858</v>
      </c>
      <c r="B4946" s="1" t="s">
        <v>9859</v>
      </c>
      <c r="C4946" s="1">
        <v>4999.0</v>
      </c>
      <c r="F4946" s="1" t="s">
        <v>542</v>
      </c>
      <c r="G4946" s="2">
        <f>IFERROR(__xludf.DUMMYFUNCTION("IF(B4946="""","""",COUNTA(SPLIT(B4946,"" "")))"),3.0)</f>
        <v>3</v>
      </c>
    </row>
    <row r="4947">
      <c r="A4947" s="1" t="s">
        <v>9860</v>
      </c>
      <c r="B4947" s="1" t="s">
        <v>9861</v>
      </c>
      <c r="C4947" s="1">
        <v>5001.0</v>
      </c>
      <c r="F4947" s="1" t="s">
        <v>542</v>
      </c>
      <c r="G4947" s="2">
        <f>IFERROR(__xludf.DUMMYFUNCTION("IF(B4947="""","""",COUNTA(SPLIT(B4947,"" "")))"),4.0)</f>
        <v>4</v>
      </c>
    </row>
    <row r="4948">
      <c r="A4948" s="1" t="s">
        <v>9862</v>
      </c>
      <c r="B4948" s="1" t="s">
        <v>9863</v>
      </c>
      <c r="C4948" s="1">
        <v>5000.0</v>
      </c>
      <c r="F4948" s="1" t="s">
        <v>542</v>
      </c>
      <c r="G4948" s="2">
        <f>IFERROR(__xludf.DUMMYFUNCTION("IF(B4948="""","""",COUNTA(SPLIT(B4948,"" "")))"),106.0)</f>
        <v>106</v>
      </c>
    </row>
    <row r="4949">
      <c r="A4949" s="1" t="s">
        <v>9864</v>
      </c>
      <c r="B4949" s="1" t="s">
        <v>9865</v>
      </c>
      <c r="C4949" s="1">
        <v>7302.0</v>
      </c>
      <c r="F4949" s="1" t="s">
        <v>542</v>
      </c>
      <c r="G4949" s="2">
        <f>IFERROR(__xludf.DUMMYFUNCTION("IF(B4949="""","""",COUNTA(SPLIT(B4949,"" "")))"),23.0)</f>
        <v>23</v>
      </c>
    </row>
    <row r="4950">
      <c r="A4950" s="1" t="s">
        <v>9866</v>
      </c>
      <c r="B4950" s="1" t="s">
        <v>9867</v>
      </c>
      <c r="C4950" s="1">
        <v>407.0</v>
      </c>
      <c r="F4950" s="1" t="s">
        <v>542</v>
      </c>
      <c r="G4950" s="2">
        <f>IFERROR(__xludf.DUMMYFUNCTION("IF(B4950="""","""",COUNTA(SPLIT(B4950,"" "")))"),2.0)</f>
        <v>2</v>
      </c>
    </row>
    <row r="4951">
      <c r="A4951" s="1" t="s">
        <v>9868</v>
      </c>
      <c r="B4951" s="1" t="s">
        <v>9869</v>
      </c>
      <c r="C4951" s="1">
        <v>4995.0</v>
      </c>
      <c r="F4951" s="1" t="s">
        <v>542</v>
      </c>
      <c r="G4951" s="2">
        <f>IFERROR(__xludf.DUMMYFUNCTION("IF(B4951="""","""",COUNTA(SPLIT(B4951,"" "")))"),18.0)</f>
        <v>18</v>
      </c>
    </row>
    <row r="4952">
      <c r="A4952" s="1" t="s">
        <v>9870</v>
      </c>
      <c r="B4952" s="1" t="s">
        <v>9871</v>
      </c>
      <c r="C4952" s="1">
        <v>367.0</v>
      </c>
      <c r="F4952" s="1" t="s">
        <v>542</v>
      </c>
      <c r="G4952" s="2">
        <f>IFERROR(__xludf.DUMMYFUNCTION("IF(B4952="""","""",COUNTA(SPLIT(B4952,"" "")))"),108.0)</f>
        <v>108</v>
      </c>
    </row>
    <row r="4953">
      <c r="A4953" s="1" t="s">
        <v>9872</v>
      </c>
      <c r="B4953" s="1" t="s">
        <v>9873</v>
      </c>
      <c r="C4953" s="1">
        <v>7303.0</v>
      </c>
      <c r="F4953" s="1" t="s">
        <v>542</v>
      </c>
      <c r="G4953" s="2">
        <f>IFERROR(__xludf.DUMMYFUNCTION("IF(B4953="""","""",COUNTA(SPLIT(B4953,"" "")))"),15.0)</f>
        <v>15</v>
      </c>
    </row>
    <row r="4954">
      <c r="A4954" s="1" t="s">
        <v>9874</v>
      </c>
      <c r="B4954" s="1" t="s">
        <v>9875</v>
      </c>
      <c r="C4954" s="1">
        <v>4996.0</v>
      </c>
      <c r="F4954" s="1" t="s">
        <v>542</v>
      </c>
      <c r="G4954" s="2">
        <f>IFERROR(__xludf.DUMMYFUNCTION("IF(B4954="""","""",COUNTA(SPLIT(B4954,"" "")))"),3.0)</f>
        <v>3</v>
      </c>
    </row>
    <row r="4955">
      <c r="A4955" s="1" t="s">
        <v>9876</v>
      </c>
      <c r="B4955" s="1" t="s">
        <v>9877</v>
      </c>
      <c r="C4955" s="1">
        <v>4997.0</v>
      </c>
      <c r="F4955" s="1" t="s">
        <v>542</v>
      </c>
      <c r="G4955" s="2">
        <f>IFERROR(__xludf.DUMMYFUNCTION("IF(B4955="""","""",COUNTA(SPLIT(B4955,"" "")))"),19.0)</f>
        <v>19</v>
      </c>
    </row>
    <row r="4956">
      <c r="A4956" s="1" t="s">
        <v>9878</v>
      </c>
      <c r="B4956" s="1" t="s">
        <v>9879</v>
      </c>
      <c r="C4956" s="1">
        <v>4998.0</v>
      </c>
      <c r="F4956" s="1" t="s">
        <v>542</v>
      </c>
      <c r="G4956" s="2">
        <f>IFERROR(__xludf.DUMMYFUNCTION("IF(B4956="""","""",COUNTA(SPLIT(B4956,"" "")))"),92.0)</f>
        <v>92</v>
      </c>
    </row>
    <row r="4957">
      <c r="A4957" s="1" t="s">
        <v>9880</v>
      </c>
      <c r="B4957" s="1" t="s">
        <v>9881</v>
      </c>
      <c r="C4957" s="1">
        <v>7304.0</v>
      </c>
      <c r="F4957" s="1" t="s">
        <v>542</v>
      </c>
      <c r="G4957" s="2">
        <f>IFERROR(__xludf.DUMMYFUNCTION("IF(B4957="""","""",COUNTA(SPLIT(B4957,"" "")))"),21.0)</f>
        <v>21</v>
      </c>
    </row>
    <row r="4958">
      <c r="A4958" s="1" t="s">
        <v>9882</v>
      </c>
      <c r="B4958" s="1" t="s">
        <v>9883</v>
      </c>
      <c r="C4958" s="1">
        <v>8601.0</v>
      </c>
      <c r="F4958" s="1" t="s">
        <v>542</v>
      </c>
      <c r="G4958" s="2">
        <f>IFERROR(__xludf.DUMMYFUNCTION("IF(B4958="""","""",COUNTA(SPLIT(B4958,"" "")))"),3.0)</f>
        <v>3</v>
      </c>
    </row>
    <row r="4959">
      <c r="A4959" s="1" t="s">
        <v>9884</v>
      </c>
      <c r="B4959" s="1" t="s">
        <v>9885</v>
      </c>
      <c r="C4959" s="1">
        <v>8609.0</v>
      </c>
      <c r="F4959" s="1" t="s">
        <v>542</v>
      </c>
      <c r="G4959" s="2">
        <f>IFERROR(__xludf.DUMMYFUNCTION("IF(B4959="""","""",COUNTA(SPLIT(B4959,"" "")))"),15.0)</f>
        <v>15</v>
      </c>
    </row>
    <row r="4960">
      <c r="A4960" s="1" t="s">
        <v>9886</v>
      </c>
      <c r="B4960" s="1" t="s">
        <v>9887</v>
      </c>
      <c r="C4960" s="1">
        <v>8603.0</v>
      </c>
      <c r="F4960" s="1" t="s">
        <v>542</v>
      </c>
      <c r="G4960" s="2">
        <f>IFERROR(__xludf.DUMMYFUNCTION("IF(B4960="""","""",COUNTA(SPLIT(B4960,"" "")))"),2.0)</f>
        <v>2</v>
      </c>
    </row>
    <row r="4961">
      <c r="A4961" s="1" t="s">
        <v>9888</v>
      </c>
      <c r="B4961" s="1" t="s">
        <v>9889</v>
      </c>
      <c r="C4961" s="1">
        <v>5507.0</v>
      </c>
      <c r="F4961" s="1" t="s">
        <v>542</v>
      </c>
      <c r="G4961" s="2">
        <f>IFERROR(__xludf.DUMMYFUNCTION("IF(B4961="""","""",COUNTA(SPLIT(B4961,"" "")))"),2.0)</f>
        <v>2</v>
      </c>
    </row>
    <row r="4962">
      <c r="A4962" s="1" t="s">
        <v>9890</v>
      </c>
      <c r="B4962" s="1" t="s">
        <v>9891</v>
      </c>
      <c r="C4962" s="1">
        <v>5511.0</v>
      </c>
      <c r="F4962" s="1" t="s">
        <v>542</v>
      </c>
      <c r="G4962" s="2">
        <f>IFERROR(__xludf.DUMMYFUNCTION("IF(B4962="""","""",COUNTA(SPLIT(B4962,"" "")))"),139.0)</f>
        <v>139</v>
      </c>
    </row>
    <row r="4963">
      <c r="A4963" s="1" t="s">
        <v>9892</v>
      </c>
      <c r="B4963" s="1" t="s">
        <v>9893</v>
      </c>
      <c r="C4963" s="1">
        <v>5509.0</v>
      </c>
      <c r="F4963" s="1" t="s">
        <v>542</v>
      </c>
      <c r="G4963" s="2">
        <f>IFERROR(__xludf.DUMMYFUNCTION("IF(B4963="""","""",COUNTA(SPLIT(B4963,"" "")))"),3.0)</f>
        <v>3</v>
      </c>
    </row>
    <row r="4964">
      <c r="A4964" s="1" t="s">
        <v>9894</v>
      </c>
      <c r="B4964" s="1" t="s">
        <v>9895</v>
      </c>
      <c r="C4964" s="1">
        <v>5513.0</v>
      </c>
      <c r="F4964" s="1" t="s">
        <v>542</v>
      </c>
      <c r="G4964" s="2">
        <f>IFERROR(__xludf.DUMMYFUNCTION("IF(B4964="""","""",COUNTA(SPLIT(B4964,"" "")))"),142.0)</f>
        <v>142</v>
      </c>
    </row>
    <row r="4965">
      <c r="A4965" s="1" t="s">
        <v>9896</v>
      </c>
      <c r="B4965" s="1" t="s">
        <v>9897</v>
      </c>
      <c r="C4965" s="1">
        <v>5506.0</v>
      </c>
      <c r="F4965" s="1" t="s">
        <v>542</v>
      </c>
      <c r="G4965" s="2">
        <f>IFERROR(__xludf.DUMMYFUNCTION("IF(B4965="""","""",COUNTA(SPLIT(B4965,"" "")))"),2.0)</f>
        <v>2</v>
      </c>
    </row>
    <row r="4966">
      <c r="A4966" s="1" t="s">
        <v>9898</v>
      </c>
      <c r="B4966" s="1" t="s">
        <v>9899</v>
      </c>
      <c r="C4966" s="1">
        <v>5510.0</v>
      </c>
      <c r="F4966" s="1" t="s">
        <v>542</v>
      </c>
      <c r="G4966" s="2">
        <f>IFERROR(__xludf.DUMMYFUNCTION("IF(B4966="""","""",COUNTA(SPLIT(B4966,"" "")))"),139.0)</f>
        <v>139</v>
      </c>
    </row>
    <row r="4967">
      <c r="A4967" s="1" t="s">
        <v>9900</v>
      </c>
      <c r="B4967" s="1" t="s">
        <v>9901</v>
      </c>
      <c r="C4967" s="1">
        <v>5508.0</v>
      </c>
      <c r="F4967" s="1" t="s">
        <v>542</v>
      </c>
      <c r="G4967" s="2">
        <f>IFERROR(__xludf.DUMMYFUNCTION("IF(B4967="""","""",COUNTA(SPLIT(B4967,"" "")))"),2.0)</f>
        <v>2</v>
      </c>
    </row>
    <row r="4968">
      <c r="A4968" s="1" t="s">
        <v>9902</v>
      </c>
      <c r="B4968" s="1" t="s">
        <v>9903</v>
      </c>
      <c r="C4968" s="1">
        <v>5512.0</v>
      </c>
      <c r="F4968" s="1" t="s">
        <v>542</v>
      </c>
      <c r="G4968" s="2">
        <f>IFERROR(__xludf.DUMMYFUNCTION("IF(B4968="""","""",COUNTA(SPLIT(B4968,"" "")))"),139.0)</f>
        <v>139</v>
      </c>
    </row>
    <row r="4969">
      <c r="A4969" s="1" t="s">
        <v>9904</v>
      </c>
      <c r="B4969" s="1" t="s">
        <v>9905</v>
      </c>
      <c r="C4969" s="1">
        <v>3518.0</v>
      </c>
      <c r="F4969" s="1" t="s">
        <v>542</v>
      </c>
      <c r="G4969" s="2">
        <f>IFERROR(__xludf.DUMMYFUNCTION("IF(B4969="""","""",COUNTA(SPLIT(B4969,"" "")))"),1.0)</f>
        <v>1</v>
      </c>
    </row>
    <row r="4970">
      <c r="A4970" s="1" t="s">
        <v>9906</v>
      </c>
      <c r="B4970" s="1" t="s">
        <v>9907</v>
      </c>
      <c r="C4970" s="1">
        <v>3521.0</v>
      </c>
      <c r="F4970" s="1" t="s">
        <v>542</v>
      </c>
      <c r="G4970" s="2">
        <f>IFERROR(__xludf.DUMMYFUNCTION("IF(B4970="""","""",COUNTA(SPLIT(B4970,"" "")))"),30.0)</f>
        <v>30</v>
      </c>
    </row>
    <row r="4971">
      <c r="A4971" s="1" t="s">
        <v>9908</v>
      </c>
      <c r="B4971" s="1" t="s">
        <v>9909</v>
      </c>
      <c r="C4971" s="1">
        <v>3519.0</v>
      </c>
      <c r="F4971" s="1" t="s">
        <v>542</v>
      </c>
      <c r="G4971" s="2">
        <f>IFERROR(__xludf.DUMMYFUNCTION("IF(B4971="""","""",COUNTA(SPLIT(B4971,"" "")))"),80.0)</f>
        <v>80</v>
      </c>
    </row>
    <row r="4972">
      <c r="A4972" s="1" t="s">
        <v>9910</v>
      </c>
      <c r="B4972" s="1" t="s">
        <v>9911</v>
      </c>
      <c r="C4972" s="1">
        <v>3520.0</v>
      </c>
      <c r="F4972" s="1" t="s">
        <v>542</v>
      </c>
      <c r="G4972" s="2">
        <f>IFERROR(__xludf.DUMMYFUNCTION("IF(B4972="""","""",COUNTA(SPLIT(B4972,"" "")))"),22.0)</f>
        <v>22</v>
      </c>
    </row>
    <row r="4973">
      <c r="A4973" s="1" t="s">
        <v>9912</v>
      </c>
      <c r="B4973" s="1" t="s">
        <v>9913</v>
      </c>
      <c r="C4973" s="1">
        <v>5912.0</v>
      </c>
      <c r="F4973" s="1" t="s">
        <v>542</v>
      </c>
      <c r="G4973" s="2">
        <f>IFERROR(__xludf.DUMMYFUNCTION("IF(B4973="""","""",COUNTA(SPLIT(B4973,"" "")))"),2.0)</f>
        <v>2</v>
      </c>
    </row>
    <row r="4974">
      <c r="A4974" s="1" t="s">
        <v>9914</v>
      </c>
      <c r="B4974" s="1" t="s">
        <v>9915</v>
      </c>
      <c r="C4974" s="1">
        <v>8237.0</v>
      </c>
      <c r="F4974" s="1" t="s">
        <v>542</v>
      </c>
      <c r="G4974" s="2">
        <f>IFERROR(__xludf.DUMMYFUNCTION("IF(B4974="""","""",COUNTA(SPLIT(B4974,"" "")))"),75.0)</f>
        <v>75</v>
      </c>
    </row>
    <row r="4975">
      <c r="A4975" s="1" t="s">
        <v>9916</v>
      </c>
      <c r="B4975" s="1" t="s">
        <v>9917</v>
      </c>
      <c r="C4975" s="1">
        <v>8321.0</v>
      </c>
      <c r="F4975" s="1" t="s">
        <v>542</v>
      </c>
      <c r="G4975" s="2">
        <f>IFERROR(__xludf.DUMMYFUNCTION("IF(B4975="""","""",COUNTA(SPLIT(B4975,"" "")))"),17.0)</f>
        <v>17</v>
      </c>
    </row>
    <row r="4976">
      <c r="A4976" s="1" t="s">
        <v>9918</v>
      </c>
      <c r="B4976" s="1" t="s">
        <v>9919</v>
      </c>
      <c r="C4976" s="1">
        <v>3557.0</v>
      </c>
      <c r="F4976" s="1" t="s">
        <v>542</v>
      </c>
      <c r="G4976" s="2">
        <f>IFERROR(__xludf.DUMMYFUNCTION("IF(B4976="""","""",COUNTA(SPLIT(B4976,"" "")))"),2.0)</f>
        <v>2</v>
      </c>
    </row>
    <row r="4977">
      <c r="A4977" s="1" t="s">
        <v>9920</v>
      </c>
      <c r="B4977" s="1" t="s">
        <v>9921</v>
      </c>
      <c r="C4977" s="1">
        <v>3558.0</v>
      </c>
      <c r="F4977" s="1" t="s">
        <v>542</v>
      </c>
      <c r="G4977" s="2">
        <f>IFERROR(__xludf.DUMMYFUNCTION("IF(B4977="""","""",COUNTA(SPLIT(B4977,"" "")))"),103.0)</f>
        <v>103</v>
      </c>
    </row>
    <row r="4978">
      <c r="A4978" s="1" t="s">
        <v>9922</v>
      </c>
      <c r="B4978" s="1" t="s">
        <v>9923</v>
      </c>
      <c r="C4978" s="1">
        <v>3569.0</v>
      </c>
      <c r="F4978" s="1" t="s">
        <v>542</v>
      </c>
      <c r="G4978" s="2">
        <f>IFERROR(__xludf.DUMMYFUNCTION("IF(B4978="""","""",COUNTA(SPLIT(B4978,"" "")))"),2.0)</f>
        <v>2</v>
      </c>
    </row>
    <row r="4979">
      <c r="A4979" s="1" t="s">
        <v>9924</v>
      </c>
      <c r="B4979" s="1" t="s">
        <v>9925</v>
      </c>
      <c r="C4979" s="1">
        <v>3570.0</v>
      </c>
      <c r="F4979" s="1" t="s">
        <v>542</v>
      </c>
      <c r="G4979" s="2">
        <f>IFERROR(__xludf.DUMMYFUNCTION("IF(B4979="""","""",COUNTA(SPLIT(B4979,"" "")))"),102.0)</f>
        <v>102</v>
      </c>
    </row>
    <row r="4980">
      <c r="A4980" s="1" t="s">
        <v>9926</v>
      </c>
      <c r="B4980" s="1" t="s">
        <v>9927</v>
      </c>
      <c r="C4980" s="1">
        <v>3573.0</v>
      </c>
      <c r="F4980" s="1" t="s">
        <v>542</v>
      </c>
      <c r="G4980" s="2">
        <f>IFERROR(__xludf.DUMMYFUNCTION("IF(B4980="""","""",COUNTA(SPLIT(B4980,"" "")))"),2.0)</f>
        <v>2</v>
      </c>
    </row>
    <row r="4981">
      <c r="A4981" s="1" t="s">
        <v>9928</v>
      </c>
      <c r="B4981" s="1" t="s">
        <v>9929</v>
      </c>
      <c r="C4981" s="1">
        <v>3574.0</v>
      </c>
      <c r="F4981" s="1" t="s">
        <v>542</v>
      </c>
      <c r="G4981" s="2">
        <f>IFERROR(__xludf.DUMMYFUNCTION("IF(B4981="""","""",COUNTA(SPLIT(B4981,"" "")))"),104.0)</f>
        <v>104</v>
      </c>
    </row>
    <row r="4982">
      <c r="A4982" s="1" t="s">
        <v>9930</v>
      </c>
      <c r="B4982" s="1" t="s">
        <v>9931</v>
      </c>
      <c r="C4982" s="1">
        <v>3565.0</v>
      </c>
      <c r="F4982" s="1" t="s">
        <v>542</v>
      </c>
      <c r="G4982" s="2">
        <f>IFERROR(__xludf.DUMMYFUNCTION("IF(B4982="""","""",COUNTA(SPLIT(B4982,"" "")))"),2.0)</f>
        <v>2</v>
      </c>
    </row>
    <row r="4983">
      <c r="A4983" s="1" t="s">
        <v>9932</v>
      </c>
      <c r="B4983" s="1" t="s">
        <v>9933</v>
      </c>
      <c r="C4983" s="1">
        <v>3566.0</v>
      </c>
      <c r="F4983" s="1" t="s">
        <v>542</v>
      </c>
      <c r="G4983" s="2">
        <f>IFERROR(__xludf.DUMMYFUNCTION("IF(B4983="""","""",COUNTA(SPLIT(B4983,"" "")))"),104.0)</f>
        <v>104</v>
      </c>
    </row>
    <row r="4984">
      <c r="A4984" s="1" t="s">
        <v>9934</v>
      </c>
      <c r="B4984" s="1" t="s">
        <v>9935</v>
      </c>
      <c r="C4984" s="1">
        <v>3577.0</v>
      </c>
      <c r="F4984" s="1" t="s">
        <v>542</v>
      </c>
      <c r="G4984" s="2">
        <f>IFERROR(__xludf.DUMMYFUNCTION("IF(B4984="""","""",COUNTA(SPLIT(B4984,"" "")))"),2.0)</f>
        <v>2</v>
      </c>
    </row>
    <row r="4985">
      <c r="A4985" s="1" t="s">
        <v>9936</v>
      </c>
      <c r="B4985" s="1" t="s">
        <v>9937</v>
      </c>
      <c r="C4985" s="1">
        <v>3578.0</v>
      </c>
      <c r="F4985" s="1" t="s">
        <v>542</v>
      </c>
      <c r="G4985" s="2">
        <f>IFERROR(__xludf.DUMMYFUNCTION("IF(B4985="""","""",COUNTA(SPLIT(B4985,"" "")))"),104.0)</f>
        <v>104</v>
      </c>
    </row>
    <row r="4986">
      <c r="A4986" s="1" t="s">
        <v>9938</v>
      </c>
      <c r="B4986" s="1" t="s">
        <v>9939</v>
      </c>
      <c r="C4986" s="1">
        <v>3561.0</v>
      </c>
      <c r="F4986" s="1" t="s">
        <v>542</v>
      </c>
      <c r="G4986" s="2">
        <f>IFERROR(__xludf.DUMMYFUNCTION("IF(B4986="""","""",COUNTA(SPLIT(B4986,"" "")))"),2.0)</f>
        <v>2</v>
      </c>
    </row>
    <row r="4987">
      <c r="A4987" s="1" t="s">
        <v>9940</v>
      </c>
      <c r="B4987" s="1" t="s">
        <v>9941</v>
      </c>
      <c r="C4987" s="1">
        <v>3562.0</v>
      </c>
      <c r="F4987" s="1" t="s">
        <v>542</v>
      </c>
      <c r="G4987" s="2">
        <f>IFERROR(__xludf.DUMMYFUNCTION("IF(B4987="""","""",COUNTA(SPLIT(B4987,"" "")))"),105.0)</f>
        <v>105</v>
      </c>
    </row>
    <row r="4988">
      <c r="A4988" s="1" t="s">
        <v>9942</v>
      </c>
      <c r="B4988" s="1" t="s">
        <v>9943</v>
      </c>
      <c r="C4988" s="1">
        <v>3526.0</v>
      </c>
      <c r="F4988" s="1" t="s">
        <v>542</v>
      </c>
      <c r="G4988" s="2">
        <f>IFERROR(__xludf.DUMMYFUNCTION("IF(B4988="""","""",COUNTA(SPLIT(B4988,"" "")))"),1.0)</f>
        <v>1</v>
      </c>
    </row>
    <row r="4989">
      <c r="A4989" s="1" t="s">
        <v>9944</v>
      </c>
      <c r="B4989" s="1" t="s">
        <v>9945</v>
      </c>
      <c r="C4989" s="1">
        <v>3529.0</v>
      </c>
      <c r="F4989" s="1" t="s">
        <v>542</v>
      </c>
      <c r="G4989" s="2">
        <f>IFERROR(__xludf.DUMMYFUNCTION("IF(B4989="""","""",COUNTA(SPLIT(B4989,"" "")))"),20.0)</f>
        <v>20</v>
      </c>
    </row>
    <row r="4990">
      <c r="A4990" s="1" t="s">
        <v>9946</v>
      </c>
      <c r="B4990" s="1" t="s">
        <v>9947</v>
      </c>
      <c r="C4990" s="1">
        <v>3527.0</v>
      </c>
      <c r="F4990" s="1" t="s">
        <v>542</v>
      </c>
      <c r="G4990" s="2">
        <f>IFERROR(__xludf.DUMMYFUNCTION("IF(B4990="""","""",COUNTA(SPLIT(B4990,"" "")))"),88.0)</f>
        <v>88</v>
      </c>
    </row>
    <row r="4991">
      <c r="A4991" s="1" t="s">
        <v>9948</v>
      </c>
      <c r="B4991" s="1" t="s">
        <v>9949</v>
      </c>
      <c r="C4991" s="1">
        <v>3528.0</v>
      </c>
      <c r="F4991" s="1" t="s">
        <v>542</v>
      </c>
      <c r="G4991" s="2">
        <f>IFERROR(__xludf.DUMMYFUNCTION("IF(B4991="""","""",COUNTA(SPLIT(B4991,"" "")))"),30.0)</f>
        <v>30</v>
      </c>
    </row>
    <row r="4992">
      <c r="A4992" s="1" t="s">
        <v>9950</v>
      </c>
      <c r="B4992" s="1" t="s">
        <v>9951</v>
      </c>
      <c r="C4992" s="1">
        <v>3626.0</v>
      </c>
      <c r="F4992" s="1" t="s">
        <v>542</v>
      </c>
      <c r="G4992" s="2">
        <f>IFERROR(__xludf.DUMMYFUNCTION("IF(B4992="""","""",COUNTA(SPLIT(B4992,"" "")))"),2.0)</f>
        <v>2</v>
      </c>
    </row>
    <row r="4993">
      <c r="A4993" s="1" t="s">
        <v>9952</v>
      </c>
      <c r="B4993" s="1" t="s">
        <v>9953</v>
      </c>
      <c r="C4993" s="1">
        <v>8232.0</v>
      </c>
      <c r="F4993" s="1" t="s">
        <v>542</v>
      </c>
      <c r="G4993" s="2">
        <f>IFERROR(__xludf.DUMMYFUNCTION("IF(B4993="""","""",COUNTA(SPLIT(B4993,"" "")))"),105.0)</f>
        <v>105</v>
      </c>
    </row>
    <row r="4994">
      <c r="A4994" s="1" t="s">
        <v>9954</v>
      </c>
      <c r="B4994" s="1" t="s">
        <v>9955</v>
      </c>
      <c r="C4994" s="1">
        <v>8322.0</v>
      </c>
      <c r="F4994" s="1" t="s">
        <v>542</v>
      </c>
      <c r="G4994" s="2">
        <f>IFERROR(__xludf.DUMMYFUNCTION("IF(B4994="""","""",COUNTA(SPLIT(B4994,"" "")))"),29.0)</f>
        <v>29</v>
      </c>
    </row>
    <row r="4995">
      <c r="A4995" s="1" t="s">
        <v>9956</v>
      </c>
      <c r="B4995" s="1" t="s">
        <v>9957</v>
      </c>
      <c r="C4995" s="1">
        <v>8445.0</v>
      </c>
      <c r="F4995" s="1" t="s">
        <v>542</v>
      </c>
      <c r="G4995" s="2">
        <f>IFERROR(__xludf.DUMMYFUNCTION("IF(B4995="""","""",COUNTA(SPLIT(B4995,"" "")))"),1.0)</f>
        <v>1</v>
      </c>
    </row>
    <row r="4996">
      <c r="A4996" s="1" t="s">
        <v>9958</v>
      </c>
      <c r="B4996" s="1" t="s">
        <v>9959</v>
      </c>
      <c r="C4996" s="1">
        <v>8446.0</v>
      </c>
      <c r="F4996" s="1" t="s">
        <v>542</v>
      </c>
      <c r="G4996" s="2">
        <f>IFERROR(__xludf.DUMMYFUNCTION("IF(B4996="""","""",COUNTA(SPLIT(B4996,"" "")))"),2.0)</f>
        <v>2</v>
      </c>
    </row>
    <row r="4997">
      <c r="A4997" s="1" t="s">
        <v>9960</v>
      </c>
      <c r="B4997" s="1" t="s">
        <v>9961</v>
      </c>
      <c r="C4997" s="1">
        <v>8776.0</v>
      </c>
      <c r="F4997" s="1" t="s">
        <v>542</v>
      </c>
      <c r="G4997" s="2">
        <f>IFERROR(__xludf.DUMMYFUNCTION("IF(B4997="""","""",COUNTA(SPLIT(B4997,"" "")))"),2.0)</f>
        <v>2</v>
      </c>
    </row>
    <row r="4998">
      <c r="A4998" s="1" t="s">
        <v>9962</v>
      </c>
      <c r="B4998" s="1" t="s">
        <v>9963</v>
      </c>
      <c r="C4998" s="1">
        <v>8767.0</v>
      </c>
      <c r="F4998" s="1" t="s">
        <v>542</v>
      </c>
      <c r="G4998" s="2">
        <f>IFERROR(__xludf.DUMMYFUNCTION("IF(B4998="""","""",COUNTA(SPLIT(B4998,"" "")))"),2.0)</f>
        <v>2</v>
      </c>
    </row>
    <row r="4999">
      <c r="A4999" s="1" t="s">
        <v>9964</v>
      </c>
      <c r="B4999" s="1" t="s">
        <v>9965</v>
      </c>
      <c r="C4999" s="1">
        <v>8775.0</v>
      </c>
      <c r="F4999" s="1" t="s">
        <v>542</v>
      </c>
      <c r="G4999" s="2">
        <f>IFERROR(__xludf.DUMMYFUNCTION("IF(B4999="""","""",COUNTA(SPLIT(B4999,"" "")))"),14.0)</f>
        <v>14</v>
      </c>
    </row>
    <row r="5000">
      <c r="A5000" s="1" t="s">
        <v>9966</v>
      </c>
      <c r="B5000" s="1" t="s">
        <v>9967</v>
      </c>
      <c r="C5000" s="1">
        <v>8606.0</v>
      </c>
      <c r="F5000" s="1" t="s">
        <v>542</v>
      </c>
      <c r="G5000" s="2">
        <f>IFERROR(__xludf.DUMMYFUNCTION("IF(B5000="""","""",COUNTA(SPLIT(B5000,"" "")))"),12.0)</f>
        <v>12</v>
      </c>
    </row>
    <row r="5001">
      <c r="A5001" s="1" t="s">
        <v>9968</v>
      </c>
      <c r="B5001" s="1" t="s">
        <v>9969</v>
      </c>
      <c r="C5001" s="1">
        <v>3514.0</v>
      </c>
      <c r="F5001" s="1" t="s">
        <v>542</v>
      </c>
      <c r="G5001" s="2">
        <f>IFERROR(__xludf.DUMMYFUNCTION("IF(B5001="""","""",COUNTA(SPLIT(B5001,"" "")))"),2.0)</f>
        <v>2</v>
      </c>
    </row>
    <row r="5002">
      <c r="A5002" s="1" t="s">
        <v>9970</v>
      </c>
      <c r="B5002" s="1" t="s">
        <v>9971</v>
      </c>
      <c r="C5002" s="1">
        <v>3517.0</v>
      </c>
      <c r="F5002" s="1" t="s">
        <v>542</v>
      </c>
      <c r="G5002" s="2">
        <f>IFERROR(__xludf.DUMMYFUNCTION("IF(B5002="""","""",COUNTA(SPLIT(B5002,"" "")))"),9.0)</f>
        <v>9</v>
      </c>
    </row>
    <row r="5003">
      <c r="A5003" s="1" t="s">
        <v>9972</v>
      </c>
      <c r="B5003" s="1" t="s">
        <v>9973</v>
      </c>
      <c r="C5003" s="1">
        <v>3515.0</v>
      </c>
      <c r="F5003" s="1" t="s">
        <v>542</v>
      </c>
      <c r="G5003" s="2">
        <f>IFERROR(__xludf.DUMMYFUNCTION("IF(B5003="""","""",COUNTA(SPLIT(B5003,"" "")))"),133.0)</f>
        <v>133</v>
      </c>
    </row>
    <row r="5004">
      <c r="A5004" s="1" t="s">
        <v>9974</v>
      </c>
      <c r="B5004" s="1" t="s">
        <v>9975</v>
      </c>
      <c r="C5004" s="1">
        <v>3516.0</v>
      </c>
      <c r="F5004" s="1" t="s">
        <v>542</v>
      </c>
      <c r="G5004" s="2">
        <f>IFERROR(__xludf.DUMMYFUNCTION("IF(B5004="""","""",COUNTA(SPLIT(B5004,"" "")))"),25.0)</f>
        <v>25</v>
      </c>
    </row>
    <row r="5005">
      <c r="A5005" s="1" t="s">
        <v>9976</v>
      </c>
      <c r="B5005" s="1" t="s">
        <v>9977</v>
      </c>
      <c r="C5005" s="1">
        <v>3631.0</v>
      </c>
      <c r="F5005" s="1" t="s">
        <v>542</v>
      </c>
      <c r="G5005" s="2">
        <f>IFERROR(__xludf.DUMMYFUNCTION("IF(B5005="""","""",COUNTA(SPLIT(B5005,"" "")))"),2.0)</f>
        <v>2</v>
      </c>
    </row>
    <row r="5006">
      <c r="A5006" s="1" t="s">
        <v>9978</v>
      </c>
      <c r="B5006" s="1" t="s">
        <v>9979</v>
      </c>
      <c r="C5006" s="1">
        <v>8233.0</v>
      </c>
      <c r="F5006" s="1" t="s">
        <v>542</v>
      </c>
      <c r="G5006" s="2">
        <f>IFERROR(__xludf.DUMMYFUNCTION("IF(B5006="""","""",COUNTA(SPLIT(B5006,"" "")))"),134.0)</f>
        <v>134</v>
      </c>
    </row>
    <row r="5007">
      <c r="A5007" s="1" t="s">
        <v>9980</v>
      </c>
      <c r="B5007" s="1" t="s">
        <v>9981</v>
      </c>
      <c r="C5007" s="1">
        <v>8316.0</v>
      </c>
      <c r="F5007" s="1" t="s">
        <v>542</v>
      </c>
      <c r="G5007" s="2">
        <f>IFERROR(__xludf.DUMMYFUNCTION("IF(B5007="""","""",COUNTA(SPLIT(B5007,"" "")))"),31.0)</f>
        <v>31</v>
      </c>
    </row>
    <row r="5008">
      <c r="A5008" s="1" t="s">
        <v>9982</v>
      </c>
      <c r="B5008" s="1" t="s">
        <v>9983</v>
      </c>
      <c r="C5008" s="1">
        <v>3632.0</v>
      </c>
      <c r="F5008" s="1" t="s">
        <v>542</v>
      </c>
      <c r="G5008" s="2">
        <f>IFERROR(__xludf.DUMMYFUNCTION("IF(B5008="""","""",COUNTA(SPLIT(B5008,"" "")))"),2.0)</f>
        <v>2</v>
      </c>
    </row>
    <row r="5009">
      <c r="A5009" s="1" t="s">
        <v>9984</v>
      </c>
      <c r="B5009" s="1" t="s">
        <v>9985</v>
      </c>
      <c r="C5009" s="1">
        <v>3635.0</v>
      </c>
      <c r="F5009" s="1" t="s">
        <v>542</v>
      </c>
      <c r="G5009" s="2">
        <f>IFERROR(__xludf.DUMMYFUNCTION("IF(B5009="""","""",COUNTA(SPLIT(B5009,"" "")))"),17.0)</f>
        <v>17</v>
      </c>
    </row>
    <row r="5010">
      <c r="A5010" s="1" t="s">
        <v>9986</v>
      </c>
      <c r="B5010" s="1" t="s">
        <v>9987</v>
      </c>
      <c r="C5010" s="1">
        <v>3634.0</v>
      </c>
      <c r="F5010" s="1" t="s">
        <v>542</v>
      </c>
      <c r="G5010" s="2">
        <f>IFERROR(__xludf.DUMMYFUNCTION("IF(B5010="""","""",COUNTA(SPLIT(B5010,"" "")))"),12.0)</f>
        <v>12</v>
      </c>
    </row>
    <row r="5011">
      <c r="A5011" s="1" t="s">
        <v>9988</v>
      </c>
      <c r="B5011" s="1" t="s">
        <v>9989</v>
      </c>
      <c r="C5011" s="1">
        <v>3633.0</v>
      </c>
      <c r="F5011" s="1" t="s">
        <v>542</v>
      </c>
      <c r="G5011" s="2">
        <f>IFERROR(__xludf.DUMMYFUNCTION("IF(B5011="""","""",COUNTA(SPLIT(B5011,"" "")))"),4.0)</f>
        <v>4</v>
      </c>
    </row>
    <row r="5012">
      <c r="A5012" s="1" t="s">
        <v>9990</v>
      </c>
      <c r="B5012" s="1" t="s">
        <v>9991</v>
      </c>
      <c r="C5012" s="1">
        <v>5076.0</v>
      </c>
      <c r="F5012" s="1" t="s">
        <v>542</v>
      </c>
      <c r="G5012" s="2">
        <f>IFERROR(__xludf.DUMMYFUNCTION("IF(B5012="""","""",COUNTA(SPLIT(B5012,"" "")))"),2.0)</f>
        <v>2</v>
      </c>
    </row>
    <row r="5013">
      <c r="A5013" s="1" t="s">
        <v>9992</v>
      </c>
      <c r="B5013" s="1" t="s">
        <v>9993</v>
      </c>
      <c r="C5013" s="1">
        <v>5078.0</v>
      </c>
      <c r="F5013" s="1" t="s">
        <v>542</v>
      </c>
      <c r="G5013" s="2">
        <f>IFERROR(__xludf.DUMMYFUNCTION("IF(B5013="""","""",COUNTA(SPLIT(B5013,"" "")))"),13.0)</f>
        <v>13</v>
      </c>
    </row>
    <row r="5014">
      <c r="A5014" s="1" t="s">
        <v>9994</v>
      </c>
      <c r="B5014" s="1" t="s">
        <v>9995</v>
      </c>
      <c r="C5014" s="1">
        <v>5077.0</v>
      </c>
      <c r="F5014" s="1" t="s">
        <v>542</v>
      </c>
      <c r="G5014" s="2">
        <f>IFERROR(__xludf.DUMMYFUNCTION("IF(B5014="""","""",COUNTA(SPLIT(B5014,"" "")))"),140.0)</f>
        <v>140</v>
      </c>
    </row>
    <row r="5015">
      <c r="A5015" s="1" t="s">
        <v>9996</v>
      </c>
      <c r="B5015" s="1" t="s">
        <v>9997</v>
      </c>
      <c r="C5015" s="1">
        <v>7279.0</v>
      </c>
      <c r="F5015" s="1" t="s">
        <v>542</v>
      </c>
      <c r="G5015" s="2">
        <f>IFERROR(__xludf.DUMMYFUNCTION("IF(B5015="""","""",COUNTA(SPLIT(B5015,"" "")))"),20.0)</f>
        <v>20</v>
      </c>
    </row>
    <row r="5016">
      <c r="A5016" s="1" t="s">
        <v>9998</v>
      </c>
      <c r="B5016" s="1" t="s">
        <v>9999</v>
      </c>
      <c r="C5016" s="1">
        <v>5079.0</v>
      </c>
      <c r="F5016" s="1" t="s">
        <v>542</v>
      </c>
      <c r="G5016" s="2">
        <f>IFERROR(__xludf.DUMMYFUNCTION("IF(B5016="""","""",COUNTA(SPLIT(B5016,"" "")))"),3.0)</f>
        <v>3</v>
      </c>
    </row>
    <row r="5017">
      <c r="A5017" s="1" t="s">
        <v>10000</v>
      </c>
      <c r="B5017" s="1" t="s">
        <v>10001</v>
      </c>
      <c r="C5017" s="1">
        <v>5108.0</v>
      </c>
      <c r="F5017" s="1" t="s">
        <v>542</v>
      </c>
      <c r="G5017" s="2">
        <f>IFERROR(__xludf.DUMMYFUNCTION("IF(B5017="""","""",COUNTA(SPLIT(B5017,"" "")))"),123.0)</f>
        <v>123</v>
      </c>
    </row>
    <row r="5018">
      <c r="A5018" s="1" t="s">
        <v>10002</v>
      </c>
      <c r="B5018" s="1" t="s">
        <v>10003</v>
      </c>
      <c r="C5018" s="1">
        <v>7280.0</v>
      </c>
      <c r="F5018" s="1" t="s">
        <v>542</v>
      </c>
      <c r="G5018" s="2">
        <f>IFERROR(__xludf.DUMMYFUNCTION("IF(B5018="""","""",COUNTA(SPLIT(B5018,"" "")))"),25.0)</f>
        <v>25</v>
      </c>
    </row>
    <row r="5019">
      <c r="A5019" s="1" t="s">
        <v>10004</v>
      </c>
      <c r="B5019" s="1" t="s">
        <v>10005</v>
      </c>
      <c r="C5019" s="1">
        <v>5084.0</v>
      </c>
      <c r="F5019" s="1" t="s">
        <v>542</v>
      </c>
      <c r="G5019" s="2">
        <f>IFERROR(__xludf.DUMMYFUNCTION("IF(B5019="""","""",COUNTA(SPLIT(B5019,"" "")))"),1.0)</f>
        <v>1</v>
      </c>
    </row>
    <row r="5020">
      <c r="A5020" s="1" t="s">
        <v>10006</v>
      </c>
      <c r="B5020" s="1" t="s">
        <v>10007</v>
      </c>
      <c r="C5020" s="1">
        <v>5085.0</v>
      </c>
      <c r="F5020" s="1" t="s">
        <v>542</v>
      </c>
      <c r="G5020" s="2">
        <f>IFERROR(__xludf.DUMMYFUNCTION("IF(B5020="""","""",COUNTA(SPLIT(B5020,"" "")))"),7.0)</f>
        <v>7</v>
      </c>
    </row>
    <row r="5021">
      <c r="A5021" s="1" t="s">
        <v>10008</v>
      </c>
      <c r="B5021" s="1" t="s">
        <v>10009</v>
      </c>
      <c r="C5021" s="1">
        <v>5086.0</v>
      </c>
      <c r="F5021" s="1" t="s">
        <v>542</v>
      </c>
      <c r="G5021" s="2">
        <f>IFERROR(__xludf.DUMMYFUNCTION("IF(B5021="""","""",COUNTA(SPLIT(B5021,"" "")))"),69.0)</f>
        <v>69</v>
      </c>
    </row>
    <row r="5022">
      <c r="A5022" s="1" t="s">
        <v>10010</v>
      </c>
      <c r="B5022" s="1" t="s">
        <v>10011</v>
      </c>
      <c r="C5022" s="1">
        <v>7281.0</v>
      </c>
      <c r="F5022" s="1" t="s">
        <v>542</v>
      </c>
      <c r="G5022" s="2">
        <f>IFERROR(__xludf.DUMMYFUNCTION("IF(B5022="""","""",COUNTA(SPLIT(B5022,"" "")))"),23.0)</f>
        <v>23</v>
      </c>
    </row>
    <row r="5023">
      <c r="A5023" s="1" t="s">
        <v>10012</v>
      </c>
      <c r="B5023" s="1" t="s">
        <v>10013</v>
      </c>
      <c r="C5023" s="1">
        <v>5082.0</v>
      </c>
      <c r="F5023" s="1" t="s">
        <v>542</v>
      </c>
      <c r="G5023" s="2">
        <f>IFERROR(__xludf.DUMMYFUNCTION("IF(B5023="""","""",COUNTA(SPLIT(B5023,"" "")))"),1.0)</f>
        <v>1</v>
      </c>
    </row>
    <row r="5024">
      <c r="A5024" s="1" t="s">
        <v>10014</v>
      </c>
      <c r="B5024" s="1" t="s">
        <v>10015</v>
      </c>
      <c r="C5024" s="1">
        <v>5110.0</v>
      </c>
      <c r="F5024" s="1" t="s">
        <v>542</v>
      </c>
      <c r="G5024" s="2">
        <f>IFERROR(__xludf.DUMMYFUNCTION("IF(B5024="""","""",COUNTA(SPLIT(B5024,"" "")))"),75.0)</f>
        <v>75</v>
      </c>
    </row>
    <row r="5025">
      <c r="A5025" s="1" t="s">
        <v>10016</v>
      </c>
      <c r="B5025" s="1" t="s">
        <v>10011</v>
      </c>
      <c r="C5025" s="1">
        <v>7282.0</v>
      </c>
      <c r="F5025" s="1" t="s">
        <v>542</v>
      </c>
      <c r="G5025" s="2">
        <f>IFERROR(__xludf.DUMMYFUNCTION("IF(B5025="""","""",COUNTA(SPLIT(B5025,"" "")))"),23.0)</f>
        <v>23</v>
      </c>
    </row>
    <row r="5026">
      <c r="A5026" s="1" t="s">
        <v>10017</v>
      </c>
      <c r="B5026" s="1" t="s">
        <v>10018</v>
      </c>
      <c r="C5026" s="1">
        <v>5073.0</v>
      </c>
      <c r="F5026" s="1" t="s">
        <v>542</v>
      </c>
      <c r="G5026" s="2">
        <f>IFERROR(__xludf.DUMMYFUNCTION("IF(B5026="""","""",COUNTA(SPLIT(B5026,"" "")))"),2.0)</f>
        <v>2</v>
      </c>
    </row>
    <row r="5027">
      <c r="A5027" s="1" t="s">
        <v>10019</v>
      </c>
      <c r="B5027" s="1" t="s">
        <v>10020</v>
      </c>
      <c r="C5027" s="1">
        <v>5075.0</v>
      </c>
      <c r="F5027" s="1" t="s">
        <v>542</v>
      </c>
      <c r="G5027" s="2">
        <f>IFERROR(__xludf.DUMMYFUNCTION("IF(B5027="""","""",COUNTA(SPLIT(B5027,"" "")))"),7.0)</f>
        <v>7</v>
      </c>
    </row>
    <row r="5028">
      <c r="A5028" s="1" t="s">
        <v>10021</v>
      </c>
      <c r="B5028" s="1" t="s">
        <v>10022</v>
      </c>
      <c r="C5028" s="1">
        <v>5074.0</v>
      </c>
      <c r="F5028" s="1" t="s">
        <v>542</v>
      </c>
      <c r="G5028" s="2">
        <f>IFERROR(__xludf.DUMMYFUNCTION("IF(B5028="""","""",COUNTA(SPLIT(B5028,"" "")))"),148.0)</f>
        <v>148</v>
      </c>
    </row>
    <row r="5029">
      <c r="A5029" s="1" t="s">
        <v>10023</v>
      </c>
      <c r="B5029" s="1" t="s">
        <v>10024</v>
      </c>
      <c r="C5029" s="1">
        <v>7283.0</v>
      </c>
      <c r="F5029" s="1" t="s">
        <v>542</v>
      </c>
      <c r="G5029" s="2">
        <f>IFERROR(__xludf.DUMMYFUNCTION("IF(B5029="""","""",COUNTA(SPLIT(B5029,"" "")))"),24.0)</f>
        <v>24</v>
      </c>
    </row>
    <row r="5030">
      <c r="A5030" s="1" t="s">
        <v>10025</v>
      </c>
      <c r="B5030" s="1" t="s">
        <v>10026</v>
      </c>
      <c r="C5030" s="1">
        <v>5083.0</v>
      </c>
      <c r="F5030" s="1" t="s">
        <v>542</v>
      </c>
      <c r="G5030" s="2">
        <f>IFERROR(__xludf.DUMMYFUNCTION("IF(B5030="""","""",COUNTA(SPLIT(B5030,"" "")))"),3.0)</f>
        <v>3</v>
      </c>
    </row>
    <row r="5031">
      <c r="A5031" s="1" t="s">
        <v>10027</v>
      </c>
      <c r="B5031" s="1" t="s">
        <v>10028</v>
      </c>
      <c r="C5031" s="1">
        <v>5107.0</v>
      </c>
      <c r="F5031" s="1" t="s">
        <v>542</v>
      </c>
      <c r="G5031" s="2">
        <f>IFERROR(__xludf.DUMMYFUNCTION("IF(B5031="""","""",COUNTA(SPLIT(B5031,"" "")))"),155.0)</f>
        <v>155</v>
      </c>
    </row>
    <row r="5032">
      <c r="A5032" s="1" t="s">
        <v>10029</v>
      </c>
      <c r="B5032" s="1" t="s">
        <v>10024</v>
      </c>
      <c r="C5032" s="1">
        <v>7284.0</v>
      </c>
      <c r="F5032" s="1" t="s">
        <v>542</v>
      </c>
      <c r="G5032" s="2">
        <f>IFERROR(__xludf.DUMMYFUNCTION("IF(B5032="""","""",COUNTA(SPLIT(B5032,"" "")))"),24.0)</f>
        <v>24</v>
      </c>
    </row>
    <row r="5033">
      <c r="A5033" s="1" t="s">
        <v>10030</v>
      </c>
      <c r="B5033" s="1" t="s">
        <v>10031</v>
      </c>
      <c r="C5033" s="1">
        <v>10388.0</v>
      </c>
      <c r="F5033" s="1" t="s">
        <v>542</v>
      </c>
      <c r="G5033" s="2">
        <f>IFERROR(__xludf.DUMMYFUNCTION("IF(B5033="""","""",COUNTA(SPLIT(B5033,"" "")))"),1.0)</f>
        <v>1</v>
      </c>
    </row>
    <row r="5034">
      <c r="A5034" s="1" t="s">
        <v>10032</v>
      </c>
      <c r="B5034" s="1" t="s">
        <v>10033</v>
      </c>
      <c r="C5034" s="1">
        <v>10390.0</v>
      </c>
      <c r="F5034" s="1" t="s">
        <v>542</v>
      </c>
      <c r="G5034" s="2">
        <f>IFERROR(__xludf.DUMMYFUNCTION("IF(B5034="""","""",COUNTA(SPLIT(B5034,"" "")))"),8.0)</f>
        <v>8</v>
      </c>
    </row>
    <row r="5035">
      <c r="A5035" s="1" t="s">
        <v>10034</v>
      </c>
      <c r="B5035" s="1" t="s">
        <v>10035</v>
      </c>
      <c r="C5035" s="1">
        <v>10389.0</v>
      </c>
      <c r="F5035" s="1" t="s">
        <v>542</v>
      </c>
      <c r="G5035" s="2">
        <f>IFERROR(__xludf.DUMMYFUNCTION("IF(B5035="""","""",COUNTA(SPLIT(B5035,"" "")))"),54.0)</f>
        <v>54</v>
      </c>
    </row>
    <row r="5036">
      <c r="A5036" s="1" t="s">
        <v>10036</v>
      </c>
      <c r="B5036" s="1" t="s">
        <v>10037</v>
      </c>
      <c r="C5036" s="1">
        <v>10387.0</v>
      </c>
      <c r="F5036" s="1" t="s">
        <v>542</v>
      </c>
      <c r="G5036" s="2">
        <f>IFERROR(__xludf.DUMMYFUNCTION("IF(B5036="""","""",COUNTA(SPLIT(B5036,"" "")))"),23.0)</f>
        <v>23</v>
      </c>
    </row>
    <row r="5037">
      <c r="A5037" s="1" t="s">
        <v>10038</v>
      </c>
      <c r="B5037" s="1" t="s">
        <v>10039</v>
      </c>
      <c r="C5037" s="1">
        <v>10392.0</v>
      </c>
      <c r="F5037" s="1" t="s">
        <v>542</v>
      </c>
      <c r="G5037" s="2">
        <f>IFERROR(__xludf.DUMMYFUNCTION("IF(B5037="""","""",COUNTA(SPLIT(B5037,"" "")))"),2.0)</f>
        <v>2</v>
      </c>
    </row>
    <row r="5038">
      <c r="A5038" s="1" t="s">
        <v>10040</v>
      </c>
      <c r="B5038" s="1" t="s">
        <v>10033</v>
      </c>
      <c r="C5038" s="1">
        <v>10394.0</v>
      </c>
      <c r="F5038" s="1" t="s">
        <v>542</v>
      </c>
      <c r="G5038" s="2">
        <f>IFERROR(__xludf.DUMMYFUNCTION("IF(B5038="""","""",COUNTA(SPLIT(B5038,"" "")))"),8.0)</f>
        <v>8</v>
      </c>
    </row>
    <row r="5039">
      <c r="A5039" s="1" t="s">
        <v>10041</v>
      </c>
      <c r="B5039" s="1" t="s">
        <v>10042</v>
      </c>
      <c r="C5039" s="1">
        <v>10393.0</v>
      </c>
      <c r="F5039" s="1" t="s">
        <v>542</v>
      </c>
      <c r="G5039" s="2">
        <f>IFERROR(__xludf.DUMMYFUNCTION("IF(B5039="""","""",COUNTA(SPLIT(B5039,"" "")))"),17.0)</f>
        <v>17</v>
      </c>
    </row>
    <row r="5040">
      <c r="A5040" s="1" t="s">
        <v>10043</v>
      </c>
      <c r="B5040" s="1" t="s">
        <v>10037</v>
      </c>
      <c r="C5040" s="1">
        <v>10395.0</v>
      </c>
      <c r="F5040" s="1" t="s">
        <v>542</v>
      </c>
      <c r="G5040" s="2">
        <f>IFERROR(__xludf.DUMMYFUNCTION("IF(B5040="""","""",COUNTA(SPLIT(B5040,"" "")))"),23.0)</f>
        <v>23</v>
      </c>
    </row>
    <row r="5041">
      <c r="A5041" s="1" t="s">
        <v>10044</v>
      </c>
      <c r="B5041" s="1" t="s">
        <v>10045</v>
      </c>
      <c r="C5041" s="1">
        <v>697.0</v>
      </c>
      <c r="F5041" s="1" t="s">
        <v>542</v>
      </c>
      <c r="G5041" s="2">
        <f>IFERROR(__xludf.DUMMYFUNCTION("IF(B5041="""","""",COUNTA(SPLIT(B5041,"" "")))"),2.0)</f>
        <v>2</v>
      </c>
    </row>
    <row r="5042">
      <c r="A5042" s="1" t="s">
        <v>10046</v>
      </c>
      <c r="B5042" s="1" t="s">
        <v>10047</v>
      </c>
      <c r="C5042" s="1">
        <v>698.0</v>
      </c>
      <c r="F5042" s="1" t="s">
        <v>542</v>
      </c>
      <c r="G5042" s="2">
        <f>IFERROR(__xludf.DUMMYFUNCTION("IF(B5042="""","""",COUNTA(SPLIT(B5042,"" "")))"),13.0)</f>
        <v>13</v>
      </c>
    </row>
    <row r="5043">
      <c r="A5043" s="1" t="s">
        <v>10048</v>
      </c>
      <c r="B5043" s="1" t="s">
        <v>10049</v>
      </c>
      <c r="C5043" s="1">
        <v>3622.0</v>
      </c>
      <c r="F5043" s="1" t="s">
        <v>542</v>
      </c>
      <c r="G5043" s="2">
        <f>IFERROR(__xludf.DUMMYFUNCTION("IF(B5043="""","""",COUNTA(SPLIT(B5043,"" "")))"),74.0)</f>
        <v>74</v>
      </c>
    </row>
    <row r="5044">
      <c r="A5044" s="1" t="s">
        <v>10050</v>
      </c>
      <c r="B5044" s="1" t="s">
        <v>10051</v>
      </c>
      <c r="C5044" s="1">
        <v>7285.0</v>
      </c>
      <c r="F5044" s="1" t="s">
        <v>542</v>
      </c>
      <c r="G5044" s="2">
        <f>IFERROR(__xludf.DUMMYFUNCTION("IF(B5044="""","""",COUNTA(SPLIT(B5044,"" "")))"),11.0)</f>
        <v>11</v>
      </c>
    </row>
    <row r="5045">
      <c r="A5045" s="1" t="s">
        <v>10052</v>
      </c>
      <c r="B5045" s="1" t="s">
        <v>10053</v>
      </c>
      <c r="C5045" s="1">
        <v>3621.0</v>
      </c>
      <c r="F5045" s="1" t="s">
        <v>542</v>
      </c>
      <c r="G5045" s="2">
        <f>IFERROR(__xludf.DUMMYFUNCTION("IF(B5045="""","""",COUNTA(SPLIT(B5045,"" "")))"),3.0)</f>
        <v>3</v>
      </c>
    </row>
    <row r="5046">
      <c r="A5046" s="1" t="s">
        <v>10054</v>
      </c>
      <c r="B5046" s="1" t="s">
        <v>10055</v>
      </c>
      <c r="C5046" s="1">
        <v>5109.0</v>
      </c>
      <c r="F5046" s="1" t="s">
        <v>542</v>
      </c>
      <c r="G5046" s="2">
        <f>IFERROR(__xludf.DUMMYFUNCTION("IF(B5046="""","""",COUNTA(SPLIT(B5046,"" "")))"),90.0)</f>
        <v>90</v>
      </c>
    </row>
    <row r="5047">
      <c r="A5047" s="1" t="s">
        <v>10056</v>
      </c>
      <c r="B5047" s="1" t="s">
        <v>10057</v>
      </c>
      <c r="C5047" s="1">
        <v>7286.0</v>
      </c>
      <c r="F5047" s="1" t="s">
        <v>542</v>
      </c>
      <c r="G5047" s="2">
        <f>IFERROR(__xludf.DUMMYFUNCTION("IF(B5047="""","""",COUNTA(SPLIT(B5047,"" "")))"),18.0)</f>
        <v>18</v>
      </c>
    </row>
    <row r="5048">
      <c r="A5048" s="1" t="s">
        <v>10058</v>
      </c>
      <c r="B5048" s="1" t="s">
        <v>10059</v>
      </c>
      <c r="C5048" s="1">
        <v>10397.0</v>
      </c>
      <c r="F5048" s="1" t="s">
        <v>542</v>
      </c>
      <c r="G5048" s="2">
        <f>IFERROR(__xludf.DUMMYFUNCTION("IF(B5048="""","""",COUNTA(SPLIT(B5048,"" "")))"),3.0)</f>
        <v>3</v>
      </c>
    </row>
    <row r="5049">
      <c r="A5049" s="1" t="s">
        <v>10060</v>
      </c>
      <c r="B5049" s="1" t="s">
        <v>10061</v>
      </c>
      <c r="C5049" s="1">
        <v>10399.0</v>
      </c>
      <c r="F5049" s="1" t="s">
        <v>542</v>
      </c>
      <c r="G5049" s="2">
        <f>IFERROR(__xludf.DUMMYFUNCTION("IF(B5049="""","""",COUNTA(SPLIT(B5049,"" "")))"),7.0)</f>
        <v>7</v>
      </c>
    </row>
    <row r="5050">
      <c r="A5050" s="1" t="s">
        <v>10062</v>
      </c>
      <c r="B5050" s="1" t="s">
        <v>10063</v>
      </c>
      <c r="C5050" s="1">
        <v>10398.0</v>
      </c>
      <c r="F5050" s="1" t="s">
        <v>542</v>
      </c>
      <c r="G5050" s="2">
        <f>IFERROR(__xludf.DUMMYFUNCTION("IF(B5050="""","""",COUNTA(SPLIT(B5050,"" "")))"),44.0)</f>
        <v>44</v>
      </c>
    </row>
    <row r="5051">
      <c r="A5051" s="1" t="s">
        <v>10064</v>
      </c>
      <c r="B5051" s="1" t="s">
        <v>10065</v>
      </c>
      <c r="C5051" s="1">
        <v>10396.0</v>
      </c>
      <c r="F5051" s="1" t="s">
        <v>542</v>
      </c>
      <c r="G5051" s="2">
        <f>IFERROR(__xludf.DUMMYFUNCTION("IF(B5051="""","""",COUNTA(SPLIT(B5051,"" "")))"),18.0)</f>
        <v>18</v>
      </c>
    </row>
    <row r="5052">
      <c r="A5052" s="1" t="s">
        <v>10066</v>
      </c>
      <c r="B5052" s="1" t="s">
        <v>10067</v>
      </c>
      <c r="C5052" s="1">
        <v>10401.0</v>
      </c>
      <c r="F5052" s="1" t="s">
        <v>542</v>
      </c>
      <c r="G5052" s="2">
        <f>IFERROR(__xludf.DUMMYFUNCTION("IF(B5052="""","""",COUNTA(SPLIT(B5052,"" "")))"),4.0)</f>
        <v>4</v>
      </c>
    </row>
    <row r="5053">
      <c r="A5053" s="1" t="s">
        <v>10068</v>
      </c>
      <c r="B5053" s="1" t="s">
        <v>10061</v>
      </c>
      <c r="C5053" s="1">
        <v>10403.0</v>
      </c>
      <c r="F5053" s="1" t="s">
        <v>542</v>
      </c>
      <c r="G5053" s="2">
        <f>IFERROR(__xludf.DUMMYFUNCTION("IF(B5053="""","""",COUNTA(SPLIT(B5053,"" "")))"),7.0)</f>
        <v>7</v>
      </c>
    </row>
    <row r="5054">
      <c r="A5054" s="1" t="s">
        <v>10069</v>
      </c>
      <c r="B5054" s="1" t="s">
        <v>10070</v>
      </c>
      <c r="C5054" s="1">
        <v>10402.0</v>
      </c>
      <c r="F5054" s="1" t="s">
        <v>542</v>
      </c>
      <c r="G5054" s="2">
        <f>IFERROR(__xludf.DUMMYFUNCTION("IF(B5054="""","""",COUNTA(SPLIT(B5054,"" "")))"),47.0)</f>
        <v>47</v>
      </c>
    </row>
    <row r="5055">
      <c r="A5055" s="1" t="s">
        <v>10071</v>
      </c>
      <c r="B5055" s="1" t="s">
        <v>10065</v>
      </c>
      <c r="C5055" s="1">
        <v>10404.0</v>
      </c>
      <c r="F5055" s="1" t="s">
        <v>542</v>
      </c>
      <c r="G5055" s="2">
        <f>IFERROR(__xludf.DUMMYFUNCTION("IF(B5055="""","""",COUNTA(SPLIT(B5055,"" "")))"),18.0)</f>
        <v>18</v>
      </c>
    </row>
    <row r="5056">
      <c r="A5056" s="1" t="s">
        <v>10072</v>
      </c>
      <c r="B5056" s="1" t="s">
        <v>10073</v>
      </c>
      <c r="C5056" s="1">
        <v>704.0</v>
      </c>
      <c r="F5056" s="1" t="s">
        <v>542</v>
      </c>
      <c r="G5056" s="2">
        <f>IFERROR(__xludf.DUMMYFUNCTION("IF(B5056="""","""",COUNTA(SPLIT(B5056,"" "")))"),2.0)</f>
        <v>2</v>
      </c>
    </row>
    <row r="5057">
      <c r="A5057" s="1" t="s">
        <v>10074</v>
      </c>
      <c r="B5057" s="1" t="s">
        <v>10075</v>
      </c>
      <c r="C5057" s="1">
        <v>705.0</v>
      </c>
      <c r="F5057" s="1" t="s">
        <v>542</v>
      </c>
      <c r="G5057" s="2">
        <f>IFERROR(__xludf.DUMMYFUNCTION("IF(B5057="""","""",COUNTA(SPLIT(B5057,"" "")))"),33.0)</f>
        <v>33</v>
      </c>
    </row>
    <row r="5058">
      <c r="A5058" s="1" t="s">
        <v>10076</v>
      </c>
      <c r="B5058" s="1" t="s">
        <v>10077</v>
      </c>
      <c r="C5058" s="1">
        <v>3624.0</v>
      </c>
      <c r="F5058" s="1" t="s">
        <v>542</v>
      </c>
      <c r="G5058" s="2">
        <f>IFERROR(__xludf.DUMMYFUNCTION("IF(B5058="""","""",COUNTA(SPLIT(B5058,"" "")))"),81.0)</f>
        <v>81</v>
      </c>
    </row>
    <row r="5059">
      <c r="A5059" s="1" t="s">
        <v>10078</v>
      </c>
      <c r="B5059" s="1" t="s">
        <v>10079</v>
      </c>
      <c r="C5059" s="1">
        <v>7287.0</v>
      </c>
      <c r="F5059" s="1" t="s">
        <v>542</v>
      </c>
      <c r="G5059" s="2">
        <f>IFERROR(__xludf.DUMMYFUNCTION("IF(B5059="""","""",COUNTA(SPLIT(B5059,"" "")))"),14.0)</f>
        <v>14</v>
      </c>
    </row>
    <row r="5060">
      <c r="A5060" s="1" t="s">
        <v>10080</v>
      </c>
      <c r="B5060" s="1" t="s">
        <v>10081</v>
      </c>
      <c r="C5060" s="1">
        <v>5081.0</v>
      </c>
      <c r="F5060" s="1" t="s">
        <v>542</v>
      </c>
      <c r="G5060" s="2">
        <f>IFERROR(__xludf.DUMMYFUNCTION("IF(B5060="""","""",COUNTA(SPLIT(B5060,"" "")))"),3.0)</f>
        <v>3</v>
      </c>
    </row>
    <row r="5061">
      <c r="A5061" s="1" t="s">
        <v>10082</v>
      </c>
      <c r="B5061" s="1" t="s">
        <v>10083</v>
      </c>
      <c r="C5061" s="1">
        <v>5106.0</v>
      </c>
      <c r="F5061" s="1" t="s">
        <v>542</v>
      </c>
      <c r="G5061" s="2">
        <f>IFERROR(__xludf.DUMMYFUNCTION("IF(B5061="""","""",COUNTA(SPLIT(B5061,"" "")))"),100.0)</f>
        <v>100</v>
      </c>
    </row>
    <row r="5062">
      <c r="A5062" s="1" t="s">
        <v>10084</v>
      </c>
      <c r="B5062" s="1" t="s">
        <v>10085</v>
      </c>
      <c r="C5062" s="1">
        <v>7288.0</v>
      </c>
      <c r="F5062" s="1" t="s">
        <v>542</v>
      </c>
      <c r="G5062" s="2">
        <f>IFERROR(__xludf.DUMMYFUNCTION("IF(B5062="""","""",COUNTA(SPLIT(B5062,"" "")))"),14.0)</f>
        <v>14</v>
      </c>
    </row>
    <row r="5063">
      <c r="A5063" s="1" t="s">
        <v>10086</v>
      </c>
      <c r="B5063" s="1" t="s">
        <v>10087</v>
      </c>
      <c r="C5063" s="1">
        <v>695.0</v>
      </c>
      <c r="F5063" s="1" t="s">
        <v>542</v>
      </c>
      <c r="G5063" s="2">
        <f>IFERROR(__xludf.DUMMYFUNCTION("IF(B5063="""","""",COUNTA(SPLIT(B5063,"" "")))"),3.0)</f>
        <v>3</v>
      </c>
    </row>
    <row r="5064">
      <c r="A5064" s="1" t="s">
        <v>10088</v>
      </c>
      <c r="B5064" s="1" t="s">
        <v>10089</v>
      </c>
      <c r="C5064" s="1">
        <v>5104.0</v>
      </c>
      <c r="F5064" s="1" t="s">
        <v>542</v>
      </c>
      <c r="G5064" s="2">
        <f>IFERROR(__xludf.DUMMYFUNCTION("IF(B5064="""","""",COUNTA(SPLIT(B5064,"" "")))"),16.0)</f>
        <v>16</v>
      </c>
    </row>
    <row r="5065">
      <c r="A5065" s="1" t="s">
        <v>10090</v>
      </c>
      <c r="B5065" s="1" t="s">
        <v>10091</v>
      </c>
      <c r="C5065" s="1">
        <v>696.0</v>
      </c>
      <c r="F5065" s="1" t="s">
        <v>542</v>
      </c>
      <c r="G5065" s="2">
        <f>IFERROR(__xludf.DUMMYFUNCTION("IF(B5065="""","""",COUNTA(SPLIT(B5065,"" "")))"),91.0)</f>
        <v>91</v>
      </c>
    </row>
    <row r="5066">
      <c r="A5066" s="1" t="s">
        <v>10092</v>
      </c>
      <c r="B5066" s="1" t="s">
        <v>10093</v>
      </c>
      <c r="C5066" s="1">
        <v>7289.0</v>
      </c>
      <c r="F5066" s="1" t="s">
        <v>542</v>
      </c>
      <c r="G5066" s="2">
        <f>IFERROR(__xludf.DUMMYFUNCTION("IF(B5066="""","""",COUNTA(SPLIT(B5066,"" "")))"),16.0)</f>
        <v>16</v>
      </c>
    </row>
    <row r="5067">
      <c r="A5067" s="1" t="s">
        <v>10094</v>
      </c>
      <c r="B5067" s="1" t="s">
        <v>10095</v>
      </c>
      <c r="C5067" s="1">
        <v>5105.0</v>
      </c>
      <c r="F5067" s="1" t="s">
        <v>542</v>
      </c>
      <c r="G5067" s="2">
        <f>IFERROR(__xludf.DUMMYFUNCTION("IF(B5067="""","""",COUNTA(SPLIT(B5067,"" "")))"),3.0)</f>
        <v>3</v>
      </c>
    </row>
    <row r="5068">
      <c r="A5068" s="1" t="s">
        <v>10096</v>
      </c>
      <c r="B5068" s="1" t="s">
        <v>10097</v>
      </c>
      <c r="C5068" s="1">
        <v>5114.0</v>
      </c>
      <c r="F5068" s="1" t="s">
        <v>542</v>
      </c>
      <c r="G5068" s="2">
        <f>IFERROR(__xludf.DUMMYFUNCTION("IF(B5068="""","""",COUNTA(SPLIT(B5068,"" "")))"),109.0)</f>
        <v>109</v>
      </c>
    </row>
    <row r="5069">
      <c r="A5069" s="1" t="s">
        <v>10098</v>
      </c>
      <c r="B5069" s="1" t="s">
        <v>10099</v>
      </c>
      <c r="C5069" s="1">
        <v>7290.0</v>
      </c>
      <c r="F5069" s="1" t="s">
        <v>542</v>
      </c>
      <c r="G5069" s="2">
        <f>IFERROR(__xludf.DUMMYFUNCTION("IF(B5069="""","""",COUNTA(SPLIT(B5069,"" "")))"),21.0)</f>
        <v>21</v>
      </c>
    </row>
    <row r="5070">
      <c r="A5070" s="1" t="s">
        <v>10100</v>
      </c>
      <c r="B5070" s="1" t="s">
        <v>10101</v>
      </c>
      <c r="C5070" s="1">
        <v>5087.0</v>
      </c>
      <c r="F5070" s="1" t="s">
        <v>542</v>
      </c>
      <c r="G5070" s="2">
        <f>IFERROR(__xludf.DUMMYFUNCTION("IF(B5070="""","""",COUNTA(SPLIT(B5070,"" "")))"),2.0)</f>
        <v>2</v>
      </c>
    </row>
    <row r="5071">
      <c r="A5071" s="1" t="s">
        <v>10102</v>
      </c>
      <c r="B5071" s="1" t="s">
        <v>10103</v>
      </c>
      <c r="C5071" s="1">
        <v>5088.0</v>
      </c>
      <c r="F5071" s="1" t="s">
        <v>542</v>
      </c>
      <c r="G5071" s="2">
        <f>IFERROR(__xludf.DUMMYFUNCTION("IF(B5071="""","""",COUNTA(SPLIT(B5071,"" "")))"),3.0)</f>
        <v>3</v>
      </c>
    </row>
    <row r="5072">
      <c r="A5072" s="1" t="s">
        <v>10104</v>
      </c>
      <c r="B5072" s="1" t="s">
        <v>10105</v>
      </c>
      <c r="C5072" s="1">
        <v>5089.0</v>
      </c>
      <c r="F5072" s="1" t="s">
        <v>542</v>
      </c>
      <c r="G5072" s="2">
        <f>IFERROR(__xludf.DUMMYFUNCTION("IF(B5072="""","""",COUNTA(SPLIT(B5072,"" "")))"),89.0)</f>
        <v>89</v>
      </c>
    </row>
    <row r="5073">
      <c r="A5073" s="1" t="s">
        <v>10106</v>
      </c>
      <c r="B5073" s="1" t="s">
        <v>10107</v>
      </c>
      <c r="C5073" s="1">
        <v>7291.0</v>
      </c>
      <c r="F5073" s="1" t="s">
        <v>542</v>
      </c>
      <c r="G5073" s="2">
        <f>IFERROR(__xludf.DUMMYFUNCTION("IF(B5073="""","""",COUNTA(SPLIT(B5073,"" "")))"),22.0)</f>
        <v>22</v>
      </c>
    </row>
    <row r="5074">
      <c r="A5074" s="1" t="s">
        <v>10108</v>
      </c>
      <c r="B5074" s="1" t="s">
        <v>10109</v>
      </c>
      <c r="C5074" s="1">
        <v>5090.0</v>
      </c>
      <c r="F5074" s="1" t="s">
        <v>542</v>
      </c>
      <c r="G5074" s="2">
        <f>IFERROR(__xludf.DUMMYFUNCTION("IF(B5074="""","""",COUNTA(SPLIT(B5074,"" "")))"),2.0)</f>
        <v>2</v>
      </c>
    </row>
    <row r="5075">
      <c r="A5075" s="1" t="s">
        <v>10110</v>
      </c>
      <c r="B5075" s="1" t="s">
        <v>10111</v>
      </c>
      <c r="C5075" s="1">
        <v>5111.0</v>
      </c>
      <c r="F5075" s="1" t="s">
        <v>542</v>
      </c>
      <c r="G5075" s="2">
        <f>IFERROR(__xludf.DUMMYFUNCTION("IF(B5075="""","""",COUNTA(SPLIT(B5075,"" "")))"),99.0)</f>
        <v>99</v>
      </c>
    </row>
    <row r="5076">
      <c r="A5076" s="1" t="s">
        <v>10112</v>
      </c>
      <c r="B5076" s="1" t="s">
        <v>10107</v>
      </c>
      <c r="C5076" s="1">
        <v>7292.0</v>
      </c>
      <c r="F5076" s="1" t="s">
        <v>542</v>
      </c>
      <c r="G5076" s="2">
        <f>IFERROR(__xludf.DUMMYFUNCTION("IF(B5076="""","""",COUNTA(SPLIT(B5076,"" "")))"),22.0)</f>
        <v>22</v>
      </c>
    </row>
    <row r="5077">
      <c r="A5077" s="1" t="s">
        <v>10113</v>
      </c>
      <c r="B5077" s="1" t="s">
        <v>10114</v>
      </c>
      <c r="C5077" s="1">
        <v>983.0</v>
      </c>
      <c r="F5077" s="1" t="s">
        <v>542</v>
      </c>
      <c r="G5077" s="2">
        <f>IFERROR(__xludf.DUMMYFUNCTION("IF(B5077="""","""",COUNTA(SPLIT(B5077,"" "")))"),2.0)</f>
        <v>2</v>
      </c>
    </row>
    <row r="5078">
      <c r="A5078" s="1" t="s">
        <v>10115</v>
      </c>
      <c r="B5078" s="1" t="s">
        <v>10116</v>
      </c>
      <c r="C5078" s="1">
        <v>5100.0</v>
      </c>
      <c r="F5078" s="1" t="s">
        <v>542</v>
      </c>
      <c r="G5078" s="2">
        <f>IFERROR(__xludf.DUMMYFUNCTION("IF(B5078="""","""",COUNTA(SPLIT(B5078,"" "")))"),7.0)</f>
        <v>7</v>
      </c>
    </row>
    <row r="5079">
      <c r="A5079" s="1" t="s">
        <v>10117</v>
      </c>
      <c r="B5079" s="1" t="s">
        <v>10118</v>
      </c>
      <c r="C5079" s="1">
        <v>986.0</v>
      </c>
      <c r="F5079" s="1" t="s">
        <v>542</v>
      </c>
      <c r="G5079" s="2">
        <f>IFERROR(__xludf.DUMMYFUNCTION("IF(B5079="""","""",COUNTA(SPLIT(B5079,"" "")))"),132.0)</f>
        <v>132</v>
      </c>
    </row>
    <row r="5080">
      <c r="A5080" s="1" t="s">
        <v>10119</v>
      </c>
      <c r="B5080" s="1" t="s">
        <v>10120</v>
      </c>
      <c r="C5080" s="1">
        <v>7293.0</v>
      </c>
      <c r="F5080" s="1" t="s">
        <v>542</v>
      </c>
      <c r="G5080" s="2">
        <f>IFERROR(__xludf.DUMMYFUNCTION("IF(B5080="""","""",COUNTA(SPLIT(B5080,"" "")))"),30.0)</f>
        <v>30</v>
      </c>
    </row>
    <row r="5081">
      <c r="A5081" s="1" t="s">
        <v>10121</v>
      </c>
      <c r="B5081" s="1" t="s">
        <v>10122</v>
      </c>
      <c r="C5081" s="1">
        <v>5112.0</v>
      </c>
      <c r="F5081" s="1" t="s">
        <v>542</v>
      </c>
      <c r="G5081" s="2">
        <f>IFERROR(__xludf.DUMMYFUNCTION("IF(B5081="""","""",COUNTA(SPLIT(B5081,"" "")))"),2.0)</f>
        <v>2</v>
      </c>
    </row>
    <row r="5082">
      <c r="A5082" s="1" t="s">
        <v>10123</v>
      </c>
      <c r="B5082" s="1" t="s">
        <v>10124</v>
      </c>
      <c r="C5082" s="1">
        <v>5113.0</v>
      </c>
      <c r="F5082" s="1" t="s">
        <v>542</v>
      </c>
      <c r="G5082" s="2">
        <f>IFERROR(__xludf.DUMMYFUNCTION("IF(B5082="""","""",COUNTA(SPLIT(B5082,"" "")))"),106.0)</f>
        <v>106</v>
      </c>
    </row>
    <row r="5083">
      <c r="A5083" s="1" t="s">
        <v>10125</v>
      </c>
      <c r="B5083" s="1" t="s">
        <v>10126</v>
      </c>
      <c r="C5083" s="1">
        <v>7294.0</v>
      </c>
      <c r="F5083" s="1" t="s">
        <v>542</v>
      </c>
      <c r="G5083" s="2">
        <f>IFERROR(__xludf.DUMMYFUNCTION("IF(B5083="""","""",COUNTA(SPLIT(B5083,"" "")))"),30.0)</f>
        <v>30</v>
      </c>
    </row>
    <row r="5084">
      <c r="A5084" s="1" t="s">
        <v>10127</v>
      </c>
      <c r="B5084" s="1" t="s">
        <v>10128</v>
      </c>
      <c r="C5084" s="1">
        <v>5095.0</v>
      </c>
      <c r="F5084" s="1" t="s">
        <v>542</v>
      </c>
      <c r="G5084" s="2">
        <f>IFERROR(__xludf.DUMMYFUNCTION("IF(B5084="""","""",COUNTA(SPLIT(B5084,"" "")))"),1.0)</f>
        <v>1</v>
      </c>
    </row>
    <row r="5085">
      <c r="A5085" s="1" t="s">
        <v>10129</v>
      </c>
      <c r="B5085" s="1" t="s">
        <v>10130</v>
      </c>
      <c r="C5085" s="1">
        <v>5097.0</v>
      </c>
      <c r="F5085" s="1" t="s">
        <v>542</v>
      </c>
      <c r="G5085" s="2">
        <f>IFERROR(__xludf.DUMMYFUNCTION("IF(B5085="""","""",COUNTA(SPLIT(B5085,"" "")))"),10.0)</f>
        <v>10</v>
      </c>
    </row>
    <row r="5086">
      <c r="A5086" s="1" t="s">
        <v>10131</v>
      </c>
      <c r="B5086" s="1" t="s">
        <v>10132</v>
      </c>
      <c r="C5086" s="1">
        <v>5096.0</v>
      </c>
      <c r="F5086" s="1" t="s">
        <v>542</v>
      </c>
      <c r="G5086" s="2">
        <f>IFERROR(__xludf.DUMMYFUNCTION("IF(B5086="""","""",COUNTA(SPLIT(B5086,"" "")))"),132.0)</f>
        <v>132</v>
      </c>
    </row>
    <row r="5087">
      <c r="A5087" s="1" t="s">
        <v>10133</v>
      </c>
      <c r="B5087" s="1" t="s">
        <v>10134</v>
      </c>
      <c r="C5087" s="1">
        <v>7295.0</v>
      </c>
      <c r="F5087" s="1" t="s">
        <v>542</v>
      </c>
      <c r="G5087" s="2">
        <f>IFERROR(__xludf.DUMMYFUNCTION("IF(B5087="""","""",COUNTA(SPLIT(B5087,"" "")))"),17.0)</f>
        <v>17</v>
      </c>
    </row>
    <row r="5088">
      <c r="A5088" s="1" t="s">
        <v>10135</v>
      </c>
      <c r="B5088" s="1" t="s">
        <v>10136</v>
      </c>
      <c r="C5088" s="1">
        <v>5098.0</v>
      </c>
      <c r="F5088" s="1" t="s">
        <v>542</v>
      </c>
      <c r="G5088" s="2">
        <f>IFERROR(__xludf.DUMMYFUNCTION("IF(B5088="""","""",COUNTA(SPLIT(B5088,"" "")))"),2.0)</f>
        <v>2</v>
      </c>
    </row>
    <row r="5089">
      <c r="A5089" s="1" t="s">
        <v>10137</v>
      </c>
      <c r="B5089" s="1" t="s">
        <v>10138</v>
      </c>
      <c r="C5089" s="1">
        <v>5115.0</v>
      </c>
      <c r="F5089" s="1" t="s">
        <v>542</v>
      </c>
      <c r="G5089" s="2">
        <f>IFERROR(__xludf.DUMMYFUNCTION("IF(B5089="""","""",COUNTA(SPLIT(B5089,"" "")))"),71.0)</f>
        <v>71</v>
      </c>
    </row>
    <row r="5090">
      <c r="A5090" s="1" t="s">
        <v>10139</v>
      </c>
      <c r="B5090" s="1" t="s">
        <v>10140</v>
      </c>
      <c r="C5090" s="1">
        <v>7296.0</v>
      </c>
      <c r="F5090" s="1" t="s">
        <v>542</v>
      </c>
      <c r="G5090" s="2">
        <f>IFERROR(__xludf.DUMMYFUNCTION("IF(B5090="""","""",COUNTA(SPLIT(B5090,"" "")))"),23.0)</f>
        <v>23</v>
      </c>
    </row>
    <row r="5091">
      <c r="A5091" s="1" t="s">
        <v>10141</v>
      </c>
      <c r="B5091" s="1" t="s">
        <v>10142</v>
      </c>
      <c r="C5091" s="1">
        <v>5091.0</v>
      </c>
      <c r="F5091" s="1" t="s">
        <v>542</v>
      </c>
      <c r="G5091" s="2">
        <f>IFERROR(__xludf.DUMMYFUNCTION("IF(B5091="""","""",COUNTA(SPLIT(B5091,"" "")))"),2.0)</f>
        <v>2</v>
      </c>
    </row>
    <row r="5092">
      <c r="A5092" s="1" t="s">
        <v>10143</v>
      </c>
      <c r="B5092" s="1" t="s">
        <v>10144</v>
      </c>
      <c r="C5092" s="1">
        <v>5092.0</v>
      </c>
      <c r="F5092" s="1" t="s">
        <v>542</v>
      </c>
      <c r="G5092" s="2">
        <f>IFERROR(__xludf.DUMMYFUNCTION("IF(B5092="""","""",COUNTA(SPLIT(B5092,"" "")))"),23.0)</f>
        <v>23</v>
      </c>
    </row>
    <row r="5093">
      <c r="A5093" s="1" t="s">
        <v>10145</v>
      </c>
      <c r="B5093" s="1" t="s">
        <v>10146</v>
      </c>
      <c r="C5093" s="1">
        <v>5093.0</v>
      </c>
      <c r="F5093" s="1" t="s">
        <v>542</v>
      </c>
      <c r="G5093" s="2">
        <f>IFERROR(__xludf.DUMMYFUNCTION("IF(B5093="""","""",COUNTA(SPLIT(B5093,"" "")))"),127.0)</f>
        <v>127</v>
      </c>
    </row>
    <row r="5094">
      <c r="A5094" s="1" t="s">
        <v>10147</v>
      </c>
      <c r="B5094" s="1" t="s">
        <v>10148</v>
      </c>
      <c r="C5094" s="1">
        <v>7297.0</v>
      </c>
      <c r="F5094" s="1" t="s">
        <v>542</v>
      </c>
      <c r="G5094" s="2">
        <f>IFERROR(__xludf.DUMMYFUNCTION("IF(B5094="""","""",COUNTA(SPLIT(B5094,"" "")))"),30.0)</f>
        <v>30</v>
      </c>
    </row>
    <row r="5095">
      <c r="A5095" s="1" t="s">
        <v>10149</v>
      </c>
      <c r="B5095" s="1" t="s">
        <v>10150</v>
      </c>
      <c r="C5095" s="1">
        <v>5094.0</v>
      </c>
      <c r="F5095" s="1" t="s">
        <v>542</v>
      </c>
      <c r="G5095" s="2">
        <f>IFERROR(__xludf.DUMMYFUNCTION("IF(B5095="""","""",COUNTA(SPLIT(B5095,"" "")))"),3.0)</f>
        <v>3</v>
      </c>
    </row>
    <row r="5096">
      <c r="A5096" s="1" t="s">
        <v>10151</v>
      </c>
      <c r="B5096" s="1" t="s">
        <v>10152</v>
      </c>
      <c r="C5096" s="1">
        <v>5103.0</v>
      </c>
      <c r="F5096" s="1" t="s">
        <v>542</v>
      </c>
      <c r="G5096" s="2">
        <f>IFERROR(__xludf.DUMMYFUNCTION("IF(B5096="""","""",COUNTA(SPLIT(B5096,"" "")))"),92.0)</f>
        <v>92</v>
      </c>
    </row>
    <row r="5097">
      <c r="A5097" s="1" t="s">
        <v>10153</v>
      </c>
      <c r="B5097" s="1" t="s">
        <v>10154</v>
      </c>
      <c r="C5097" s="1">
        <v>7298.0</v>
      </c>
      <c r="F5097" s="1" t="s">
        <v>542</v>
      </c>
      <c r="G5097" s="2">
        <f>IFERROR(__xludf.DUMMYFUNCTION("IF(B5097="""","""",COUNTA(SPLIT(B5097,"" "")))"),30.0)</f>
        <v>30</v>
      </c>
    </row>
    <row r="5098">
      <c r="A5098" s="1" t="s">
        <v>10155</v>
      </c>
      <c r="B5098" s="1" t="s">
        <v>10156</v>
      </c>
      <c r="C5098" s="1">
        <v>10406.0</v>
      </c>
      <c r="F5098" s="1" t="s">
        <v>542</v>
      </c>
      <c r="G5098" s="2">
        <f>IFERROR(__xludf.DUMMYFUNCTION("IF(B5098="""","""",COUNTA(SPLIT(B5098,"" "")))"),2.0)</f>
        <v>2</v>
      </c>
    </row>
    <row r="5099">
      <c r="A5099" s="1" t="s">
        <v>10157</v>
      </c>
      <c r="B5099" s="1" t="s">
        <v>10158</v>
      </c>
      <c r="C5099" s="1">
        <v>10408.0</v>
      </c>
      <c r="F5099" s="1" t="s">
        <v>542</v>
      </c>
      <c r="G5099" s="2">
        <f>IFERROR(__xludf.DUMMYFUNCTION("IF(B5099="""","""",COUNTA(SPLIT(B5099,"" "")))"),11.0)</f>
        <v>11</v>
      </c>
    </row>
    <row r="5100">
      <c r="A5100" s="1" t="s">
        <v>10159</v>
      </c>
      <c r="B5100" s="1" t="s">
        <v>10160</v>
      </c>
      <c r="C5100" s="1">
        <v>10407.0</v>
      </c>
      <c r="F5100" s="1" t="s">
        <v>542</v>
      </c>
      <c r="G5100" s="2">
        <f>IFERROR(__xludf.DUMMYFUNCTION("IF(B5100="""","""",COUNTA(SPLIT(B5100,"" "")))"),57.0)</f>
        <v>57</v>
      </c>
    </row>
    <row r="5101">
      <c r="A5101" s="1" t="s">
        <v>10161</v>
      </c>
      <c r="B5101" s="1" t="s">
        <v>10162</v>
      </c>
      <c r="C5101" s="1">
        <v>10405.0</v>
      </c>
      <c r="F5101" s="1" t="s">
        <v>542</v>
      </c>
      <c r="G5101" s="2">
        <f>IFERROR(__xludf.DUMMYFUNCTION("IF(B5101="""","""",COUNTA(SPLIT(B5101,"" "")))"),16.0)</f>
        <v>16</v>
      </c>
    </row>
    <row r="5102">
      <c r="A5102" s="1" t="s">
        <v>10163</v>
      </c>
      <c r="B5102" s="1" t="s">
        <v>10164</v>
      </c>
      <c r="C5102" s="1">
        <v>10410.0</v>
      </c>
      <c r="F5102" s="1" t="s">
        <v>542</v>
      </c>
      <c r="G5102" s="2">
        <f>IFERROR(__xludf.DUMMYFUNCTION("IF(B5102="""","""",COUNTA(SPLIT(B5102,"" "")))"),3.0)</f>
        <v>3</v>
      </c>
    </row>
    <row r="5103">
      <c r="A5103" s="1" t="s">
        <v>10165</v>
      </c>
      <c r="B5103" s="1" t="s">
        <v>10158</v>
      </c>
      <c r="C5103" s="1">
        <v>10412.0</v>
      </c>
      <c r="F5103" s="1" t="s">
        <v>542</v>
      </c>
      <c r="G5103" s="2">
        <f>IFERROR(__xludf.DUMMYFUNCTION("IF(B5103="""","""",COUNTA(SPLIT(B5103,"" "")))"),11.0)</f>
        <v>11</v>
      </c>
    </row>
    <row r="5104">
      <c r="A5104" s="1" t="s">
        <v>10166</v>
      </c>
      <c r="B5104" s="1" t="s">
        <v>10167</v>
      </c>
      <c r="C5104" s="1">
        <v>10411.0</v>
      </c>
      <c r="F5104" s="1" t="s">
        <v>542</v>
      </c>
      <c r="G5104" s="2">
        <f>IFERROR(__xludf.DUMMYFUNCTION("IF(B5104="""","""",COUNTA(SPLIT(B5104,"" "")))"),32.0)</f>
        <v>32</v>
      </c>
    </row>
    <row r="5105">
      <c r="A5105" s="1" t="s">
        <v>10168</v>
      </c>
      <c r="B5105" s="1" t="s">
        <v>10169</v>
      </c>
      <c r="C5105" s="1">
        <v>10409.0</v>
      </c>
      <c r="F5105" s="1" t="s">
        <v>542</v>
      </c>
      <c r="G5105" s="2">
        <f>IFERROR(__xludf.DUMMYFUNCTION("IF(B5105="""","""",COUNTA(SPLIT(B5105,"" "")))"),18.0)</f>
        <v>18</v>
      </c>
    </row>
    <row r="5106">
      <c r="A5106" s="1" t="s">
        <v>10170</v>
      </c>
      <c r="B5106" s="1" t="s">
        <v>10171</v>
      </c>
      <c r="C5106" s="1">
        <v>702.0</v>
      </c>
      <c r="F5106" s="1" t="s">
        <v>542</v>
      </c>
      <c r="G5106" s="2">
        <f>IFERROR(__xludf.DUMMYFUNCTION("IF(B5106="""","""",COUNTA(SPLIT(B5106,"" "")))"),1.0)</f>
        <v>1</v>
      </c>
    </row>
    <row r="5107">
      <c r="A5107" s="1" t="s">
        <v>10172</v>
      </c>
      <c r="B5107" s="1" t="s">
        <v>10173</v>
      </c>
      <c r="C5107" s="1">
        <v>779.0</v>
      </c>
      <c r="F5107" s="1" t="s">
        <v>542</v>
      </c>
      <c r="G5107" s="2">
        <f>IFERROR(__xludf.DUMMYFUNCTION("IF(B5107="""","""",COUNTA(SPLIT(B5107,"" "")))"),12.0)</f>
        <v>12</v>
      </c>
    </row>
    <row r="5108">
      <c r="A5108" s="1" t="s">
        <v>10174</v>
      </c>
      <c r="B5108" s="1" t="s">
        <v>10175</v>
      </c>
      <c r="C5108" s="1">
        <v>3625.0</v>
      </c>
      <c r="F5108" s="1" t="s">
        <v>542</v>
      </c>
      <c r="G5108" s="2">
        <f>IFERROR(__xludf.DUMMYFUNCTION("IF(B5108="""","""",COUNTA(SPLIT(B5108,"" "")))"),76.0)</f>
        <v>76</v>
      </c>
    </row>
    <row r="5109">
      <c r="A5109" s="1" t="s">
        <v>10176</v>
      </c>
      <c r="B5109" s="1" t="s">
        <v>10177</v>
      </c>
      <c r="C5109" s="1">
        <v>7299.0</v>
      </c>
      <c r="F5109" s="1" t="s">
        <v>542</v>
      </c>
      <c r="G5109" s="2">
        <f>IFERROR(__xludf.DUMMYFUNCTION("IF(B5109="""","""",COUNTA(SPLIT(B5109,"" "")))"),25.0)</f>
        <v>25</v>
      </c>
    </row>
    <row r="5110">
      <c r="A5110" s="1" t="s">
        <v>10178</v>
      </c>
      <c r="B5110" s="1" t="s">
        <v>10179</v>
      </c>
      <c r="C5110" s="1">
        <v>780.0</v>
      </c>
      <c r="F5110" s="1" t="s">
        <v>542</v>
      </c>
      <c r="G5110" s="2">
        <f>IFERROR(__xludf.DUMMYFUNCTION("IF(B5110="""","""",COUNTA(SPLIT(B5110,"" "")))"),2.0)</f>
        <v>2</v>
      </c>
    </row>
    <row r="5111">
      <c r="A5111" s="1" t="s">
        <v>10180</v>
      </c>
      <c r="B5111" s="1" t="s">
        <v>10181</v>
      </c>
      <c r="C5111" s="1">
        <v>5101.0</v>
      </c>
      <c r="F5111" s="1" t="s">
        <v>542</v>
      </c>
      <c r="G5111" s="2">
        <f>IFERROR(__xludf.DUMMYFUNCTION("IF(B5111="""","""",COUNTA(SPLIT(B5111,"" "")))"),86.0)</f>
        <v>86</v>
      </c>
    </row>
    <row r="5112">
      <c r="A5112" s="1" t="s">
        <v>10182</v>
      </c>
      <c r="B5112" s="1" t="s">
        <v>10183</v>
      </c>
      <c r="C5112" s="1">
        <v>7300.0</v>
      </c>
      <c r="F5112" s="1" t="s">
        <v>542</v>
      </c>
      <c r="G5112" s="2">
        <f>IFERROR(__xludf.DUMMYFUNCTION("IF(B5112="""","""",COUNTA(SPLIT(B5112,"" "")))"),31.0)</f>
        <v>31</v>
      </c>
    </row>
    <row r="5113">
      <c r="A5113" s="1" t="s">
        <v>10184</v>
      </c>
      <c r="B5113" s="1" t="s">
        <v>10185</v>
      </c>
      <c r="C5113" s="1">
        <v>3585.0</v>
      </c>
      <c r="F5113" s="1" t="s">
        <v>542</v>
      </c>
      <c r="G5113" s="2">
        <f>IFERROR(__xludf.DUMMYFUNCTION("IF(B5113="""","""",COUNTA(SPLIT(B5113,"" "")))"),2.0)</f>
        <v>2</v>
      </c>
    </row>
    <row r="5114">
      <c r="A5114" s="1" t="s">
        <v>10186</v>
      </c>
      <c r="B5114" s="1" t="s">
        <v>10187</v>
      </c>
      <c r="C5114" s="1">
        <v>3586.0</v>
      </c>
      <c r="F5114" s="1" t="s">
        <v>542</v>
      </c>
      <c r="G5114" s="2">
        <f>IFERROR(__xludf.DUMMYFUNCTION("IF(B5114="""","""",COUNTA(SPLIT(B5114,"" "")))"),148.0)</f>
        <v>148</v>
      </c>
    </row>
    <row r="5115">
      <c r="A5115" s="1" t="s">
        <v>10188</v>
      </c>
      <c r="B5115" s="1" t="s">
        <v>10189</v>
      </c>
      <c r="C5115" s="1">
        <v>3593.0</v>
      </c>
      <c r="F5115" s="1" t="s">
        <v>542</v>
      </c>
      <c r="G5115" s="2">
        <f>IFERROR(__xludf.DUMMYFUNCTION("IF(B5115="""","""",COUNTA(SPLIT(B5115,"" "")))"),3.0)</f>
        <v>3</v>
      </c>
    </row>
    <row r="5116">
      <c r="A5116" s="1" t="s">
        <v>10190</v>
      </c>
      <c r="B5116" s="1" t="s">
        <v>10191</v>
      </c>
      <c r="C5116" s="1">
        <v>3594.0</v>
      </c>
      <c r="F5116" s="1" t="s">
        <v>542</v>
      </c>
      <c r="G5116" s="2">
        <f>IFERROR(__xludf.DUMMYFUNCTION("IF(B5116="""","""",COUNTA(SPLIT(B5116,"" "")))"),151.0)</f>
        <v>151</v>
      </c>
    </row>
    <row r="5117">
      <c r="A5117" s="1" t="s">
        <v>10192</v>
      </c>
      <c r="B5117" s="1" t="s">
        <v>10193</v>
      </c>
      <c r="C5117" s="1">
        <v>3589.0</v>
      </c>
      <c r="F5117" s="1" t="s">
        <v>542</v>
      </c>
      <c r="G5117" s="2">
        <f>IFERROR(__xludf.DUMMYFUNCTION("IF(B5117="""","""",COUNTA(SPLIT(B5117,"" "")))"),2.0)</f>
        <v>2</v>
      </c>
    </row>
    <row r="5118">
      <c r="A5118" s="1" t="s">
        <v>10194</v>
      </c>
      <c r="B5118" s="1" t="s">
        <v>10195</v>
      </c>
      <c r="C5118" s="1">
        <v>3590.0</v>
      </c>
      <c r="F5118" s="1" t="s">
        <v>542</v>
      </c>
      <c r="G5118" s="2">
        <f>IFERROR(__xludf.DUMMYFUNCTION("IF(B5118="""","""",COUNTA(SPLIT(B5118,"" "")))"),148.0)</f>
        <v>148</v>
      </c>
    </row>
    <row r="5119">
      <c r="A5119" s="1" t="s">
        <v>10196</v>
      </c>
      <c r="B5119" s="1" t="s">
        <v>10197</v>
      </c>
      <c r="C5119" s="1">
        <v>3581.0</v>
      </c>
      <c r="F5119" s="1" t="s">
        <v>542</v>
      </c>
      <c r="G5119" s="2">
        <f>IFERROR(__xludf.DUMMYFUNCTION("IF(B5119="""","""",COUNTA(SPLIT(B5119,"" "")))"),2.0)</f>
        <v>2</v>
      </c>
    </row>
    <row r="5120">
      <c r="A5120" s="1" t="s">
        <v>10198</v>
      </c>
      <c r="B5120" s="1" t="s">
        <v>10199</v>
      </c>
      <c r="C5120" s="1">
        <v>3582.0</v>
      </c>
      <c r="F5120" s="1" t="s">
        <v>542</v>
      </c>
      <c r="G5120" s="2">
        <f>IFERROR(__xludf.DUMMYFUNCTION("IF(B5120="""","""",COUNTA(SPLIT(B5120,"" "")))"),148.0)</f>
        <v>148</v>
      </c>
    </row>
    <row r="5121">
      <c r="A5121" s="1" t="s">
        <v>10200</v>
      </c>
      <c r="B5121" s="1" t="s">
        <v>10201</v>
      </c>
      <c r="C5121" s="1">
        <v>8599.0</v>
      </c>
      <c r="F5121" s="1" t="s">
        <v>542</v>
      </c>
      <c r="G5121" s="2">
        <f>IFERROR(__xludf.DUMMYFUNCTION("IF(B5121="""","""",COUNTA(SPLIT(B5121,"" "")))"),12.0)</f>
        <v>12</v>
      </c>
    </row>
    <row r="5122">
      <c r="A5122" s="1" t="s">
        <v>10202</v>
      </c>
      <c r="B5122" s="1" t="s">
        <v>10203</v>
      </c>
      <c r="C5122" s="1">
        <v>8602.0</v>
      </c>
      <c r="F5122" s="1" t="s">
        <v>542</v>
      </c>
      <c r="G5122" s="2">
        <f>IFERROR(__xludf.DUMMYFUNCTION("IF(B5122="""","""",COUNTA(SPLIT(B5122,"" "")))"),11.0)</f>
        <v>11</v>
      </c>
    </row>
    <row r="5123">
      <c r="A5123" s="1" t="s">
        <v>10204</v>
      </c>
      <c r="B5123" s="1" t="s">
        <v>10205</v>
      </c>
      <c r="C5123" s="1">
        <v>9935.0</v>
      </c>
      <c r="F5123" s="1" t="s">
        <v>10206</v>
      </c>
      <c r="G5123" s="2">
        <f>IFERROR(__xludf.DUMMYFUNCTION("IF(B5123="""","""",COUNTA(SPLIT(B5123,"" "")))"),4.0)</f>
        <v>4</v>
      </c>
    </row>
    <row r="5124">
      <c r="A5124" s="1" t="s">
        <v>10207</v>
      </c>
      <c r="B5124" s="1" t="s">
        <v>10208</v>
      </c>
      <c r="C5124" s="1">
        <v>9936.0</v>
      </c>
      <c r="F5124" s="1" t="s">
        <v>10206</v>
      </c>
      <c r="G5124" s="2">
        <f>IFERROR(__xludf.DUMMYFUNCTION("IF(B5124="""","""",COUNTA(SPLIT(B5124,"" "")))"),7.0)</f>
        <v>7</v>
      </c>
    </row>
    <row r="5125">
      <c r="A5125" s="1" t="s">
        <v>10209</v>
      </c>
      <c r="B5125" s="1" t="s">
        <v>10210</v>
      </c>
      <c r="C5125" s="1">
        <v>9937.0</v>
      </c>
      <c r="F5125" s="1" t="s">
        <v>10206</v>
      </c>
      <c r="G5125" s="2">
        <f>IFERROR(__xludf.DUMMYFUNCTION("IF(B5125="""","""",COUNTA(SPLIT(B5125,"" "")))"),6.0)</f>
        <v>6</v>
      </c>
    </row>
    <row r="5126">
      <c r="A5126" s="1" t="s">
        <v>10211</v>
      </c>
      <c r="B5126" s="1" t="s">
        <v>10212</v>
      </c>
      <c r="C5126" s="1">
        <v>10765.0</v>
      </c>
      <c r="F5126" s="1" t="s">
        <v>10206</v>
      </c>
      <c r="G5126" s="2">
        <f>IFERROR(__xludf.DUMMYFUNCTION("IF(B5126="""","""",COUNTA(SPLIT(B5126,"" "")))"),10.0)</f>
        <v>10</v>
      </c>
    </row>
    <row r="5127">
      <c r="A5127" s="1" t="s">
        <v>10213</v>
      </c>
      <c r="B5127" s="1" t="s">
        <v>10214</v>
      </c>
      <c r="C5127" s="1">
        <v>11431.0</v>
      </c>
      <c r="F5127" s="1" t="s">
        <v>10206</v>
      </c>
      <c r="G5127" s="2">
        <f>IFERROR(__xludf.DUMMYFUNCTION("IF(B5127="""","""",COUNTA(SPLIT(B5127,"" "")))"),2.0)</f>
        <v>2</v>
      </c>
    </row>
    <row r="5128">
      <c r="A5128" s="1" t="s">
        <v>10215</v>
      </c>
      <c r="B5128" s="1" t="s">
        <v>10216</v>
      </c>
      <c r="C5128" s="1">
        <v>11432.0</v>
      </c>
      <c r="F5128" s="1" t="s">
        <v>10206</v>
      </c>
      <c r="G5128" s="2">
        <f>IFERROR(__xludf.DUMMYFUNCTION("IF(B5128="""","""",COUNTA(SPLIT(B5128,"" "")))"),5.0)</f>
        <v>5</v>
      </c>
    </row>
    <row r="5129">
      <c r="A5129" s="1" t="s">
        <v>10217</v>
      </c>
      <c r="B5129" s="1" t="s">
        <v>10218</v>
      </c>
      <c r="C5129" s="1">
        <v>11433.0</v>
      </c>
      <c r="F5129" s="1" t="s">
        <v>10206</v>
      </c>
      <c r="G5129" s="2">
        <f>IFERROR(__xludf.DUMMYFUNCTION("IF(B5129="""","""",COUNTA(SPLIT(B5129,"" "")))"),6.0)</f>
        <v>6</v>
      </c>
    </row>
    <row r="5130">
      <c r="A5130" s="1" t="s">
        <v>10219</v>
      </c>
      <c r="B5130" s="1" t="s">
        <v>10220</v>
      </c>
      <c r="C5130" s="1">
        <v>11434.0</v>
      </c>
      <c r="F5130" s="1" t="s">
        <v>10206</v>
      </c>
      <c r="G5130" s="2">
        <f>IFERROR(__xludf.DUMMYFUNCTION("IF(B5130="""","""",COUNTA(SPLIT(B5130,"" "")))"),7.0)</f>
        <v>7</v>
      </c>
    </row>
    <row r="5131">
      <c r="A5131" s="1" t="s">
        <v>10221</v>
      </c>
      <c r="B5131" s="1" t="s">
        <v>10222</v>
      </c>
      <c r="C5131" s="1">
        <v>9920.0</v>
      </c>
      <c r="F5131" s="1" t="s">
        <v>10206</v>
      </c>
      <c r="G5131" s="2">
        <f>IFERROR(__xludf.DUMMYFUNCTION("IF(B5131="""","""",COUNTA(SPLIT(B5131,"" "")))"),2.0)</f>
        <v>2</v>
      </c>
    </row>
    <row r="5132">
      <c r="A5132" s="1" t="s">
        <v>10223</v>
      </c>
      <c r="B5132" s="1" t="s">
        <v>10224</v>
      </c>
      <c r="C5132" s="1">
        <v>9921.0</v>
      </c>
      <c r="F5132" s="1" t="s">
        <v>10206</v>
      </c>
      <c r="G5132" s="2">
        <f>IFERROR(__xludf.DUMMYFUNCTION("IF(B5132="""","""",COUNTA(SPLIT(B5132,"" "")))"),7.0)</f>
        <v>7</v>
      </c>
    </row>
    <row r="5133">
      <c r="A5133" s="1" t="s">
        <v>10225</v>
      </c>
      <c r="B5133" s="1" t="s">
        <v>10226</v>
      </c>
      <c r="C5133" s="1">
        <v>9872.0</v>
      </c>
      <c r="F5133" s="1" t="s">
        <v>10206</v>
      </c>
      <c r="G5133" s="2">
        <f>IFERROR(__xludf.DUMMYFUNCTION("IF(B5133="""","""",COUNTA(SPLIT(B5133,"" "")))"),3.0)</f>
        <v>3</v>
      </c>
    </row>
    <row r="5134">
      <c r="A5134" s="1" t="s">
        <v>10227</v>
      </c>
      <c r="B5134" s="1" t="s">
        <v>10228</v>
      </c>
      <c r="C5134" s="1">
        <v>9873.0</v>
      </c>
      <c r="F5134" s="1" t="s">
        <v>10206</v>
      </c>
      <c r="G5134" s="2">
        <f>IFERROR(__xludf.DUMMYFUNCTION("IF(B5134="""","""",COUNTA(SPLIT(B5134,"" "")))"),3.0)</f>
        <v>3</v>
      </c>
    </row>
    <row r="5135">
      <c r="A5135" s="1" t="s">
        <v>10229</v>
      </c>
      <c r="B5135" s="1" t="s">
        <v>10230</v>
      </c>
      <c r="C5135" s="1">
        <v>9874.0</v>
      </c>
      <c r="F5135" s="1" t="s">
        <v>10206</v>
      </c>
      <c r="G5135" s="2">
        <f>IFERROR(__xludf.DUMMYFUNCTION("IF(B5135="""","""",COUNTA(SPLIT(B5135,"" "")))"),12.0)</f>
        <v>12</v>
      </c>
    </row>
    <row r="5136">
      <c r="A5136" s="1" t="s">
        <v>10231</v>
      </c>
      <c r="B5136" s="1" t="s">
        <v>10232</v>
      </c>
      <c r="C5136" s="1">
        <v>9875.0</v>
      </c>
      <c r="F5136" s="1" t="s">
        <v>10206</v>
      </c>
      <c r="G5136" s="2">
        <f>IFERROR(__xludf.DUMMYFUNCTION("IF(B5136="""","""",COUNTA(SPLIT(B5136,"" "")))"),2.0)</f>
        <v>2</v>
      </c>
    </row>
    <row r="5137">
      <c r="A5137" s="1" t="s">
        <v>10233</v>
      </c>
      <c r="B5137" s="1" t="s">
        <v>10234</v>
      </c>
      <c r="C5137" s="1">
        <v>9876.0</v>
      </c>
      <c r="F5137" s="1" t="s">
        <v>10206</v>
      </c>
      <c r="G5137" s="2">
        <f>IFERROR(__xludf.DUMMYFUNCTION("IF(B5137="""","""",COUNTA(SPLIT(B5137,"" "")))"),6.0)</f>
        <v>6</v>
      </c>
    </row>
    <row r="5138">
      <c r="A5138" s="1" t="s">
        <v>10235</v>
      </c>
      <c r="B5138" s="1" t="s">
        <v>10236</v>
      </c>
      <c r="C5138" s="1">
        <v>9877.0</v>
      </c>
      <c r="F5138" s="1" t="s">
        <v>10206</v>
      </c>
      <c r="G5138" s="2">
        <f>IFERROR(__xludf.DUMMYFUNCTION("IF(B5138="""","""",COUNTA(SPLIT(B5138,"" "")))"),6.0)</f>
        <v>6</v>
      </c>
    </row>
    <row r="5139">
      <c r="A5139" s="1" t="s">
        <v>10237</v>
      </c>
      <c r="B5139" s="1" t="s">
        <v>10238</v>
      </c>
      <c r="C5139" s="1">
        <v>9691.0</v>
      </c>
      <c r="F5139" s="1" t="s">
        <v>10206</v>
      </c>
      <c r="G5139" s="2">
        <f>IFERROR(__xludf.DUMMYFUNCTION("IF(B5139="""","""",COUNTA(SPLIT(B5139,"" "")))"),4.0)</f>
        <v>4</v>
      </c>
    </row>
    <row r="5140">
      <c r="A5140" s="1" t="s">
        <v>10239</v>
      </c>
      <c r="B5140" s="1" t="s">
        <v>10240</v>
      </c>
      <c r="C5140" s="1">
        <v>9692.0</v>
      </c>
      <c r="F5140" s="1" t="s">
        <v>10206</v>
      </c>
      <c r="G5140" s="2">
        <f>IFERROR(__xludf.DUMMYFUNCTION("IF(B5140="""","""",COUNTA(SPLIT(B5140,"" "")))"),4.0)</f>
        <v>4</v>
      </c>
    </row>
    <row r="5141">
      <c r="A5141" s="1" t="s">
        <v>10241</v>
      </c>
      <c r="B5141" s="1" t="s">
        <v>10242</v>
      </c>
      <c r="C5141" s="1">
        <v>9693.0</v>
      </c>
      <c r="F5141" s="1" t="s">
        <v>10206</v>
      </c>
      <c r="G5141" s="2">
        <f>IFERROR(__xludf.DUMMYFUNCTION("IF(B5141="""","""",COUNTA(SPLIT(B5141,"" "")))"),3.0)</f>
        <v>3</v>
      </c>
    </row>
    <row r="5142">
      <c r="A5142" s="1" t="s">
        <v>10243</v>
      </c>
      <c r="B5142" s="1" t="s">
        <v>10244</v>
      </c>
      <c r="C5142" s="1">
        <v>9870.0</v>
      </c>
      <c r="F5142" s="1" t="s">
        <v>10206</v>
      </c>
      <c r="G5142" s="2">
        <f>IFERROR(__xludf.DUMMYFUNCTION("IF(B5142="""","""",COUNTA(SPLIT(B5142,"" "")))"),13.0)</f>
        <v>13</v>
      </c>
    </row>
    <row r="5143">
      <c r="A5143" s="1" t="s">
        <v>10245</v>
      </c>
      <c r="B5143" s="1" t="s">
        <v>10246</v>
      </c>
      <c r="C5143" s="1">
        <v>4320.0</v>
      </c>
      <c r="F5143" s="1" t="s">
        <v>10206</v>
      </c>
      <c r="G5143" s="2">
        <f>IFERROR(__xludf.DUMMYFUNCTION("IF(B5143="""","""",COUNTA(SPLIT(B5143,"" "")))"),3.0)</f>
        <v>3</v>
      </c>
    </row>
    <row r="5144">
      <c r="A5144" s="1" t="s">
        <v>10247</v>
      </c>
      <c r="B5144" s="1" t="s">
        <v>10248</v>
      </c>
      <c r="C5144" s="1">
        <v>4321.0</v>
      </c>
      <c r="F5144" s="1" t="s">
        <v>10206</v>
      </c>
      <c r="G5144" s="2">
        <f>IFERROR(__xludf.DUMMYFUNCTION("IF(B5144="""","""",COUNTA(SPLIT(B5144,"" "")))"),5.0)</f>
        <v>5</v>
      </c>
    </row>
    <row r="5145">
      <c r="A5145" s="1" t="s">
        <v>10249</v>
      </c>
      <c r="B5145" s="1" t="s">
        <v>10250</v>
      </c>
      <c r="C5145" s="1">
        <v>4322.0</v>
      </c>
      <c r="F5145" s="1" t="s">
        <v>10206</v>
      </c>
      <c r="G5145" s="2">
        <f>IFERROR(__xludf.DUMMYFUNCTION("IF(B5145="""","""",COUNTA(SPLIT(B5145,"" "")))"),6.0)</f>
        <v>6</v>
      </c>
    </row>
    <row r="5146">
      <c r="A5146" s="1" t="s">
        <v>10251</v>
      </c>
      <c r="B5146" s="1" t="s">
        <v>10252</v>
      </c>
      <c r="C5146" s="1">
        <v>4018.0</v>
      </c>
      <c r="F5146" s="1" t="s">
        <v>10206</v>
      </c>
      <c r="G5146" s="2">
        <f>IFERROR(__xludf.DUMMYFUNCTION("IF(B5146="""","""",COUNTA(SPLIT(B5146,"" "")))"),1.0)</f>
        <v>1</v>
      </c>
    </row>
    <row r="5147">
      <c r="A5147" s="1" t="s">
        <v>10253</v>
      </c>
      <c r="B5147" s="1" t="s">
        <v>10254</v>
      </c>
      <c r="C5147" s="1">
        <v>4019.0</v>
      </c>
      <c r="F5147" s="1" t="s">
        <v>10206</v>
      </c>
      <c r="G5147" s="2">
        <f>IFERROR(__xludf.DUMMYFUNCTION("IF(B5147="""","""",COUNTA(SPLIT(B5147,"" "")))"),5.0)</f>
        <v>5</v>
      </c>
    </row>
    <row r="5148">
      <c r="A5148" s="1" t="s">
        <v>10255</v>
      </c>
      <c r="B5148" s="1" t="s">
        <v>10256</v>
      </c>
      <c r="C5148" s="1">
        <v>4092.0</v>
      </c>
      <c r="F5148" s="1" t="s">
        <v>10206</v>
      </c>
      <c r="G5148" s="2">
        <f>IFERROR(__xludf.DUMMYFUNCTION("IF(B5148="""","""",COUNTA(SPLIT(B5148,"" "")))"),3.0)</f>
        <v>3</v>
      </c>
    </row>
    <row r="5149">
      <c r="A5149" s="1" t="s">
        <v>10257</v>
      </c>
      <c r="B5149" s="1" t="s">
        <v>10258</v>
      </c>
      <c r="C5149" s="1">
        <v>4093.0</v>
      </c>
      <c r="F5149" s="1" t="s">
        <v>10206</v>
      </c>
      <c r="G5149" s="2">
        <f>IFERROR(__xludf.DUMMYFUNCTION("IF(B5149="""","""",COUNTA(SPLIT(B5149,"" "")))"),5.0)</f>
        <v>5</v>
      </c>
    </row>
    <row r="5150">
      <c r="A5150" s="1" t="s">
        <v>10259</v>
      </c>
      <c r="B5150" s="1" t="s">
        <v>10260</v>
      </c>
      <c r="C5150" s="1">
        <v>3954.0</v>
      </c>
      <c r="F5150" s="1" t="s">
        <v>10206</v>
      </c>
      <c r="G5150" s="2">
        <f>IFERROR(__xludf.DUMMYFUNCTION("IF(B5150="""","""",COUNTA(SPLIT(B5150,"" "")))"),4.0)</f>
        <v>4</v>
      </c>
    </row>
    <row r="5151">
      <c r="A5151" s="1" t="s">
        <v>10261</v>
      </c>
      <c r="B5151" s="1" t="s">
        <v>10262</v>
      </c>
      <c r="C5151" s="1">
        <v>3955.0</v>
      </c>
      <c r="F5151" s="1" t="s">
        <v>10206</v>
      </c>
      <c r="G5151" s="2">
        <f>IFERROR(__xludf.DUMMYFUNCTION("IF(B5151="""","""",COUNTA(SPLIT(B5151,"" "")))"),9.0)</f>
        <v>9</v>
      </c>
    </row>
    <row r="5152">
      <c r="A5152" s="1" t="s">
        <v>10263</v>
      </c>
      <c r="B5152" s="1" t="s">
        <v>10264</v>
      </c>
      <c r="C5152" s="1">
        <v>3956.0</v>
      </c>
      <c r="F5152" s="1" t="s">
        <v>10206</v>
      </c>
      <c r="G5152" s="2">
        <f>IFERROR(__xludf.DUMMYFUNCTION("IF(B5152="""","""",COUNTA(SPLIT(B5152,"" "")))"),3.0)</f>
        <v>3</v>
      </c>
    </row>
    <row r="5153">
      <c r="A5153" s="1" t="s">
        <v>10265</v>
      </c>
      <c r="B5153" s="1" t="s">
        <v>10266</v>
      </c>
      <c r="C5153" s="1">
        <v>3957.0</v>
      </c>
      <c r="F5153" s="1" t="s">
        <v>10206</v>
      </c>
      <c r="G5153" s="2">
        <f>IFERROR(__xludf.DUMMYFUNCTION("IF(B5153="""","""",COUNTA(SPLIT(B5153,"" "")))"),8.0)</f>
        <v>8</v>
      </c>
    </row>
    <row r="5154">
      <c r="A5154" s="1" t="s">
        <v>10267</v>
      </c>
      <c r="B5154" s="1" t="s">
        <v>10268</v>
      </c>
      <c r="C5154" s="1">
        <v>8300.0</v>
      </c>
      <c r="F5154" s="1" t="s">
        <v>10206</v>
      </c>
      <c r="G5154" s="2">
        <f>IFERROR(__xludf.DUMMYFUNCTION("IF(B5154="""","""",COUNTA(SPLIT(B5154,"" "")))"),43.0)</f>
        <v>43</v>
      </c>
    </row>
    <row r="5155">
      <c r="A5155" s="1" t="s">
        <v>10269</v>
      </c>
      <c r="B5155" s="1" t="s">
        <v>10270</v>
      </c>
      <c r="C5155" s="1">
        <v>4105.0</v>
      </c>
      <c r="F5155" s="1" t="s">
        <v>10206</v>
      </c>
      <c r="G5155" s="2">
        <f>IFERROR(__xludf.DUMMYFUNCTION("IF(B5155="""","""",COUNTA(SPLIT(B5155,"" "")))"),2.0)</f>
        <v>2</v>
      </c>
    </row>
    <row r="5156">
      <c r="A5156" s="1" t="s">
        <v>10271</v>
      </c>
      <c r="B5156" s="1" t="s">
        <v>10272</v>
      </c>
      <c r="C5156" s="1">
        <v>4106.0</v>
      </c>
      <c r="F5156" s="1" t="s">
        <v>10206</v>
      </c>
      <c r="G5156" s="2">
        <f>IFERROR(__xludf.DUMMYFUNCTION("IF(B5156="""","""",COUNTA(SPLIT(B5156,"" "")))"),5.0)</f>
        <v>5</v>
      </c>
    </row>
    <row r="5157">
      <c r="A5157" s="1" t="s">
        <v>10273</v>
      </c>
      <c r="B5157" s="1" t="s">
        <v>10270</v>
      </c>
      <c r="C5157" s="1">
        <v>4103.0</v>
      </c>
      <c r="F5157" s="1" t="s">
        <v>10206</v>
      </c>
      <c r="G5157" s="2">
        <f>IFERROR(__xludf.DUMMYFUNCTION("IF(B5157="""","""",COUNTA(SPLIT(B5157,"" "")))"),2.0)</f>
        <v>2</v>
      </c>
    </row>
    <row r="5158">
      <c r="A5158" s="1" t="s">
        <v>10274</v>
      </c>
      <c r="B5158" s="1" t="s">
        <v>10275</v>
      </c>
      <c r="C5158" s="1">
        <v>4104.0</v>
      </c>
      <c r="F5158" s="1" t="s">
        <v>10206</v>
      </c>
      <c r="G5158" s="2">
        <f>IFERROR(__xludf.DUMMYFUNCTION("IF(B5158="""","""",COUNTA(SPLIT(B5158,"" "")))"),4.0)</f>
        <v>4</v>
      </c>
    </row>
    <row r="5159">
      <c r="A5159" s="1" t="s">
        <v>10276</v>
      </c>
      <c r="B5159" s="1" t="s">
        <v>10277</v>
      </c>
      <c r="C5159" s="1">
        <v>4089.0</v>
      </c>
      <c r="F5159" s="1" t="s">
        <v>10206</v>
      </c>
      <c r="G5159" s="2">
        <f>IFERROR(__xludf.DUMMYFUNCTION("IF(B5159="""","""",COUNTA(SPLIT(B5159,"" "")))"),2.0)</f>
        <v>2</v>
      </c>
    </row>
    <row r="5160">
      <c r="A5160" s="1" t="s">
        <v>10278</v>
      </c>
      <c r="B5160" s="1" t="s">
        <v>10279</v>
      </c>
      <c r="C5160" s="1">
        <v>4090.0</v>
      </c>
      <c r="F5160" s="1" t="s">
        <v>10206</v>
      </c>
      <c r="G5160" s="2">
        <f>IFERROR(__xludf.DUMMYFUNCTION("IF(B5160="""","""",COUNTA(SPLIT(B5160,"" "")))"),4.0)</f>
        <v>4</v>
      </c>
    </row>
    <row r="5161">
      <c r="A5161" s="1" t="s">
        <v>10280</v>
      </c>
      <c r="B5161" s="1" t="s">
        <v>10281</v>
      </c>
      <c r="C5161" s="1">
        <v>4091.0</v>
      </c>
      <c r="F5161" s="1" t="s">
        <v>10206</v>
      </c>
      <c r="G5161" s="2">
        <f>IFERROR(__xludf.DUMMYFUNCTION("IF(B5161="""","""",COUNTA(SPLIT(B5161,"" "")))"),4.0)</f>
        <v>4</v>
      </c>
    </row>
    <row r="5162">
      <c r="A5162" s="1" t="s">
        <v>10282</v>
      </c>
      <c r="B5162" s="1" t="s">
        <v>10283</v>
      </c>
      <c r="C5162" s="1">
        <v>4101.0</v>
      </c>
      <c r="F5162" s="1" t="s">
        <v>10206</v>
      </c>
      <c r="G5162" s="2">
        <f>IFERROR(__xludf.DUMMYFUNCTION("IF(B5162="""","""",COUNTA(SPLIT(B5162,"" "")))"),5.0)</f>
        <v>5</v>
      </c>
    </row>
    <row r="5163">
      <c r="A5163" s="1" t="s">
        <v>10284</v>
      </c>
      <c r="B5163" s="1" t="s">
        <v>10285</v>
      </c>
      <c r="C5163" s="1">
        <v>4102.0</v>
      </c>
      <c r="F5163" s="1" t="s">
        <v>10206</v>
      </c>
      <c r="G5163" s="2">
        <f>IFERROR(__xludf.DUMMYFUNCTION("IF(B5163="""","""",COUNTA(SPLIT(B5163,"" "")))"),3.0)</f>
        <v>3</v>
      </c>
    </row>
    <row r="5164">
      <c r="A5164" s="1" t="s">
        <v>10286</v>
      </c>
      <c r="B5164" s="1" t="s">
        <v>10287</v>
      </c>
      <c r="C5164" s="1">
        <v>11150.0</v>
      </c>
      <c r="F5164" s="1" t="s">
        <v>10206</v>
      </c>
      <c r="G5164" s="2">
        <f>IFERROR(__xludf.DUMMYFUNCTION("IF(B5164="""","""",COUNTA(SPLIT(B5164,"" "")))"),5.0)</f>
        <v>5</v>
      </c>
    </row>
    <row r="5165">
      <c r="A5165" s="1" t="s">
        <v>10288</v>
      </c>
      <c r="B5165" s="1" t="s">
        <v>10289</v>
      </c>
      <c r="C5165" s="1">
        <v>11151.0</v>
      </c>
      <c r="F5165" s="1" t="s">
        <v>10206</v>
      </c>
      <c r="G5165" s="2">
        <f>IFERROR(__xludf.DUMMYFUNCTION("IF(B5165="""","""",COUNTA(SPLIT(B5165,"" "")))"),5.0)</f>
        <v>5</v>
      </c>
    </row>
    <row r="5166">
      <c r="A5166" s="1" t="s">
        <v>10290</v>
      </c>
      <c r="B5166" s="1" t="s">
        <v>10291</v>
      </c>
      <c r="C5166" s="1">
        <v>11154.0</v>
      </c>
      <c r="F5166" s="1" t="s">
        <v>10206</v>
      </c>
      <c r="G5166" s="2">
        <f>IFERROR(__xludf.DUMMYFUNCTION("IF(B5166="""","""",COUNTA(SPLIT(B5166,"" "")))"),4.0)</f>
        <v>4</v>
      </c>
    </row>
    <row r="5167">
      <c r="A5167" s="1" t="s">
        <v>10292</v>
      </c>
      <c r="B5167" s="1" t="s">
        <v>10293</v>
      </c>
      <c r="C5167" s="1">
        <v>9382.0</v>
      </c>
      <c r="F5167" s="1" t="s">
        <v>10206</v>
      </c>
      <c r="G5167" s="2">
        <f>IFERROR(__xludf.DUMMYFUNCTION("IF(B5167="""","""",COUNTA(SPLIT(B5167,"" "")))"),2.0)</f>
        <v>2</v>
      </c>
    </row>
    <row r="5168">
      <c r="A5168" s="1" t="s">
        <v>10294</v>
      </c>
      <c r="B5168" s="1" t="s">
        <v>10295</v>
      </c>
      <c r="C5168" s="1">
        <v>9383.0</v>
      </c>
      <c r="F5168" s="1" t="s">
        <v>10206</v>
      </c>
      <c r="G5168" s="2">
        <f>IFERROR(__xludf.DUMMYFUNCTION("IF(B5168="""","""",COUNTA(SPLIT(B5168,"" "")))"),8.0)</f>
        <v>8</v>
      </c>
    </row>
    <row r="5169">
      <c r="A5169" s="1" t="s">
        <v>10296</v>
      </c>
      <c r="B5169" s="1" t="s">
        <v>10230</v>
      </c>
      <c r="C5169" s="1">
        <v>9384.0</v>
      </c>
      <c r="F5169" s="1" t="s">
        <v>10206</v>
      </c>
      <c r="G5169" s="2">
        <f>IFERROR(__xludf.DUMMYFUNCTION("IF(B5169="""","""",COUNTA(SPLIT(B5169,"" "")))"),12.0)</f>
        <v>12</v>
      </c>
    </row>
    <row r="5170">
      <c r="A5170" s="1" t="s">
        <v>10297</v>
      </c>
      <c r="B5170" s="1" t="s">
        <v>10298</v>
      </c>
      <c r="C5170" s="1">
        <v>3763.0</v>
      </c>
      <c r="F5170" s="1" t="s">
        <v>10206</v>
      </c>
      <c r="G5170" s="2">
        <f>IFERROR(__xludf.DUMMYFUNCTION("IF(B5170="""","""",COUNTA(SPLIT(B5170,"" "")))"),4.0)</f>
        <v>4</v>
      </c>
    </row>
    <row r="5171">
      <c r="A5171" s="1" t="s">
        <v>10299</v>
      </c>
      <c r="B5171" s="1" t="s">
        <v>10300</v>
      </c>
      <c r="C5171" s="1">
        <v>3764.0</v>
      </c>
      <c r="F5171" s="1" t="s">
        <v>10206</v>
      </c>
      <c r="G5171" s="2">
        <f>IFERROR(__xludf.DUMMYFUNCTION("IF(B5171="""","""",COUNTA(SPLIT(B5171,"" "")))"),4.0)</f>
        <v>4</v>
      </c>
    </row>
    <row r="5172">
      <c r="A5172" s="1" t="s">
        <v>10301</v>
      </c>
      <c r="B5172" s="1" t="s">
        <v>10302</v>
      </c>
      <c r="C5172" s="1">
        <v>3765.0</v>
      </c>
      <c r="F5172" s="1" t="s">
        <v>10206</v>
      </c>
      <c r="G5172" s="2">
        <f>IFERROR(__xludf.DUMMYFUNCTION("IF(B5172="""","""",COUNTA(SPLIT(B5172,"" "")))"),6.0)</f>
        <v>6</v>
      </c>
    </row>
    <row r="5173">
      <c r="A5173" s="1" t="s">
        <v>10303</v>
      </c>
      <c r="B5173" s="1" t="s">
        <v>10304</v>
      </c>
      <c r="C5173" s="1">
        <v>8294.0</v>
      </c>
      <c r="F5173" s="1" t="s">
        <v>10206</v>
      </c>
      <c r="G5173" s="2">
        <f>IFERROR(__xludf.DUMMYFUNCTION("IF(B5173="""","""",COUNTA(SPLIT(B5173,"" "")))"),58.0)</f>
        <v>58</v>
      </c>
    </row>
    <row r="5174">
      <c r="A5174" s="1" t="s">
        <v>10305</v>
      </c>
      <c r="B5174" s="1" t="s">
        <v>10270</v>
      </c>
      <c r="C5174" s="1">
        <v>4127.0</v>
      </c>
      <c r="F5174" s="1" t="s">
        <v>10206</v>
      </c>
      <c r="G5174" s="2">
        <f>IFERROR(__xludf.DUMMYFUNCTION("IF(B5174="""","""",COUNTA(SPLIT(B5174,"" "")))"),2.0)</f>
        <v>2</v>
      </c>
    </row>
    <row r="5175">
      <c r="A5175" s="1" t="s">
        <v>10306</v>
      </c>
      <c r="B5175" s="1" t="s">
        <v>10248</v>
      </c>
      <c r="C5175" s="1">
        <v>4128.0</v>
      </c>
      <c r="F5175" s="1" t="s">
        <v>10206</v>
      </c>
      <c r="G5175" s="2">
        <f>IFERROR(__xludf.DUMMYFUNCTION("IF(B5175="""","""",COUNTA(SPLIT(B5175,"" "")))"),5.0)</f>
        <v>5</v>
      </c>
    </row>
    <row r="5176">
      <c r="A5176" s="1" t="s">
        <v>10307</v>
      </c>
      <c r="B5176" s="1" t="s">
        <v>10308</v>
      </c>
      <c r="C5176" s="1">
        <v>4129.0</v>
      </c>
      <c r="F5176" s="1" t="s">
        <v>10206</v>
      </c>
      <c r="G5176" s="2">
        <f>IFERROR(__xludf.DUMMYFUNCTION("IF(B5176="""","""",COUNTA(SPLIT(B5176,"" "")))"),3.0)</f>
        <v>3</v>
      </c>
    </row>
    <row r="5177">
      <c r="A5177" s="1" t="s">
        <v>10309</v>
      </c>
      <c r="B5177" s="1" t="s">
        <v>10310</v>
      </c>
      <c r="C5177" s="1">
        <v>4132.0</v>
      </c>
      <c r="F5177" s="1" t="s">
        <v>10206</v>
      </c>
      <c r="G5177" s="2">
        <f>IFERROR(__xludf.DUMMYFUNCTION("IF(B5177="""","""",COUNTA(SPLIT(B5177,"" "")))"),4.0)</f>
        <v>4</v>
      </c>
    </row>
    <row r="5178">
      <c r="A5178" s="1" t="s">
        <v>10311</v>
      </c>
      <c r="B5178" s="1" t="s">
        <v>10312</v>
      </c>
      <c r="C5178" s="1">
        <v>3878.0</v>
      </c>
      <c r="F5178" s="1" t="s">
        <v>10206</v>
      </c>
      <c r="G5178" s="2">
        <f>IFERROR(__xludf.DUMMYFUNCTION("IF(B5178="""","""",COUNTA(SPLIT(B5178,"" "")))"),4.0)</f>
        <v>4</v>
      </c>
    </row>
    <row r="5179">
      <c r="A5179" s="1" t="s">
        <v>10313</v>
      </c>
      <c r="B5179" s="1" t="s">
        <v>10314</v>
      </c>
      <c r="C5179" s="1">
        <v>3879.0</v>
      </c>
      <c r="F5179" s="1" t="s">
        <v>10206</v>
      </c>
      <c r="G5179" s="2">
        <f>IFERROR(__xludf.DUMMYFUNCTION("IF(B5179="""","""",COUNTA(SPLIT(B5179,"" "")))"),7.0)</f>
        <v>7</v>
      </c>
    </row>
    <row r="5180">
      <c r="A5180" s="1" t="s">
        <v>10315</v>
      </c>
      <c r="B5180" s="1" t="s">
        <v>10316</v>
      </c>
      <c r="C5180" s="1">
        <v>4181.0</v>
      </c>
      <c r="F5180" s="1" t="s">
        <v>10206</v>
      </c>
      <c r="G5180" s="2">
        <f>IFERROR(__xludf.DUMMYFUNCTION("IF(B5180="""","""",COUNTA(SPLIT(B5180,"" "")))"),3.0)</f>
        <v>3</v>
      </c>
    </row>
    <row r="5181">
      <c r="A5181" s="1" t="s">
        <v>10317</v>
      </c>
      <c r="B5181" s="1" t="s">
        <v>10318</v>
      </c>
      <c r="C5181" s="1">
        <v>4678.0</v>
      </c>
      <c r="F5181" s="1" t="s">
        <v>10206</v>
      </c>
      <c r="G5181" s="2">
        <f>IFERROR(__xludf.DUMMYFUNCTION("IF(B5181="""","""",COUNTA(SPLIT(B5181,"" "")))"),5.0)</f>
        <v>5</v>
      </c>
    </row>
    <row r="5182">
      <c r="A5182" s="1" t="s">
        <v>10319</v>
      </c>
      <c r="B5182" s="1" t="s">
        <v>10320</v>
      </c>
      <c r="C5182" s="1">
        <v>8297.0</v>
      </c>
      <c r="F5182" s="1" t="s">
        <v>10206</v>
      </c>
      <c r="G5182" s="2">
        <f>IFERROR(__xludf.DUMMYFUNCTION("IF(B5182="""","""",COUNTA(SPLIT(B5182,"" "")))"),50.0)</f>
        <v>50</v>
      </c>
    </row>
    <row r="5183">
      <c r="A5183" s="1" t="s">
        <v>10321</v>
      </c>
      <c r="B5183" s="1" t="s">
        <v>10322</v>
      </c>
      <c r="C5183" s="1">
        <v>9929.0</v>
      </c>
      <c r="F5183" s="1" t="s">
        <v>10206</v>
      </c>
      <c r="G5183" s="2">
        <f>IFERROR(__xludf.DUMMYFUNCTION("IF(B5183="""","""",COUNTA(SPLIT(B5183,"" "")))"),6.0)</f>
        <v>6</v>
      </c>
    </row>
    <row r="5184">
      <c r="A5184" s="1" t="s">
        <v>10323</v>
      </c>
      <c r="B5184" s="1" t="s">
        <v>10324</v>
      </c>
      <c r="C5184" s="1">
        <v>9930.0</v>
      </c>
      <c r="F5184" s="1" t="s">
        <v>10206</v>
      </c>
      <c r="G5184" s="2">
        <f>IFERROR(__xludf.DUMMYFUNCTION("IF(B5184="""","""",COUNTA(SPLIT(B5184,"" "")))"),4.0)</f>
        <v>4</v>
      </c>
    </row>
    <row r="5185">
      <c r="A5185" s="1" t="s">
        <v>10325</v>
      </c>
      <c r="B5185" s="1" t="s">
        <v>10326</v>
      </c>
      <c r="C5185" s="1">
        <v>9931.0</v>
      </c>
      <c r="F5185" s="1" t="s">
        <v>10206</v>
      </c>
      <c r="G5185" s="2">
        <f>IFERROR(__xludf.DUMMYFUNCTION("IF(B5185="""","""",COUNTA(SPLIT(B5185,"" "")))"),5.0)</f>
        <v>5</v>
      </c>
    </row>
    <row r="5186">
      <c r="A5186" s="1" t="s">
        <v>10327</v>
      </c>
      <c r="B5186" s="1" t="s">
        <v>10328</v>
      </c>
      <c r="C5186" s="1">
        <v>10764.0</v>
      </c>
      <c r="F5186" s="1" t="s">
        <v>10206</v>
      </c>
      <c r="G5186" s="2">
        <f>IFERROR(__xludf.DUMMYFUNCTION("IF(B5186="""","""",COUNTA(SPLIT(B5186,"" "")))"),19.0)</f>
        <v>19</v>
      </c>
    </row>
    <row r="5187">
      <c r="A5187" s="1" t="s">
        <v>10329</v>
      </c>
      <c r="B5187" s="1" t="s">
        <v>10330</v>
      </c>
      <c r="C5187" s="1">
        <v>11296.0</v>
      </c>
      <c r="F5187" s="1" t="s">
        <v>10206</v>
      </c>
      <c r="G5187" s="2">
        <f>IFERROR(__xludf.DUMMYFUNCTION("IF(B5187="""","""",COUNTA(SPLIT(B5187,"" "")))"),4.0)</f>
        <v>4</v>
      </c>
    </row>
    <row r="5188">
      <c r="A5188" s="1" t="s">
        <v>10331</v>
      </c>
      <c r="B5188" s="1" t="s">
        <v>10332</v>
      </c>
      <c r="C5188" s="1">
        <v>11252.0</v>
      </c>
      <c r="F5188" s="1" t="s">
        <v>10206</v>
      </c>
      <c r="G5188" s="2">
        <f>IFERROR(__xludf.DUMMYFUNCTION("IF(B5188="""","""",COUNTA(SPLIT(B5188,"" "")))"),5.0)</f>
        <v>5</v>
      </c>
    </row>
    <row r="5189">
      <c r="A5189" s="1" t="s">
        <v>10333</v>
      </c>
      <c r="B5189" s="1" t="s">
        <v>10334</v>
      </c>
      <c r="C5189" s="1">
        <v>11253.0</v>
      </c>
      <c r="F5189" s="1" t="s">
        <v>10206</v>
      </c>
      <c r="G5189" s="2">
        <f>IFERROR(__xludf.DUMMYFUNCTION("IF(B5189="""","""",COUNTA(SPLIT(B5189,"" "")))"),4.0)</f>
        <v>4</v>
      </c>
    </row>
    <row r="5190">
      <c r="A5190" s="1" t="s">
        <v>10335</v>
      </c>
      <c r="B5190" s="1" t="s">
        <v>10336</v>
      </c>
      <c r="C5190" s="1">
        <v>11301.0</v>
      </c>
      <c r="F5190" s="1" t="s">
        <v>10206</v>
      </c>
      <c r="G5190" s="2">
        <f>IFERROR(__xludf.DUMMYFUNCTION("IF(B5190="""","""",COUNTA(SPLIT(B5190,"" "")))"),7.0)</f>
        <v>7</v>
      </c>
    </row>
    <row r="5191">
      <c r="A5191" s="1" t="s">
        <v>10337</v>
      </c>
      <c r="B5191" s="1" t="s">
        <v>10338</v>
      </c>
      <c r="C5191" s="1">
        <v>8985.0</v>
      </c>
      <c r="F5191" s="1" t="s">
        <v>10206</v>
      </c>
      <c r="G5191" s="2">
        <f>IFERROR(__xludf.DUMMYFUNCTION("IF(B5191="""","""",COUNTA(SPLIT(B5191,"" "")))"),4.0)</f>
        <v>4</v>
      </c>
    </row>
    <row r="5192">
      <c r="A5192" s="1" t="s">
        <v>10339</v>
      </c>
      <c r="B5192" s="1" t="s">
        <v>10340</v>
      </c>
      <c r="C5192" s="1">
        <v>8986.0</v>
      </c>
      <c r="F5192" s="1" t="s">
        <v>10206</v>
      </c>
      <c r="G5192" s="2">
        <f>IFERROR(__xludf.DUMMYFUNCTION("IF(B5192="""","""",COUNTA(SPLIT(B5192,"" "")))"),5.0)</f>
        <v>5</v>
      </c>
    </row>
    <row r="5193">
      <c r="A5193" s="1" t="s">
        <v>10341</v>
      </c>
      <c r="B5193" s="1" t="s">
        <v>10342</v>
      </c>
      <c r="C5193" s="1">
        <v>8983.0</v>
      </c>
      <c r="F5193" s="1" t="s">
        <v>10206</v>
      </c>
      <c r="G5193" s="2">
        <f>IFERROR(__xludf.DUMMYFUNCTION("IF(B5193="""","""",COUNTA(SPLIT(B5193,"" "")))"),3.0)</f>
        <v>3</v>
      </c>
    </row>
    <row r="5194">
      <c r="A5194" s="1" t="s">
        <v>10343</v>
      </c>
      <c r="B5194" s="1" t="s">
        <v>10344</v>
      </c>
      <c r="C5194" s="1">
        <v>8984.0</v>
      </c>
      <c r="F5194" s="1" t="s">
        <v>10206</v>
      </c>
      <c r="G5194" s="2">
        <f>IFERROR(__xludf.DUMMYFUNCTION("IF(B5194="""","""",COUNTA(SPLIT(B5194,"" "")))"),4.0)</f>
        <v>4</v>
      </c>
    </row>
    <row r="5195">
      <c r="A5195" s="1" t="s">
        <v>10345</v>
      </c>
      <c r="B5195" s="1" t="s">
        <v>10346</v>
      </c>
      <c r="C5195" s="1">
        <v>9924.0</v>
      </c>
      <c r="F5195" s="1" t="s">
        <v>10206</v>
      </c>
      <c r="G5195" s="2">
        <f>IFERROR(__xludf.DUMMYFUNCTION("IF(B5195="""","""",COUNTA(SPLIT(B5195,"" "")))"),2.0)</f>
        <v>2</v>
      </c>
    </row>
    <row r="5196">
      <c r="A5196" s="1" t="s">
        <v>10347</v>
      </c>
      <c r="B5196" s="1" t="s">
        <v>10348</v>
      </c>
      <c r="C5196" s="1">
        <v>9926.0</v>
      </c>
      <c r="F5196" s="1" t="s">
        <v>10206</v>
      </c>
      <c r="G5196" s="2">
        <f>IFERROR(__xludf.DUMMYFUNCTION("IF(B5196="""","""",COUNTA(SPLIT(B5196,"" "")))"),4.0)</f>
        <v>4</v>
      </c>
    </row>
    <row r="5197">
      <c r="A5197" s="1" t="s">
        <v>10349</v>
      </c>
      <c r="B5197" s="1" t="s">
        <v>10350</v>
      </c>
      <c r="C5197" s="1">
        <v>10260.0</v>
      </c>
      <c r="F5197" s="1" t="s">
        <v>10206</v>
      </c>
      <c r="G5197" s="2">
        <f>IFERROR(__xludf.DUMMYFUNCTION("IF(B5197="""","""",COUNTA(SPLIT(B5197,"" "")))"),6.0)</f>
        <v>6</v>
      </c>
    </row>
    <row r="5198">
      <c r="A5198" s="1" t="s">
        <v>10351</v>
      </c>
      <c r="B5198" s="1" t="s">
        <v>10352</v>
      </c>
      <c r="C5198" s="1">
        <v>9928.0</v>
      </c>
      <c r="F5198" s="1" t="s">
        <v>10206</v>
      </c>
      <c r="G5198" s="2">
        <f>IFERROR(__xludf.DUMMYFUNCTION("IF(B5198="""","""",COUNTA(SPLIT(B5198,"" "")))"),5.0)</f>
        <v>5</v>
      </c>
    </row>
    <row r="5199">
      <c r="A5199" s="1" t="s">
        <v>10353</v>
      </c>
      <c r="B5199" s="1" t="s">
        <v>10354</v>
      </c>
      <c r="C5199" s="1">
        <v>9927.0</v>
      </c>
      <c r="F5199" s="1" t="s">
        <v>10206</v>
      </c>
      <c r="G5199" s="2">
        <f>IFERROR(__xludf.DUMMYFUNCTION("IF(B5199="""","""",COUNTA(SPLIT(B5199,"" "")))"),3.0)</f>
        <v>3</v>
      </c>
    </row>
    <row r="5200">
      <c r="A5200" s="1" t="s">
        <v>10355</v>
      </c>
      <c r="B5200" s="1" t="s">
        <v>10356</v>
      </c>
      <c r="C5200" s="1">
        <v>10773.0</v>
      </c>
      <c r="F5200" s="1" t="s">
        <v>10206</v>
      </c>
      <c r="G5200" s="2">
        <f>IFERROR(__xludf.DUMMYFUNCTION("IF(B5200="""","""",COUNTA(SPLIT(B5200,"" "")))"),18.0)</f>
        <v>18</v>
      </c>
    </row>
    <row r="5201">
      <c r="A5201" s="1" t="s">
        <v>10357</v>
      </c>
      <c r="B5201" s="1" t="s">
        <v>10358</v>
      </c>
      <c r="C5201" s="1">
        <v>9925.0</v>
      </c>
      <c r="F5201" s="1" t="s">
        <v>10206</v>
      </c>
      <c r="G5201" s="2">
        <f>IFERROR(__xludf.DUMMYFUNCTION("IF(B5201="""","""",COUNTA(SPLIT(B5201,"" "")))"),7.0)</f>
        <v>7</v>
      </c>
    </row>
    <row r="5202">
      <c r="A5202" s="1" t="s">
        <v>10359</v>
      </c>
      <c r="B5202" s="1" t="s">
        <v>10360</v>
      </c>
      <c r="C5202" s="1">
        <v>9973.0</v>
      </c>
      <c r="F5202" s="1" t="s">
        <v>10206</v>
      </c>
      <c r="G5202" s="2">
        <f>IFERROR(__xludf.DUMMYFUNCTION("IF(B5202="""","""",COUNTA(SPLIT(B5202,"" "")))"),4.0)</f>
        <v>4</v>
      </c>
    </row>
    <row r="5203">
      <c r="A5203" s="1" t="s">
        <v>10361</v>
      </c>
      <c r="B5203" s="1" t="s">
        <v>10362</v>
      </c>
      <c r="C5203" s="1">
        <v>10774.0</v>
      </c>
      <c r="F5203" s="1" t="s">
        <v>10206</v>
      </c>
      <c r="G5203" s="2">
        <f>IFERROR(__xludf.DUMMYFUNCTION("IF(B5203="""","""",COUNTA(SPLIT(B5203,"" "")))"),12.0)</f>
        <v>12</v>
      </c>
    </row>
    <row r="5204">
      <c r="A5204" s="1" t="s">
        <v>10363</v>
      </c>
      <c r="B5204" s="1" t="s">
        <v>10364</v>
      </c>
      <c r="C5204" s="1">
        <v>9018.0</v>
      </c>
      <c r="F5204" s="1" t="s">
        <v>10206</v>
      </c>
      <c r="G5204" s="2">
        <f>IFERROR(__xludf.DUMMYFUNCTION("IF(B5204="""","""",COUNTA(SPLIT(B5204,"" "")))"),2.0)</f>
        <v>2</v>
      </c>
    </row>
    <row r="5205">
      <c r="A5205" s="1" t="s">
        <v>10365</v>
      </c>
      <c r="B5205" s="1" t="s">
        <v>10366</v>
      </c>
      <c r="C5205" s="1">
        <v>9019.0</v>
      </c>
      <c r="F5205" s="1" t="s">
        <v>10206</v>
      </c>
      <c r="G5205" s="2">
        <f>IFERROR(__xludf.DUMMYFUNCTION("IF(B5205="""","""",COUNTA(SPLIT(B5205,"" "")))"),3.0)</f>
        <v>3</v>
      </c>
    </row>
    <row r="5206">
      <c r="A5206" s="1" t="s">
        <v>10367</v>
      </c>
      <c r="B5206" s="1" t="s">
        <v>10368</v>
      </c>
      <c r="C5206" s="1">
        <v>9020.0</v>
      </c>
      <c r="F5206" s="1" t="s">
        <v>10206</v>
      </c>
      <c r="G5206" s="2">
        <f>IFERROR(__xludf.DUMMYFUNCTION("IF(B5206="""","""",COUNTA(SPLIT(B5206,"" "")))"),4.0)</f>
        <v>4</v>
      </c>
    </row>
    <row r="5207">
      <c r="A5207" s="1" t="s">
        <v>10369</v>
      </c>
      <c r="B5207" s="1" t="s">
        <v>10370</v>
      </c>
      <c r="C5207" s="1">
        <v>9865.0</v>
      </c>
      <c r="F5207" s="1" t="s">
        <v>10206</v>
      </c>
      <c r="G5207" s="2">
        <f>IFERROR(__xludf.DUMMYFUNCTION("IF(B5207="""","""",COUNTA(SPLIT(B5207,"" "")))"),30.0)</f>
        <v>30</v>
      </c>
    </row>
    <row r="5208">
      <c r="A5208" s="1" t="s">
        <v>10371</v>
      </c>
      <c r="B5208" s="1" t="s">
        <v>10270</v>
      </c>
      <c r="C5208" s="1">
        <v>9021.0</v>
      </c>
      <c r="F5208" s="1" t="s">
        <v>10206</v>
      </c>
      <c r="G5208" s="2">
        <f>IFERROR(__xludf.DUMMYFUNCTION("IF(B5208="""","""",COUNTA(SPLIT(B5208,"" "")))"),2.0)</f>
        <v>2</v>
      </c>
    </row>
    <row r="5209">
      <c r="A5209" s="1" t="s">
        <v>10372</v>
      </c>
      <c r="B5209" s="1" t="s">
        <v>10373</v>
      </c>
      <c r="C5209" s="1">
        <v>9022.0</v>
      </c>
      <c r="F5209" s="1" t="s">
        <v>10206</v>
      </c>
      <c r="G5209" s="2">
        <f>IFERROR(__xludf.DUMMYFUNCTION("IF(B5209="""","""",COUNTA(SPLIT(B5209,"" "")))"),4.0)</f>
        <v>4</v>
      </c>
    </row>
    <row r="5210">
      <c r="A5210" s="1" t="s">
        <v>10374</v>
      </c>
      <c r="B5210" s="1" t="s">
        <v>10375</v>
      </c>
      <c r="C5210" s="1">
        <v>9023.0</v>
      </c>
      <c r="F5210" s="1" t="s">
        <v>10206</v>
      </c>
      <c r="G5210" s="2">
        <f>IFERROR(__xludf.DUMMYFUNCTION("IF(B5210="""","""",COUNTA(SPLIT(B5210,"" "")))"),3.0)</f>
        <v>3</v>
      </c>
    </row>
    <row r="5211">
      <c r="A5211" s="1" t="s">
        <v>10376</v>
      </c>
      <c r="B5211" s="1" t="s">
        <v>10377</v>
      </c>
      <c r="C5211" s="1">
        <v>9864.0</v>
      </c>
      <c r="F5211" s="1" t="s">
        <v>10206</v>
      </c>
      <c r="G5211" s="2">
        <f>IFERROR(__xludf.DUMMYFUNCTION("IF(B5211="""","""",COUNTA(SPLIT(B5211,"" "")))"),27.0)</f>
        <v>27</v>
      </c>
    </row>
    <row r="5212">
      <c r="A5212" s="1" t="s">
        <v>10378</v>
      </c>
      <c r="B5212" s="1" t="s">
        <v>10379</v>
      </c>
      <c r="C5212" s="1">
        <v>3904.0</v>
      </c>
      <c r="F5212" s="1" t="s">
        <v>10206</v>
      </c>
      <c r="G5212" s="2">
        <f>IFERROR(__xludf.DUMMYFUNCTION("IF(B5212="""","""",COUNTA(SPLIT(B5212,"" "")))"),3.0)</f>
        <v>3</v>
      </c>
    </row>
    <row r="5213">
      <c r="A5213" s="1" t="s">
        <v>10380</v>
      </c>
      <c r="B5213" s="1" t="s">
        <v>10381</v>
      </c>
      <c r="C5213" s="1">
        <v>6439.0</v>
      </c>
      <c r="F5213" s="1" t="s">
        <v>10206</v>
      </c>
      <c r="G5213" s="2">
        <f>IFERROR(__xludf.DUMMYFUNCTION("IF(B5213="""","""",COUNTA(SPLIT(B5213,"" "")))"),10.0)</f>
        <v>10</v>
      </c>
    </row>
    <row r="5214">
      <c r="A5214" s="1" t="s">
        <v>10382</v>
      </c>
      <c r="B5214" s="1" t="s">
        <v>10383</v>
      </c>
      <c r="C5214" s="1">
        <v>4821.0</v>
      </c>
      <c r="F5214" s="1" t="s">
        <v>10206</v>
      </c>
      <c r="G5214" s="2">
        <f>IFERROR(__xludf.DUMMYFUNCTION("IF(B5214="""","""",COUNTA(SPLIT(B5214,"" "")))"),7.0)</f>
        <v>7</v>
      </c>
    </row>
    <row r="5215">
      <c r="A5215" s="1" t="s">
        <v>10384</v>
      </c>
      <c r="B5215" s="1" t="s">
        <v>10385</v>
      </c>
      <c r="C5215" s="1">
        <v>4096.0</v>
      </c>
      <c r="F5215" s="1" t="s">
        <v>10206</v>
      </c>
      <c r="G5215" s="2">
        <f>IFERROR(__xludf.DUMMYFUNCTION("IF(B5215="""","""",COUNTA(SPLIT(B5215,"" "")))"),2.0)</f>
        <v>2</v>
      </c>
    </row>
    <row r="5216">
      <c r="A5216" s="1" t="s">
        <v>10386</v>
      </c>
      <c r="B5216" s="1" t="s">
        <v>10387</v>
      </c>
      <c r="C5216" s="1">
        <v>4097.0</v>
      </c>
      <c r="F5216" s="1" t="s">
        <v>10206</v>
      </c>
      <c r="G5216" s="2">
        <f>IFERROR(__xludf.DUMMYFUNCTION("IF(B5216="""","""",COUNTA(SPLIT(B5216,"" "")))"),2.0)</f>
        <v>2</v>
      </c>
    </row>
    <row r="5217">
      <c r="A5217" s="1" t="s">
        <v>10388</v>
      </c>
      <c r="B5217" s="1" t="s">
        <v>10389</v>
      </c>
      <c r="C5217" s="1">
        <v>6686.0</v>
      </c>
      <c r="F5217" s="1" t="s">
        <v>10206</v>
      </c>
      <c r="G5217" s="2">
        <f>IFERROR(__xludf.DUMMYFUNCTION("IF(B5217="""","""",COUNTA(SPLIT(B5217,"" "")))"),6.0)</f>
        <v>6</v>
      </c>
    </row>
    <row r="5218">
      <c r="A5218" s="1" t="s">
        <v>10390</v>
      </c>
      <c r="B5218" s="1" t="s">
        <v>10391</v>
      </c>
      <c r="C5218" s="1">
        <v>4098.0</v>
      </c>
      <c r="F5218" s="1" t="s">
        <v>10206</v>
      </c>
      <c r="G5218" s="2">
        <f>IFERROR(__xludf.DUMMYFUNCTION("IF(B5218="""","""",COUNTA(SPLIT(B5218,"" "")))"),3.0)</f>
        <v>3</v>
      </c>
    </row>
    <row r="5219">
      <c r="A5219" s="1" t="s">
        <v>10392</v>
      </c>
      <c r="B5219" s="1" t="s">
        <v>10393</v>
      </c>
      <c r="C5219" s="1">
        <v>4099.0</v>
      </c>
      <c r="F5219" s="1" t="s">
        <v>10206</v>
      </c>
      <c r="G5219" s="2">
        <f>IFERROR(__xludf.DUMMYFUNCTION("IF(B5219="""","""",COUNTA(SPLIT(B5219,"" "")))"),7.0)</f>
        <v>7</v>
      </c>
    </row>
    <row r="5220">
      <c r="A5220" s="1" t="s">
        <v>10394</v>
      </c>
      <c r="B5220" s="1" t="s">
        <v>10395</v>
      </c>
      <c r="C5220" s="1">
        <v>4100.0</v>
      </c>
      <c r="F5220" s="1" t="s">
        <v>10206</v>
      </c>
      <c r="G5220" s="2">
        <f>IFERROR(__xludf.DUMMYFUNCTION("IF(B5220="""","""",COUNTA(SPLIT(B5220,"" "")))"),8.0)</f>
        <v>8</v>
      </c>
    </row>
    <row r="5221">
      <c r="A5221" s="1" t="s">
        <v>10396</v>
      </c>
      <c r="B5221" s="1" t="s">
        <v>10397</v>
      </c>
      <c r="C5221" s="1">
        <v>7985.0</v>
      </c>
      <c r="F5221" s="1" t="s">
        <v>10206</v>
      </c>
      <c r="G5221" s="2">
        <f>IFERROR(__xludf.DUMMYFUNCTION("IF(B5221="""","""",COUNTA(SPLIT(B5221,"" "")))"),7.0)</f>
        <v>7</v>
      </c>
    </row>
    <row r="5222">
      <c r="A5222" s="1" t="s">
        <v>10398</v>
      </c>
      <c r="B5222" s="1" t="s">
        <v>10399</v>
      </c>
      <c r="C5222" s="1">
        <v>11027.0</v>
      </c>
      <c r="F5222" s="1" t="s">
        <v>10206</v>
      </c>
      <c r="G5222" s="2">
        <f>IFERROR(__xludf.DUMMYFUNCTION("IF(B5222="""","""",COUNTA(SPLIT(B5222,"" "")))"),3.0)</f>
        <v>3</v>
      </c>
    </row>
    <row r="5223">
      <c r="A5223" s="1" t="s">
        <v>10400</v>
      </c>
      <c r="B5223" s="1" t="s">
        <v>10401</v>
      </c>
      <c r="C5223" s="1">
        <v>11028.0</v>
      </c>
      <c r="F5223" s="1" t="s">
        <v>10206</v>
      </c>
      <c r="G5223" s="2">
        <f>IFERROR(__xludf.DUMMYFUNCTION("IF(B5223="""","""",COUNTA(SPLIT(B5223,"" "")))"),3.0)</f>
        <v>3</v>
      </c>
    </row>
    <row r="5224">
      <c r="A5224" s="1" t="s">
        <v>10402</v>
      </c>
      <c r="B5224" s="1" t="s">
        <v>10403</v>
      </c>
      <c r="C5224" s="1">
        <v>11029.0</v>
      </c>
      <c r="F5224" s="1" t="s">
        <v>10206</v>
      </c>
      <c r="G5224" s="2">
        <f>IFERROR(__xludf.DUMMYFUNCTION("IF(B5224="""","""",COUNTA(SPLIT(B5224,"" "")))"),8.0)</f>
        <v>8</v>
      </c>
    </row>
    <row r="5225">
      <c r="A5225" s="1" t="s">
        <v>10404</v>
      </c>
      <c r="B5225" s="1" t="s">
        <v>10405</v>
      </c>
      <c r="C5225" s="1">
        <v>10139.0</v>
      </c>
      <c r="F5225" s="1" t="s">
        <v>10206</v>
      </c>
      <c r="G5225" s="2">
        <f>IFERROR(__xludf.DUMMYFUNCTION("IF(B5225="""","""",COUNTA(SPLIT(B5225,"" "")))"),5.0)</f>
        <v>5</v>
      </c>
    </row>
    <row r="5226">
      <c r="A5226" s="1" t="s">
        <v>10406</v>
      </c>
      <c r="B5226" s="1" t="s">
        <v>10407</v>
      </c>
      <c r="C5226" s="1">
        <v>10140.0</v>
      </c>
      <c r="F5226" s="1" t="s">
        <v>10206</v>
      </c>
      <c r="G5226" s="2">
        <f>IFERROR(__xludf.DUMMYFUNCTION("IF(B5226="""","""",COUNTA(SPLIT(B5226,"" "")))"),4.0)</f>
        <v>4</v>
      </c>
    </row>
    <row r="5227">
      <c r="A5227" s="1" t="s">
        <v>10408</v>
      </c>
      <c r="B5227" s="1" t="s">
        <v>10409</v>
      </c>
      <c r="C5227" s="1">
        <v>10779.0</v>
      </c>
      <c r="F5227" s="1" t="s">
        <v>10206</v>
      </c>
      <c r="G5227" s="2">
        <f>IFERROR(__xludf.DUMMYFUNCTION("IF(B5227="""","""",COUNTA(SPLIT(B5227,"" "")))"),10.0)</f>
        <v>10</v>
      </c>
    </row>
    <row r="5228">
      <c r="A5228" s="1" t="s">
        <v>10410</v>
      </c>
      <c r="B5228" s="1" t="s">
        <v>10411</v>
      </c>
      <c r="C5228" s="1">
        <v>10157.0</v>
      </c>
      <c r="F5228" s="1" t="s">
        <v>10206</v>
      </c>
      <c r="G5228" s="2">
        <f>IFERROR(__xludf.DUMMYFUNCTION("IF(B5228="""","""",COUNTA(SPLIT(B5228,"" "")))"),2.0)</f>
        <v>2</v>
      </c>
    </row>
    <row r="5229">
      <c r="A5229" s="1" t="s">
        <v>10412</v>
      </c>
      <c r="B5229" s="1" t="s">
        <v>10413</v>
      </c>
      <c r="C5229" s="1">
        <v>10158.0</v>
      </c>
      <c r="F5229" s="1" t="s">
        <v>10206</v>
      </c>
      <c r="G5229" s="2">
        <f>IFERROR(__xludf.DUMMYFUNCTION("IF(B5229="""","""",COUNTA(SPLIT(B5229,"" "")))"),6.0)</f>
        <v>6</v>
      </c>
    </row>
    <row r="5230">
      <c r="A5230" s="1" t="s">
        <v>10414</v>
      </c>
      <c r="B5230" s="1" t="s">
        <v>10415</v>
      </c>
      <c r="C5230" s="1">
        <v>10780.0</v>
      </c>
      <c r="F5230" s="1" t="s">
        <v>10206</v>
      </c>
      <c r="G5230" s="2">
        <f>IFERROR(__xludf.DUMMYFUNCTION("IF(B5230="""","""",COUNTA(SPLIT(B5230,"" "")))"),14.0)</f>
        <v>14</v>
      </c>
    </row>
    <row r="5231">
      <c r="A5231" s="1" t="s">
        <v>10416</v>
      </c>
      <c r="B5231" s="1" t="s">
        <v>10417</v>
      </c>
      <c r="C5231" s="1">
        <v>9933.0</v>
      </c>
      <c r="F5231" s="1" t="s">
        <v>10206</v>
      </c>
      <c r="G5231" s="2">
        <f>IFERROR(__xludf.DUMMYFUNCTION("IF(B5231="""","""",COUNTA(SPLIT(B5231,"" "")))"),4.0)</f>
        <v>4</v>
      </c>
    </row>
    <row r="5232">
      <c r="A5232" s="1" t="s">
        <v>10418</v>
      </c>
      <c r="B5232" s="1" t="s">
        <v>10419</v>
      </c>
      <c r="C5232" s="1">
        <v>9934.0</v>
      </c>
      <c r="F5232" s="1" t="s">
        <v>10206</v>
      </c>
      <c r="G5232" s="2">
        <f>IFERROR(__xludf.DUMMYFUNCTION("IF(B5232="""","""",COUNTA(SPLIT(B5232,"" "")))"),7.0)</f>
        <v>7</v>
      </c>
    </row>
    <row r="5233">
      <c r="A5233" s="1" t="s">
        <v>10420</v>
      </c>
      <c r="B5233" s="1" t="s">
        <v>10421</v>
      </c>
      <c r="C5233" s="1">
        <v>10766.0</v>
      </c>
      <c r="F5233" s="1" t="s">
        <v>10206</v>
      </c>
      <c r="G5233" s="2">
        <f>IFERROR(__xludf.DUMMYFUNCTION("IF(B5233="""","""",COUNTA(SPLIT(B5233,"" "")))"),31.0)</f>
        <v>31</v>
      </c>
    </row>
    <row r="5234">
      <c r="A5234" s="1" t="s">
        <v>10422</v>
      </c>
      <c r="B5234" s="1" t="s">
        <v>10423</v>
      </c>
      <c r="C5234" s="1">
        <v>4232.0</v>
      </c>
      <c r="F5234" s="1" t="s">
        <v>10206</v>
      </c>
      <c r="G5234" s="2">
        <f>IFERROR(__xludf.DUMMYFUNCTION("IF(B5234="""","""",COUNTA(SPLIT(B5234,"" "")))"),3.0)</f>
        <v>3</v>
      </c>
    </row>
    <row r="5235">
      <c r="A5235" s="1" t="s">
        <v>10424</v>
      </c>
      <c r="B5235" s="1" t="s">
        <v>10425</v>
      </c>
      <c r="C5235" s="1">
        <v>4233.0</v>
      </c>
      <c r="F5235" s="1" t="s">
        <v>10206</v>
      </c>
      <c r="G5235" s="2">
        <f>IFERROR(__xludf.DUMMYFUNCTION("IF(B5235="""","""",COUNTA(SPLIT(B5235,"" "")))"),7.0)</f>
        <v>7</v>
      </c>
    </row>
    <row r="5236">
      <c r="A5236" s="1" t="s">
        <v>10426</v>
      </c>
      <c r="B5236" s="1" t="s">
        <v>10427</v>
      </c>
      <c r="C5236" s="1">
        <v>4228.0</v>
      </c>
      <c r="F5236" s="1" t="s">
        <v>10206</v>
      </c>
      <c r="G5236" s="2">
        <f>IFERROR(__xludf.DUMMYFUNCTION("IF(B5236="""","""",COUNTA(SPLIT(B5236,"" "")))"),2.0)</f>
        <v>2</v>
      </c>
    </row>
    <row r="5237">
      <c r="A5237" s="1" t="s">
        <v>10428</v>
      </c>
      <c r="B5237" s="1" t="s">
        <v>10429</v>
      </c>
      <c r="C5237" s="1">
        <v>4229.0</v>
      </c>
      <c r="F5237" s="1" t="s">
        <v>10206</v>
      </c>
      <c r="G5237" s="2">
        <f>IFERROR(__xludf.DUMMYFUNCTION("IF(B5237="""","""",COUNTA(SPLIT(B5237,"" "")))"),4.0)</f>
        <v>4</v>
      </c>
    </row>
    <row r="5238">
      <c r="A5238" s="1" t="s">
        <v>10430</v>
      </c>
      <c r="B5238" s="1" t="s">
        <v>10270</v>
      </c>
      <c r="C5238" s="1">
        <v>4230.0</v>
      </c>
      <c r="F5238" s="1" t="s">
        <v>10206</v>
      </c>
      <c r="G5238" s="2">
        <f>IFERROR(__xludf.DUMMYFUNCTION("IF(B5238="""","""",COUNTA(SPLIT(B5238,"" "")))"),2.0)</f>
        <v>2</v>
      </c>
    </row>
    <row r="5239">
      <c r="A5239" s="1" t="s">
        <v>10431</v>
      </c>
      <c r="B5239" s="1" t="s">
        <v>10432</v>
      </c>
      <c r="C5239" s="1">
        <v>4231.0</v>
      </c>
      <c r="F5239" s="1" t="s">
        <v>10206</v>
      </c>
      <c r="G5239" s="2">
        <f>IFERROR(__xludf.DUMMYFUNCTION("IF(B5239="""","""",COUNTA(SPLIT(B5239,"" "")))"),4.0)</f>
        <v>4</v>
      </c>
    </row>
    <row r="5240">
      <c r="A5240" s="1" t="s">
        <v>10433</v>
      </c>
      <c r="B5240" s="1" t="s">
        <v>10434</v>
      </c>
      <c r="C5240" s="1">
        <v>10972.0</v>
      </c>
      <c r="F5240" s="1" t="s">
        <v>10206</v>
      </c>
      <c r="G5240" s="2">
        <f>IFERROR(__xludf.DUMMYFUNCTION("IF(B5240="""","""",COUNTA(SPLIT(B5240,"" "")))"),4.0)</f>
        <v>4</v>
      </c>
    </row>
    <row r="5241">
      <c r="A5241" s="1" t="s">
        <v>10435</v>
      </c>
      <c r="B5241" s="1" t="s">
        <v>10436</v>
      </c>
      <c r="C5241" s="1">
        <v>10973.0</v>
      </c>
      <c r="F5241" s="1" t="s">
        <v>10206</v>
      </c>
      <c r="G5241" s="2">
        <f>IFERROR(__xludf.DUMMYFUNCTION("IF(B5241="""","""",COUNTA(SPLIT(B5241,"" "")))"),6.0)</f>
        <v>6</v>
      </c>
    </row>
    <row r="5242">
      <c r="A5242" s="1" t="s">
        <v>10437</v>
      </c>
      <c r="B5242" s="1" t="s">
        <v>10438</v>
      </c>
      <c r="C5242" s="1">
        <v>10971.0</v>
      </c>
      <c r="F5242" s="1" t="s">
        <v>10206</v>
      </c>
      <c r="G5242" s="2">
        <f>IFERROR(__xludf.DUMMYFUNCTION("IF(B5242="""","""",COUNTA(SPLIT(B5242,"" "")))"),4.0)</f>
        <v>4</v>
      </c>
    </row>
    <row r="5243">
      <c r="A5243" s="1" t="s">
        <v>10439</v>
      </c>
      <c r="B5243" s="1" t="s">
        <v>10440</v>
      </c>
      <c r="C5243" s="1">
        <v>11054.0</v>
      </c>
      <c r="F5243" s="1" t="s">
        <v>10206</v>
      </c>
      <c r="G5243" s="2">
        <f>IFERROR(__xludf.DUMMYFUNCTION("IF(B5243="""","""",COUNTA(SPLIT(B5243,"" "")))"),5.0)</f>
        <v>5</v>
      </c>
    </row>
    <row r="5244">
      <c r="A5244" s="1" t="s">
        <v>10441</v>
      </c>
      <c r="B5244" s="1" t="s">
        <v>10442</v>
      </c>
      <c r="C5244" s="1">
        <v>4264.0</v>
      </c>
      <c r="F5244" s="1" t="s">
        <v>10206</v>
      </c>
      <c r="G5244" s="2">
        <f>IFERROR(__xludf.DUMMYFUNCTION("IF(B5244="""","""",COUNTA(SPLIT(B5244,"" "")))"),4.0)</f>
        <v>4</v>
      </c>
    </row>
    <row r="5245">
      <c r="A5245" s="1" t="s">
        <v>10443</v>
      </c>
      <c r="B5245" s="1" t="s">
        <v>10444</v>
      </c>
      <c r="C5245" s="1">
        <v>4265.0</v>
      </c>
      <c r="F5245" s="1" t="s">
        <v>10206</v>
      </c>
      <c r="G5245" s="2">
        <f>IFERROR(__xludf.DUMMYFUNCTION("IF(B5245="""","""",COUNTA(SPLIT(B5245,"" "")))"),3.0)</f>
        <v>3</v>
      </c>
    </row>
    <row r="5246">
      <c r="A5246" s="1" t="s">
        <v>10445</v>
      </c>
      <c r="B5246" s="1" t="s">
        <v>10270</v>
      </c>
      <c r="C5246" s="1">
        <v>4266.0</v>
      </c>
      <c r="F5246" s="1" t="s">
        <v>10206</v>
      </c>
      <c r="G5246" s="2">
        <f>IFERROR(__xludf.DUMMYFUNCTION("IF(B5246="""","""",COUNTA(SPLIT(B5246,"" "")))"),2.0)</f>
        <v>2</v>
      </c>
    </row>
    <row r="5247">
      <c r="A5247" s="1" t="s">
        <v>10446</v>
      </c>
      <c r="B5247" s="1" t="s">
        <v>10447</v>
      </c>
      <c r="C5247" s="1">
        <v>4267.0</v>
      </c>
      <c r="F5247" s="1" t="s">
        <v>10206</v>
      </c>
      <c r="G5247" s="2">
        <f>IFERROR(__xludf.DUMMYFUNCTION("IF(B5247="""","""",COUNTA(SPLIT(B5247,"" "")))"),4.0)</f>
        <v>4</v>
      </c>
    </row>
    <row r="5248">
      <c r="A5248" s="1" t="s">
        <v>10448</v>
      </c>
      <c r="B5248" s="1" t="s">
        <v>10449</v>
      </c>
      <c r="C5248" s="1">
        <v>4268.0</v>
      </c>
      <c r="F5248" s="1" t="s">
        <v>10206</v>
      </c>
      <c r="G5248" s="2">
        <f>IFERROR(__xludf.DUMMYFUNCTION("IF(B5248="""","""",COUNTA(SPLIT(B5248,"" "")))"),6.0)</f>
        <v>6</v>
      </c>
    </row>
    <row r="5249">
      <c r="A5249" s="1" t="s">
        <v>10450</v>
      </c>
      <c r="B5249" s="1" t="s">
        <v>10451</v>
      </c>
      <c r="C5249" s="1">
        <v>4274.0</v>
      </c>
      <c r="F5249" s="1" t="s">
        <v>10206</v>
      </c>
      <c r="G5249" s="2">
        <f>IFERROR(__xludf.DUMMYFUNCTION("IF(B5249="""","""",COUNTA(SPLIT(B5249,"" "")))"),6.0)</f>
        <v>6</v>
      </c>
    </row>
    <row r="5250">
      <c r="A5250" s="1" t="s">
        <v>10452</v>
      </c>
      <c r="B5250" s="1" t="s">
        <v>10453</v>
      </c>
      <c r="C5250" s="1">
        <v>6644.0</v>
      </c>
      <c r="F5250" s="1" t="s">
        <v>10206</v>
      </c>
      <c r="G5250" s="2">
        <f>IFERROR(__xludf.DUMMYFUNCTION("IF(B5250="""","""",COUNTA(SPLIT(B5250,"" "")))"),4.0)</f>
        <v>4</v>
      </c>
    </row>
    <row r="5251">
      <c r="A5251" s="1" t="s">
        <v>10454</v>
      </c>
      <c r="B5251" s="1" t="s">
        <v>10455</v>
      </c>
      <c r="C5251" s="1">
        <v>4107.0</v>
      </c>
      <c r="F5251" s="1" t="s">
        <v>10206</v>
      </c>
      <c r="G5251" s="2">
        <f>IFERROR(__xludf.DUMMYFUNCTION("IF(B5251="""","""",COUNTA(SPLIT(B5251,"" "")))"),3.0)</f>
        <v>3</v>
      </c>
    </row>
    <row r="5252">
      <c r="A5252" s="1" t="s">
        <v>10456</v>
      </c>
      <c r="B5252" s="1" t="s">
        <v>10457</v>
      </c>
      <c r="C5252" s="1">
        <v>4108.0</v>
      </c>
      <c r="F5252" s="1" t="s">
        <v>10206</v>
      </c>
      <c r="G5252" s="2">
        <f>IFERROR(__xludf.DUMMYFUNCTION("IF(B5252="""","""",COUNTA(SPLIT(B5252,"" "")))"),5.0)</f>
        <v>5</v>
      </c>
    </row>
    <row r="5253">
      <c r="A5253" s="1" t="s">
        <v>10458</v>
      </c>
      <c r="B5253" s="1" t="s">
        <v>10459</v>
      </c>
      <c r="C5253" s="1">
        <v>4109.0</v>
      </c>
      <c r="F5253" s="1" t="s">
        <v>10206</v>
      </c>
      <c r="G5253" s="2">
        <f>IFERROR(__xludf.DUMMYFUNCTION("IF(B5253="""","""",COUNTA(SPLIT(B5253,"" "")))"),7.0)</f>
        <v>7</v>
      </c>
    </row>
    <row r="5254">
      <c r="A5254" s="1" t="s">
        <v>10460</v>
      </c>
      <c r="B5254" s="1" t="s">
        <v>10461</v>
      </c>
      <c r="C5254" s="1">
        <v>4110.0</v>
      </c>
      <c r="F5254" s="1" t="s">
        <v>10206</v>
      </c>
      <c r="G5254" s="2">
        <f>IFERROR(__xludf.DUMMYFUNCTION("IF(B5254="""","""",COUNTA(SPLIT(B5254,"" "")))"),3.0)</f>
        <v>3</v>
      </c>
    </row>
    <row r="5255">
      <c r="A5255" s="1" t="s">
        <v>10462</v>
      </c>
      <c r="B5255" s="1" t="s">
        <v>10463</v>
      </c>
      <c r="C5255" s="1">
        <v>6687.0</v>
      </c>
      <c r="F5255" s="1" t="s">
        <v>10206</v>
      </c>
      <c r="G5255" s="2">
        <f>IFERROR(__xludf.DUMMYFUNCTION("IF(B5255="""","""",COUNTA(SPLIT(B5255,"" "")))"),3.0)</f>
        <v>3</v>
      </c>
    </row>
    <row r="5256">
      <c r="A5256" s="1" t="s">
        <v>10464</v>
      </c>
      <c r="B5256" s="1" t="s">
        <v>10465</v>
      </c>
      <c r="C5256" s="1">
        <v>8296.0</v>
      </c>
      <c r="F5256" s="1" t="s">
        <v>10206</v>
      </c>
      <c r="G5256" s="2">
        <f>IFERROR(__xludf.DUMMYFUNCTION("IF(B5256="""","""",COUNTA(SPLIT(B5256,"" "")))"),27.0)</f>
        <v>27</v>
      </c>
    </row>
    <row r="5257">
      <c r="A5257" s="1" t="s">
        <v>10466</v>
      </c>
      <c r="B5257" s="1" t="s">
        <v>10467</v>
      </c>
      <c r="C5257" s="1">
        <v>3686.0</v>
      </c>
      <c r="F5257" s="1" t="s">
        <v>10206</v>
      </c>
      <c r="G5257" s="2">
        <f>IFERROR(__xludf.DUMMYFUNCTION("IF(B5257="""","""",COUNTA(SPLIT(B5257,"" "")))"),5.0)</f>
        <v>5</v>
      </c>
    </row>
    <row r="5258">
      <c r="A5258" s="1" t="s">
        <v>10468</v>
      </c>
      <c r="B5258" s="1" t="s">
        <v>10469</v>
      </c>
      <c r="C5258" s="1">
        <v>3687.0</v>
      </c>
      <c r="F5258" s="1" t="s">
        <v>10206</v>
      </c>
      <c r="G5258" s="2">
        <f>IFERROR(__xludf.DUMMYFUNCTION("IF(B5258="""","""",COUNTA(SPLIT(B5258,"" "")))"),6.0)</f>
        <v>6</v>
      </c>
    </row>
    <row r="5259">
      <c r="A5259" s="1" t="s">
        <v>10470</v>
      </c>
      <c r="B5259" s="1" t="s">
        <v>10389</v>
      </c>
      <c r="C5259" s="1">
        <v>3688.0</v>
      </c>
      <c r="F5259" s="1" t="s">
        <v>10206</v>
      </c>
      <c r="G5259" s="2">
        <f>IFERROR(__xludf.DUMMYFUNCTION("IF(B5259="""","""",COUNTA(SPLIT(B5259,"" "")))"),6.0)</f>
        <v>6</v>
      </c>
    </row>
    <row r="5260">
      <c r="A5260" s="1" t="s">
        <v>10471</v>
      </c>
      <c r="B5260" s="1" t="s">
        <v>10472</v>
      </c>
      <c r="C5260" s="1">
        <v>8299.0</v>
      </c>
      <c r="F5260" s="1" t="s">
        <v>10206</v>
      </c>
      <c r="G5260" s="2">
        <f>IFERROR(__xludf.DUMMYFUNCTION("IF(B5260="""","""",COUNTA(SPLIT(B5260,"" "")))"),16.0)</f>
        <v>16</v>
      </c>
    </row>
    <row r="5261">
      <c r="A5261" s="1" t="s">
        <v>10473</v>
      </c>
      <c r="B5261" s="1" t="s">
        <v>10474</v>
      </c>
      <c r="C5261" s="1">
        <v>9015.0</v>
      </c>
      <c r="F5261" s="1" t="s">
        <v>10206</v>
      </c>
      <c r="G5261" s="2">
        <f>IFERROR(__xludf.DUMMYFUNCTION("IF(B5261="""","""",COUNTA(SPLIT(B5261,"" "")))"),4.0)</f>
        <v>4</v>
      </c>
    </row>
    <row r="5262">
      <c r="A5262" s="1" t="s">
        <v>10475</v>
      </c>
      <c r="B5262" s="1" t="s">
        <v>10476</v>
      </c>
      <c r="C5262" s="1">
        <v>9012.0</v>
      </c>
      <c r="F5262" s="1" t="s">
        <v>10206</v>
      </c>
      <c r="G5262" s="2">
        <f>IFERROR(__xludf.DUMMYFUNCTION("IF(B5262="""","""",COUNTA(SPLIT(B5262,"" "")))"),4.0)</f>
        <v>4</v>
      </c>
    </row>
    <row r="5263">
      <c r="A5263" s="1" t="s">
        <v>10477</v>
      </c>
      <c r="B5263" s="1" t="s">
        <v>10478</v>
      </c>
      <c r="C5263" s="1">
        <v>9013.0</v>
      </c>
      <c r="F5263" s="1" t="s">
        <v>10206</v>
      </c>
      <c r="G5263" s="2">
        <f>IFERROR(__xludf.DUMMYFUNCTION("IF(B5263="""","""",COUNTA(SPLIT(B5263,"" "")))"),5.0)</f>
        <v>5</v>
      </c>
    </row>
    <row r="5264">
      <c r="A5264" s="1" t="s">
        <v>10479</v>
      </c>
      <c r="B5264" s="1" t="s">
        <v>10480</v>
      </c>
      <c r="C5264" s="1">
        <v>9014.0</v>
      </c>
      <c r="F5264" s="1" t="s">
        <v>10206</v>
      </c>
      <c r="G5264" s="2">
        <f>IFERROR(__xludf.DUMMYFUNCTION("IF(B5264="""","""",COUNTA(SPLIT(B5264,"" "")))"),4.0)</f>
        <v>4</v>
      </c>
    </row>
    <row r="5265">
      <c r="A5265" s="1" t="s">
        <v>10481</v>
      </c>
      <c r="B5265" s="1" t="s">
        <v>10482</v>
      </c>
      <c r="C5265" s="1">
        <v>9868.0</v>
      </c>
      <c r="F5265" s="1" t="s">
        <v>10206</v>
      </c>
      <c r="G5265" s="2">
        <f>IFERROR(__xludf.DUMMYFUNCTION("IF(B5265="""","""",COUNTA(SPLIT(B5265,"" "")))"),11.0)</f>
        <v>11</v>
      </c>
    </row>
    <row r="5266">
      <c r="A5266" s="1" t="s">
        <v>10483</v>
      </c>
      <c r="B5266" s="1" t="s">
        <v>10484</v>
      </c>
      <c r="C5266" s="1">
        <v>9016.0</v>
      </c>
      <c r="F5266" s="1" t="s">
        <v>10206</v>
      </c>
      <c r="G5266" s="2">
        <f>IFERROR(__xludf.DUMMYFUNCTION("IF(B5266="""","""",COUNTA(SPLIT(B5266,"" "")))"),5.0)</f>
        <v>5</v>
      </c>
    </row>
    <row r="5267">
      <c r="A5267" s="1" t="s">
        <v>10485</v>
      </c>
      <c r="B5267" s="1" t="s">
        <v>10486</v>
      </c>
      <c r="C5267" s="1">
        <v>9017.0</v>
      </c>
      <c r="F5267" s="1" t="s">
        <v>10206</v>
      </c>
      <c r="G5267" s="2">
        <f>IFERROR(__xludf.DUMMYFUNCTION("IF(B5267="""","""",COUNTA(SPLIT(B5267,"" "")))"),12.0)</f>
        <v>12</v>
      </c>
    </row>
    <row r="5268">
      <c r="A5268" s="1" t="s">
        <v>10487</v>
      </c>
      <c r="B5268" s="1" t="s">
        <v>10488</v>
      </c>
      <c r="C5268" s="1">
        <v>9374.0</v>
      </c>
      <c r="F5268" s="1" t="s">
        <v>10206</v>
      </c>
      <c r="G5268" s="2">
        <f>IFERROR(__xludf.DUMMYFUNCTION("IF(B5268="""","""",COUNTA(SPLIT(B5268,"" "")))"),3.0)</f>
        <v>3</v>
      </c>
    </row>
    <row r="5269">
      <c r="A5269" s="1" t="s">
        <v>10489</v>
      </c>
      <c r="B5269" s="1" t="s">
        <v>10490</v>
      </c>
      <c r="C5269" s="1">
        <v>9375.0</v>
      </c>
      <c r="F5269" s="1" t="s">
        <v>10206</v>
      </c>
      <c r="G5269" s="2">
        <f>IFERROR(__xludf.DUMMYFUNCTION("IF(B5269="""","""",COUNTA(SPLIT(B5269,"" "")))"),7.0)</f>
        <v>7</v>
      </c>
    </row>
    <row r="5270">
      <c r="A5270" s="1" t="s">
        <v>10491</v>
      </c>
      <c r="B5270" s="1" t="s">
        <v>10492</v>
      </c>
      <c r="C5270" s="1">
        <v>9376.0</v>
      </c>
      <c r="F5270" s="1" t="s">
        <v>10206</v>
      </c>
      <c r="G5270" s="2">
        <f>IFERROR(__xludf.DUMMYFUNCTION("IF(B5270="""","""",COUNTA(SPLIT(B5270,"" "")))"),3.0)</f>
        <v>3</v>
      </c>
    </row>
    <row r="5271">
      <c r="A5271" s="1" t="s">
        <v>10493</v>
      </c>
      <c r="B5271" s="1" t="s">
        <v>10494</v>
      </c>
      <c r="C5271" s="1">
        <v>9377.0</v>
      </c>
      <c r="F5271" s="1" t="s">
        <v>10206</v>
      </c>
      <c r="G5271" s="2">
        <f>IFERROR(__xludf.DUMMYFUNCTION("IF(B5271="""","""",COUNTA(SPLIT(B5271,"" "")))"),1.0)</f>
        <v>1</v>
      </c>
    </row>
    <row r="5272">
      <c r="A5272" s="1" t="s">
        <v>10495</v>
      </c>
      <c r="B5272" s="1" t="s">
        <v>10496</v>
      </c>
      <c r="C5272" s="1">
        <v>9378.0</v>
      </c>
      <c r="F5272" s="1" t="s">
        <v>10206</v>
      </c>
      <c r="G5272" s="2">
        <f>IFERROR(__xludf.DUMMYFUNCTION("IF(B5272="""","""",COUNTA(SPLIT(B5272,"" "")))"),3.0)</f>
        <v>3</v>
      </c>
    </row>
    <row r="5273">
      <c r="A5273" s="1" t="s">
        <v>10497</v>
      </c>
      <c r="B5273" s="1" t="s">
        <v>10498</v>
      </c>
      <c r="C5273" s="1">
        <v>9757.0</v>
      </c>
      <c r="F5273" s="1" t="s">
        <v>10206</v>
      </c>
      <c r="G5273" s="2">
        <f>IFERROR(__xludf.DUMMYFUNCTION("IF(B5273="""","""",COUNTA(SPLIT(B5273,"" "")))"),1.0)</f>
        <v>1</v>
      </c>
    </row>
    <row r="5274">
      <c r="A5274" s="1" t="s">
        <v>10499</v>
      </c>
      <c r="B5274" s="1" t="s">
        <v>10500</v>
      </c>
      <c r="C5274" s="1">
        <v>9758.0</v>
      </c>
      <c r="F5274" s="1" t="s">
        <v>10206</v>
      </c>
      <c r="G5274" s="2">
        <f>IFERROR(__xludf.DUMMYFUNCTION("IF(B5274="""","""",COUNTA(SPLIT(B5274,"" "")))"),2.0)</f>
        <v>2</v>
      </c>
    </row>
    <row r="5275">
      <c r="A5275" s="1" t="s">
        <v>10501</v>
      </c>
      <c r="B5275" s="1" t="s">
        <v>10502</v>
      </c>
      <c r="C5275" s="1">
        <v>9759.0</v>
      </c>
      <c r="F5275" s="1" t="s">
        <v>10206</v>
      </c>
      <c r="G5275" s="2">
        <f>IFERROR(__xludf.DUMMYFUNCTION("IF(B5275="""","""",COUNTA(SPLIT(B5275,"" "")))"),3.0)</f>
        <v>3</v>
      </c>
    </row>
    <row r="5276">
      <c r="A5276" s="1" t="s">
        <v>10503</v>
      </c>
      <c r="B5276" s="1" t="s">
        <v>10504</v>
      </c>
      <c r="C5276" s="1">
        <v>9871.0</v>
      </c>
      <c r="F5276" s="1" t="s">
        <v>10206</v>
      </c>
      <c r="G5276" s="2">
        <f>IFERROR(__xludf.DUMMYFUNCTION("IF(B5276="""","""",COUNTA(SPLIT(B5276,"" "")))"),22.0)</f>
        <v>22</v>
      </c>
    </row>
    <row r="5277">
      <c r="A5277" s="1" t="s">
        <v>10505</v>
      </c>
      <c r="B5277" s="1" t="s">
        <v>231</v>
      </c>
      <c r="C5277" s="1">
        <v>3819.0</v>
      </c>
      <c r="F5277" s="1" t="s">
        <v>10206</v>
      </c>
      <c r="G5277" s="2">
        <f>IFERROR(__xludf.DUMMYFUNCTION("IF(B5277="""","""",COUNTA(SPLIT(B5277,"" "")))"),2.0)</f>
        <v>2</v>
      </c>
    </row>
    <row r="5278">
      <c r="A5278" s="1" t="s">
        <v>10506</v>
      </c>
      <c r="B5278" s="1" t="s">
        <v>10507</v>
      </c>
      <c r="C5278" s="1">
        <v>3820.0</v>
      </c>
      <c r="F5278" s="1" t="s">
        <v>10206</v>
      </c>
      <c r="G5278" s="2">
        <f>IFERROR(__xludf.DUMMYFUNCTION("IF(B5278="""","""",COUNTA(SPLIT(B5278,"" "")))"),6.0)</f>
        <v>6</v>
      </c>
    </row>
    <row r="5279">
      <c r="A5279" s="1" t="s">
        <v>10508</v>
      </c>
      <c r="B5279" s="1" t="s">
        <v>10389</v>
      </c>
      <c r="C5279" s="1">
        <v>6402.0</v>
      </c>
      <c r="F5279" s="1" t="s">
        <v>10206</v>
      </c>
      <c r="G5279" s="2">
        <f>IFERROR(__xludf.DUMMYFUNCTION("IF(B5279="""","""",COUNTA(SPLIT(B5279,"" "")))"),6.0)</f>
        <v>6</v>
      </c>
    </row>
    <row r="5280">
      <c r="A5280" s="1" t="s">
        <v>10509</v>
      </c>
      <c r="B5280" s="1" t="s">
        <v>10510</v>
      </c>
      <c r="C5280" s="1">
        <v>6403.0</v>
      </c>
      <c r="F5280" s="1" t="s">
        <v>10206</v>
      </c>
      <c r="G5280" s="2">
        <f>IFERROR(__xludf.DUMMYFUNCTION("IF(B5280="""","""",COUNTA(SPLIT(B5280,"" "")))"),5.0)</f>
        <v>5</v>
      </c>
    </row>
    <row r="5281">
      <c r="A5281" s="1" t="s">
        <v>10511</v>
      </c>
      <c r="B5281" s="1" t="s">
        <v>10512</v>
      </c>
      <c r="C5281" s="1">
        <v>9867.0</v>
      </c>
      <c r="F5281" s="1" t="s">
        <v>10206</v>
      </c>
      <c r="G5281" s="2">
        <f>IFERROR(__xludf.DUMMYFUNCTION("IF(B5281="""","""",COUNTA(SPLIT(B5281,"" "")))"),3.0)</f>
        <v>3</v>
      </c>
    </row>
    <row r="5282">
      <c r="A5282" s="1" t="s">
        <v>10513</v>
      </c>
      <c r="B5282" s="1" t="s">
        <v>10514</v>
      </c>
      <c r="C5282" s="1">
        <v>9223.0</v>
      </c>
      <c r="F5282" s="1" t="s">
        <v>10206</v>
      </c>
      <c r="G5282" s="2">
        <f>IFERROR(__xludf.DUMMYFUNCTION("IF(B5282="""","""",COUNTA(SPLIT(B5282,"" "")))"),4.0)</f>
        <v>4</v>
      </c>
    </row>
    <row r="5283">
      <c r="A5283" s="1" t="s">
        <v>10515</v>
      </c>
      <c r="B5283" s="1" t="s">
        <v>10516</v>
      </c>
      <c r="C5283" s="1">
        <v>9224.0</v>
      </c>
      <c r="F5283" s="1" t="s">
        <v>10206</v>
      </c>
      <c r="G5283" s="2">
        <f>IFERROR(__xludf.DUMMYFUNCTION("IF(B5283="""","""",COUNTA(SPLIT(B5283,"" "")))"),3.0)</f>
        <v>3</v>
      </c>
    </row>
    <row r="5284">
      <c r="A5284" s="1" t="s">
        <v>10517</v>
      </c>
      <c r="B5284" s="1" t="s">
        <v>10270</v>
      </c>
      <c r="C5284" s="1">
        <v>6903.0</v>
      </c>
      <c r="F5284" s="1" t="s">
        <v>10206</v>
      </c>
      <c r="G5284" s="2">
        <f>IFERROR(__xludf.DUMMYFUNCTION("IF(B5284="""","""",COUNTA(SPLIT(B5284,"" "")))"),2.0)</f>
        <v>2</v>
      </c>
    </row>
    <row r="5285">
      <c r="A5285" s="1" t="s">
        <v>10518</v>
      </c>
      <c r="B5285" s="1" t="s">
        <v>10519</v>
      </c>
      <c r="C5285" s="1">
        <v>6904.0</v>
      </c>
      <c r="F5285" s="1" t="s">
        <v>10206</v>
      </c>
      <c r="G5285" s="2">
        <f>IFERROR(__xludf.DUMMYFUNCTION("IF(B5285="""","""",COUNTA(SPLIT(B5285,"" "")))"),4.0)</f>
        <v>4</v>
      </c>
    </row>
    <row r="5286">
      <c r="A5286" s="1" t="s">
        <v>10520</v>
      </c>
      <c r="B5286" s="1" t="s">
        <v>10521</v>
      </c>
      <c r="C5286" s="1">
        <v>3817.0</v>
      </c>
      <c r="F5286" s="1" t="s">
        <v>10206</v>
      </c>
      <c r="G5286" s="2">
        <f>IFERROR(__xludf.DUMMYFUNCTION("IF(B5286="""","""",COUNTA(SPLIT(B5286,"" "")))"),2.0)</f>
        <v>2</v>
      </c>
    </row>
    <row r="5287">
      <c r="A5287" s="1" t="s">
        <v>10522</v>
      </c>
      <c r="B5287" s="1" t="s">
        <v>10523</v>
      </c>
      <c r="C5287" s="1">
        <v>3818.0</v>
      </c>
      <c r="F5287" s="1" t="s">
        <v>10206</v>
      </c>
      <c r="G5287" s="2">
        <f>IFERROR(__xludf.DUMMYFUNCTION("IF(B5287="""","""",COUNTA(SPLIT(B5287,"" "")))"),2.0)</f>
        <v>2</v>
      </c>
    </row>
    <row r="5288">
      <c r="A5288" s="1" t="s">
        <v>10524</v>
      </c>
      <c r="B5288" s="1" t="s">
        <v>10525</v>
      </c>
      <c r="C5288" s="1">
        <v>6681.0</v>
      </c>
      <c r="F5288" s="1" t="s">
        <v>10206</v>
      </c>
      <c r="G5288" s="2">
        <f>IFERROR(__xludf.DUMMYFUNCTION("IF(B5288="""","""",COUNTA(SPLIT(B5288,"" "")))"),4.0)</f>
        <v>4</v>
      </c>
    </row>
    <row r="5289">
      <c r="A5289" s="1" t="s">
        <v>10526</v>
      </c>
      <c r="B5289" s="1" t="s">
        <v>10527</v>
      </c>
      <c r="C5289" s="1">
        <v>6682.0</v>
      </c>
      <c r="F5289" s="1" t="s">
        <v>10206</v>
      </c>
      <c r="G5289" s="2">
        <f>IFERROR(__xludf.DUMMYFUNCTION("IF(B5289="""","""",COUNTA(SPLIT(B5289,"" "")))"),5.0)</f>
        <v>5</v>
      </c>
    </row>
    <row r="5290">
      <c r="A5290" s="1" t="s">
        <v>10528</v>
      </c>
      <c r="B5290" s="1" t="s">
        <v>10529</v>
      </c>
      <c r="C5290" s="1">
        <v>6683.0</v>
      </c>
      <c r="F5290" s="1" t="s">
        <v>10206</v>
      </c>
      <c r="G5290" s="2">
        <f>IFERROR(__xludf.DUMMYFUNCTION("IF(B5290="""","""",COUNTA(SPLIT(B5290,"" "")))"),4.0)</f>
        <v>4</v>
      </c>
    </row>
    <row r="5291">
      <c r="A5291" s="1" t="s">
        <v>10530</v>
      </c>
      <c r="B5291" s="1" t="s">
        <v>10531</v>
      </c>
      <c r="C5291" s="1">
        <v>6684.0</v>
      </c>
      <c r="F5291" s="1" t="s">
        <v>10206</v>
      </c>
      <c r="G5291" s="2">
        <f>IFERROR(__xludf.DUMMYFUNCTION("IF(B5291="""","""",COUNTA(SPLIT(B5291,"" "")))"),4.0)</f>
        <v>4</v>
      </c>
    </row>
    <row r="5292">
      <c r="A5292" s="1" t="s">
        <v>10532</v>
      </c>
      <c r="B5292" s="1" t="s">
        <v>10533</v>
      </c>
      <c r="C5292" s="1">
        <v>4760.0</v>
      </c>
      <c r="F5292" s="1" t="s">
        <v>10206</v>
      </c>
      <c r="G5292" s="2">
        <f>IFERROR(__xludf.DUMMYFUNCTION("IF(B5292="""","""",COUNTA(SPLIT(B5292,"" "")))"),3.0)</f>
        <v>3</v>
      </c>
    </row>
    <row r="5293">
      <c r="A5293" s="1" t="s">
        <v>10534</v>
      </c>
      <c r="B5293" s="1" t="s">
        <v>10535</v>
      </c>
      <c r="C5293" s="1">
        <v>4761.0</v>
      </c>
      <c r="F5293" s="1" t="s">
        <v>10206</v>
      </c>
      <c r="G5293" s="2">
        <f>IFERROR(__xludf.DUMMYFUNCTION("IF(B5293="""","""",COUNTA(SPLIT(B5293,"" "")))"),6.0)</f>
        <v>6</v>
      </c>
    </row>
    <row r="5294">
      <c r="A5294" s="1" t="s">
        <v>10536</v>
      </c>
      <c r="B5294" s="1" t="s">
        <v>10537</v>
      </c>
      <c r="C5294" s="1">
        <v>6679.0</v>
      </c>
      <c r="F5294" s="1" t="s">
        <v>10206</v>
      </c>
      <c r="G5294" s="2">
        <f>IFERROR(__xludf.DUMMYFUNCTION("IF(B5294="""","""",COUNTA(SPLIT(B5294,"" "")))"),3.0)</f>
        <v>3</v>
      </c>
    </row>
    <row r="5295">
      <c r="A5295" s="1" t="s">
        <v>10538</v>
      </c>
      <c r="B5295" s="1" t="s">
        <v>10539</v>
      </c>
      <c r="C5295" s="1">
        <v>6680.0</v>
      </c>
      <c r="F5295" s="1" t="s">
        <v>10206</v>
      </c>
      <c r="G5295" s="2">
        <f>IFERROR(__xludf.DUMMYFUNCTION("IF(B5295="""","""",COUNTA(SPLIT(B5295,"" "")))"),3.0)</f>
        <v>3</v>
      </c>
    </row>
    <row r="5296">
      <c r="A5296" s="1" t="s">
        <v>10540</v>
      </c>
      <c r="B5296" s="1" t="s">
        <v>10541</v>
      </c>
      <c r="C5296" s="1">
        <v>8290.0</v>
      </c>
      <c r="F5296" s="1" t="s">
        <v>10206</v>
      </c>
      <c r="G5296" s="2">
        <f>IFERROR(__xludf.DUMMYFUNCTION("IF(B5296="""","""",COUNTA(SPLIT(B5296,"" "")))"),23.0)</f>
        <v>23</v>
      </c>
    </row>
    <row r="5297">
      <c r="A5297" s="1" t="s">
        <v>10542</v>
      </c>
      <c r="B5297" s="1" t="s">
        <v>10543</v>
      </c>
      <c r="C5297" s="1">
        <v>9228.0</v>
      </c>
      <c r="F5297" s="1" t="s">
        <v>10206</v>
      </c>
      <c r="G5297" s="2">
        <f>IFERROR(__xludf.DUMMYFUNCTION("IF(B5297="""","""",COUNTA(SPLIT(B5297,"" "")))"),5.0)</f>
        <v>5</v>
      </c>
    </row>
    <row r="5298">
      <c r="A5298" s="1" t="s">
        <v>10544</v>
      </c>
      <c r="B5298" s="1" t="s">
        <v>10545</v>
      </c>
      <c r="C5298" s="1">
        <v>9229.0</v>
      </c>
      <c r="F5298" s="1" t="s">
        <v>10206</v>
      </c>
      <c r="G5298" s="2">
        <f>IFERROR(__xludf.DUMMYFUNCTION("IF(B5298="""","""",COUNTA(SPLIT(B5298,"" "")))"),3.0)</f>
        <v>3</v>
      </c>
    </row>
    <row r="5299">
      <c r="A5299" s="1" t="s">
        <v>10546</v>
      </c>
      <c r="B5299" s="1" t="s">
        <v>10547</v>
      </c>
      <c r="C5299" s="1">
        <v>9230.0</v>
      </c>
      <c r="F5299" s="1" t="s">
        <v>10206</v>
      </c>
      <c r="G5299" s="2">
        <f>IFERROR(__xludf.DUMMYFUNCTION("IF(B5299="""","""",COUNTA(SPLIT(B5299,"" "")))"),8.0)</f>
        <v>8</v>
      </c>
    </row>
    <row r="5300">
      <c r="A5300" s="1" t="s">
        <v>10548</v>
      </c>
      <c r="B5300" s="1" t="s">
        <v>10549</v>
      </c>
      <c r="C5300" s="1">
        <v>9231.0</v>
      </c>
      <c r="F5300" s="1" t="s">
        <v>10206</v>
      </c>
      <c r="G5300" s="2">
        <f>IFERROR(__xludf.DUMMYFUNCTION("IF(B5300="""","""",COUNTA(SPLIT(B5300,"" "")))"),5.0)</f>
        <v>5</v>
      </c>
    </row>
    <row r="5301">
      <c r="A5301" s="1" t="s">
        <v>10550</v>
      </c>
      <c r="B5301" s="1" t="s">
        <v>10551</v>
      </c>
      <c r="C5301" s="1">
        <v>9869.0</v>
      </c>
      <c r="F5301" s="1" t="s">
        <v>10206</v>
      </c>
      <c r="G5301" s="2">
        <f>IFERROR(__xludf.DUMMYFUNCTION("IF(B5301="""","""",COUNTA(SPLIT(B5301,"" "")))"),11.0)</f>
        <v>11</v>
      </c>
    </row>
    <row r="5302">
      <c r="A5302" s="1" t="s">
        <v>10552</v>
      </c>
      <c r="B5302" s="1" t="s">
        <v>10553</v>
      </c>
      <c r="C5302" s="1">
        <v>9232.0</v>
      </c>
      <c r="F5302" s="1" t="s">
        <v>10206</v>
      </c>
      <c r="G5302" s="2">
        <f>IFERROR(__xludf.DUMMYFUNCTION("IF(B5302="""","""",COUNTA(SPLIT(B5302,"" "")))"),2.0)</f>
        <v>2</v>
      </c>
    </row>
    <row r="5303">
      <c r="A5303" s="1" t="s">
        <v>10554</v>
      </c>
      <c r="B5303" s="1" t="s">
        <v>10555</v>
      </c>
      <c r="C5303" s="1">
        <v>9233.0</v>
      </c>
      <c r="F5303" s="1" t="s">
        <v>10206</v>
      </c>
      <c r="G5303" s="2">
        <f>IFERROR(__xludf.DUMMYFUNCTION("IF(B5303="""","""",COUNTA(SPLIT(B5303,"" "")))"),6.0)</f>
        <v>6</v>
      </c>
    </row>
    <row r="5304">
      <c r="A5304" s="1" t="s">
        <v>10556</v>
      </c>
      <c r="B5304" s="1" t="s">
        <v>10557</v>
      </c>
      <c r="C5304" s="1">
        <v>3761.0</v>
      </c>
      <c r="F5304" s="1" t="s">
        <v>10206</v>
      </c>
      <c r="G5304" s="2">
        <f>IFERROR(__xludf.DUMMYFUNCTION("IF(B5304="""","""",COUNTA(SPLIT(B5304,"" "")))"),2.0)</f>
        <v>2</v>
      </c>
    </row>
    <row r="5305">
      <c r="A5305" s="1" t="s">
        <v>10558</v>
      </c>
      <c r="B5305" s="1" t="s">
        <v>10559</v>
      </c>
      <c r="C5305" s="1">
        <v>3762.0</v>
      </c>
      <c r="F5305" s="1" t="s">
        <v>10206</v>
      </c>
      <c r="G5305" s="2">
        <f>IFERROR(__xludf.DUMMYFUNCTION("IF(B5305="""","""",COUNTA(SPLIT(B5305,"" "")))"),3.0)</f>
        <v>3</v>
      </c>
    </row>
    <row r="5306">
      <c r="A5306" s="1" t="s">
        <v>10560</v>
      </c>
      <c r="B5306" s="1" t="s">
        <v>10561</v>
      </c>
      <c r="C5306" s="1">
        <v>3755.0</v>
      </c>
      <c r="F5306" s="1" t="s">
        <v>10206</v>
      </c>
      <c r="G5306" s="2">
        <f>IFERROR(__xludf.DUMMYFUNCTION("IF(B5306="""","""",COUNTA(SPLIT(B5306,"" "")))"),3.0)</f>
        <v>3</v>
      </c>
    </row>
    <row r="5307">
      <c r="A5307" s="1" t="s">
        <v>10562</v>
      </c>
      <c r="B5307" s="1" t="s">
        <v>10563</v>
      </c>
      <c r="C5307" s="1">
        <v>3758.0</v>
      </c>
      <c r="F5307" s="1" t="s">
        <v>10206</v>
      </c>
      <c r="G5307" s="2">
        <f>IFERROR(__xludf.DUMMYFUNCTION("IF(B5307="""","""",COUNTA(SPLIT(B5307,"" "")))"),4.0)</f>
        <v>4</v>
      </c>
    </row>
    <row r="5308">
      <c r="A5308" s="1" t="s">
        <v>10564</v>
      </c>
      <c r="B5308" s="1" t="s">
        <v>10565</v>
      </c>
      <c r="C5308" s="1">
        <v>3756.0</v>
      </c>
      <c r="F5308" s="1" t="s">
        <v>10206</v>
      </c>
      <c r="G5308" s="2">
        <f>IFERROR(__xludf.DUMMYFUNCTION("IF(B5308="""","""",COUNTA(SPLIT(B5308,"" "")))"),4.0)</f>
        <v>4</v>
      </c>
    </row>
    <row r="5309">
      <c r="A5309" s="1" t="s">
        <v>10566</v>
      </c>
      <c r="B5309" s="1" t="s">
        <v>10567</v>
      </c>
      <c r="C5309" s="1">
        <v>3757.0</v>
      </c>
      <c r="F5309" s="1" t="s">
        <v>10206</v>
      </c>
      <c r="G5309" s="2">
        <f>IFERROR(__xludf.DUMMYFUNCTION("IF(B5309="""","""",COUNTA(SPLIT(B5309,"" "")))"),4.0)</f>
        <v>4</v>
      </c>
    </row>
    <row r="5310">
      <c r="A5310" s="1" t="s">
        <v>10568</v>
      </c>
      <c r="B5310" s="1" t="s">
        <v>10569</v>
      </c>
      <c r="C5310" s="1">
        <v>8293.0</v>
      </c>
      <c r="F5310" s="1" t="s">
        <v>10206</v>
      </c>
      <c r="G5310" s="2">
        <f>IFERROR(__xludf.DUMMYFUNCTION("IF(B5310="""","""",COUNTA(SPLIT(B5310,"" "")))"),59.0)</f>
        <v>59</v>
      </c>
    </row>
    <row r="5311">
      <c r="A5311" s="1" t="s">
        <v>10570</v>
      </c>
      <c r="B5311" s="1" t="s">
        <v>10571</v>
      </c>
      <c r="C5311" s="1">
        <v>3759.0</v>
      </c>
      <c r="F5311" s="1" t="s">
        <v>10206</v>
      </c>
      <c r="G5311" s="2">
        <f>IFERROR(__xludf.DUMMYFUNCTION("IF(B5311="""","""",COUNTA(SPLIT(B5311,"" "")))"),4.0)</f>
        <v>4</v>
      </c>
    </row>
    <row r="5312">
      <c r="A5312" s="1" t="s">
        <v>10572</v>
      </c>
      <c r="B5312" s="1" t="s">
        <v>10573</v>
      </c>
      <c r="C5312" s="1">
        <v>3760.0</v>
      </c>
      <c r="F5312" s="1" t="s">
        <v>10206</v>
      </c>
      <c r="G5312" s="2">
        <f>IFERROR(__xludf.DUMMYFUNCTION("IF(B5312="""","""",COUNTA(SPLIT(B5312,"" "")))"),4.0)</f>
        <v>4</v>
      </c>
    </row>
    <row r="5313">
      <c r="A5313" s="1" t="s">
        <v>10574</v>
      </c>
      <c r="B5313" s="1" t="s">
        <v>10575</v>
      </c>
      <c r="C5313" s="1">
        <v>11499.0</v>
      </c>
      <c r="F5313" s="1" t="s">
        <v>10206</v>
      </c>
      <c r="G5313" s="2">
        <f>IFERROR(__xludf.DUMMYFUNCTION("IF(B5313="""","""",COUNTA(SPLIT(B5313,"" "")))"),3.0)</f>
        <v>3</v>
      </c>
    </row>
    <row r="5314">
      <c r="A5314" s="1" t="s">
        <v>10576</v>
      </c>
      <c r="B5314" s="1" t="s">
        <v>10577</v>
      </c>
      <c r="C5314" s="1">
        <v>11496.0</v>
      </c>
      <c r="F5314" s="1" t="s">
        <v>10206</v>
      </c>
      <c r="G5314" s="2">
        <f>IFERROR(__xludf.DUMMYFUNCTION("IF(B5314="""","""",COUNTA(SPLIT(B5314,"" "")))"),4.0)</f>
        <v>4</v>
      </c>
    </row>
    <row r="5315">
      <c r="A5315" s="1" t="s">
        <v>10578</v>
      </c>
      <c r="B5315" s="1" t="s">
        <v>10316</v>
      </c>
      <c r="C5315" s="1">
        <v>11497.0</v>
      </c>
      <c r="F5315" s="1" t="s">
        <v>10206</v>
      </c>
      <c r="G5315" s="2">
        <f>IFERROR(__xludf.DUMMYFUNCTION("IF(B5315="""","""",COUNTA(SPLIT(B5315,"" "")))"),3.0)</f>
        <v>3</v>
      </c>
    </row>
    <row r="5316">
      <c r="A5316" s="1" t="s">
        <v>10579</v>
      </c>
      <c r="B5316" s="1" t="s">
        <v>10389</v>
      </c>
      <c r="C5316" s="1">
        <v>11498.0</v>
      </c>
      <c r="F5316" s="1" t="s">
        <v>10206</v>
      </c>
      <c r="G5316" s="2">
        <f>IFERROR(__xludf.DUMMYFUNCTION("IF(B5316="""","""",COUNTA(SPLIT(B5316,"" "")))"),6.0)</f>
        <v>6</v>
      </c>
    </row>
    <row r="5317">
      <c r="A5317" s="1" t="s">
        <v>10580</v>
      </c>
      <c r="B5317" s="1" t="s">
        <v>10581</v>
      </c>
      <c r="C5317" s="1">
        <v>11015.0</v>
      </c>
      <c r="F5317" s="1" t="s">
        <v>10206</v>
      </c>
      <c r="G5317" s="2">
        <f>IFERROR(__xludf.DUMMYFUNCTION("IF(B5317="""","""",COUNTA(SPLIT(B5317,"" "")))"),3.0)</f>
        <v>3</v>
      </c>
    </row>
    <row r="5318">
      <c r="A5318" s="1" t="s">
        <v>10582</v>
      </c>
      <c r="B5318" s="1" t="s">
        <v>10583</v>
      </c>
      <c r="C5318" s="1">
        <v>11016.0</v>
      </c>
      <c r="F5318" s="1" t="s">
        <v>10206</v>
      </c>
      <c r="G5318" s="2">
        <f>IFERROR(__xludf.DUMMYFUNCTION("IF(B5318="""","""",COUNTA(SPLIT(B5318,"" "")))"),6.0)</f>
        <v>6</v>
      </c>
    </row>
    <row r="5319">
      <c r="A5319" s="1" t="s">
        <v>10584</v>
      </c>
      <c r="B5319" s="1" t="s">
        <v>10585</v>
      </c>
      <c r="C5319" s="1">
        <v>11009.0</v>
      </c>
      <c r="F5319" s="1" t="s">
        <v>10206</v>
      </c>
      <c r="G5319" s="2">
        <f>IFERROR(__xludf.DUMMYFUNCTION("IF(B5319="""","""",COUNTA(SPLIT(B5319,"" "")))"),2.0)</f>
        <v>2</v>
      </c>
    </row>
    <row r="5320">
      <c r="A5320" s="1" t="s">
        <v>10586</v>
      </c>
      <c r="B5320" s="1" t="s">
        <v>10587</v>
      </c>
      <c r="C5320" s="1">
        <v>11010.0</v>
      </c>
      <c r="F5320" s="1" t="s">
        <v>10206</v>
      </c>
      <c r="G5320" s="2">
        <f>IFERROR(__xludf.DUMMYFUNCTION("IF(B5320="""","""",COUNTA(SPLIT(B5320,"" "")))"),5.0)</f>
        <v>5</v>
      </c>
    </row>
    <row r="5321">
      <c r="A5321" s="1" t="s">
        <v>10588</v>
      </c>
      <c r="B5321" s="1" t="s">
        <v>10589</v>
      </c>
      <c r="C5321" s="1">
        <v>11002.0</v>
      </c>
      <c r="F5321" s="1" t="s">
        <v>10206</v>
      </c>
      <c r="G5321" s="2">
        <f>IFERROR(__xludf.DUMMYFUNCTION("IF(B5321="""","""",COUNTA(SPLIT(B5321,"" "")))"),5.0)</f>
        <v>5</v>
      </c>
    </row>
    <row r="5322">
      <c r="A5322" s="1" t="s">
        <v>10590</v>
      </c>
      <c r="B5322" s="1" t="s">
        <v>10591</v>
      </c>
      <c r="C5322" s="1">
        <v>11003.0</v>
      </c>
      <c r="F5322" s="1" t="s">
        <v>10206</v>
      </c>
      <c r="G5322" s="2">
        <f>IFERROR(__xludf.DUMMYFUNCTION("IF(B5322="""","""",COUNTA(SPLIT(B5322,"" "")))"),8.0)</f>
        <v>8</v>
      </c>
    </row>
    <row r="5323">
      <c r="A5323" s="1" t="s">
        <v>10592</v>
      </c>
      <c r="B5323" s="1" t="s">
        <v>10593</v>
      </c>
      <c r="C5323" s="1">
        <v>11013.0</v>
      </c>
      <c r="F5323" s="1" t="s">
        <v>10206</v>
      </c>
      <c r="G5323" s="2">
        <f>IFERROR(__xludf.DUMMYFUNCTION("IF(B5323="""","""",COUNTA(SPLIT(B5323,"" "")))"),3.0)</f>
        <v>3</v>
      </c>
    </row>
    <row r="5324">
      <c r="A5324" s="1" t="s">
        <v>10594</v>
      </c>
      <c r="B5324" s="1" t="s">
        <v>10595</v>
      </c>
      <c r="C5324" s="1">
        <v>11014.0</v>
      </c>
      <c r="F5324" s="1" t="s">
        <v>10206</v>
      </c>
      <c r="G5324" s="2">
        <f>IFERROR(__xludf.DUMMYFUNCTION("IF(B5324="""","""",COUNTA(SPLIT(B5324,"" "")))"),5.0)</f>
        <v>5</v>
      </c>
    </row>
    <row r="5325">
      <c r="A5325" s="1" t="s">
        <v>10596</v>
      </c>
      <c r="B5325" s="1" t="s">
        <v>10597</v>
      </c>
      <c r="C5325" s="1">
        <v>11023.0</v>
      </c>
      <c r="F5325" s="1" t="s">
        <v>10206</v>
      </c>
      <c r="G5325" s="2">
        <f>IFERROR(__xludf.DUMMYFUNCTION("IF(B5325="""","""",COUNTA(SPLIT(B5325,"" "")))"),2.0)</f>
        <v>2</v>
      </c>
    </row>
    <row r="5326">
      <c r="A5326" s="1" t="s">
        <v>10598</v>
      </c>
      <c r="B5326" s="1" t="s">
        <v>10599</v>
      </c>
      <c r="C5326" s="1">
        <v>11024.0</v>
      </c>
      <c r="F5326" s="1" t="s">
        <v>10206</v>
      </c>
      <c r="G5326" s="2">
        <f>IFERROR(__xludf.DUMMYFUNCTION("IF(B5326="""","""",COUNTA(SPLIT(B5326,"" "")))"),11.0)</f>
        <v>11</v>
      </c>
    </row>
    <row r="5327">
      <c r="A5327" s="1" t="s">
        <v>10600</v>
      </c>
      <c r="B5327" s="1" t="s">
        <v>10601</v>
      </c>
      <c r="C5327" s="1">
        <v>11019.0</v>
      </c>
      <c r="F5327" s="1" t="s">
        <v>10206</v>
      </c>
      <c r="G5327" s="2">
        <f>IFERROR(__xludf.DUMMYFUNCTION("IF(B5327="""","""",COUNTA(SPLIT(B5327,"" "")))"),2.0)</f>
        <v>2</v>
      </c>
    </row>
    <row r="5328">
      <c r="A5328" s="1" t="s">
        <v>10602</v>
      </c>
      <c r="B5328" s="1" t="s">
        <v>10603</v>
      </c>
      <c r="C5328" s="1">
        <v>11020.0</v>
      </c>
      <c r="F5328" s="1" t="s">
        <v>10206</v>
      </c>
      <c r="G5328" s="2">
        <f>IFERROR(__xludf.DUMMYFUNCTION("IF(B5328="""","""",COUNTA(SPLIT(B5328,"" "")))"),6.0)</f>
        <v>6</v>
      </c>
    </row>
    <row r="5329">
      <c r="A5329" s="1" t="s">
        <v>10604</v>
      </c>
      <c r="B5329" s="1" t="s">
        <v>10605</v>
      </c>
      <c r="C5329" s="1">
        <v>11017.0</v>
      </c>
      <c r="F5329" s="1" t="s">
        <v>10206</v>
      </c>
      <c r="G5329" s="2">
        <f>IFERROR(__xludf.DUMMYFUNCTION("IF(B5329="""","""",COUNTA(SPLIT(B5329,"" "")))"),2.0)</f>
        <v>2</v>
      </c>
    </row>
    <row r="5330">
      <c r="A5330" s="1" t="s">
        <v>10606</v>
      </c>
      <c r="B5330" s="1" t="s">
        <v>10607</v>
      </c>
      <c r="C5330" s="1">
        <v>11018.0</v>
      </c>
      <c r="F5330" s="1" t="s">
        <v>10206</v>
      </c>
      <c r="G5330" s="2">
        <f>IFERROR(__xludf.DUMMYFUNCTION("IF(B5330="""","""",COUNTA(SPLIT(B5330,"" "")))"),7.0)</f>
        <v>7</v>
      </c>
    </row>
    <row r="5331">
      <c r="A5331" s="1" t="s">
        <v>10608</v>
      </c>
      <c r="B5331" s="1" t="s">
        <v>10609</v>
      </c>
      <c r="C5331" s="1">
        <v>11021.0</v>
      </c>
      <c r="F5331" s="1" t="s">
        <v>10206</v>
      </c>
      <c r="G5331" s="2">
        <f>IFERROR(__xludf.DUMMYFUNCTION("IF(B5331="""","""",COUNTA(SPLIT(B5331,"" "")))"),2.0)</f>
        <v>2</v>
      </c>
    </row>
    <row r="5332">
      <c r="A5332" s="1" t="s">
        <v>10610</v>
      </c>
      <c r="B5332" s="1" t="s">
        <v>10611</v>
      </c>
      <c r="C5332" s="1">
        <v>11022.0</v>
      </c>
      <c r="F5332" s="1" t="s">
        <v>10206</v>
      </c>
      <c r="G5332" s="2">
        <f>IFERROR(__xludf.DUMMYFUNCTION("IF(B5332="""","""",COUNTA(SPLIT(B5332,"" "")))"),13.0)</f>
        <v>13</v>
      </c>
    </row>
    <row r="5333">
      <c r="A5333" s="1" t="s">
        <v>10612</v>
      </c>
      <c r="B5333" s="1" t="s">
        <v>10613</v>
      </c>
      <c r="C5333" s="1">
        <v>11004.0</v>
      </c>
      <c r="F5333" s="1" t="s">
        <v>10206</v>
      </c>
      <c r="G5333" s="2">
        <f>IFERROR(__xludf.DUMMYFUNCTION("IF(B5333="""","""",COUNTA(SPLIT(B5333,"" "")))"),2.0)</f>
        <v>2</v>
      </c>
    </row>
    <row r="5334">
      <c r="A5334" s="1" t="s">
        <v>10614</v>
      </c>
      <c r="B5334" s="1" t="s">
        <v>10615</v>
      </c>
      <c r="C5334" s="1">
        <v>11005.0</v>
      </c>
      <c r="F5334" s="1" t="s">
        <v>10206</v>
      </c>
      <c r="G5334" s="2">
        <f>IFERROR(__xludf.DUMMYFUNCTION("IF(B5334="""","""",COUNTA(SPLIT(B5334,"" "")))"),10.0)</f>
        <v>10</v>
      </c>
    </row>
    <row r="5335">
      <c r="A5335" s="1" t="s">
        <v>10616</v>
      </c>
      <c r="B5335" s="1" t="s">
        <v>10617</v>
      </c>
      <c r="C5335" s="1">
        <v>11011.0</v>
      </c>
      <c r="F5335" s="1" t="s">
        <v>10206</v>
      </c>
      <c r="G5335" s="2">
        <f>IFERROR(__xludf.DUMMYFUNCTION("IF(B5335="""","""",COUNTA(SPLIT(B5335,"" "")))"),2.0)</f>
        <v>2</v>
      </c>
    </row>
    <row r="5336">
      <c r="A5336" s="1" t="s">
        <v>10618</v>
      </c>
      <c r="B5336" s="1" t="s">
        <v>10619</v>
      </c>
      <c r="C5336" s="1">
        <v>11012.0</v>
      </c>
      <c r="F5336" s="1" t="s">
        <v>10206</v>
      </c>
      <c r="G5336" s="2">
        <f>IFERROR(__xludf.DUMMYFUNCTION("IF(B5336="""","""",COUNTA(SPLIT(B5336,"" "")))"),8.0)</f>
        <v>8</v>
      </c>
    </row>
    <row r="5337">
      <c r="A5337" s="1" t="s">
        <v>10620</v>
      </c>
      <c r="B5337" s="1" t="s">
        <v>10621</v>
      </c>
      <c r="C5337" s="1">
        <v>10819.0</v>
      </c>
      <c r="F5337" s="1" t="s">
        <v>10206</v>
      </c>
      <c r="G5337" s="2">
        <f>IFERROR(__xludf.DUMMYFUNCTION("IF(B5337="""","""",COUNTA(SPLIT(B5337,"" "")))"),3.0)</f>
        <v>3</v>
      </c>
    </row>
    <row r="5338">
      <c r="A5338" s="1" t="s">
        <v>10622</v>
      </c>
      <c r="B5338" s="1" t="s">
        <v>10623</v>
      </c>
      <c r="C5338" s="1">
        <v>10820.0</v>
      </c>
      <c r="F5338" s="1" t="s">
        <v>10206</v>
      </c>
      <c r="G5338" s="2">
        <f>IFERROR(__xludf.DUMMYFUNCTION("IF(B5338="""","""",COUNTA(SPLIT(B5338,"" "")))"),5.0)</f>
        <v>5</v>
      </c>
    </row>
    <row r="5339">
      <c r="A5339" s="1" t="s">
        <v>10624</v>
      </c>
      <c r="B5339" s="1" t="s">
        <v>10625</v>
      </c>
      <c r="C5339" s="1">
        <v>10821.0</v>
      </c>
      <c r="F5339" s="1" t="s">
        <v>10206</v>
      </c>
      <c r="G5339" s="2">
        <f>IFERROR(__xludf.DUMMYFUNCTION("IF(B5339="""","""",COUNTA(SPLIT(B5339,"" "")))"),4.0)</f>
        <v>4</v>
      </c>
    </row>
    <row r="5340">
      <c r="A5340" s="1" t="s">
        <v>10626</v>
      </c>
      <c r="B5340" s="1" t="s">
        <v>10627</v>
      </c>
      <c r="C5340" s="1">
        <v>11138.0</v>
      </c>
      <c r="F5340" s="1" t="s">
        <v>10206</v>
      </c>
      <c r="G5340" s="2">
        <f>IFERROR(__xludf.DUMMYFUNCTION("IF(B5340="""","""",COUNTA(SPLIT(B5340,"" "")))"),2.0)</f>
        <v>2</v>
      </c>
    </row>
    <row r="5341">
      <c r="A5341" s="1" t="s">
        <v>10628</v>
      </c>
      <c r="B5341" s="1" t="s">
        <v>10629</v>
      </c>
      <c r="C5341" s="1">
        <v>11486.0</v>
      </c>
      <c r="F5341" s="1" t="s">
        <v>10206</v>
      </c>
      <c r="G5341" s="2">
        <f>IFERROR(__xludf.DUMMYFUNCTION("IF(B5341="""","""",COUNTA(SPLIT(B5341,"" "")))"),3.0)</f>
        <v>3</v>
      </c>
    </row>
    <row r="5342">
      <c r="A5342" s="1" t="s">
        <v>10630</v>
      </c>
      <c r="B5342" s="1" t="s">
        <v>10631</v>
      </c>
      <c r="C5342" s="1">
        <v>11487.0</v>
      </c>
      <c r="F5342" s="1" t="s">
        <v>10206</v>
      </c>
      <c r="G5342" s="2">
        <f>IFERROR(__xludf.DUMMYFUNCTION("IF(B5342="""","""",COUNTA(SPLIT(B5342,"" "")))"),9.0)</f>
        <v>9</v>
      </c>
    </row>
    <row r="5343">
      <c r="A5343" s="1" t="s">
        <v>10632</v>
      </c>
      <c r="B5343" s="1" t="s">
        <v>10395</v>
      </c>
      <c r="C5343" s="1">
        <v>11488.0</v>
      </c>
      <c r="F5343" s="1" t="s">
        <v>10206</v>
      </c>
      <c r="G5343" s="2">
        <f>IFERROR(__xludf.DUMMYFUNCTION("IF(B5343="""","""",COUNTA(SPLIT(B5343,"" "")))"),8.0)</f>
        <v>8</v>
      </c>
    </row>
    <row r="5344">
      <c r="A5344" s="1" t="s">
        <v>10633</v>
      </c>
      <c r="B5344" s="1" t="s">
        <v>10634</v>
      </c>
      <c r="C5344" s="1">
        <v>11491.0</v>
      </c>
      <c r="F5344" s="1" t="s">
        <v>10206</v>
      </c>
      <c r="G5344" s="2">
        <f>IFERROR(__xludf.DUMMYFUNCTION("IF(B5344="""","""",COUNTA(SPLIT(B5344,"" "")))"),5.0)</f>
        <v>5</v>
      </c>
    </row>
    <row r="5345">
      <c r="A5345" s="1" t="s">
        <v>10635</v>
      </c>
      <c r="B5345" s="1" t="s">
        <v>10636</v>
      </c>
      <c r="C5345" s="1">
        <v>11465.0</v>
      </c>
      <c r="F5345" s="1" t="s">
        <v>10206</v>
      </c>
      <c r="G5345" s="2">
        <f>IFERROR(__xludf.DUMMYFUNCTION("IF(B5345="""","""",COUNTA(SPLIT(B5345,"" "")))"),2.0)</f>
        <v>2</v>
      </c>
    </row>
    <row r="5346">
      <c r="A5346" s="1" t="s">
        <v>10637</v>
      </c>
      <c r="B5346" s="1" t="s">
        <v>10264</v>
      </c>
      <c r="C5346" s="1">
        <v>11466.0</v>
      </c>
      <c r="F5346" s="1" t="s">
        <v>10206</v>
      </c>
      <c r="G5346" s="2">
        <f>IFERROR(__xludf.DUMMYFUNCTION("IF(B5346="""","""",COUNTA(SPLIT(B5346,"" "")))"),3.0)</f>
        <v>3</v>
      </c>
    </row>
    <row r="5347">
      <c r="A5347" s="1" t="s">
        <v>10638</v>
      </c>
      <c r="B5347" s="1" t="s">
        <v>10639</v>
      </c>
      <c r="C5347" s="1">
        <v>11467.0</v>
      </c>
      <c r="F5347" s="1" t="s">
        <v>10206</v>
      </c>
      <c r="G5347" s="2">
        <f>IFERROR(__xludf.DUMMYFUNCTION("IF(B5347="""","""",COUNTA(SPLIT(B5347,"" "")))"),9.0)</f>
        <v>9</v>
      </c>
    </row>
    <row r="5348">
      <c r="A5348" s="1" t="s">
        <v>10640</v>
      </c>
      <c r="B5348" s="1" t="s">
        <v>10641</v>
      </c>
      <c r="C5348" s="1">
        <v>11468.0</v>
      </c>
      <c r="F5348" s="1" t="s">
        <v>10206</v>
      </c>
      <c r="G5348" s="2">
        <f>IFERROR(__xludf.DUMMYFUNCTION("IF(B5348="""","""",COUNTA(SPLIT(B5348,"" "")))"),4.0)</f>
        <v>4</v>
      </c>
    </row>
    <row r="5349">
      <c r="A5349" s="1" t="s">
        <v>10642</v>
      </c>
      <c r="B5349" s="1" t="s">
        <v>10643</v>
      </c>
      <c r="C5349" s="1">
        <v>11475.0</v>
      </c>
      <c r="F5349" s="1" t="s">
        <v>10206</v>
      </c>
      <c r="G5349" s="2">
        <f>IFERROR(__xludf.DUMMYFUNCTION("IF(B5349="""","""",COUNTA(SPLIT(B5349,"" "")))"),3.0)</f>
        <v>3</v>
      </c>
    </row>
    <row r="5350">
      <c r="A5350" s="1" t="s">
        <v>10644</v>
      </c>
      <c r="B5350" s="1" t="s">
        <v>10645</v>
      </c>
      <c r="C5350" s="1">
        <v>10797.0</v>
      </c>
      <c r="F5350" s="1" t="s">
        <v>10206</v>
      </c>
      <c r="G5350" s="2">
        <f>IFERROR(__xludf.DUMMYFUNCTION("IF(B5350="""","""",COUNTA(SPLIT(B5350,"" "")))"),5.0)</f>
        <v>5</v>
      </c>
    </row>
    <row r="5351">
      <c r="A5351" s="1" t="s">
        <v>10646</v>
      </c>
      <c r="B5351" s="1" t="s">
        <v>10647</v>
      </c>
      <c r="C5351" s="1">
        <v>10798.0</v>
      </c>
      <c r="F5351" s="1" t="s">
        <v>10206</v>
      </c>
      <c r="G5351" s="2">
        <f>IFERROR(__xludf.DUMMYFUNCTION("IF(B5351="""","""",COUNTA(SPLIT(B5351,"" "")))"),5.0)</f>
        <v>5</v>
      </c>
    </row>
    <row r="5352">
      <c r="A5352" s="1" t="s">
        <v>10648</v>
      </c>
      <c r="B5352" s="1" t="s">
        <v>10270</v>
      </c>
      <c r="C5352" s="1">
        <v>5911.0</v>
      </c>
      <c r="F5352" s="1" t="s">
        <v>10206</v>
      </c>
      <c r="G5352" s="2">
        <f>IFERROR(__xludf.DUMMYFUNCTION("IF(B5352="""","""",COUNTA(SPLIT(B5352,"" "")))"),2.0)</f>
        <v>2</v>
      </c>
    </row>
    <row r="5353">
      <c r="A5353" s="1" t="s">
        <v>10649</v>
      </c>
      <c r="B5353" s="1" t="s">
        <v>10650</v>
      </c>
      <c r="C5353" s="1">
        <v>3821.0</v>
      </c>
      <c r="F5353" s="1" t="s">
        <v>10206</v>
      </c>
      <c r="G5353" s="2">
        <f>IFERROR(__xludf.DUMMYFUNCTION("IF(B5353="""","""",COUNTA(SPLIT(B5353,"" "")))"),2.0)</f>
        <v>2</v>
      </c>
    </row>
    <row r="5354">
      <c r="A5354" s="1" t="s">
        <v>10651</v>
      </c>
      <c r="B5354" s="1" t="s">
        <v>10652</v>
      </c>
      <c r="C5354" s="1">
        <v>3822.0</v>
      </c>
      <c r="F5354" s="1" t="s">
        <v>10206</v>
      </c>
      <c r="G5354" s="2">
        <f>IFERROR(__xludf.DUMMYFUNCTION("IF(B5354="""","""",COUNTA(SPLIT(B5354,"" "")))"),2.0)</f>
        <v>2</v>
      </c>
    </row>
    <row r="5355">
      <c r="A5355" s="1" t="s">
        <v>10653</v>
      </c>
      <c r="B5355" s="1" t="s">
        <v>10654</v>
      </c>
      <c r="C5355" s="1">
        <v>3823.0</v>
      </c>
      <c r="F5355" s="1" t="s">
        <v>10206</v>
      </c>
      <c r="G5355" s="2">
        <f>IFERROR(__xludf.DUMMYFUNCTION("IF(B5355="""","""",COUNTA(SPLIT(B5355,"" "")))"),2.0)</f>
        <v>2</v>
      </c>
    </row>
    <row r="5356">
      <c r="A5356" s="1" t="s">
        <v>10655</v>
      </c>
      <c r="B5356" s="1" t="s">
        <v>10656</v>
      </c>
      <c r="C5356" s="1">
        <v>3824.0</v>
      </c>
      <c r="F5356" s="1" t="s">
        <v>10206</v>
      </c>
      <c r="G5356" s="2">
        <f>IFERROR(__xludf.DUMMYFUNCTION("IF(B5356="""","""",COUNTA(SPLIT(B5356,"" "")))"),2.0)</f>
        <v>2</v>
      </c>
    </row>
    <row r="5357">
      <c r="A5357" s="1" t="s">
        <v>10657</v>
      </c>
      <c r="B5357" s="1" t="s">
        <v>10658</v>
      </c>
      <c r="C5357" s="1">
        <v>3825.0</v>
      </c>
      <c r="F5357" s="1" t="s">
        <v>10206</v>
      </c>
      <c r="G5357" s="2">
        <f>IFERROR(__xludf.DUMMYFUNCTION("IF(B5357="""","""",COUNTA(SPLIT(B5357,"" "")))"),5.0)</f>
        <v>5</v>
      </c>
    </row>
    <row r="5358">
      <c r="A5358" s="1" t="s">
        <v>10659</v>
      </c>
      <c r="B5358" s="1" t="s">
        <v>10660</v>
      </c>
      <c r="C5358" s="1">
        <v>5414.0</v>
      </c>
      <c r="F5358" s="1" t="s">
        <v>10206</v>
      </c>
      <c r="G5358" s="2">
        <f>IFERROR(__xludf.DUMMYFUNCTION("IF(B5358="""","""",COUNTA(SPLIT(B5358,"" "")))"),4.0)</f>
        <v>4</v>
      </c>
    </row>
    <row r="5359">
      <c r="A5359" s="1" t="s">
        <v>10661</v>
      </c>
      <c r="B5359" s="1" t="s">
        <v>10662</v>
      </c>
      <c r="C5359" s="1">
        <v>8292.0</v>
      </c>
      <c r="F5359" s="1" t="s">
        <v>10206</v>
      </c>
      <c r="G5359" s="2">
        <f>IFERROR(__xludf.DUMMYFUNCTION("IF(B5359="""","""",COUNTA(SPLIT(B5359,"" "")))"),33.0)</f>
        <v>33</v>
      </c>
    </row>
    <row r="5360">
      <c r="A5360" s="1" t="s">
        <v>10663</v>
      </c>
      <c r="B5360" s="1" t="s">
        <v>10664</v>
      </c>
      <c r="C5360" s="1">
        <v>11435.0</v>
      </c>
      <c r="F5360" s="1" t="s">
        <v>10206</v>
      </c>
      <c r="G5360" s="2">
        <f>IFERROR(__xludf.DUMMYFUNCTION("IF(B5360="""","""",COUNTA(SPLIT(B5360,"" "")))"),3.0)</f>
        <v>3</v>
      </c>
    </row>
    <row r="5361">
      <c r="A5361" s="1" t="s">
        <v>10665</v>
      </c>
      <c r="B5361" s="1" t="s">
        <v>10666</v>
      </c>
      <c r="C5361" s="1">
        <v>11436.0</v>
      </c>
      <c r="F5361" s="1" t="s">
        <v>10206</v>
      </c>
      <c r="G5361" s="2">
        <f>IFERROR(__xludf.DUMMYFUNCTION("IF(B5361="""","""",COUNTA(SPLIT(B5361,"" "")))"),2.0)</f>
        <v>2</v>
      </c>
    </row>
    <row r="5362">
      <c r="A5362" s="1" t="s">
        <v>10667</v>
      </c>
      <c r="B5362" s="1" t="s">
        <v>10668</v>
      </c>
      <c r="C5362" s="1">
        <v>8410.0</v>
      </c>
      <c r="F5362" s="1" t="s">
        <v>10206</v>
      </c>
      <c r="G5362" s="2">
        <f>IFERROR(__xludf.DUMMYFUNCTION("IF(B5362="""","""",COUNTA(SPLIT(B5362,"" "")))"),3.0)</f>
        <v>3</v>
      </c>
    </row>
    <row r="5363">
      <c r="A5363" s="1" t="s">
        <v>10669</v>
      </c>
      <c r="B5363" s="1" t="s">
        <v>10670</v>
      </c>
      <c r="C5363" s="1">
        <v>8907.0</v>
      </c>
      <c r="F5363" s="1" t="s">
        <v>10206</v>
      </c>
      <c r="G5363" s="2">
        <f>IFERROR(__xludf.DUMMYFUNCTION("IF(B5363="""","""",COUNTA(SPLIT(B5363,"" "")))"),5.0)</f>
        <v>5</v>
      </c>
    </row>
    <row r="5364">
      <c r="A5364" s="1" t="s">
        <v>10671</v>
      </c>
      <c r="B5364" s="1" t="s">
        <v>10672</v>
      </c>
      <c r="C5364" s="1">
        <v>8397.0</v>
      </c>
      <c r="F5364" s="1" t="s">
        <v>10206</v>
      </c>
      <c r="G5364" s="2">
        <f>IFERROR(__xludf.DUMMYFUNCTION("IF(B5364="""","""",COUNTA(SPLIT(B5364,"" "")))"),5.0)</f>
        <v>5</v>
      </c>
    </row>
    <row r="5365">
      <c r="A5365" s="1" t="s">
        <v>10673</v>
      </c>
      <c r="B5365" s="1" t="s">
        <v>10674</v>
      </c>
      <c r="C5365" s="1">
        <v>8398.0</v>
      </c>
      <c r="F5365" s="1" t="s">
        <v>10206</v>
      </c>
      <c r="G5365" s="2">
        <f>IFERROR(__xludf.DUMMYFUNCTION("IF(B5365="""","""",COUNTA(SPLIT(B5365,"" "")))"),3.0)</f>
        <v>3</v>
      </c>
    </row>
    <row r="5366">
      <c r="A5366" s="1" t="s">
        <v>10675</v>
      </c>
      <c r="B5366" s="1" t="s">
        <v>10676</v>
      </c>
      <c r="C5366" s="1">
        <v>4918.0</v>
      </c>
      <c r="F5366" s="1" t="s">
        <v>10206</v>
      </c>
      <c r="G5366" s="2">
        <f>IFERROR(__xludf.DUMMYFUNCTION("IF(B5366="""","""",COUNTA(SPLIT(B5366,"" "")))"),6.0)</f>
        <v>6</v>
      </c>
    </row>
    <row r="5367">
      <c r="A5367" s="1" t="s">
        <v>10677</v>
      </c>
      <c r="B5367" s="1" t="s">
        <v>10678</v>
      </c>
      <c r="C5367" s="1">
        <v>4921.0</v>
      </c>
      <c r="F5367" s="1" t="s">
        <v>10206</v>
      </c>
      <c r="G5367" s="2">
        <f>IFERROR(__xludf.DUMMYFUNCTION("IF(B5367="""","""",COUNTA(SPLIT(B5367,"" "")))"),3.0)</f>
        <v>3</v>
      </c>
    </row>
    <row r="5368">
      <c r="A5368" s="1" t="s">
        <v>10679</v>
      </c>
      <c r="B5368" s="1" t="s">
        <v>10680</v>
      </c>
      <c r="C5368" s="1">
        <v>7258.0</v>
      </c>
      <c r="F5368" s="1" t="s">
        <v>10206</v>
      </c>
      <c r="G5368" s="2">
        <f>IFERROR(__xludf.DUMMYFUNCTION("IF(B5368="""","""",COUNTA(SPLIT(B5368,"" "")))"),6.0)</f>
        <v>6</v>
      </c>
    </row>
    <row r="5369">
      <c r="A5369" s="1" t="s">
        <v>10681</v>
      </c>
      <c r="B5369" s="1" t="s">
        <v>10682</v>
      </c>
      <c r="C5369" s="1">
        <v>8291.0</v>
      </c>
      <c r="F5369" s="1" t="s">
        <v>10206</v>
      </c>
      <c r="G5369" s="2">
        <f>IFERROR(__xludf.DUMMYFUNCTION("IF(B5369="""","""",COUNTA(SPLIT(B5369,"" "")))"),23.0)</f>
        <v>23</v>
      </c>
    </row>
    <row r="5370">
      <c r="A5370" s="1" t="s">
        <v>10683</v>
      </c>
      <c r="B5370" s="1" t="s">
        <v>10684</v>
      </c>
      <c r="C5370" s="1">
        <v>10919.0</v>
      </c>
      <c r="F5370" s="1" t="s">
        <v>10206</v>
      </c>
      <c r="G5370" s="2">
        <f>IFERROR(__xludf.DUMMYFUNCTION("IF(B5370="""","""",COUNTA(SPLIT(B5370,"" "")))"),3.0)</f>
        <v>3</v>
      </c>
    </row>
    <row r="5371">
      <c r="A5371" s="1" t="s">
        <v>10685</v>
      </c>
      <c r="B5371" s="1" t="s">
        <v>10686</v>
      </c>
      <c r="C5371" s="1">
        <v>10852.0</v>
      </c>
      <c r="F5371" s="1" t="s">
        <v>10206</v>
      </c>
      <c r="G5371" s="2">
        <f>IFERROR(__xludf.DUMMYFUNCTION("IF(B5371="""","""",COUNTA(SPLIT(B5371,"" "")))"),3.0)</f>
        <v>3</v>
      </c>
    </row>
    <row r="5372">
      <c r="A5372" s="1" t="s">
        <v>10687</v>
      </c>
      <c r="B5372" s="1" t="s">
        <v>10688</v>
      </c>
      <c r="C5372" s="1">
        <v>10853.0</v>
      </c>
      <c r="F5372" s="1" t="s">
        <v>10206</v>
      </c>
      <c r="G5372" s="2">
        <f>IFERROR(__xludf.DUMMYFUNCTION("IF(B5372="""","""",COUNTA(SPLIT(B5372,"" "")))"),4.0)</f>
        <v>4</v>
      </c>
    </row>
    <row r="5373">
      <c r="A5373" s="1" t="s">
        <v>10689</v>
      </c>
      <c r="B5373" s="1" t="s">
        <v>10690</v>
      </c>
      <c r="C5373" s="1">
        <v>9954.0</v>
      </c>
      <c r="F5373" s="1" t="s">
        <v>10206</v>
      </c>
      <c r="G5373" s="2">
        <f>IFERROR(__xludf.DUMMYFUNCTION("IF(B5373="""","""",COUNTA(SPLIT(B5373,"" "")))"),2.0)</f>
        <v>2</v>
      </c>
    </row>
    <row r="5374">
      <c r="A5374" s="1" t="s">
        <v>10691</v>
      </c>
      <c r="B5374" s="1" t="s">
        <v>10692</v>
      </c>
      <c r="C5374" s="1">
        <v>9955.0</v>
      </c>
      <c r="F5374" s="1" t="s">
        <v>10206</v>
      </c>
      <c r="G5374" s="2">
        <f>IFERROR(__xludf.DUMMYFUNCTION("IF(B5374="""","""",COUNTA(SPLIT(B5374,"" "")))"),4.0)</f>
        <v>4</v>
      </c>
    </row>
    <row r="5375">
      <c r="A5375" s="1" t="s">
        <v>10693</v>
      </c>
      <c r="B5375" s="1" t="s">
        <v>10694</v>
      </c>
      <c r="C5375" s="1">
        <v>9897.0</v>
      </c>
      <c r="F5375" s="1" t="s">
        <v>10206</v>
      </c>
      <c r="G5375" s="2">
        <f>IFERROR(__xludf.DUMMYFUNCTION("IF(B5375="""","""",COUNTA(SPLIT(B5375,"" "")))"),2.0)</f>
        <v>2</v>
      </c>
    </row>
    <row r="5376">
      <c r="A5376" s="1" t="s">
        <v>10695</v>
      </c>
      <c r="B5376" s="1" t="s">
        <v>10696</v>
      </c>
      <c r="C5376" s="1">
        <v>9898.0</v>
      </c>
      <c r="F5376" s="1" t="s">
        <v>10206</v>
      </c>
      <c r="G5376" s="2">
        <f>IFERROR(__xludf.DUMMYFUNCTION("IF(B5376="""","""",COUNTA(SPLIT(B5376,"" "")))"),3.0)</f>
        <v>3</v>
      </c>
    </row>
    <row r="5377">
      <c r="A5377" s="1" t="s">
        <v>10697</v>
      </c>
      <c r="B5377" s="1" t="s">
        <v>10698</v>
      </c>
      <c r="C5377" s="1">
        <v>9899.0</v>
      </c>
      <c r="F5377" s="1" t="s">
        <v>10206</v>
      </c>
      <c r="G5377" s="2">
        <f>IFERROR(__xludf.DUMMYFUNCTION("IF(B5377="""","""",COUNTA(SPLIT(B5377,"" "")))"),4.0)</f>
        <v>4</v>
      </c>
    </row>
    <row r="5378">
      <c r="A5378" s="1" t="s">
        <v>10699</v>
      </c>
      <c r="B5378" s="1" t="s">
        <v>10700</v>
      </c>
      <c r="C5378" s="1">
        <v>9900.0</v>
      </c>
      <c r="F5378" s="1" t="s">
        <v>10206</v>
      </c>
      <c r="G5378" s="2">
        <f>IFERROR(__xludf.DUMMYFUNCTION("IF(B5378="""","""",COUNTA(SPLIT(B5378,"" "")))"),4.0)</f>
        <v>4</v>
      </c>
    </row>
    <row r="5379">
      <c r="A5379" s="1" t="s">
        <v>10701</v>
      </c>
      <c r="B5379" s="1" t="s">
        <v>10702</v>
      </c>
      <c r="C5379" s="1">
        <v>7203.0</v>
      </c>
      <c r="F5379" s="1" t="s">
        <v>10206</v>
      </c>
      <c r="G5379" s="2">
        <f>IFERROR(__xludf.DUMMYFUNCTION("IF(B5379="""","""",COUNTA(SPLIT(B5379,"" "")))"),4.0)</f>
        <v>4</v>
      </c>
    </row>
    <row r="5380">
      <c r="A5380" s="1" t="s">
        <v>10703</v>
      </c>
      <c r="B5380" s="1" t="s">
        <v>10704</v>
      </c>
      <c r="C5380" s="1">
        <v>7204.0</v>
      </c>
      <c r="F5380" s="1" t="s">
        <v>10206</v>
      </c>
      <c r="G5380" s="2">
        <f>IFERROR(__xludf.DUMMYFUNCTION("IF(B5380="""","""",COUNTA(SPLIT(B5380,"" "")))"),5.0)</f>
        <v>5</v>
      </c>
    </row>
    <row r="5381">
      <c r="A5381" s="1" t="s">
        <v>10705</v>
      </c>
      <c r="B5381" s="1" t="s">
        <v>10706</v>
      </c>
      <c r="C5381" s="1">
        <v>8625.0</v>
      </c>
      <c r="F5381" s="1" t="s">
        <v>10206</v>
      </c>
      <c r="G5381" s="2">
        <f>IFERROR(__xludf.DUMMYFUNCTION("IF(B5381="""","""",COUNTA(SPLIT(B5381,"" "")))"),44.0)</f>
        <v>44</v>
      </c>
    </row>
    <row r="5382">
      <c r="A5382" s="1" t="s">
        <v>10707</v>
      </c>
      <c r="B5382" s="1" t="s">
        <v>10708</v>
      </c>
      <c r="C5382" s="1">
        <v>7205.0</v>
      </c>
      <c r="F5382" s="1" t="s">
        <v>10206</v>
      </c>
      <c r="G5382" s="2">
        <f>IFERROR(__xludf.DUMMYFUNCTION("IF(B5382="""","""",COUNTA(SPLIT(B5382,"" "")))"),3.0)</f>
        <v>3</v>
      </c>
    </row>
    <row r="5383">
      <c r="A5383" s="1" t="s">
        <v>10709</v>
      </c>
      <c r="B5383" s="1" t="s">
        <v>10710</v>
      </c>
      <c r="C5383" s="1">
        <v>7206.0</v>
      </c>
      <c r="F5383" s="1" t="s">
        <v>10206</v>
      </c>
      <c r="G5383" s="2">
        <f>IFERROR(__xludf.DUMMYFUNCTION("IF(B5383="""","""",COUNTA(SPLIT(B5383,"" "")))"),3.0)</f>
        <v>3</v>
      </c>
    </row>
    <row r="5384">
      <c r="A5384" s="1" t="s">
        <v>10711</v>
      </c>
      <c r="B5384" s="1" t="s">
        <v>10712</v>
      </c>
      <c r="C5384" s="1">
        <v>7207.0</v>
      </c>
      <c r="F5384" s="1" t="s">
        <v>10206</v>
      </c>
      <c r="G5384" s="2">
        <f>IFERROR(__xludf.DUMMYFUNCTION("IF(B5384="""","""",COUNTA(SPLIT(B5384,"" "")))"),5.0)</f>
        <v>5</v>
      </c>
    </row>
    <row r="5385">
      <c r="A5385" s="1" t="s">
        <v>10713</v>
      </c>
      <c r="B5385" s="1" t="s">
        <v>10714</v>
      </c>
      <c r="C5385" s="1">
        <v>7208.0</v>
      </c>
      <c r="F5385" s="1" t="s">
        <v>10206</v>
      </c>
      <c r="G5385" s="2">
        <f>IFERROR(__xludf.DUMMYFUNCTION("IF(B5385="""","""",COUNTA(SPLIT(B5385,"" "")))"),3.0)</f>
        <v>3</v>
      </c>
    </row>
    <row r="5386">
      <c r="A5386" s="1" t="s">
        <v>10715</v>
      </c>
      <c r="B5386" s="1" t="s">
        <v>10704</v>
      </c>
      <c r="C5386" s="1">
        <v>7209.0</v>
      </c>
      <c r="F5386" s="1" t="s">
        <v>10206</v>
      </c>
      <c r="G5386" s="2">
        <f>IFERROR(__xludf.DUMMYFUNCTION("IF(B5386="""","""",COUNTA(SPLIT(B5386,"" "")))"),5.0)</f>
        <v>5</v>
      </c>
    </row>
    <row r="5387">
      <c r="A5387" s="1" t="s">
        <v>10716</v>
      </c>
      <c r="B5387" s="1" t="s">
        <v>10717</v>
      </c>
      <c r="C5387" s="1">
        <v>7210.0</v>
      </c>
      <c r="F5387" s="1" t="s">
        <v>10206</v>
      </c>
      <c r="G5387" s="2">
        <f>IFERROR(__xludf.DUMMYFUNCTION("IF(B5387="""","""",COUNTA(SPLIT(B5387,"" "")))"),4.0)</f>
        <v>4</v>
      </c>
    </row>
    <row r="5388">
      <c r="A5388" s="1" t="s">
        <v>10718</v>
      </c>
      <c r="B5388" s="1" t="s">
        <v>10719</v>
      </c>
      <c r="C5388" s="1">
        <v>7211.0</v>
      </c>
      <c r="F5388" s="1" t="s">
        <v>10206</v>
      </c>
      <c r="G5388" s="2">
        <f>IFERROR(__xludf.DUMMYFUNCTION("IF(B5388="""","""",COUNTA(SPLIT(B5388,"" "")))"),4.0)</f>
        <v>4</v>
      </c>
    </row>
    <row r="5389">
      <c r="A5389" s="1" t="s">
        <v>10720</v>
      </c>
      <c r="B5389" s="1" t="s">
        <v>1397</v>
      </c>
      <c r="C5389" s="1">
        <v>7201.0</v>
      </c>
      <c r="F5389" s="1" t="s">
        <v>10206</v>
      </c>
      <c r="G5389" s="2">
        <f>IFERROR(__xludf.DUMMYFUNCTION("IF(B5389="""","""",COUNTA(SPLIT(B5389,"" "")))"),2.0)</f>
        <v>2</v>
      </c>
    </row>
    <row r="5390">
      <c r="A5390" s="1" t="s">
        <v>10721</v>
      </c>
      <c r="B5390" s="1" t="s">
        <v>10722</v>
      </c>
      <c r="C5390" s="1">
        <v>7202.0</v>
      </c>
      <c r="F5390" s="1" t="s">
        <v>10206</v>
      </c>
      <c r="G5390" s="2">
        <f>IFERROR(__xludf.DUMMYFUNCTION("IF(B5390="""","""",COUNTA(SPLIT(B5390,"" "")))"),5.0)</f>
        <v>5</v>
      </c>
    </row>
    <row r="5391">
      <c r="A5391" s="1" t="s">
        <v>10723</v>
      </c>
      <c r="B5391" s="1" t="s">
        <v>10724</v>
      </c>
      <c r="C5391" s="1">
        <v>8066.0</v>
      </c>
      <c r="F5391" s="1" t="s">
        <v>10206</v>
      </c>
      <c r="G5391" s="2">
        <f>IFERROR(__xludf.DUMMYFUNCTION("IF(B5391="""","""",COUNTA(SPLIT(B5391,"" "")))"),1.0)</f>
        <v>1</v>
      </c>
    </row>
    <row r="5392">
      <c r="A5392" s="1" t="s">
        <v>10725</v>
      </c>
      <c r="B5392" s="1" t="s">
        <v>10726</v>
      </c>
      <c r="C5392" s="1">
        <v>8065.0</v>
      </c>
      <c r="F5392" s="1" t="s">
        <v>10206</v>
      </c>
      <c r="G5392" s="2">
        <f>IFERROR(__xludf.DUMMYFUNCTION("IF(B5392="""","""",COUNTA(SPLIT(B5392,"" "")))"),5.0)</f>
        <v>5</v>
      </c>
    </row>
    <row r="5393">
      <c r="A5393" s="1" t="s">
        <v>10727</v>
      </c>
      <c r="B5393" s="1" t="s">
        <v>10728</v>
      </c>
      <c r="C5393" s="1">
        <v>8618.0</v>
      </c>
      <c r="F5393" s="1" t="s">
        <v>10206</v>
      </c>
      <c r="G5393" s="2">
        <f>IFERROR(__xludf.DUMMYFUNCTION("IF(B5393="""","""",COUNTA(SPLIT(B5393,"" "")))"),16.0)</f>
        <v>16</v>
      </c>
    </row>
    <row r="5394">
      <c r="A5394" s="1" t="s">
        <v>10729</v>
      </c>
      <c r="B5394" s="1" t="s">
        <v>10730</v>
      </c>
      <c r="C5394" s="1">
        <v>7197.0</v>
      </c>
      <c r="F5394" s="1" t="s">
        <v>10206</v>
      </c>
      <c r="G5394" s="2">
        <f>IFERROR(__xludf.DUMMYFUNCTION("IF(B5394="""","""",COUNTA(SPLIT(B5394,"" "")))"),5.0)</f>
        <v>5</v>
      </c>
    </row>
    <row r="5395">
      <c r="A5395" s="1" t="s">
        <v>10731</v>
      </c>
      <c r="B5395" s="1" t="s">
        <v>10704</v>
      </c>
      <c r="C5395" s="1">
        <v>7198.0</v>
      </c>
      <c r="F5395" s="1" t="s">
        <v>10206</v>
      </c>
      <c r="G5395" s="2">
        <f>IFERROR(__xludf.DUMMYFUNCTION("IF(B5395="""","""",COUNTA(SPLIT(B5395,"" "")))"),5.0)</f>
        <v>5</v>
      </c>
    </row>
    <row r="5396">
      <c r="A5396" s="1" t="s">
        <v>10732</v>
      </c>
      <c r="B5396" s="1" t="s">
        <v>10733</v>
      </c>
      <c r="C5396" s="1">
        <v>7199.0</v>
      </c>
      <c r="F5396" s="1" t="s">
        <v>10206</v>
      </c>
      <c r="G5396" s="2">
        <f>IFERROR(__xludf.DUMMYFUNCTION("IF(B5396="""","""",COUNTA(SPLIT(B5396,"" "")))"),3.0)</f>
        <v>3</v>
      </c>
    </row>
    <row r="5397">
      <c r="A5397" s="1" t="s">
        <v>10734</v>
      </c>
      <c r="B5397" s="1" t="s">
        <v>10735</v>
      </c>
      <c r="C5397" s="1">
        <v>7200.0</v>
      </c>
      <c r="F5397" s="1" t="s">
        <v>10206</v>
      </c>
      <c r="G5397" s="2">
        <f>IFERROR(__xludf.DUMMYFUNCTION("IF(B5397="""","""",COUNTA(SPLIT(B5397,"" "")))"),3.0)</f>
        <v>3</v>
      </c>
    </row>
    <row r="5398">
      <c r="A5398" s="1" t="s">
        <v>10736</v>
      </c>
      <c r="B5398" s="1" t="s">
        <v>10737</v>
      </c>
      <c r="C5398" s="1">
        <v>7215.0</v>
      </c>
      <c r="F5398" s="1" t="s">
        <v>10206</v>
      </c>
      <c r="G5398" s="2">
        <f>IFERROR(__xludf.DUMMYFUNCTION("IF(B5398="""","""",COUNTA(SPLIT(B5398,"" "")))"),4.0)</f>
        <v>4</v>
      </c>
    </row>
    <row r="5399">
      <c r="A5399" s="1" t="s">
        <v>10738</v>
      </c>
      <c r="B5399" s="1" t="s">
        <v>10739</v>
      </c>
      <c r="C5399" s="1">
        <v>7216.0</v>
      </c>
      <c r="F5399" s="1" t="s">
        <v>10206</v>
      </c>
      <c r="G5399" s="2">
        <f>IFERROR(__xludf.DUMMYFUNCTION("IF(B5399="""","""",COUNTA(SPLIT(B5399,"" "")))"),3.0)</f>
        <v>3</v>
      </c>
    </row>
    <row r="5400">
      <c r="A5400" s="1" t="s">
        <v>10740</v>
      </c>
      <c r="B5400" s="1" t="s">
        <v>10741</v>
      </c>
      <c r="C5400" s="1">
        <v>7217.0</v>
      </c>
      <c r="F5400" s="1" t="s">
        <v>10206</v>
      </c>
      <c r="G5400" s="2">
        <f>IFERROR(__xludf.DUMMYFUNCTION("IF(B5400="""","""",COUNTA(SPLIT(B5400,"" "")))"),4.0)</f>
        <v>4</v>
      </c>
    </row>
    <row r="5401">
      <c r="A5401" s="1" t="s">
        <v>10742</v>
      </c>
      <c r="B5401" s="1" t="s">
        <v>10743</v>
      </c>
      <c r="C5401" s="1">
        <v>7218.0</v>
      </c>
      <c r="F5401" s="1" t="s">
        <v>10206</v>
      </c>
      <c r="G5401" s="2">
        <f>IFERROR(__xludf.DUMMYFUNCTION("IF(B5401="""","""",COUNTA(SPLIT(B5401,"" "")))"),4.0)</f>
        <v>4</v>
      </c>
    </row>
    <row r="5402">
      <c r="A5402" s="1" t="s">
        <v>10744</v>
      </c>
      <c r="B5402" s="1" t="s">
        <v>10745</v>
      </c>
      <c r="C5402" s="1">
        <v>7219.0</v>
      </c>
      <c r="F5402" s="1" t="s">
        <v>10206</v>
      </c>
      <c r="G5402" s="2">
        <f>IFERROR(__xludf.DUMMYFUNCTION("IF(B5402="""","""",COUNTA(SPLIT(B5402,"" "")))"),5.0)</f>
        <v>5</v>
      </c>
    </row>
    <row r="5403">
      <c r="A5403" s="1" t="s">
        <v>10746</v>
      </c>
      <c r="B5403" s="1" t="s">
        <v>10747</v>
      </c>
      <c r="C5403" s="1">
        <v>7212.0</v>
      </c>
      <c r="F5403" s="1" t="s">
        <v>10206</v>
      </c>
      <c r="G5403" s="2">
        <f>IFERROR(__xludf.DUMMYFUNCTION("IF(B5403="""","""",COUNTA(SPLIT(B5403,"" "")))"),5.0)</f>
        <v>5</v>
      </c>
    </row>
    <row r="5404">
      <c r="A5404" s="1" t="s">
        <v>10748</v>
      </c>
      <c r="B5404" s="1" t="s">
        <v>10749</v>
      </c>
      <c r="C5404" s="1">
        <v>7213.0</v>
      </c>
      <c r="F5404" s="1" t="s">
        <v>10206</v>
      </c>
      <c r="G5404" s="2">
        <f>IFERROR(__xludf.DUMMYFUNCTION("IF(B5404="""","""",COUNTA(SPLIT(B5404,"" "")))"),11.0)</f>
        <v>11</v>
      </c>
    </row>
    <row r="5405">
      <c r="A5405" s="1" t="s">
        <v>10750</v>
      </c>
      <c r="B5405" s="1" t="s">
        <v>10751</v>
      </c>
      <c r="C5405" s="1">
        <v>7214.0</v>
      </c>
      <c r="F5405" s="1" t="s">
        <v>10206</v>
      </c>
      <c r="G5405" s="2">
        <f>IFERROR(__xludf.DUMMYFUNCTION("IF(B5405="""","""",COUNTA(SPLIT(B5405,"" "")))"),7.0)</f>
        <v>7</v>
      </c>
    </row>
    <row r="5406">
      <c r="A5406" s="1" t="s">
        <v>10752</v>
      </c>
      <c r="B5406" s="1" t="s">
        <v>10753</v>
      </c>
      <c r="C5406" s="1">
        <v>8617.0</v>
      </c>
      <c r="F5406" s="1" t="s">
        <v>10206</v>
      </c>
      <c r="G5406" s="2">
        <f>IFERROR(__xludf.DUMMYFUNCTION("IF(B5406="""","""",COUNTA(SPLIT(B5406,"" "")))"),20.0)</f>
        <v>20</v>
      </c>
    </row>
    <row r="5407">
      <c r="A5407" s="1" t="s">
        <v>10754</v>
      </c>
      <c r="B5407" s="1" t="s">
        <v>10755</v>
      </c>
      <c r="C5407" s="1">
        <v>7222.0</v>
      </c>
      <c r="F5407" s="1" t="s">
        <v>10206</v>
      </c>
      <c r="G5407" s="2">
        <f>IFERROR(__xludf.DUMMYFUNCTION("IF(B5407="""","""",COUNTA(SPLIT(B5407,"" "")))"),3.0)</f>
        <v>3</v>
      </c>
    </row>
    <row r="5408">
      <c r="A5408" s="1" t="s">
        <v>10756</v>
      </c>
      <c r="B5408" s="1" t="s">
        <v>10757</v>
      </c>
      <c r="C5408" s="1">
        <v>7223.0</v>
      </c>
      <c r="F5408" s="1" t="s">
        <v>10206</v>
      </c>
      <c r="G5408" s="2">
        <f>IFERROR(__xludf.DUMMYFUNCTION("IF(B5408="""","""",COUNTA(SPLIT(B5408,"" "")))"),5.0)</f>
        <v>5</v>
      </c>
    </row>
    <row r="5409">
      <c r="A5409" s="1" t="s">
        <v>10758</v>
      </c>
      <c r="B5409" s="1" t="s">
        <v>10759</v>
      </c>
      <c r="C5409" s="1">
        <v>7224.0</v>
      </c>
      <c r="F5409" s="1" t="s">
        <v>10206</v>
      </c>
      <c r="G5409" s="2">
        <f>IFERROR(__xludf.DUMMYFUNCTION("IF(B5409="""","""",COUNTA(SPLIT(B5409,"" "")))"),3.0)</f>
        <v>3</v>
      </c>
    </row>
    <row r="5410">
      <c r="A5410" s="1" t="s">
        <v>10760</v>
      </c>
      <c r="B5410" s="1" t="s">
        <v>10761</v>
      </c>
      <c r="C5410" s="1">
        <v>7225.0</v>
      </c>
      <c r="F5410" s="1" t="s">
        <v>10206</v>
      </c>
      <c r="G5410" s="2">
        <f>IFERROR(__xludf.DUMMYFUNCTION("IF(B5410="""","""",COUNTA(SPLIT(B5410,"" "")))"),4.0)</f>
        <v>4</v>
      </c>
    </row>
    <row r="5411">
      <c r="A5411" s="1" t="s">
        <v>10762</v>
      </c>
      <c r="B5411" s="1" t="s">
        <v>10763</v>
      </c>
      <c r="C5411" s="1">
        <v>7226.0</v>
      </c>
      <c r="F5411" s="1" t="s">
        <v>10206</v>
      </c>
      <c r="G5411" s="2">
        <f>IFERROR(__xludf.DUMMYFUNCTION("IF(B5411="""","""",COUNTA(SPLIT(B5411,"" "")))"),2.0)</f>
        <v>2</v>
      </c>
    </row>
    <row r="5412">
      <c r="A5412" s="1" t="s">
        <v>10764</v>
      </c>
      <c r="B5412" s="1" t="s">
        <v>10765</v>
      </c>
      <c r="C5412" s="1">
        <v>7227.0</v>
      </c>
      <c r="F5412" s="1" t="s">
        <v>10206</v>
      </c>
      <c r="G5412" s="2">
        <f>IFERROR(__xludf.DUMMYFUNCTION("IF(B5412="""","""",COUNTA(SPLIT(B5412,"" "")))"),4.0)</f>
        <v>4</v>
      </c>
    </row>
    <row r="5413">
      <c r="A5413" s="1" t="s">
        <v>10766</v>
      </c>
      <c r="B5413" s="1" t="s">
        <v>10767</v>
      </c>
      <c r="C5413" s="1">
        <v>7220.0</v>
      </c>
      <c r="F5413" s="1" t="s">
        <v>10206</v>
      </c>
      <c r="G5413" s="2">
        <f>IFERROR(__xludf.DUMMYFUNCTION("IF(B5413="""","""",COUNTA(SPLIT(B5413,"" "")))"),2.0)</f>
        <v>2</v>
      </c>
    </row>
    <row r="5414">
      <c r="A5414" s="1" t="s">
        <v>10768</v>
      </c>
      <c r="B5414" s="1" t="s">
        <v>10769</v>
      </c>
      <c r="C5414" s="1">
        <v>7221.0</v>
      </c>
      <c r="F5414" s="1" t="s">
        <v>10206</v>
      </c>
      <c r="G5414" s="2">
        <f>IFERROR(__xludf.DUMMYFUNCTION("IF(B5414="""","""",COUNTA(SPLIT(B5414,"" "")))"),6.0)</f>
        <v>6</v>
      </c>
    </row>
    <row r="5415">
      <c r="A5415" s="1" t="s">
        <v>10770</v>
      </c>
      <c r="B5415" s="1" t="s">
        <v>10771</v>
      </c>
      <c r="C5415" s="1">
        <v>7228.0</v>
      </c>
      <c r="F5415" s="1" t="s">
        <v>10206</v>
      </c>
      <c r="G5415" s="2">
        <f>IFERROR(__xludf.DUMMYFUNCTION("IF(B5415="""","""",COUNTA(SPLIT(B5415,"" "")))"),1.0)</f>
        <v>1</v>
      </c>
    </row>
    <row r="5416">
      <c r="A5416" s="1" t="s">
        <v>10772</v>
      </c>
      <c r="B5416" s="1" t="s">
        <v>10773</v>
      </c>
      <c r="C5416" s="1">
        <v>7229.0</v>
      </c>
      <c r="F5416" s="1" t="s">
        <v>10206</v>
      </c>
      <c r="G5416" s="2">
        <f>IFERROR(__xludf.DUMMYFUNCTION("IF(B5416="""","""",COUNTA(SPLIT(B5416,"" "")))"),2.0)</f>
        <v>2</v>
      </c>
    </row>
    <row r="5417">
      <c r="A5417" s="1" t="s">
        <v>10774</v>
      </c>
      <c r="B5417" s="1" t="s">
        <v>10775</v>
      </c>
      <c r="C5417" s="1">
        <v>8884.0</v>
      </c>
      <c r="F5417" s="1" t="s">
        <v>10206</v>
      </c>
      <c r="G5417" s="2">
        <f>IFERROR(__xludf.DUMMYFUNCTION("IF(B5417="""","""",COUNTA(SPLIT(B5417,"" "")))"),2.0)</f>
        <v>2</v>
      </c>
    </row>
    <row r="5418">
      <c r="A5418" s="1" t="s">
        <v>10776</v>
      </c>
      <c r="B5418" s="1" t="s">
        <v>10777</v>
      </c>
      <c r="C5418" s="1">
        <v>8883.0</v>
      </c>
      <c r="F5418" s="1" t="s">
        <v>10206</v>
      </c>
      <c r="G5418" s="2">
        <f>IFERROR(__xludf.DUMMYFUNCTION("IF(B5418="""","""",COUNTA(SPLIT(B5418,"" "")))"),4.0)</f>
        <v>4</v>
      </c>
    </row>
    <row r="5419">
      <c r="A5419" s="1" t="s">
        <v>10778</v>
      </c>
      <c r="B5419" s="1" t="s">
        <v>10779</v>
      </c>
      <c r="C5419" s="1">
        <v>8885.0</v>
      </c>
      <c r="F5419" s="1" t="s">
        <v>10206</v>
      </c>
      <c r="G5419" s="2">
        <f>IFERROR(__xludf.DUMMYFUNCTION("IF(B5419="""","""",COUNTA(SPLIT(B5419,"" "")))"),8.0)</f>
        <v>8</v>
      </c>
    </row>
    <row r="5420">
      <c r="A5420" s="1" t="s">
        <v>10780</v>
      </c>
      <c r="B5420" s="1" t="s">
        <v>10781</v>
      </c>
      <c r="C5420" s="1">
        <v>7230.0</v>
      </c>
      <c r="F5420" s="1" t="s">
        <v>10206</v>
      </c>
      <c r="G5420" s="2">
        <f>IFERROR(__xludf.DUMMYFUNCTION("IF(B5420="""","""",COUNTA(SPLIT(B5420,"" "")))"),4.0)</f>
        <v>4</v>
      </c>
    </row>
    <row r="5421">
      <c r="A5421" s="1" t="s">
        <v>10782</v>
      </c>
      <c r="B5421" s="1" t="s">
        <v>10783</v>
      </c>
      <c r="C5421" s="1">
        <v>7231.0</v>
      </c>
      <c r="F5421" s="1" t="s">
        <v>10206</v>
      </c>
      <c r="G5421" s="2">
        <f>IFERROR(__xludf.DUMMYFUNCTION("IF(B5421="""","""",COUNTA(SPLIT(B5421,"" "")))"),3.0)</f>
        <v>3</v>
      </c>
    </row>
    <row r="5422">
      <c r="A5422" s="1" t="s">
        <v>10784</v>
      </c>
      <c r="B5422" s="1" t="s">
        <v>10785</v>
      </c>
      <c r="C5422" s="1">
        <v>10003.0</v>
      </c>
      <c r="F5422" s="1" t="s">
        <v>10206</v>
      </c>
      <c r="G5422" s="2">
        <f>IFERROR(__xludf.DUMMYFUNCTION("IF(B5422="""","""",COUNTA(SPLIT(B5422,"" "")))"),2.0)</f>
        <v>2</v>
      </c>
    </row>
    <row r="5423">
      <c r="A5423" s="1" t="s">
        <v>10786</v>
      </c>
      <c r="B5423" s="1" t="s">
        <v>10787</v>
      </c>
      <c r="C5423" s="1">
        <v>10004.0</v>
      </c>
      <c r="F5423" s="1" t="s">
        <v>10206</v>
      </c>
      <c r="G5423" s="2">
        <f>IFERROR(__xludf.DUMMYFUNCTION("IF(B5423="""","""",COUNTA(SPLIT(B5423,"" "")))"),3.0)</f>
        <v>3</v>
      </c>
    </row>
    <row r="5424">
      <c r="A5424" s="1" t="s">
        <v>10788</v>
      </c>
      <c r="B5424" s="1" t="s">
        <v>10789</v>
      </c>
      <c r="C5424" s="1">
        <v>10005.0</v>
      </c>
      <c r="F5424" s="1" t="s">
        <v>10206</v>
      </c>
      <c r="G5424" s="2">
        <f>IFERROR(__xludf.DUMMYFUNCTION("IF(B5424="""","""",COUNTA(SPLIT(B5424,"" "")))"),4.0)</f>
        <v>4</v>
      </c>
    </row>
    <row r="5425">
      <c r="A5425" s="1" t="s">
        <v>10790</v>
      </c>
      <c r="B5425" s="1" t="s">
        <v>10791</v>
      </c>
      <c r="C5425" s="1">
        <v>10776.0</v>
      </c>
      <c r="F5425" s="1" t="s">
        <v>10206</v>
      </c>
      <c r="G5425" s="2">
        <f>IFERROR(__xludf.DUMMYFUNCTION("IF(B5425="""","""",COUNTA(SPLIT(B5425,"" "")))"),8.0)</f>
        <v>8</v>
      </c>
    </row>
    <row r="5426">
      <c r="A5426" s="1" t="s">
        <v>10792</v>
      </c>
      <c r="B5426" s="1" t="s">
        <v>10793</v>
      </c>
      <c r="C5426" s="1">
        <v>10006.0</v>
      </c>
      <c r="F5426" s="1" t="s">
        <v>10206</v>
      </c>
      <c r="G5426" s="2">
        <f>IFERROR(__xludf.DUMMYFUNCTION("IF(B5426="""","""",COUNTA(SPLIT(B5426,"" "")))"),5.0)</f>
        <v>5</v>
      </c>
    </row>
    <row r="5427">
      <c r="A5427" s="1" t="s">
        <v>10794</v>
      </c>
      <c r="B5427" s="1" t="s">
        <v>10795</v>
      </c>
      <c r="C5427" s="1">
        <v>10775.0</v>
      </c>
      <c r="F5427" s="1" t="s">
        <v>10206</v>
      </c>
      <c r="G5427" s="2">
        <f>IFERROR(__xludf.DUMMYFUNCTION("IF(B5427="""","""",COUNTA(SPLIT(B5427,"" "")))"),11.0)</f>
        <v>11</v>
      </c>
    </row>
    <row r="5428">
      <c r="A5428" s="1" t="s">
        <v>10796</v>
      </c>
      <c r="B5428" s="1" t="s">
        <v>10797</v>
      </c>
      <c r="C5428" s="1">
        <v>10704.0</v>
      </c>
      <c r="F5428" s="1" t="s">
        <v>10206</v>
      </c>
      <c r="G5428" s="2">
        <f>IFERROR(__xludf.DUMMYFUNCTION("IF(B5428="""","""",COUNTA(SPLIT(B5428,"" "")))"),5.0)</f>
        <v>5</v>
      </c>
    </row>
    <row r="5429">
      <c r="A5429" s="1" t="s">
        <v>10798</v>
      </c>
      <c r="B5429" s="1" t="s">
        <v>10799</v>
      </c>
      <c r="C5429" s="1">
        <v>10777.0</v>
      </c>
      <c r="F5429" s="1" t="s">
        <v>10206</v>
      </c>
      <c r="G5429" s="2">
        <f>IFERROR(__xludf.DUMMYFUNCTION("IF(B5429="""","""",COUNTA(SPLIT(B5429,"" "")))"),11.0)</f>
        <v>11</v>
      </c>
    </row>
    <row r="5430">
      <c r="A5430" s="1" t="s">
        <v>10800</v>
      </c>
      <c r="B5430" s="1" t="s">
        <v>10801</v>
      </c>
      <c r="C5430" s="1">
        <v>10055.0</v>
      </c>
      <c r="F5430" s="1" t="s">
        <v>10206</v>
      </c>
      <c r="G5430" s="2">
        <f>IFERROR(__xludf.DUMMYFUNCTION("IF(B5430="""","""",COUNTA(SPLIT(B5430,"" "")))"),4.0)</f>
        <v>4</v>
      </c>
    </row>
    <row r="5431">
      <c r="A5431" s="1" t="s">
        <v>10802</v>
      </c>
      <c r="B5431" s="1" t="s">
        <v>10803</v>
      </c>
      <c r="C5431" s="1">
        <v>10056.0</v>
      </c>
      <c r="F5431" s="1" t="s">
        <v>10206</v>
      </c>
      <c r="G5431" s="2">
        <f>IFERROR(__xludf.DUMMYFUNCTION("IF(B5431="""","""",COUNTA(SPLIT(B5431,"" "")))"),3.0)</f>
        <v>3</v>
      </c>
    </row>
    <row r="5432">
      <c r="A5432" s="1" t="s">
        <v>10804</v>
      </c>
      <c r="B5432" s="1" t="s">
        <v>10805</v>
      </c>
      <c r="C5432" s="1">
        <v>10778.0</v>
      </c>
      <c r="F5432" s="1" t="s">
        <v>10206</v>
      </c>
      <c r="G5432" s="2">
        <f>IFERROR(__xludf.DUMMYFUNCTION("IF(B5432="""","""",COUNTA(SPLIT(B5432,"" "")))"),20.0)</f>
        <v>20</v>
      </c>
    </row>
    <row r="5433">
      <c r="A5433" s="1" t="s">
        <v>10806</v>
      </c>
      <c r="B5433" s="1" t="s">
        <v>10807</v>
      </c>
      <c r="C5433" s="1">
        <v>4347.0</v>
      </c>
      <c r="F5433" s="1" t="s">
        <v>10206</v>
      </c>
      <c r="G5433" s="2">
        <f>IFERROR(__xludf.DUMMYFUNCTION("IF(B5433="""","""",COUNTA(SPLIT(B5433,"" "")))"),3.0)</f>
        <v>3</v>
      </c>
    </row>
    <row r="5434">
      <c r="A5434" s="1" t="s">
        <v>10808</v>
      </c>
      <c r="B5434" s="1" t="s">
        <v>10809</v>
      </c>
      <c r="C5434" s="1">
        <v>4348.0</v>
      </c>
      <c r="F5434" s="1" t="s">
        <v>10206</v>
      </c>
      <c r="G5434" s="2">
        <f>IFERROR(__xludf.DUMMYFUNCTION("IF(B5434="""","""",COUNTA(SPLIT(B5434,"" "")))"),3.0)</f>
        <v>3</v>
      </c>
    </row>
    <row r="5435">
      <c r="A5435" s="1" t="s">
        <v>10810</v>
      </c>
      <c r="B5435" s="1" t="s">
        <v>10811</v>
      </c>
      <c r="C5435" s="1">
        <v>4345.0</v>
      </c>
      <c r="F5435" s="1" t="s">
        <v>10206</v>
      </c>
      <c r="G5435" s="2">
        <f>IFERROR(__xludf.DUMMYFUNCTION("IF(B5435="""","""",COUNTA(SPLIT(B5435,"" "")))"),2.0)</f>
        <v>2</v>
      </c>
    </row>
    <row r="5436">
      <c r="A5436" s="1" t="s">
        <v>10812</v>
      </c>
      <c r="B5436" s="1" t="s">
        <v>10813</v>
      </c>
      <c r="C5436" s="1">
        <v>4346.0</v>
      </c>
      <c r="F5436" s="1" t="s">
        <v>10206</v>
      </c>
      <c r="G5436" s="2">
        <f>IFERROR(__xludf.DUMMYFUNCTION("IF(B5436="""","""",COUNTA(SPLIT(B5436,"" "")))"),3.0)</f>
        <v>3</v>
      </c>
    </row>
    <row r="5437">
      <c r="A5437" s="1" t="s">
        <v>10814</v>
      </c>
      <c r="B5437" s="1" t="s">
        <v>10815</v>
      </c>
      <c r="C5437" s="1">
        <v>4374.0</v>
      </c>
      <c r="F5437" s="1" t="s">
        <v>10206</v>
      </c>
      <c r="G5437" s="2">
        <f>IFERROR(__xludf.DUMMYFUNCTION("IF(B5437="""","""",COUNTA(SPLIT(B5437,"" "")))"),4.0)</f>
        <v>4</v>
      </c>
    </row>
    <row r="5438">
      <c r="A5438" s="1" t="s">
        <v>10816</v>
      </c>
      <c r="B5438" s="1" t="s">
        <v>10817</v>
      </c>
      <c r="C5438" s="1">
        <v>4375.0</v>
      </c>
      <c r="F5438" s="1" t="s">
        <v>10206</v>
      </c>
      <c r="G5438" s="2">
        <f>IFERROR(__xludf.DUMMYFUNCTION("IF(B5438="""","""",COUNTA(SPLIT(B5438,"" "")))"),5.0)</f>
        <v>5</v>
      </c>
    </row>
    <row r="5439">
      <c r="A5439" s="1" t="s">
        <v>10818</v>
      </c>
      <c r="B5439" s="1" t="s">
        <v>10819</v>
      </c>
      <c r="C5439" s="1">
        <v>8295.0</v>
      </c>
      <c r="F5439" s="1" t="s">
        <v>10206</v>
      </c>
      <c r="G5439" s="2">
        <f>IFERROR(__xludf.DUMMYFUNCTION("IF(B5439="""","""",COUNTA(SPLIT(B5439,"" "")))"),45.0)</f>
        <v>45</v>
      </c>
    </row>
    <row r="5440">
      <c r="A5440" s="1" t="s">
        <v>10820</v>
      </c>
      <c r="B5440" s="1" t="s">
        <v>10821</v>
      </c>
      <c r="C5440" s="1">
        <v>4718.0</v>
      </c>
      <c r="F5440" s="1" t="s">
        <v>10206</v>
      </c>
      <c r="G5440" s="2">
        <f>IFERROR(__xludf.DUMMYFUNCTION("IF(B5440="""","""",COUNTA(SPLIT(B5440,"" "")))"),3.0)</f>
        <v>3</v>
      </c>
    </row>
    <row r="5441">
      <c r="A5441" s="1" t="s">
        <v>10822</v>
      </c>
      <c r="B5441" s="1" t="s">
        <v>10823</v>
      </c>
      <c r="C5441" s="1">
        <v>4719.0</v>
      </c>
      <c r="F5441" s="1" t="s">
        <v>10206</v>
      </c>
      <c r="G5441" s="2">
        <f>IFERROR(__xludf.DUMMYFUNCTION("IF(B5441="""","""",COUNTA(SPLIT(B5441,"" "")))"),3.0)</f>
        <v>3</v>
      </c>
    </row>
    <row r="5442">
      <c r="A5442" s="1" t="s">
        <v>10824</v>
      </c>
      <c r="B5442" s="1" t="s">
        <v>10825</v>
      </c>
      <c r="C5442" s="1">
        <v>4568.0</v>
      </c>
      <c r="F5442" s="1" t="s">
        <v>10206</v>
      </c>
      <c r="G5442" s="2">
        <f>IFERROR(__xludf.DUMMYFUNCTION("IF(B5442="""","""",COUNTA(SPLIT(B5442,"" "")))"),3.0)</f>
        <v>3</v>
      </c>
    </row>
    <row r="5443">
      <c r="A5443" s="1" t="s">
        <v>10826</v>
      </c>
      <c r="B5443" s="1" t="s">
        <v>10827</v>
      </c>
      <c r="C5443" s="1">
        <v>4569.0</v>
      </c>
      <c r="F5443" s="1" t="s">
        <v>10206</v>
      </c>
      <c r="G5443" s="2">
        <f>IFERROR(__xludf.DUMMYFUNCTION("IF(B5443="""","""",COUNTA(SPLIT(B5443,"" "")))"),6.0)</f>
        <v>6</v>
      </c>
    </row>
    <row r="5444">
      <c r="A5444" s="1" t="s">
        <v>10828</v>
      </c>
      <c r="B5444" s="1" t="s">
        <v>10825</v>
      </c>
      <c r="C5444" s="1">
        <v>4477.0</v>
      </c>
      <c r="F5444" s="1" t="s">
        <v>10206</v>
      </c>
      <c r="G5444" s="2">
        <f>IFERROR(__xludf.DUMMYFUNCTION("IF(B5444="""","""",COUNTA(SPLIT(B5444,"" "")))"),3.0)</f>
        <v>3</v>
      </c>
    </row>
    <row r="5445">
      <c r="A5445" s="1" t="s">
        <v>10829</v>
      </c>
      <c r="B5445" s="1" t="s">
        <v>10830</v>
      </c>
      <c r="C5445" s="1">
        <v>4478.0</v>
      </c>
      <c r="F5445" s="1" t="s">
        <v>10206</v>
      </c>
      <c r="G5445" s="2">
        <f>IFERROR(__xludf.DUMMYFUNCTION("IF(B5445="""","""",COUNTA(SPLIT(B5445,"" "")))"),5.0)</f>
        <v>5</v>
      </c>
    </row>
    <row r="5446">
      <c r="A5446" s="1" t="s">
        <v>10831</v>
      </c>
      <c r="B5446" s="1" t="s">
        <v>10832</v>
      </c>
      <c r="C5446" s="1">
        <v>4485.0</v>
      </c>
      <c r="F5446" s="1" t="s">
        <v>10206</v>
      </c>
      <c r="G5446" s="2">
        <f>IFERROR(__xludf.DUMMYFUNCTION("IF(B5446="""","""",COUNTA(SPLIT(B5446,"" "")))"),3.0)</f>
        <v>3</v>
      </c>
    </row>
    <row r="5447">
      <c r="A5447" s="1" t="s">
        <v>10833</v>
      </c>
      <c r="B5447" s="1" t="s">
        <v>10834</v>
      </c>
      <c r="C5447" s="1">
        <v>4486.0</v>
      </c>
      <c r="F5447" s="1" t="s">
        <v>10206</v>
      </c>
      <c r="G5447" s="2">
        <f>IFERROR(__xludf.DUMMYFUNCTION("IF(B5447="""","""",COUNTA(SPLIT(B5447,"" "")))"),11.0)</f>
        <v>11</v>
      </c>
    </row>
    <row r="5448">
      <c r="A5448" s="1" t="s">
        <v>10835</v>
      </c>
      <c r="B5448" s="1" t="s">
        <v>10836</v>
      </c>
      <c r="C5448" s="1">
        <v>4475.0</v>
      </c>
      <c r="F5448" s="1" t="s">
        <v>10206</v>
      </c>
      <c r="G5448" s="2">
        <f>IFERROR(__xludf.DUMMYFUNCTION("IF(B5448="""","""",COUNTA(SPLIT(B5448,"" "")))"),2.0)</f>
        <v>2</v>
      </c>
    </row>
    <row r="5449">
      <c r="A5449" s="1" t="s">
        <v>10837</v>
      </c>
      <c r="B5449" s="1" t="s">
        <v>10838</v>
      </c>
      <c r="C5449" s="1">
        <v>4476.0</v>
      </c>
      <c r="F5449" s="1" t="s">
        <v>10206</v>
      </c>
      <c r="G5449" s="2">
        <f>IFERROR(__xludf.DUMMYFUNCTION("IF(B5449="""","""",COUNTA(SPLIT(B5449,"" "")))"),4.0)</f>
        <v>4</v>
      </c>
    </row>
    <row r="5450">
      <c r="A5450" s="1" t="s">
        <v>10839</v>
      </c>
      <c r="B5450" s="1" t="s">
        <v>10840</v>
      </c>
      <c r="C5450" s="1">
        <v>8298.0</v>
      </c>
      <c r="F5450" s="1" t="s">
        <v>10206</v>
      </c>
      <c r="G5450" s="2">
        <f>IFERROR(__xludf.DUMMYFUNCTION("IF(B5450="""","""",COUNTA(SPLIT(B5450,"" "")))"),37.0)</f>
        <v>37</v>
      </c>
    </row>
    <row r="5451">
      <c r="A5451" s="1" t="s">
        <v>10841</v>
      </c>
      <c r="B5451" s="1" t="s">
        <v>10842</v>
      </c>
      <c r="C5451" s="1">
        <v>3351.0</v>
      </c>
      <c r="F5451" s="1" t="s">
        <v>559</v>
      </c>
      <c r="G5451" s="2">
        <f>IFERROR(__xludf.DUMMYFUNCTION("IF(B5451="""","""",COUNTA(SPLIT(B5451,"" "")))"),2.0)</f>
        <v>2</v>
      </c>
    </row>
    <row r="5452">
      <c r="A5452" s="1" t="s">
        <v>10843</v>
      </c>
      <c r="B5452" s="1" t="s">
        <v>10844</v>
      </c>
      <c r="C5452" s="1">
        <v>3350.0</v>
      </c>
      <c r="F5452" s="1" t="s">
        <v>559</v>
      </c>
      <c r="G5452" s="2">
        <f>IFERROR(__xludf.DUMMYFUNCTION("IF(B5452="""","""",COUNTA(SPLIT(B5452,"" "")))"),2.0)</f>
        <v>2</v>
      </c>
    </row>
    <row r="5453">
      <c r="A5453" s="1" t="s">
        <v>10845</v>
      </c>
      <c r="B5453" s="1" t="s">
        <v>10846</v>
      </c>
      <c r="C5453" s="1">
        <v>8699.0</v>
      </c>
      <c r="F5453" s="1" t="s">
        <v>564</v>
      </c>
      <c r="G5453" s="2">
        <f>IFERROR(__xludf.DUMMYFUNCTION("IF(B5453="""","""",COUNTA(SPLIT(B5453,"" "")))"),2.0)</f>
        <v>2</v>
      </c>
    </row>
    <row r="5454">
      <c r="A5454" s="1" t="s">
        <v>10847</v>
      </c>
      <c r="B5454" s="1" t="s">
        <v>10848</v>
      </c>
      <c r="C5454" s="1">
        <v>8700.0</v>
      </c>
      <c r="F5454" s="1" t="s">
        <v>564</v>
      </c>
      <c r="G5454" s="2">
        <f>IFERROR(__xludf.DUMMYFUNCTION("IF(B5454="""","""",COUNTA(SPLIT(B5454,"" "")))"),2.0)</f>
        <v>2</v>
      </c>
    </row>
    <row r="5455">
      <c r="A5455" s="1" t="s">
        <v>10849</v>
      </c>
      <c r="B5455" s="1" t="s">
        <v>10850</v>
      </c>
      <c r="C5455" s="1">
        <v>8701.0</v>
      </c>
      <c r="F5455" s="1" t="s">
        <v>564</v>
      </c>
      <c r="G5455" s="2">
        <f>IFERROR(__xludf.DUMMYFUNCTION("IF(B5455="""","""",COUNTA(SPLIT(B5455,"" "")))"),2.0)</f>
        <v>2</v>
      </c>
    </row>
    <row r="5456">
      <c r="A5456" s="1" t="s">
        <v>10851</v>
      </c>
      <c r="B5456" s="1" t="s">
        <v>10852</v>
      </c>
      <c r="C5456" s="1">
        <v>8132.0</v>
      </c>
      <c r="F5456" s="1" t="s">
        <v>564</v>
      </c>
      <c r="G5456" s="2">
        <f>IFERROR(__xludf.DUMMYFUNCTION("IF(B5456="""","""",COUNTA(SPLIT(B5456,"" "")))"),5.0)</f>
        <v>5</v>
      </c>
    </row>
    <row r="5457">
      <c r="A5457" s="1" t="s">
        <v>10853</v>
      </c>
      <c r="B5457" s="1" t="s">
        <v>10854</v>
      </c>
      <c r="C5457" s="1">
        <v>56.0</v>
      </c>
      <c r="F5457" s="1" t="s">
        <v>564</v>
      </c>
      <c r="G5457" s="2">
        <f>IFERROR(__xludf.DUMMYFUNCTION("IF(B5457="""","""",COUNTA(SPLIT(B5457,"" "")))"),2.0)</f>
        <v>2</v>
      </c>
    </row>
    <row r="5458">
      <c r="A5458" s="1" t="s">
        <v>10855</v>
      </c>
      <c r="B5458" s="1" t="s">
        <v>10856</v>
      </c>
      <c r="C5458" s="1">
        <v>9690.0</v>
      </c>
      <c r="F5458" s="1" t="s">
        <v>564</v>
      </c>
      <c r="G5458" s="2">
        <f>IFERROR(__xludf.DUMMYFUNCTION("IF(B5458="""","""",COUNTA(SPLIT(B5458,"" "")))"),2.0)</f>
        <v>2</v>
      </c>
    </row>
    <row r="5459">
      <c r="A5459" s="1" t="s">
        <v>10857</v>
      </c>
      <c r="B5459" s="1" t="s">
        <v>10858</v>
      </c>
      <c r="C5459" s="1">
        <v>8923.0</v>
      </c>
      <c r="F5459" s="1" t="s">
        <v>9773</v>
      </c>
      <c r="G5459" s="2">
        <f>IFERROR(__xludf.DUMMYFUNCTION("IF(B5459="""","""",COUNTA(SPLIT(B5459,"" "")))"),15.0)</f>
        <v>15</v>
      </c>
    </row>
    <row r="5460">
      <c r="A5460" s="1" t="s">
        <v>10859</v>
      </c>
      <c r="B5460" s="1" t="s">
        <v>10860</v>
      </c>
      <c r="C5460" s="1">
        <v>8922.0</v>
      </c>
      <c r="F5460" s="1" t="s">
        <v>9773</v>
      </c>
      <c r="G5460" s="2">
        <f>IFERROR(__xludf.DUMMYFUNCTION("IF(B5460="""","""",COUNTA(SPLIT(B5460,"" "")))"),3.0)</f>
        <v>3</v>
      </c>
    </row>
    <row r="5461">
      <c r="A5461" s="1" t="s">
        <v>10861</v>
      </c>
      <c r="B5461" s="1" t="s">
        <v>10862</v>
      </c>
      <c r="C5461" s="1">
        <v>8925.0</v>
      </c>
      <c r="F5461" s="1" t="s">
        <v>9773</v>
      </c>
      <c r="G5461" s="2">
        <f>IFERROR(__xludf.DUMMYFUNCTION("IF(B5461="""","""",COUNTA(SPLIT(B5461,"" "")))"),15.0)</f>
        <v>15</v>
      </c>
    </row>
    <row r="5462">
      <c r="A5462" s="1" t="s">
        <v>10863</v>
      </c>
      <c r="B5462" s="1" t="s">
        <v>10864</v>
      </c>
      <c r="C5462" s="1">
        <v>8924.0</v>
      </c>
      <c r="F5462" s="1" t="s">
        <v>9773</v>
      </c>
      <c r="G5462" s="2">
        <f>IFERROR(__xludf.DUMMYFUNCTION("IF(B5462="""","""",COUNTA(SPLIT(B5462,"" "")))"),3.0)</f>
        <v>3</v>
      </c>
    </row>
    <row r="5463">
      <c r="A5463" s="1" t="s">
        <v>10865</v>
      </c>
      <c r="B5463" s="1" t="s">
        <v>10866</v>
      </c>
      <c r="C5463" s="1">
        <v>8927.0</v>
      </c>
      <c r="F5463" s="1" t="s">
        <v>9773</v>
      </c>
      <c r="G5463" s="2">
        <f>IFERROR(__xludf.DUMMYFUNCTION("IF(B5463="""","""",COUNTA(SPLIT(B5463,"" "")))"),11.0)</f>
        <v>11</v>
      </c>
    </row>
    <row r="5464">
      <c r="A5464" s="1" t="s">
        <v>10867</v>
      </c>
      <c r="B5464" s="1" t="s">
        <v>10868</v>
      </c>
      <c r="C5464" s="1">
        <v>8926.0</v>
      </c>
      <c r="F5464" s="1" t="s">
        <v>9773</v>
      </c>
      <c r="G5464" s="2">
        <f>IFERROR(__xludf.DUMMYFUNCTION("IF(B5464="""","""",COUNTA(SPLIT(B5464,"" "")))"),4.0)</f>
        <v>4</v>
      </c>
    </row>
    <row r="5465">
      <c r="A5465" s="1" t="s">
        <v>10869</v>
      </c>
      <c r="B5465" s="1" t="s">
        <v>10870</v>
      </c>
      <c r="C5465" s="1">
        <v>10802.0</v>
      </c>
      <c r="F5465" s="1" t="s">
        <v>9773</v>
      </c>
      <c r="G5465" s="2">
        <f>IFERROR(__xludf.DUMMYFUNCTION("IF(B5465="""","""",COUNTA(SPLIT(B5465,"" "")))"),6.0)</f>
        <v>6</v>
      </c>
    </row>
    <row r="5466">
      <c r="A5466" s="1" t="s">
        <v>10871</v>
      </c>
      <c r="B5466" s="1" t="s">
        <v>10872</v>
      </c>
      <c r="C5466" s="1">
        <v>10803.0</v>
      </c>
      <c r="F5466" s="1" t="s">
        <v>9773</v>
      </c>
      <c r="G5466" s="2">
        <f>IFERROR(__xludf.DUMMYFUNCTION("IF(B5466="""","""",COUNTA(SPLIT(B5466,"" "")))"),5.0)</f>
        <v>5</v>
      </c>
    </row>
    <row r="5467">
      <c r="A5467" s="1" t="s">
        <v>10873</v>
      </c>
      <c r="B5467" s="1" t="s">
        <v>10874</v>
      </c>
      <c r="C5467" s="1">
        <v>10804.0</v>
      </c>
      <c r="F5467" s="1" t="s">
        <v>9773</v>
      </c>
      <c r="G5467" s="2">
        <f>IFERROR(__xludf.DUMMYFUNCTION("IF(B5467="""","""",COUNTA(SPLIT(B5467,"" "")))"),5.0)</f>
        <v>5</v>
      </c>
    </row>
    <row r="5468">
      <c r="A5468" s="1" t="s">
        <v>10875</v>
      </c>
      <c r="B5468" s="1" t="s">
        <v>10876</v>
      </c>
      <c r="C5468" s="1">
        <v>10801.0</v>
      </c>
      <c r="F5468" s="1" t="s">
        <v>9773</v>
      </c>
      <c r="G5468" s="2">
        <f>IFERROR(__xludf.DUMMYFUNCTION("IF(B5468="""","""",COUNTA(SPLIT(B5468,"" "")))"),4.0)</f>
        <v>4</v>
      </c>
    </row>
    <row r="5469">
      <c r="A5469" s="1" t="s">
        <v>10877</v>
      </c>
      <c r="B5469" s="1" t="s">
        <v>10878</v>
      </c>
      <c r="C5469" s="1">
        <v>10800.0</v>
      </c>
      <c r="F5469" s="1" t="s">
        <v>9773</v>
      </c>
      <c r="G5469" s="2">
        <f>IFERROR(__xludf.DUMMYFUNCTION("IF(B5469="""","""",COUNTA(SPLIT(B5469,"" "")))"),4.0)</f>
        <v>4</v>
      </c>
    </row>
    <row r="5470">
      <c r="A5470" s="1" t="s">
        <v>10879</v>
      </c>
      <c r="B5470" s="1" t="s">
        <v>10880</v>
      </c>
      <c r="C5470" s="1">
        <v>10799.0</v>
      </c>
      <c r="F5470" s="1" t="s">
        <v>9773</v>
      </c>
      <c r="G5470" s="2">
        <f>IFERROR(__xludf.DUMMYFUNCTION("IF(B5470="""","""",COUNTA(SPLIT(B5470,"" "")))"),4.0)</f>
        <v>4</v>
      </c>
    </row>
    <row r="5471">
      <c r="A5471" s="1" t="s">
        <v>10881</v>
      </c>
      <c r="B5471" s="1" t="s">
        <v>10882</v>
      </c>
      <c r="C5471" s="1">
        <v>11153.0</v>
      </c>
      <c r="F5471" s="1" t="s">
        <v>9773</v>
      </c>
      <c r="G5471" s="2">
        <f>IFERROR(__xludf.DUMMYFUNCTION("IF(B5471="""","""",COUNTA(SPLIT(B5471,"" "")))"),17.0)</f>
        <v>17</v>
      </c>
    </row>
    <row r="5472">
      <c r="A5472" s="1" t="s">
        <v>10883</v>
      </c>
      <c r="B5472" s="1" t="s">
        <v>10287</v>
      </c>
      <c r="C5472" s="1">
        <v>11152.0</v>
      </c>
      <c r="F5472" s="1" t="s">
        <v>9773</v>
      </c>
      <c r="G5472" s="2">
        <f>IFERROR(__xludf.DUMMYFUNCTION("IF(B5472="""","""",COUNTA(SPLIT(B5472,"" "")))"),5.0)</f>
        <v>5</v>
      </c>
    </row>
    <row r="5473">
      <c r="A5473" s="1" t="s">
        <v>10884</v>
      </c>
      <c r="B5473" s="1" t="s">
        <v>10885</v>
      </c>
      <c r="C5473" s="1">
        <v>8315.0</v>
      </c>
      <c r="F5473" s="1" t="s">
        <v>9773</v>
      </c>
      <c r="G5473" s="2">
        <f>IFERROR(__xludf.DUMMYFUNCTION("IF(B5473="""","""",COUNTA(SPLIT(B5473,"" "")))"),12.0)</f>
        <v>12</v>
      </c>
    </row>
    <row r="5474">
      <c r="A5474" s="1" t="s">
        <v>10886</v>
      </c>
      <c r="B5474" s="1" t="s">
        <v>10887</v>
      </c>
      <c r="C5474" s="1">
        <v>8314.0</v>
      </c>
      <c r="F5474" s="1" t="s">
        <v>9773</v>
      </c>
      <c r="G5474" s="2">
        <f>IFERROR(__xludf.DUMMYFUNCTION("IF(B5474="""","""",COUNTA(SPLIT(B5474,"" "")))"),1.0)</f>
        <v>1</v>
      </c>
    </row>
    <row r="5475">
      <c r="A5475" s="1" t="s">
        <v>10888</v>
      </c>
      <c r="B5475" s="1" t="s">
        <v>10889</v>
      </c>
      <c r="C5475" s="1">
        <v>8313.0</v>
      </c>
      <c r="F5475" s="1" t="s">
        <v>9773</v>
      </c>
      <c r="G5475" s="2">
        <f>IFERROR(__xludf.DUMMYFUNCTION("IF(B5475="""","""",COUNTA(SPLIT(B5475,"" "")))"),12.0)</f>
        <v>12</v>
      </c>
    </row>
    <row r="5476">
      <c r="A5476" s="1" t="s">
        <v>10890</v>
      </c>
      <c r="B5476" s="1" t="s">
        <v>10891</v>
      </c>
      <c r="C5476" s="1">
        <v>8312.0</v>
      </c>
      <c r="F5476" s="1" t="s">
        <v>9773</v>
      </c>
      <c r="G5476" s="2">
        <f>IFERROR(__xludf.DUMMYFUNCTION("IF(B5476="""","""",COUNTA(SPLIT(B5476,"" "")))"),1.0)</f>
        <v>1</v>
      </c>
    </row>
    <row r="5477">
      <c r="A5477" s="1" t="s">
        <v>10892</v>
      </c>
      <c r="B5477" s="1" t="s">
        <v>10893</v>
      </c>
      <c r="C5477" s="1">
        <v>8677.0</v>
      </c>
      <c r="F5477" s="1" t="s">
        <v>9773</v>
      </c>
      <c r="G5477" s="2">
        <f>IFERROR(__xludf.DUMMYFUNCTION("IF(B5477="""","""",COUNTA(SPLIT(B5477,"" "")))"),11.0)</f>
        <v>11</v>
      </c>
    </row>
    <row r="5478">
      <c r="A5478" s="1" t="s">
        <v>10894</v>
      </c>
      <c r="B5478" s="1" t="s">
        <v>10895</v>
      </c>
      <c r="C5478" s="1">
        <v>8681.0</v>
      </c>
      <c r="F5478" s="1" t="s">
        <v>9773</v>
      </c>
      <c r="G5478" s="2">
        <f>IFERROR(__xludf.DUMMYFUNCTION("IF(B5478="""","""",COUNTA(SPLIT(B5478,"" "")))"),11.0)</f>
        <v>11</v>
      </c>
    </row>
    <row r="5479">
      <c r="A5479" s="1" t="s">
        <v>10896</v>
      </c>
      <c r="B5479" s="1" t="s">
        <v>10897</v>
      </c>
      <c r="C5479" s="1">
        <v>8680.0</v>
      </c>
      <c r="F5479" s="1" t="s">
        <v>9773</v>
      </c>
      <c r="G5479" s="2">
        <f>IFERROR(__xludf.DUMMYFUNCTION("IF(B5479="""","""",COUNTA(SPLIT(B5479,"" "")))"),3.0)</f>
        <v>3</v>
      </c>
    </row>
    <row r="5480">
      <c r="A5480" s="1" t="s">
        <v>10898</v>
      </c>
      <c r="B5480" s="1" t="s">
        <v>10895</v>
      </c>
      <c r="C5480" s="1">
        <v>8679.0</v>
      </c>
      <c r="F5480" s="1" t="s">
        <v>9773</v>
      </c>
      <c r="G5480" s="2">
        <f>IFERROR(__xludf.DUMMYFUNCTION("IF(B5480="""","""",COUNTA(SPLIT(B5480,"" "")))"),11.0)</f>
        <v>11</v>
      </c>
    </row>
    <row r="5481">
      <c r="A5481" s="1" t="s">
        <v>10899</v>
      </c>
      <c r="B5481" s="1" t="s">
        <v>10900</v>
      </c>
      <c r="C5481" s="1">
        <v>8678.0</v>
      </c>
      <c r="F5481" s="1" t="s">
        <v>9773</v>
      </c>
      <c r="G5481" s="2">
        <f>IFERROR(__xludf.DUMMYFUNCTION("IF(B5481="""","""",COUNTA(SPLIT(B5481,"" "")))"),2.0)</f>
        <v>2</v>
      </c>
    </row>
    <row r="5482">
      <c r="A5482" s="1" t="s">
        <v>10901</v>
      </c>
      <c r="B5482" s="1" t="s">
        <v>10902</v>
      </c>
      <c r="C5482" s="1">
        <v>8676.0</v>
      </c>
      <c r="F5482" s="1" t="s">
        <v>9773</v>
      </c>
      <c r="G5482" s="2">
        <f>IFERROR(__xludf.DUMMYFUNCTION("IF(B5482="""","""",COUNTA(SPLIT(B5482,"" "")))"),2.0)</f>
        <v>2</v>
      </c>
    </row>
    <row r="5483">
      <c r="A5483" s="1" t="s">
        <v>10903</v>
      </c>
      <c r="B5483" s="1" t="s">
        <v>10904</v>
      </c>
      <c r="C5483" s="1">
        <v>11165.0</v>
      </c>
      <c r="F5483" s="1" t="s">
        <v>9773</v>
      </c>
      <c r="G5483" s="2">
        <f>IFERROR(__xludf.DUMMYFUNCTION("IF(B5483="""","""",COUNTA(SPLIT(B5483,"" "")))"),13.0)</f>
        <v>13</v>
      </c>
    </row>
    <row r="5484">
      <c r="A5484" s="1" t="s">
        <v>10905</v>
      </c>
      <c r="B5484" s="1" t="s">
        <v>10906</v>
      </c>
      <c r="C5484" s="1">
        <v>11164.0</v>
      </c>
      <c r="F5484" s="1" t="s">
        <v>9773</v>
      </c>
      <c r="G5484" s="2">
        <f>IFERROR(__xludf.DUMMYFUNCTION("IF(B5484="""","""",COUNTA(SPLIT(B5484,"" "")))"),2.0)</f>
        <v>2</v>
      </c>
    </row>
    <row r="5485">
      <c r="A5485" s="1" t="s">
        <v>10907</v>
      </c>
      <c r="B5485" s="1" t="s">
        <v>10908</v>
      </c>
      <c r="C5485" s="1">
        <v>11469.0</v>
      </c>
      <c r="F5485" s="1" t="s">
        <v>9773</v>
      </c>
      <c r="G5485" s="2">
        <f>IFERROR(__xludf.DUMMYFUNCTION("IF(B5485="""","""",COUNTA(SPLIT(B5485,"" "")))"),12.0)</f>
        <v>12</v>
      </c>
    </row>
    <row r="5486">
      <c r="A5486" s="1" t="s">
        <v>10909</v>
      </c>
      <c r="B5486" s="1" t="s">
        <v>10910</v>
      </c>
      <c r="C5486" s="1">
        <v>11470.0</v>
      </c>
      <c r="F5486" s="1" t="s">
        <v>9773</v>
      </c>
      <c r="G5486" s="2">
        <f>IFERROR(__xludf.DUMMYFUNCTION("IF(B5486="""","""",COUNTA(SPLIT(B5486,"" "")))"),5.0)</f>
        <v>5</v>
      </c>
    </row>
    <row r="5487">
      <c r="A5487" s="1" t="s">
        <v>10911</v>
      </c>
      <c r="B5487" s="1" t="s">
        <v>10912</v>
      </c>
      <c r="C5487" s="1">
        <v>11162.0</v>
      </c>
      <c r="F5487" s="1" t="s">
        <v>9773</v>
      </c>
      <c r="G5487" s="2">
        <f>IFERROR(__xludf.DUMMYFUNCTION("IF(B5487="""","""",COUNTA(SPLIT(B5487,"" "")))"),18.0)</f>
        <v>18</v>
      </c>
    </row>
    <row r="5488">
      <c r="A5488" s="1" t="s">
        <v>10913</v>
      </c>
      <c r="B5488" s="1" t="s">
        <v>10914</v>
      </c>
      <c r="C5488" s="1">
        <v>11163.0</v>
      </c>
      <c r="F5488" s="1" t="s">
        <v>9773</v>
      </c>
      <c r="G5488" s="2">
        <f>IFERROR(__xludf.DUMMYFUNCTION("IF(B5488="""","""",COUNTA(SPLIT(B5488,"" "")))"),3.0)</f>
        <v>3</v>
      </c>
    </row>
    <row r="5489">
      <c r="A5489" s="1" t="s">
        <v>10915</v>
      </c>
      <c r="B5489" s="1" t="s">
        <v>10916</v>
      </c>
      <c r="C5489" s="1">
        <v>10814.0</v>
      </c>
      <c r="F5489" s="1" t="s">
        <v>9773</v>
      </c>
      <c r="G5489" s="2">
        <f>IFERROR(__xludf.DUMMYFUNCTION("IF(B5489="""","""",COUNTA(SPLIT(B5489,"" "")))"),9.0)</f>
        <v>9</v>
      </c>
    </row>
    <row r="5490">
      <c r="A5490" s="1" t="s">
        <v>10917</v>
      </c>
      <c r="B5490" s="1" t="s">
        <v>10918</v>
      </c>
      <c r="C5490" s="1">
        <v>10813.0</v>
      </c>
      <c r="F5490" s="1" t="s">
        <v>9773</v>
      </c>
      <c r="G5490" s="2">
        <f>IFERROR(__xludf.DUMMYFUNCTION("IF(B5490="""","""",COUNTA(SPLIT(B5490,"" "")))"),2.0)</f>
        <v>2</v>
      </c>
    </row>
    <row r="5491">
      <c r="A5491" s="1" t="s">
        <v>10919</v>
      </c>
      <c r="B5491" s="1" t="s">
        <v>10920</v>
      </c>
      <c r="C5491" s="1">
        <v>9773.0</v>
      </c>
      <c r="F5491" s="1" t="s">
        <v>9773</v>
      </c>
      <c r="G5491" s="2">
        <f>IFERROR(__xludf.DUMMYFUNCTION("IF(B5491="""","""",COUNTA(SPLIT(B5491,"" "")))"),13.0)</f>
        <v>13</v>
      </c>
    </row>
    <row r="5492">
      <c r="A5492" s="1" t="s">
        <v>10921</v>
      </c>
      <c r="B5492" s="1" t="s">
        <v>10922</v>
      </c>
      <c r="C5492" s="1">
        <v>10816.0</v>
      </c>
      <c r="F5492" s="1" t="s">
        <v>9773</v>
      </c>
      <c r="G5492" s="2">
        <f>IFERROR(__xludf.DUMMYFUNCTION("IF(B5492="""","""",COUNTA(SPLIT(B5492,"" "")))"),14.0)</f>
        <v>14</v>
      </c>
    </row>
    <row r="5493">
      <c r="A5493" s="1" t="s">
        <v>10923</v>
      </c>
      <c r="B5493" s="1" t="s">
        <v>10924</v>
      </c>
      <c r="C5493" s="1">
        <v>10815.0</v>
      </c>
      <c r="F5493" s="1" t="s">
        <v>9773</v>
      </c>
      <c r="G5493" s="2">
        <f>IFERROR(__xludf.DUMMYFUNCTION("IF(B5493="""","""",COUNTA(SPLIT(B5493,"" "")))"),2.0)</f>
        <v>2</v>
      </c>
    </row>
    <row r="5494">
      <c r="A5494" s="1" t="s">
        <v>10925</v>
      </c>
      <c r="B5494" s="1" t="s">
        <v>10926</v>
      </c>
      <c r="C5494" s="1">
        <v>10818.0</v>
      </c>
      <c r="F5494" s="1" t="s">
        <v>9773</v>
      </c>
      <c r="G5494" s="2">
        <f>IFERROR(__xludf.DUMMYFUNCTION("IF(B5494="""","""",COUNTA(SPLIT(B5494,"" "")))"),12.0)</f>
        <v>12</v>
      </c>
    </row>
    <row r="5495">
      <c r="A5495" s="1" t="s">
        <v>10927</v>
      </c>
      <c r="B5495" s="1" t="s">
        <v>10928</v>
      </c>
      <c r="C5495" s="1">
        <v>10817.0</v>
      </c>
      <c r="F5495" s="1" t="s">
        <v>9773</v>
      </c>
      <c r="G5495" s="2">
        <f>IFERROR(__xludf.DUMMYFUNCTION("IF(B5495="""","""",COUNTA(SPLIT(B5495,"" "")))"),4.0)</f>
        <v>4</v>
      </c>
    </row>
    <row r="5496">
      <c r="A5496" s="1" t="s">
        <v>10929</v>
      </c>
      <c r="B5496" s="1" t="s">
        <v>10930</v>
      </c>
      <c r="C5496" s="1">
        <v>11472.0</v>
      </c>
      <c r="F5496" s="1" t="s">
        <v>9773</v>
      </c>
      <c r="G5496" s="2">
        <f>IFERROR(__xludf.DUMMYFUNCTION("IF(B5496="""","""",COUNTA(SPLIT(B5496,"" "")))"),6.0)</f>
        <v>6</v>
      </c>
    </row>
    <row r="5497">
      <c r="A5497" s="1" t="s">
        <v>10931</v>
      </c>
      <c r="B5497" s="1" t="s">
        <v>10575</v>
      </c>
      <c r="C5497" s="1">
        <v>11471.0</v>
      </c>
      <c r="F5497" s="1" t="s">
        <v>9773</v>
      </c>
      <c r="G5497" s="2">
        <f>IFERROR(__xludf.DUMMYFUNCTION("IF(B5497="""","""",COUNTA(SPLIT(B5497,"" "")))"),3.0)</f>
        <v>3</v>
      </c>
    </row>
    <row r="5498">
      <c r="A5498" s="1" t="s">
        <v>10932</v>
      </c>
      <c r="B5498" s="1" t="s">
        <v>10933</v>
      </c>
      <c r="C5498" s="1">
        <v>11474.0</v>
      </c>
      <c r="F5498" s="1" t="s">
        <v>9773</v>
      </c>
      <c r="G5498" s="2">
        <f>IFERROR(__xludf.DUMMYFUNCTION("IF(B5498="""","""",COUNTA(SPLIT(B5498,"" "")))"),19.0)</f>
        <v>19</v>
      </c>
    </row>
    <row r="5499">
      <c r="A5499" s="1" t="s">
        <v>10934</v>
      </c>
      <c r="B5499" s="1" t="s">
        <v>10629</v>
      </c>
      <c r="C5499" s="1">
        <v>11473.0</v>
      </c>
      <c r="F5499" s="1" t="s">
        <v>9773</v>
      </c>
      <c r="G5499" s="2">
        <f>IFERROR(__xludf.DUMMYFUNCTION("IF(B5499="""","""",COUNTA(SPLIT(B5499,"" "")))"),3.0)</f>
        <v>3</v>
      </c>
    </row>
    <row r="5500">
      <c r="A5500" s="1" t="s">
        <v>10935</v>
      </c>
      <c r="B5500" s="1" t="s">
        <v>10936</v>
      </c>
      <c r="C5500" s="1">
        <v>9772.0</v>
      </c>
      <c r="F5500" s="1" t="s">
        <v>9773</v>
      </c>
      <c r="G5500" s="2">
        <f>IFERROR(__xludf.DUMMYFUNCTION("IF(B5500="""","""",COUNTA(SPLIT(B5500,"" "")))"),1.0)</f>
        <v>1</v>
      </c>
    </row>
    <row r="5501">
      <c r="A5501" s="1" t="s">
        <v>10937</v>
      </c>
      <c r="B5501" s="1" t="s">
        <v>10938</v>
      </c>
      <c r="C5501" s="1">
        <v>8311.0</v>
      </c>
      <c r="F5501" s="1" t="s">
        <v>9773</v>
      </c>
      <c r="G5501" s="2">
        <f>IFERROR(__xludf.DUMMYFUNCTION("IF(B5501="""","""",COUNTA(SPLIT(B5501,"" "")))"),13.0)</f>
        <v>13</v>
      </c>
    </row>
    <row r="5502">
      <c r="A5502" s="1" t="s">
        <v>10939</v>
      </c>
      <c r="B5502" s="1" t="s">
        <v>10940</v>
      </c>
      <c r="C5502" s="1">
        <v>8310.0</v>
      </c>
      <c r="F5502" s="1" t="s">
        <v>9773</v>
      </c>
      <c r="G5502" s="2">
        <f>IFERROR(__xludf.DUMMYFUNCTION("IF(B5502="""","""",COUNTA(SPLIT(B5502,"" "")))"),1.0)</f>
        <v>1</v>
      </c>
    </row>
    <row r="5503">
      <c r="A5503" s="1" t="s">
        <v>10941</v>
      </c>
      <c r="B5503" s="1" t="s">
        <v>10942</v>
      </c>
      <c r="C5503" s="1">
        <v>9923.0</v>
      </c>
      <c r="F5503" s="1" t="s">
        <v>9773</v>
      </c>
      <c r="G5503" s="2">
        <f>IFERROR(__xludf.DUMMYFUNCTION("IF(B5503="""","""",COUNTA(SPLIT(B5503,"" "")))"),23.0)</f>
        <v>23</v>
      </c>
    </row>
    <row r="5504">
      <c r="A5504" s="1" t="s">
        <v>10943</v>
      </c>
      <c r="B5504" s="1" t="s">
        <v>10694</v>
      </c>
      <c r="C5504" s="1">
        <v>9922.0</v>
      </c>
      <c r="F5504" s="1" t="s">
        <v>9773</v>
      </c>
      <c r="G5504" s="2">
        <f>IFERROR(__xludf.DUMMYFUNCTION("IF(B5504="""","""",COUNTA(SPLIT(B5504,"" "")))"),2.0)</f>
        <v>2</v>
      </c>
    </row>
    <row r="5505">
      <c r="A5505" s="1" t="s">
        <v>10944</v>
      </c>
      <c r="B5505" s="1" t="s">
        <v>10945</v>
      </c>
      <c r="C5505" s="1">
        <v>5190.0</v>
      </c>
      <c r="F5505" s="1" t="s">
        <v>1461</v>
      </c>
      <c r="G5505" s="2">
        <f>IFERROR(__xludf.DUMMYFUNCTION("IF(B5505="""","""",COUNTA(SPLIT(B5505,"" "")))"),1.0)</f>
        <v>1</v>
      </c>
    </row>
    <row r="5506">
      <c r="A5506" s="1" t="s">
        <v>10946</v>
      </c>
      <c r="B5506" s="1" t="s">
        <v>10947</v>
      </c>
      <c r="C5506" s="1">
        <v>5156.0</v>
      </c>
      <c r="F5506" s="1" t="s">
        <v>1461</v>
      </c>
      <c r="G5506" s="2">
        <f>IFERROR(__xludf.DUMMYFUNCTION("IF(B5506="""","""",COUNTA(SPLIT(B5506,"" "")))"),2.0)</f>
        <v>2</v>
      </c>
    </row>
    <row r="5507">
      <c r="A5507" s="1" t="s">
        <v>10948</v>
      </c>
      <c r="B5507" s="1" t="s">
        <v>10949</v>
      </c>
      <c r="C5507" s="1">
        <v>5164.0</v>
      </c>
      <c r="F5507" s="1" t="s">
        <v>1461</v>
      </c>
      <c r="G5507" s="2">
        <f>IFERROR(__xludf.DUMMYFUNCTION("IF(B5507="""","""",COUNTA(SPLIT(B5507,"" "")))"),3.0)</f>
        <v>3</v>
      </c>
    </row>
    <row r="5508">
      <c r="A5508" s="1" t="s">
        <v>10950</v>
      </c>
      <c r="B5508" s="1" t="s">
        <v>10951</v>
      </c>
      <c r="C5508" s="1">
        <v>5166.0</v>
      </c>
      <c r="F5508" s="1" t="s">
        <v>1461</v>
      </c>
      <c r="G5508" s="2">
        <f>IFERROR(__xludf.DUMMYFUNCTION("IF(B5508="""","""",COUNTA(SPLIT(B5508,"" "")))"),2.0)</f>
        <v>2</v>
      </c>
    </row>
    <row r="5509">
      <c r="A5509" s="1" t="s">
        <v>10952</v>
      </c>
      <c r="B5509" s="1" t="s">
        <v>10953</v>
      </c>
      <c r="C5509" s="1">
        <v>7595.0</v>
      </c>
      <c r="F5509" s="1" t="s">
        <v>1461</v>
      </c>
      <c r="G5509" s="2">
        <f>IFERROR(__xludf.DUMMYFUNCTION("IF(B5509="""","""",COUNTA(SPLIT(B5509,"" "")))"),2.0)</f>
        <v>2</v>
      </c>
    </row>
    <row r="5510">
      <c r="A5510" s="1" t="s">
        <v>10954</v>
      </c>
      <c r="B5510" s="1" t="s">
        <v>10955</v>
      </c>
      <c r="C5510" s="1">
        <v>5159.0</v>
      </c>
      <c r="F5510" s="1" t="s">
        <v>1461</v>
      </c>
      <c r="G5510" s="2">
        <f>IFERROR(__xludf.DUMMYFUNCTION("IF(B5510="""","""",COUNTA(SPLIT(B5510,"" "")))"),1.0)</f>
        <v>1</v>
      </c>
    </row>
    <row r="5511">
      <c r="A5511" s="1" t="s">
        <v>10956</v>
      </c>
      <c r="B5511" s="1" t="s">
        <v>10957</v>
      </c>
      <c r="C5511" s="1">
        <v>5162.0</v>
      </c>
      <c r="F5511" s="1" t="s">
        <v>1461</v>
      </c>
      <c r="G5511" s="2">
        <f>IFERROR(__xludf.DUMMYFUNCTION("IF(B5511="""","""",COUNTA(SPLIT(B5511,"" "")))"),4.0)</f>
        <v>4</v>
      </c>
    </row>
    <row r="5512">
      <c r="A5512" s="1" t="s">
        <v>10958</v>
      </c>
      <c r="B5512" s="1" t="s">
        <v>10959</v>
      </c>
      <c r="C5512" s="1">
        <v>8388.0</v>
      </c>
      <c r="F5512" s="1" t="s">
        <v>1461</v>
      </c>
      <c r="G5512" s="2">
        <f>IFERROR(__xludf.DUMMYFUNCTION("IF(B5512="""","""",COUNTA(SPLIT(B5512,"" "")))"),5.0)</f>
        <v>5</v>
      </c>
    </row>
    <row r="5513">
      <c r="A5513" s="1" t="s">
        <v>10960</v>
      </c>
      <c r="B5513" s="1" t="s">
        <v>10961</v>
      </c>
      <c r="C5513" s="1">
        <v>8387.0</v>
      </c>
      <c r="F5513" s="1" t="s">
        <v>1461</v>
      </c>
      <c r="G5513" s="2">
        <f>IFERROR(__xludf.DUMMYFUNCTION("IF(B5513="""","""",COUNTA(SPLIT(B5513,"" "")))"),5.0)</f>
        <v>5</v>
      </c>
    </row>
    <row r="5514">
      <c r="A5514" s="1" t="s">
        <v>10962</v>
      </c>
      <c r="B5514" s="1" t="s">
        <v>10963</v>
      </c>
      <c r="C5514" s="1">
        <v>8386.0</v>
      </c>
      <c r="F5514" s="1" t="s">
        <v>1461</v>
      </c>
      <c r="G5514" s="2">
        <f>IFERROR(__xludf.DUMMYFUNCTION("IF(B5514="""","""",COUNTA(SPLIT(B5514,"" "")))"),5.0)</f>
        <v>5</v>
      </c>
    </row>
    <row r="5515">
      <c r="A5515" s="1" t="s">
        <v>10964</v>
      </c>
      <c r="B5515" s="1" t="s">
        <v>10965</v>
      </c>
      <c r="C5515" s="1">
        <v>8389.0</v>
      </c>
      <c r="F5515" s="1" t="s">
        <v>1461</v>
      </c>
      <c r="G5515" s="2">
        <f>IFERROR(__xludf.DUMMYFUNCTION("IF(B5515="""","""",COUNTA(SPLIT(B5515,"" "")))"),5.0)</f>
        <v>5</v>
      </c>
    </row>
    <row r="5516">
      <c r="A5516" s="1" t="s">
        <v>10966</v>
      </c>
      <c r="B5516" s="1" t="s">
        <v>10967</v>
      </c>
      <c r="C5516" s="1">
        <v>5161.0</v>
      </c>
      <c r="F5516" s="1" t="s">
        <v>1461</v>
      </c>
      <c r="G5516" s="2">
        <f>IFERROR(__xludf.DUMMYFUNCTION("IF(B5516="""","""",COUNTA(SPLIT(B5516,"" "")))"),1.0)</f>
        <v>1</v>
      </c>
    </row>
    <row r="5517">
      <c r="A5517" s="1" t="s">
        <v>10968</v>
      </c>
      <c r="B5517" s="1" t="s">
        <v>10969</v>
      </c>
      <c r="C5517" s="1">
        <v>7502.0</v>
      </c>
      <c r="F5517" s="1" t="s">
        <v>1461</v>
      </c>
      <c r="G5517" s="2">
        <f>IFERROR(__xludf.DUMMYFUNCTION("IF(B5517="""","""",COUNTA(SPLIT(B5517,"" "")))"),1.0)</f>
        <v>1</v>
      </c>
    </row>
    <row r="5518">
      <c r="A5518" s="1" t="s">
        <v>10970</v>
      </c>
      <c r="B5518" s="1" t="s">
        <v>10971</v>
      </c>
      <c r="C5518" s="1">
        <v>5158.0</v>
      </c>
      <c r="F5518" s="1" t="s">
        <v>1461</v>
      </c>
      <c r="G5518" s="2">
        <f>IFERROR(__xludf.DUMMYFUNCTION("IF(B5518="""","""",COUNTA(SPLIT(B5518,"" "")))"),1.0)</f>
        <v>1</v>
      </c>
    </row>
    <row r="5519">
      <c r="A5519" s="1" t="s">
        <v>10972</v>
      </c>
      <c r="B5519" s="1" t="s">
        <v>10973</v>
      </c>
      <c r="C5519" s="1">
        <v>5157.0</v>
      </c>
      <c r="F5519" s="1" t="s">
        <v>1461</v>
      </c>
      <c r="G5519" s="2">
        <f>IFERROR(__xludf.DUMMYFUNCTION("IF(B5519="""","""",COUNTA(SPLIT(B5519,"" "")))"),1.0)</f>
        <v>1</v>
      </c>
    </row>
    <row r="5520">
      <c r="A5520" s="1" t="s">
        <v>10974</v>
      </c>
      <c r="B5520" s="1" t="s">
        <v>10975</v>
      </c>
      <c r="C5520" s="1">
        <v>8103.0</v>
      </c>
      <c r="F5520" s="1" t="s">
        <v>1461</v>
      </c>
      <c r="G5520" s="2">
        <f>IFERROR(__xludf.DUMMYFUNCTION("IF(B5520="""","""",COUNTA(SPLIT(B5520,"" "")))"),1.0)</f>
        <v>1</v>
      </c>
    </row>
    <row r="5521">
      <c r="A5521" s="1" t="s">
        <v>10976</v>
      </c>
      <c r="B5521" s="1" t="s">
        <v>10977</v>
      </c>
      <c r="C5521" s="1">
        <v>5168.0</v>
      </c>
      <c r="F5521" s="1" t="s">
        <v>1461</v>
      </c>
      <c r="G5521" s="2">
        <f>IFERROR(__xludf.DUMMYFUNCTION("IF(B5521="""","""",COUNTA(SPLIT(B5521,"" "")))"),2.0)</f>
        <v>2</v>
      </c>
    </row>
    <row r="5522">
      <c r="A5522" s="1" t="s">
        <v>10978</v>
      </c>
      <c r="B5522" s="1" t="s">
        <v>10979</v>
      </c>
      <c r="C5522" s="1">
        <v>5169.0</v>
      </c>
      <c r="F5522" s="1" t="s">
        <v>1461</v>
      </c>
      <c r="G5522" s="2">
        <f>IFERROR(__xludf.DUMMYFUNCTION("IF(B5522="""","""",COUNTA(SPLIT(B5522,"" "")))"),2.0)</f>
        <v>2</v>
      </c>
    </row>
    <row r="5523">
      <c r="A5523" s="1" t="s">
        <v>10980</v>
      </c>
      <c r="B5523" s="1" t="s">
        <v>10981</v>
      </c>
      <c r="C5523" s="1">
        <v>5170.0</v>
      </c>
      <c r="F5523" s="1" t="s">
        <v>1461</v>
      </c>
      <c r="G5523" s="2">
        <f>IFERROR(__xludf.DUMMYFUNCTION("IF(B5523="""","""",COUNTA(SPLIT(B5523,"" "")))"),1.0)</f>
        <v>1</v>
      </c>
    </row>
    <row r="5524">
      <c r="A5524" s="1" t="s">
        <v>10982</v>
      </c>
      <c r="B5524" s="1" t="s">
        <v>10983</v>
      </c>
      <c r="C5524" s="1">
        <v>5171.0</v>
      </c>
      <c r="F5524" s="1" t="s">
        <v>1461</v>
      </c>
      <c r="G5524" s="2">
        <f>IFERROR(__xludf.DUMMYFUNCTION("IF(B5524="""","""",COUNTA(SPLIT(B5524,"" "")))"),2.0)</f>
        <v>2</v>
      </c>
    </row>
    <row r="5525">
      <c r="A5525" s="1" t="s">
        <v>10984</v>
      </c>
      <c r="B5525" s="1" t="s">
        <v>10985</v>
      </c>
      <c r="C5525" s="1">
        <v>8655.0</v>
      </c>
      <c r="F5525" s="1" t="s">
        <v>1461</v>
      </c>
      <c r="G5525" s="2">
        <f>IFERROR(__xludf.DUMMYFUNCTION("IF(B5525="""","""",COUNTA(SPLIT(B5525,"" "")))"),18.0)</f>
        <v>18</v>
      </c>
    </row>
    <row r="5526">
      <c r="A5526" s="1" t="s">
        <v>10986</v>
      </c>
      <c r="B5526" s="1" t="s">
        <v>10987</v>
      </c>
      <c r="C5526" s="1">
        <v>5182.0</v>
      </c>
      <c r="F5526" s="1" t="s">
        <v>1461</v>
      </c>
      <c r="G5526" s="2">
        <f>IFERROR(__xludf.DUMMYFUNCTION("IF(B5526="""","""",COUNTA(SPLIT(B5526,"" "")))"),1.0)</f>
        <v>1</v>
      </c>
    </row>
    <row r="5527">
      <c r="A5527" s="1" t="s">
        <v>10988</v>
      </c>
      <c r="B5527" s="1" t="s">
        <v>10989</v>
      </c>
      <c r="C5527" s="1">
        <v>5184.0</v>
      </c>
      <c r="F5527" s="1" t="s">
        <v>1461</v>
      </c>
      <c r="G5527" s="2">
        <f>IFERROR(__xludf.DUMMYFUNCTION("IF(B5527="""","""",COUNTA(SPLIT(B5527,"" "")))"),2.0)</f>
        <v>2</v>
      </c>
    </row>
    <row r="5528">
      <c r="A5528" s="1" t="s">
        <v>10990</v>
      </c>
      <c r="B5528" s="1" t="s">
        <v>10991</v>
      </c>
      <c r="C5528" s="1">
        <v>5186.0</v>
      </c>
      <c r="F5528" s="1" t="s">
        <v>1461</v>
      </c>
      <c r="G5528" s="2">
        <f>IFERROR(__xludf.DUMMYFUNCTION("IF(B5528="""","""",COUNTA(SPLIT(B5528,"" "")))"),1.0)</f>
        <v>1</v>
      </c>
    </row>
    <row r="5529">
      <c r="A5529" s="1" t="s">
        <v>10992</v>
      </c>
      <c r="B5529" s="1" t="s">
        <v>10993</v>
      </c>
      <c r="C5529" s="1">
        <v>5185.0</v>
      </c>
      <c r="F5529" s="1" t="s">
        <v>1461</v>
      </c>
      <c r="G5529" s="2">
        <f>IFERROR(__xludf.DUMMYFUNCTION("IF(B5529="""","""",COUNTA(SPLIT(B5529,"" "")))"),1.0)</f>
        <v>1</v>
      </c>
    </row>
    <row r="5530">
      <c r="A5530" s="1" t="s">
        <v>10994</v>
      </c>
      <c r="B5530" s="1" t="s">
        <v>10995</v>
      </c>
      <c r="C5530" s="1">
        <v>5187.0</v>
      </c>
      <c r="F5530" s="1" t="s">
        <v>1461</v>
      </c>
      <c r="G5530" s="2">
        <f>IFERROR(__xludf.DUMMYFUNCTION("IF(B5530="""","""",COUNTA(SPLIT(B5530,"" "")))"),1.0)</f>
        <v>1</v>
      </c>
    </row>
    <row r="5531">
      <c r="A5531" s="1" t="s">
        <v>10996</v>
      </c>
      <c r="B5531" s="1" t="s">
        <v>10997</v>
      </c>
      <c r="C5531" s="1">
        <v>5183.0</v>
      </c>
      <c r="F5531" s="1" t="s">
        <v>1461</v>
      </c>
      <c r="G5531" s="2">
        <f>IFERROR(__xludf.DUMMYFUNCTION("IF(B5531="""","""",COUNTA(SPLIT(B5531,"" "")))"),2.0)</f>
        <v>2</v>
      </c>
    </row>
    <row r="5532">
      <c r="A5532" s="1" t="s">
        <v>10998</v>
      </c>
      <c r="B5532" s="1" t="s">
        <v>10999</v>
      </c>
      <c r="C5532" s="1">
        <v>8657.0</v>
      </c>
      <c r="F5532" s="1" t="s">
        <v>1461</v>
      </c>
      <c r="G5532" s="2">
        <f>IFERROR(__xludf.DUMMYFUNCTION("IF(B5532="""","""",COUNTA(SPLIT(B5532,"" "")))"),20.0)</f>
        <v>20</v>
      </c>
    </row>
    <row r="5533">
      <c r="A5533" s="1" t="s">
        <v>11000</v>
      </c>
      <c r="B5533" s="1" t="s">
        <v>11001</v>
      </c>
      <c r="C5533" s="1">
        <v>5236.0</v>
      </c>
      <c r="F5533" s="1" t="s">
        <v>1461</v>
      </c>
      <c r="G5533" s="2">
        <f>IFERROR(__xludf.DUMMYFUNCTION("IF(B5533="""","""",COUNTA(SPLIT(B5533,"" "")))"),2.0)</f>
        <v>2</v>
      </c>
    </row>
    <row r="5534">
      <c r="A5534" s="1" t="s">
        <v>11002</v>
      </c>
      <c r="B5534" s="1" t="s">
        <v>11003</v>
      </c>
      <c r="C5534" s="1">
        <v>3535.0</v>
      </c>
      <c r="F5534" s="1" t="s">
        <v>1461</v>
      </c>
      <c r="G5534" s="2">
        <f>IFERROR(__xludf.DUMMYFUNCTION("IF(B5534="""","""",COUNTA(SPLIT(B5534,"" "")))"),2.0)</f>
        <v>2</v>
      </c>
    </row>
    <row r="5535">
      <c r="A5535" s="1" t="s">
        <v>11004</v>
      </c>
      <c r="B5535" s="1" t="s">
        <v>11005</v>
      </c>
      <c r="C5535" s="1">
        <v>3615.0</v>
      </c>
      <c r="F5535" s="1" t="s">
        <v>1461</v>
      </c>
      <c r="G5535" s="2">
        <f>IFERROR(__xludf.DUMMYFUNCTION("IF(B5535="""","""",COUNTA(SPLIT(B5535,"" "")))"),9.0)</f>
        <v>9</v>
      </c>
    </row>
    <row r="5536">
      <c r="A5536" s="1" t="s">
        <v>11006</v>
      </c>
      <c r="B5536" s="1" t="s">
        <v>11007</v>
      </c>
      <c r="C5536" s="1">
        <v>3614.0</v>
      </c>
      <c r="F5536" s="1" t="s">
        <v>1461</v>
      </c>
      <c r="G5536" s="2">
        <f>IFERROR(__xludf.DUMMYFUNCTION("IF(B5536="""","""",COUNTA(SPLIT(B5536,"" "")))"),24.0)</f>
        <v>24</v>
      </c>
    </row>
    <row r="5537">
      <c r="A5537" s="1" t="s">
        <v>11008</v>
      </c>
      <c r="B5537" s="1" t="s">
        <v>11009</v>
      </c>
      <c r="C5537" s="1">
        <v>3536.0</v>
      </c>
      <c r="F5537" s="1" t="s">
        <v>1461</v>
      </c>
      <c r="G5537" s="2">
        <f>IFERROR(__xludf.DUMMYFUNCTION("IF(B5537="""","""",COUNTA(SPLIT(B5537,"" "")))"),1.0)</f>
        <v>1</v>
      </c>
    </row>
    <row r="5538">
      <c r="A5538" s="1" t="s">
        <v>11010</v>
      </c>
      <c r="B5538" s="1" t="s">
        <v>11011</v>
      </c>
      <c r="C5538" s="1">
        <v>3617.0</v>
      </c>
      <c r="F5538" s="1" t="s">
        <v>1461</v>
      </c>
      <c r="G5538" s="2">
        <f>IFERROR(__xludf.DUMMYFUNCTION("IF(B5538="""","""",COUNTA(SPLIT(B5538,"" "")))"),16.0)</f>
        <v>16</v>
      </c>
    </row>
    <row r="5539">
      <c r="A5539" s="1" t="s">
        <v>11012</v>
      </c>
      <c r="B5539" s="1" t="s">
        <v>11013</v>
      </c>
      <c r="C5539" s="1">
        <v>3616.0</v>
      </c>
      <c r="F5539" s="1" t="s">
        <v>1461</v>
      </c>
      <c r="G5539" s="2">
        <f>IFERROR(__xludf.DUMMYFUNCTION("IF(B5539="""","""",COUNTA(SPLIT(B5539,"" "")))"),16.0)</f>
        <v>16</v>
      </c>
    </row>
    <row r="5540">
      <c r="A5540" s="1" t="s">
        <v>11014</v>
      </c>
      <c r="B5540" s="1" t="s">
        <v>11015</v>
      </c>
      <c r="C5540" s="1">
        <v>3537.0</v>
      </c>
      <c r="F5540" s="1" t="s">
        <v>1461</v>
      </c>
      <c r="G5540" s="2">
        <f>IFERROR(__xludf.DUMMYFUNCTION("IF(B5540="""","""",COUNTA(SPLIT(B5540,"" "")))"),1.0)</f>
        <v>1</v>
      </c>
    </row>
    <row r="5541">
      <c r="A5541" s="1" t="s">
        <v>11016</v>
      </c>
      <c r="B5541" s="1" t="s">
        <v>11017</v>
      </c>
      <c r="C5541" s="1">
        <v>3603.0</v>
      </c>
      <c r="F5541" s="1" t="s">
        <v>1461</v>
      </c>
      <c r="G5541" s="2">
        <f>IFERROR(__xludf.DUMMYFUNCTION("IF(B5541="""","""",COUNTA(SPLIT(B5541,"" "")))"),2.0)</f>
        <v>2</v>
      </c>
    </row>
    <row r="5542">
      <c r="A5542" s="1" t="s">
        <v>11018</v>
      </c>
      <c r="B5542" s="1" t="s">
        <v>11019</v>
      </c>
      <c r="C5542" s="1">
        <v>3602.0</v>
      </c>
      <c r="F5542" s="1" t="s">
        <v>1461</v>
      </c>
      <c r="G5542" s="2">
        <f>IFERROR(__xludf.DUMMYFUNCTION("IF(B5542="""","""",COUNTA(SPLIT(B5542,"" "")))"),24.0)</f>
        <v>24</v>
      </c>
    </row>
    <row r="5543">
      <c r="A5543" s="1" t="s">
        <v>11020</v>
      </c>
      <c r="B5543" s="1" t="s">
        <v>10953</v>
      </c>
      <c r="C5543" s="1">
        <v>7245.0</v>
      </c>
      <c r="F5543" s="1" t="s">
        <v>1461</v>
      </c>
      <c r="G5543" s="2">
        <f>IFERROR(__xludf.DUMMYFUNCTION("IF(B5543="""","""",COUNTA(SPLIT(B5543,"" "")))"),2.0)</f>
        <v>2</v>
      </c>
    </row>
    <row r="5544">
      <c r="A5544" s="1" t="s">
        <v>11021</v>
      </c>
      <c r="B5544" s="1" t="s">
        <v>11022</v>
      </c>
      <c r="C5544" s="1">
        <v>7247.0</v>
      </c>
      <c r="F5544" s="1" t="s">
        <v>1461</v>
      </c>
      <c r="G5544" s="2">
        <f>IFERROR(__xludf.DUMMYFUNCTION("IF(B5544="""","""",COUNTA(SPLIT(B5544,"" "")))"),15.0)</f>
        <v>15</v>
      </c>
    </row>
    <row r="5545">
      <c r="A5545" s="1" t="s">
        <v>11023</v>
      </c>
      <c r="B5545" s="1" t="s">
        <v>11024</v>
      </c>
      <c r="C5545" s="1">
        <v>7246.0</v>
      </c>
      <c r="F5545" s="1" t="s">
        <v>1461</v>
      </c>
      <c r="G5545" s="2">
        <f>IFERROR(__xludf.DUMMYFUNCTION("IF(B5545="""","""",COUNTA(SPLIT(B5545,"" "")))"),11.0)</f>
        <v>11</v>
      </c>
    </row>
    <row r="5546">
      <c r="A5546" s="1" t="s">
        <v>11025</v>
      </c>
      <c r="B5546" s="1" t="s">
        <v>11026</v>
      </c>
      <c r="C5546" s="1">
        <v>3538.0</v>
      </c>
      <c r="F5546" s="1" t="s">
        <v>1461</v>
      </c>
      <c r="G5546" s="2">
        <f>IFERROR(__xludf.DUMMYFUNCTION("IF(B5546="""","""",COUNTA(SPLIT(B5546,"" "")))"),2.0)</f>
        <v>2</v>
      </c>
    </row>
    <row r="5547">
      <c r="A5547" s="1" t="s">
        <v>11027</v>
      </c>
      <c r="B5547" s="1" t="s">
        <v>11028</v>
      </c>
      <c r="C5547" s="1">
        <v>3605.0</v>
      </c>
      <c r="F5547" s="1" t="s">
        <v>1461</v>
      </c>
      <c r="G5547" s="2">
        <f>IFERROR(__xludf.DUMMYFUNCTION("IF(B5547="""","""",COUNTA(SPLIT(B5547,"" "")))"),6.0)</f>
        <v>6</v>
      </c>
    </row>
    <row r="5548">
      <c r="A5548" s="1" t="s">
        <v>11029</v>
      </c>
      <c r="B5548" s="1" t="s">
        <v>11030</v>
      </c>
      <c r="C5548" s="1">
        <v>3604.0</v>
      </c>
      <c r="F5548" s="1" t="s">
        <v>1461</v>
      </c>
      <c r="G5548" s="2">
        <f>IFERROR(__xludf.DUMMYFUNCTION("IF(B5548="""","""",COUNTA(SPLIT(B5548,"" "")))"),24.0)</f>
        <v>24</v>
      </c>
    </row>
    <row r="5549">
      <c r="A5549" s="1" t="s">
        <v>11031</v>
      </c>
      <c r="B5549" s="1" t="s">
        <v>11032</v>
      </c>
      <c r="C5549" s="1">
        <v>7248.0</v>
      </c>
      <c r="F5549" s="1" t="s">
        <v>1461</v>
      </c>
      <c r="G5549" s="2">
        <f>IFERROR(__xludf.DUMMYFUNCTION("IF(B5549="""","""",COUNTA(SPLIT(B5549,"" "")))"),3.0)</f>
        <v>3</v>
      </c>
    </row>
    <row r="5550">
      <c r="A5550" s="1" t="s">
        <v>11033</v>
      </c>
      <c r="B5550" s="1" t="s">
        <v>11034</v>
      </c>
      <c r="C5550" s="1">
        <v>7250.0</v>
      </c>
      <c r="F5550" s="1" t="s">
        <v>1461</v>
      </c>
      <c r="G5550" s="2">
        <f>IFERROR(__xludf.DUMMYFUNCTION("IF(B5550="""","""",COUNTA(SPLIT(B5550,"" "")))"),8.0)</f>
        <v>8</v>
      </c>
    </row>
    <row r="5551">
      <c r="A5551" s="1" t="s">
        <v>11035</v>
      </c>
      <c r="B5551" s="1" t="s">
        <v>11036</v>
      </c>
      <c r="C5551" s="1">
        <v>7249.0</v>
      </c>
      <c r="F5551" s="1" t="s">
        <v>1461</v>
      </c>
      <c r="G5551" s="2">
        <f>IFERROR(__xludf.DUMMYFUNCTION("IF(B5551="""","""",COUNTA(SPLIT(B5551,"" "")))"),11.0)</f>
        <v>11</v>
      </c>
    </row>
    <row r="5552">
      <c r="A5552" s="1" t="s">
        <v>11037</v>
      </c>
      <c r="B5552" s="1" t="s">
        <v>11038</v>
      </c>
      <c r="C5552" s="1">
        <v>3539.0</v>
      </c>
      <c r="F5552" s="1" t="s">
        <v>1461</v>
      </c>
      <c r="G5552" s="2">
        <f>IFERROR(__xludf.DUMMYFUNCTION("IF(B5552="""","""",COUNTA(SPLIT(B5552,"" "")))"),2.0)</f>
        <v>2</v>
      </c>
    </row>
    <row r="5553">
      <c r="A5553" s="1" t="s">
        <v>11039</v>
      </c>
      <c r="B5553" s="1" t="s">
        <v>11040</v>
      </c>
      <c r="C5553" s="1">
        <v>3607.0</v>
      </c>
      <c r="F5553" s="1" t="s">
        <v>1461</v>
      </c>
      <c r="G5553" s="2">
        <f>IFERROR(__xludf.DUMMYFUNCTION("IF(B5553="""","""",COUNTA(SPLIT(B5553,"" "")))"),10.0)</f>
        <v>10</v>
      </c>
    </row>
    <row r="5554">
      <c r="A5554" s="1" t="s">
        <v>11041</v>
      </c>
      <c r="B5554" s="1" t="s">
        <v>11042</v>
      </c>
      <c r="C5554" s="1">
        <v>3606.0</v>
      </c>
      <c r="F5554" s="1" t="s">
        <v>1461</v>
      </c>
      <c r="G5554" s="2">
        <f>IFERROR(__xludf.DUMMYFUNCTION("IF(B5554="""","""",COUNTA(SPLIT(B5554,"" "")))"),15.0)</f>
        <v>15</v>
      </c>
    </row>
    <row r="5555">
      <c r="A5555" s="1" t="s">
        <v>11043</v>
      </c>
      <c r="B5555" s="1" t="s">
        <v>11044</v>
      </c>
      <c r="C5555" s="1">
        <v>3540.0</v>
      </c>
      <c r="F5555" s="1" t="s">
        <v>1461</v>
      </c>
      <c r="G5555" s="2">
        <f>IFERROR(__xludf.DUMMYFUNCTION("IF(B5555="""","""",COUNTA(SPLIT(B5555,"" "")))"),2.0)</f>
        <v>2</v>
      </c>
    </row>
    <row r="5556">
      <c r="A5556" s="1" t="s">
        <v>11045</v>
      </c>
      <c r="B5556" s="1" t="s">
        <v>11046</v>
      </c>
      <c r="C5556" s="1">
        <v>3609.0</v>
      </c>
      <c r="F5556" s="1" t="s">
        <v>1461</v>
      </c>
      <c r="G5556" s="2">
        <f>IFERROR(__xludf.DUMMYFUNCTION("IF(B5556="""","""",COUNTA(SPLIT(B5556,"" "")))"),6.0)</f>
        <v>6</v>
      </c>
    </row>
    <row r="5557">
      <c r="A5557" s="1" t="s">
        <v>11047</v>
      </c>
      <c r="B5557" s="1" t="s">
        <v>11048</v>
      </c>
      <c r="C5557" s="1">
        <v>3608.0</v>
      </c>
      <c r="F5557" s="1" t="s">
        <v>1461</v>
      </c>
      <c r="G5557" s="2">
        <f>IFERROR(__xludf.DUMMYFUNCTION("IF(B5557="""","""",COUNTA(SPLIT(B5557,"" "")))"),26.0)</f>
        <v>26</v>
      </c>
    </row>
    <row r="5558">
      <c r="A5558" s="1" t="s">
        <v>11049</v>
      </c>
      <c r="B5558" s="1" t="s">
        <v>11050</v>
      </c>
      <c r="C5558" s="1">
        <v>3541.0</v>
      </c>
      <c r="F5558" s="1" t="s">
        <v>1461</v>
      </c>
      <c r="G5558" s="2">
        <f>IFERROR(__xludf.DUMMYFUNCTION("IF(B5558="""","""",COUNTA(SPLIT(B5558,"" "")))"),1.0)</f>
        <v>1</v>
      </c>
    </row>
    <row r="5559">
      <c r="A5559" s="1" t="s">
        <v>11051</v>
      </c>
      <c r="B5559" s="1" t="s">
        <v>11052</v>
      </c>
      <c r="C5559" s="1">
        <v>8174.0</v>
      </c>
      <c r="F5559" s="1" t="s">
        <v>1461</v>
      </c>
      <c r="G5559" s="2">
        <f>IFERROR(__xludf.DUMMYFUNCTION("IF(B5559="""","""",COUNTA(SPLIT(B5559,"" "")))"),2.0)</f>
        <v>2</v>
      </c>
    </row>
    <row r="5560">
      <c r="A5560" s="1" t="s">
        <v>11053</v>
      </c>
      <c r="B5560" s="1" t="s">
        <v>11054</v>
      </c>
      <c r="C5560" s="1">
        <v>8774.0</v>
      </c>
      <c r="F5560" s="1" t="s">
        <v>1461</v>
      </c>
      <c r="G5560" s="2">
        <f>IFERROR(__xludf.DUMMYFUNCTION("IF(B5560="""","""",COUNTA(SPLIT(B5560,"" "")))"),6.0)</f>
        <v>6</v>
      </c>
    </row>
    <row r="5561">
      <c r="A5561" s="1" t="s">
        <v>11055</v>
      </c>
      <c r="B5561" s="1" t="s">
        <v>11056</v>
      </c>
      <c r="C5561" s="1">
        <v>8175.0</v>
      </c>
      <c r="F5561" s="1" t="s">
        <v>1461</v>
      </c>
      <c r="G5561" s="2">
        <f>IFERROR(__xludf.DUMMYFUNCTION("IF(B5561="""","""",COUNTA(SPLIT(B5561,"" "")))"),4.0)</f>
        <v>4</v>
      </c>
    </row>
    <row r="5562">
      <c r="A5562" s="1" t="s">
        <v>11057</v>
      </c>
      <c r="B5562" s="1" t="s">
        <v>11058</v>
      </c>
      <c r="C5562" s="1">
        <v>8905.0</v>
      </c>
      <c r="F5562" s="1" t="s">
        <v>1461</v>
      </c>
      <c r="G5562" s="2">
        <f>IFERROR(__xludf.DUMMYFUNCTION("IF(B5562="""","""",COUNTA(SPLIT(B5562,"" "")))"),2.0)</f>
        <v>2</v>
      </c>
    </row>
    <row r="5563">
      <c r="A5563" s="1" t="s">
        <v>11059</v>
      </c>
      <c r="B5563" s="1" t="s">
        <v>11060</v>
      </c>
      <c r="C5563" s="1">
        <v>8177.0</v>
      </c>
      <c r="F5563" s="1" t="s">
        <v>1461</v>
      </c>
      <c r="G5563" s="2">
        <f>IFERROR(__xludf.DUMMYFUNCTION("IF(B5563="""","""",COUNTA(SPLIT(B5563,"" "")))"),4.0)</f>
        <v>4</v>
      </c>
    </row>
    <row r="5564">
      <c r="A5564" s="1" t="s">
        <v>11061</v>
      </c>
      <c r="B5564" s="1" t="s">
        <v>11062</v>
      </c>
      <c r="C5564" s="1">
        <v>8773.0</v>
      </c>
      <c r="F5564" s="1" t="s">
        <v>1461</v>
      </c>
      <c r="G5564" s="2">
        <f>IFERROR(__xludf.DUMMYFUNCTION("IF(B5564="""","""",COUNTA(SPLIT(B5564,"" "")))"),13.0)</f>
        <v>13</v>
      </c>
    </row>
    <row r="5565">
      <c r="A5565" s="1" t="s">
        <v>11063</v>
      </c>
      <c r="B5565" s="1" t="s">
        <v>11064</v>
      </c>
      <c r="C5565" s="1">
        <v>8178.0</v>
      </c>
      <c r="F5565" s="1" t="s">
        <v>1461</v>
      </c>
      <c r="G5565" s="2">
        <f>IFERROR(__xludf.DUMMYFUNCTION("IF(B5565="""","""",COUNTA(SPLIT(B5565,"" "")))"),10.0)</f>
        <v>10</v>
      </c>
    </row>
    <row r="5566">
      <c r="A5566" s="1" t="s">
        <v>11065</v>
      </c>
      <c r="B5566" s="1" t="s">
        <v>11066</v>
      </c>
      <c r="C5566" s="1">
        <v>3611.0</v>
      </c>
      <c r="F5566" s="1" t="s">
        <v>1461</v>
      </c>
      <c r="G5566" s="2">
        <f>IFERROR(__xludf.DUMMYFUNCTION("IF(B5566="""","""",COUNTA(SPLIT(B5566,"" "")))"),16.0)</f>
        <v>16</v>
      </c>
    </row>
    <row r="5567">
      <c r="A5567" s="1" t="s">
        <v>11067</v>
      </c>
      <c r="B5567" s="1" t="s">
        <v>11068</v>
      </c>
      <c r="C5567" s="1">
        <v>3610.0</v>
      </c>
      <c r="F5567" s="1" t="s">
        <v>1461</v>
      </c>
      <c r="G5567" s="2">
        <f>IFERROR(__xludf.DUMMYFUNCTION("IF(B5567="""","""",COUNTA(SPLIT(B5567,"" "")))"),14.0)</f>
        <v>14</v>
      </c>
    </row>
    <row r="5568">
      <c r="A5568" s="1" t="s">
        <v>11069</v>
      </c>
      <c r="B5568" s="1" t="s">
        <v>11070</v>
      </c>
      <c r="C5568" s="1">
        <v>3542.0</v>
      </c>
      <c r="F5568" s="1" t="s">
        <v>1461</v>
      </c>
      <c r="G5568" s="2">
        <f>IFERROR(__xludf.DUMMYFUNCTION("IF(B5568="""","""",COUNTA(SPLIT(B5568,"" "")))"),2.0)</f>
        <v>2</v>
      </c>
    </row>
    <row r="5569">
      <c r="A5569" s="1" t="s">
        <v>11071</v>
      </c>
      <c r="B5569" s="1" t="s">
        <v>1454</v>
      </c>
      <c r="C5569" s="1">
        <v>3613.0</v>
      </c>
      <c r="F5569" s="1" t="s">
        <v>1461</v>
      </c>
      <c r="G5569" s="2">
        <f>IFERROR(__xludf.DUMMYFUNCTION("IF(B5569="""","""",COUNTA(SPLIT(B5569,"" "")))"),1.0)</f>
        <v>1</v>
      </c>
    </row>
    <row r="5570">
      <c r="A5570" s="1" t="s">
        <v>11072</v>
      </c>
      <c r="B5570" s="1" t="s">
        <v>11073</v>
      </c>
      <c r="C5570" s="1">
        <v>3612.0</v>
      </c>
      <c r="F5570" s="1" t="s">
        <v>1461</v>
      </c>
      <c r="G5570" s="2">
        <f>IFERROR(__xludf.DUMMYFUNCTION("IF(B5570="""","""",COUNTA(SPLIT(B5570,"" "")))"),23.0)</f>
        <v>23</v>
      </c>
    </row>
    <row r="5571">
      <c r="A5571" s="1" t="s">
        <v>11074</v>
      </c>
      <c r="B5571" s="1" t="s">
        <v>11075</v>
      </c>
      <c r="C5571" s="1">
        <v>8652.0</v>
      </c>
      <c r="F5571" s="1" t="s">
        <v>1461</v>
      </c>
      <c r="G5571" s="2">
        <f>IFERROR(__xludf.DUMMYFUNCTION("IF(B5571="""","""",COUNTA(SPLIT(B5571,"" "")))"),14.0)</f>
        <v>14</v>
      </c>
    </row>
    <row r="5572">
      <c r="A5572" s="1" t="s">
        <v>11076</v>
      </c>
      <c r="B5572" s="1" t="s">
        <v>11077</v>
      </c>
      <c r="C5572" s="1">
        <v>5429.0</v>
      </c>
      <c r="F5572" s="1" t="s">
        <v>1461</v>
      </c>
      <c r="G5572" s="2">
        <f>IFERROR(__xludf.DUMMYFUNCTION("IF(B5572="""","""",COUNTA(SPLIT(B5572,"" "")))"),1.0)</f>
        <v>1</v>
      </c>
    </row>
    <row r="5573">
      <c r="A5573" s="1" t="s">
        <v>11078</v>
      </c>
      <c r="B5573" s="1" t="s">
        <v>11079</v>
      </c>
      <c r="C5573" s="1">
        <v>5430.0</v>
      </c>
      <c r="F5573" s="1" t="s">
        <v>1461</v>
      </c>
      <c r="G5573" s="2">
        <f>IFERROR(__xludf.DUMMYFUNCTION("IF(B5573="""","""",COUNTA(SPLIT(B5573,"" "")))"),2.0)</f>
        <v>2</v>
      </c>
    </row>
    <row r="5574">
      <c r="A5574" s="1" t="s">
        <v>11080</v>
      </c>
      <c r="B5574" s="1" t="s">
        <v>11081</v>
      </c>
      <c r="C5574" s="1">
        <v>5428.0</v>
      </c>
      <c r="F5574" s="1" t="s">
        <v>1461</v>
      </c>
      <c r="G5574" s="2">
        <f>IFERROR(__xludf.DUMMYFUNCTION("IF(B5574="""","""",COUNTA(SPLIT(B5574,"" "")))"),1.0)</f>
        <v>1</v>
      </c>
    </row>
    <row r="5575">
      <c r="A5575" s="1" t="s">
        <v>11082</v>
      </c>
      <c r="B5575" s="1" t="s">
        <v>11083</v>
      </c>
      <c r="C5575" s="1">
        <v>5431.0</v>
      </c>
      <c r="F5575" s="1" t="s">
        <v>1461</v>
      </c>
      <c r="G5575" s="2">
        <f>IFERROR(__xludf.DUMMYFUNCTION("IF(B5575="""","""",COUNTA(SPLIT(B5575,"" "")))"),3.0)</f>
        <v>3</v>
      </c>
    </row>
    <row r="5576">
      <c r="A5576" s="1" t="s">
        <v>11084</v>
      </c>
      <c r="B5576" s="1" t="s">
        <v>11085</v>
      </c>
      <c r="C5576" s="1">
        <v>8622.0</v>
      </c>
      <c r="F5576" s="1" t="s">
        <v>1461</v>
      </c>
      <c r="G5576" s="2">
        <f>IFERROR(__xludf.DUMMYFUNCTION("IF(B5576="""","""",COUNTA(SPLIT(B5576,"" "")))"),1.0)</f>
        <v>1</v>
      </c>
    </row>
    <row r="5577">
      <c r="A5577" s="1" t="s">
        <v>11086</v>
      </c>
      <c r="B5577" s="1" t="s">
        <v>11087</v>
      </c>
      <c r="C5577" s="1">
        <v>5433.0</v>
      </c>
      <c r="F5577" s="1" t="s">
        <v>1461</v>
      </c>
      <c r="G5577" s="2">
        <f>IFERROR(__xludf.DUMMYFUNCTION("IF(B5577="""","""",COUNTA(SPLIT(B5577,"" "")))"),2.0)</f>
        <v>2</v>
      </c>
    </row>
    <row r="5578">
      <c r="A5578" s="1" t="s">
        <v>11088</v>
      </c>
      <c r="B5578" s="1" t="s">
        <v>11089</v>
      </c>
      <c r="C5578" s="1">
        <v>8619.0</v>
      </c>
      <c r="F5578" s="1" t="s">
        <v>1461</v>
      </c>
      <c r="G5578" s="2">
        <f>IFERROR(__xludf.DUMMYFUNCTION("IF(B5578="""","""",COUNTA(SPLIT(B5578,"" "")))"),2.0)</f>
        <v>2</v>
      </c>
    </row>
    <row r="5579">
      <c r="A5579" s="1" t="s">
        <v>11090</v>
      </c>
      <c r="B5579" s="1" t="s">
        <v>11091</v>
      </c>
      <c r="C5579" s="1">
        <v>5432.0</v>
      </c>
      <c r="F5579" s="1" t="s">
        <v>1461</v>
      </c>
      <c r="G5579" s="2">
        <f>IFERROR(__xludf.DUMMYFUNCTION("IF(B5579="""","""",COUNTA(SPLIT(B5579,"" "")))"),3.0)</f>
        <v>3</v>
      </c>
    </row>
    <row r="5580">
      <c r="A5580" s="1" t="s">
        <v>11092</v>
      </c>
      <c r="B5580" s="1" t="s">
        <v>11093</v>
      </c>
      <c r="C5580" s="1">
        <v>2042.0</v>
      </c>
      <c r="F5580" s="1" t="s">
        <v>1461</v>
      </c>
      <c r="G5580" s="2">
        <f>IFERROR(__xludf.DUMMYFUNCTION("IF(B5580="""","""",COUNTA(SPLIT(B5580,"" "")))"),1.0)</f>
        <v>1</v>
      </c>
    </row>
    <row r="5581">
      <c r="A5581" s="1" t="s">
        <v>11094</v>
      </c>
      <c r="B5581" s="1" t="s">
        <v>11095</v>
      </c>
      <c r="C5581" s="1">
        <v>5188.0</v>
      </c>
      <c r="F5581" s="1" t="s">
        <v>1461</v>
      </c>
      <c r="G5581" s="2">
        <f>IFERROR(__xludf.DUMMYFUNCTION("IF(B5581="""","""",COUNTA(SPLIT(B5581,"" "")))"),2.0)</f>
        <v>2</v>
      </c>
    </row>
    <row r="5582">
      <c r="A5582" s="1" t="s">
        <v>11096</v>
      </c>
      <c r="B5582" s="1" t="s">
        <v>11097</v>
      </c>
      <c r="C5582" s="1">
        <v>5237.0</v>
      </c>
      <c r="F5582" s="1" t="s">
        <v>1461</v>
      </c>
      <c r="G5582" s="2">
        <f>IFERROR(__xludf.DUMMYFUNCTION("IF(B5582="""","""",COUNTA(SPLIT(B5582,"" "")))"),1.0)</f>
        <v>1</v>
      </c>
    </row>
    <row r="5583">
      <c r="A5583" s="1" t="s">
        <v>11098</v>
      </c>
      <c r="B5583" s="1" t="s">
        <v>10971</v>
      </c>
      <c r="C5583" s="1">
        <v>5226.0</v>
      </c>
      <c r="F5583" s="1" t="s">
        <v>1461</v>
      </c>
      <c r="G5583" s="2">
        <f>IFERROR(__xludf.DUMMYFUNCTION("IF(B5583="""","""",COUNTA(SPLIT(B5583,"" "")))"),1.0)</f>
        <v>1</v>
      </c>
    </row>
    <row r="5584">
      <c r="A5584" s="1" t="s">
        <v>11099</v>
      </c>
      <c r="B5584" s="1" t="s">
        <v>10971</v>
      </c>
      <c r="C5584" s="1">
        <v>6621.0</v>
      </c>
      <c r="F5584" s="1" t="s">
        <v>1461</v>
      </c>
      <c r="G5584" s="2">
        <f>IFERROR(__xludf.DUMMYFUNCTION("IF(B5584="""","""",COUNTA(SPLIT(B5584,"" "")))"),1.0)</f>
        <v>1</v>
      </c>
    </row>
    <row r="5585">
      <c r="A5585" s="1" t="s">
        <v>11100</v>
      </c>
      <c r="B5585" s="1" t="s">
        <v>11101</v>
      </c>
      <c r="C5585" s="1">
        <v>6625.0</v>
      </c>
      <c r="F5585" s="1" t="s">
        <v>1461</v>
      </c>
      <c r="G5585" s="2">
        <f>IFERROR(__xludf.DUMMYFUNCTION("IF(B5585="""","""",COUNTA(SPLIT(B5585,"" "")))"),11.0)</f>
        <v>11</v>
      </c>
    </row>
    <row r="5586">
      <c r="A5586" s="1" t="s">
        <v>11102</v>
      </c>
      <c r="B5586" s="1" t="s">
        <v>11103</v>
      </c>
      <c r="C5586" s="1">
        <v>6623.0</v>
      </c>
      <c r="F5586" s="1" t="s">
        <v>1461</v>
      </c>
      <c r="G5586" s="2">
        <f>IFERROR(__xludf.DUMMYFUNCTION("IF(B5586="""","""",COUNTA(SPLIT(B5586,"" "")))"),8.0)</f>
        <v>8</v>
      </c>
    </row>
    <row r="5587">
      <c r="A5587" s="1" t="s">
        <v>11104</v>
      </c>
      <c r="B5587" s="1" t="s">
        <v>11105</v>
      </c>
      <c r="C5587" s="1">
        <v>6622.0</v>
      </c>
      <c r="F5587" s="1" t="s">
        <v>1461</v>
      </c>
      <c r="G5587" s="2">
        <f>IFERROR(__xludf.DUMMYFUNCTION("IF(B5587="""","""",COUNTA(SPLIT(B5587,"" "")))"),1.0)</f>
        <v>1</v>
      </c>
    </row>
    <row r="5588">
      <c r="A5588" s="1" t="s">
        <v>11106</v>
      </c>
      <c r="B5588" s="1" t="s">
        <v>11107</v>
      </c>
      <c r="C5588" s="1">
        <v>8656.0</v>
      </c>
      <c r="F5588" s="1" t="s">
        <v>1461</v>
      </c>
      <c r="G5588" s="2">
        <f>IFERROR(__xludf.DUMMYFUNCTION("IF(B5588="""","""",COUNTA(SPLIT(B5588,"" "")))"),17.0)</f>
        <v>17</v>
      </c>
    </row>
    <row r="5589">
      <c r="A5589" s="1" t="s">
        <v>11108</v>
      </c>
      <c r="B5589" s="1" t="s">
        <v>11109</v>
      </c>
      <c r="C5589" s="1">
        <v>5189.0</v>
      </c>
      <c r="F5589" s="1" t="s">
        <v>1461</v>
      </c>
      <c r="G5589" s="2">
        <f>IFERROR(__xludf.DUMMYFUNCTION("IF(B5589="""","""",COUNTA(SPLIT(B5589,"" "")))"),2.0)</f>
        <v>2</v>
      </c>
    </row>
    <row r="5590">
      <c r="A5590" s="1" t="s">
        <v>11110</v>
      </c>
      <c r="B5590" s="1" t="s">
        <v>11111</v>
      </c>
      <c r="C5590" s="1">
        <v>8236.0</v>
      </c>
      <c r="F5590" s="1" t="s">
        <v>1461</v>
      </c>
      <c r="G5590" s="2">
        <f>IFERROR(__xludf.DUMMYFUNCTION("IF(B5590="""","""",COUNTA(SPLIT(B5590,"" "")))"),1.0)</f>
        <v>1</v>
      </c>
    </row>
    <row r="5591">
      <c r="A5591" s="1" t="s">
        <v>11112</v>
      </c>
      <c r="B5591" s="1" t="s">
        <v>11113</v>
      </c>
      <c r="C5591" s="1">
        <v>8235.0</v>
      </c>
      <c r="F5591" s="1" t="s">
        <v>1461</v>
      </c>
      <c r="G5591" s="2">
        <f>IFERROR(__xludf.DUMMYFUNCTION("IF(B5591="""","""",COUNTA(SPLIT(B5591,"" "")))"),1.0)</f>
        <v>1</v>
      </c>
    </row>
    <row r="5592">
      <c r="A5592" s="1" t="s">
        <v>11114</v>
      </c>
      <c r="B5592" s="1" t="s">
        <v>11115</v>
      </c>
      <c r="C5592" s="1">
        <v>8234.0</v>
      </c>
      <c r="F5592" s="1" t="s">
        <v>1461</v>
      </c>
      <c r="G5592" s="2">
        <f>IFERROR(__xludf.DUMMYFUNCTION("IF(B5592="""","""",COUNTA(SPLIT(B5592,"" "")))"),1.0)</f>
        <v>1</v>
      </c>
    </row>
    <row r="5593">
      <c r="A5593" s="1" t="s">
        <v>11116</v>
      </c>
      <c r="B5593" s="1" t="s">
        <v>11117</v>
      </c>
      <c r="C5593" s="1">
        <v>5931.0</v>
      </c>
      <c r="F5593" s="1" t="s">
        <v>1461</v>
      </c>
      <c r="G5593" s="2">
        <f>IFERROR(__xludf.DUMMYFUNCTION("IF(B5593="""","""",COUNTA(SPLIT(B5593,"" "")))"),2.0)</f>
        <v>2</v>
      </c>
    </row>
    <row r="5594">
      <c r="A5594" s="1" t="s">
        <v>11118</v>
      </c>
      <c r="B5594" s="1" t="s">
        <v>11119</v>
      </c>
      <c r="C5594" s="1">
        <v>5928.0</v>
      </c>
      <c r="F5594" s="1" t="s">
        <v>1461</v>
      </c>
      <c r="G5594" s="2">
        <f>IFERROR(__xludf.DUMMYFUNCTION("IF(B5594="""","""",COUNTA(SPLIT(B5594,"" "")))"),2.0)</f>
        <v>2</v>
      </c>
    </row>
    <row r="5595">
      <c r="A5595" s="1" t="s">
        <v>11120</v>
      </c>
      <c r="B5595" s="1" t="s">
        <v>11121</v>
      </c>
      <c r="C5595" s="1">
        <v>5929.0</v>
      </c>
      <c r="F5595" s="1" t="s">
        <v>1461</v>
      </c>
      <c r="G5595" s="2">
        <f>IFERROR(__xludf.DUMMYFUNCTION("IF(B5595="""","""",COUNTA(SPLIT(B5595,"" "")))"),1.0)</f>
        <v>1</v>
      </c>
    </row>
    <row r="5596">
      <c r="A5596" s="1" t="s">
        <v>11122</v>
      </c>
      <c r="B5596" s="1" t="s">
        <v>11123</v>
      </c>
      <c r="C5596" s="1">
        <v>8628.0</v>
      </c>
      <c r="F5596" s="1" t="s">
        <v>1461</v>
      </c>
      <c r="G5596" s="2">
        <f>IFERROR(__xludf.DUMMYFUNCTION("IF(B5596="""","""",COUNTA(SPLIT(B5596,"" "")))"),3.0)</f>
        <v>3</v>
      </c>
    </row>
    <row r="5597">
      <c r="A5597" s="1" t="s">
        <v>11124</v>
      </c>
      <c r="B5597" s="1" t="s">
        <v>11125</v>
      </c>
      <c r="C5597" s="1">
        <v>8226.0</v>
      </c>
      <c r="F5597" s="1" t="s">
        <v>1461</v>
      </c>
      <c r="G5597" s="2">
        <f>IFERROR(__xludf.DUMMYFUNCTION("IF(B5597="""","""",COUNTA(SPLIT(B5597,"" "")))"),2.0)</f>
        <v>2</v>
      </c>
    </row>
    <row r="5598">
      <c r="A5598" s="1" t="s">
        <v>11126</v>
      </c>
      <c r="B5598" s="1" t="s">
        <v>11127</v>
      </c>
      <c r="C5598" s="1">
        <v>5935.0</v>
      </c>
      <c r="F5598" s="1" t="s">
        <v>1461</v>
      </c>
      <c r="G5598" s="2">
        <f>IFERROR(__xludf.DUMMYFUNCTION("IF(B5598="""","""",COUNTA(SPLIT(B5598,"" "")))"),1.0)</f>
        <v>1</v>
      </c>
    </row>
    <row r="5599">
      <c r="A5599" s="1" t="s">
        <v>11128</v>
      </c>
      <c r="B5599" s="1" t="s">
        <v>11129</v>
      </c>
      <c r="C5599" s="1">
        <v>8225.0</v>
      </c>
      <c r="F5599" s="1" t="s">
        <v>1461</v>
      </c>
      <c r="G5599" s="2">
        <f>IFERROR(__xludf.DUMMYFUNCTION("IF(B5599="""","""",COUNTA(SPLIT(B5599,"" "")))"),3.0)</f>
        <v>3</v>
      </c>
    </row>
    <row r="5600">
      <c r="A5600" s="1" t="s">
        <v>11130</v>
      </c>
      <c r="B5600" s="1" t="s">
        <v>11131</v>
      </c>
      <c r="C5600" s="1">
        <v>5927.0</v>
      </c>
      <c r="F5600" s="1" t="s">
        <v>1461</v>
      </c>
      <c r="G5600" s="2">
        <f>IFERROR(__xludf.DUMMYFUNCTION("IF(B5600="""","""",COUNTA(SPLIT(B5600,"" "")))"),5.0)</f>
        <v>5</v>
      </c>
    </row>
    <row r="5601">
      <c r="A5601" s="1" t="s">
        <v>11132</v>
      </c>
      <c r="B5601" s="1" t="s">
        <v>11133</v>
      </c>
      <c r="C5601" s="1">
        <v>5926.0</v>
      </c>
      <c r="F5601" s="1" t="s">
        <v>1461</v>
      </c>
      <c r="G5601" s="2">
        <f>IFERROR(__xludf.DUMMYFUNCTION("IF(B5601="""","""",COUNTA(SPLIT(B5601,"" "")))"),1.0)</f>
        <v>1</v>
      </c>
    </row>
    <row r="5602">
      <c r="A5602" s="1" t="s">
        <v>11134</v>
      </c>
      <c r="B5602" s="1" t="s">
        <v>11135</v>
      </c>
      <c r="C5602" s="1">
        <v>5930.0</v>
      </c>
      <c r="F5602" s="1" t="s">
        <v>1461</v>
      </c>
      <c r="G5602" s="2">
        <f>IFERROR(__xludf.DUMMYFUNCTION("IF(B5602="""","""",COUNTA(SPLIT(B5602,"" "")))"),2.0)</f>
        <v>2</v>
      </c>
    </row>
    <row r="5603">
      <c r="A5603" s="1" t="s">
        <v>11136</v>
      </c>
      <c r="B5603" s="1" t="s">
        <v>11133</v>
      </c>
      <c r="C5603" s="1">
        <v>5925.0</v>
      </c>
      <c r="F5603" s="1" t="s">
        <v>1461</v>
      </c>
      <c r="G5603" s="2">
        <f>IFERROR(__xludf.DUMMYFUNCTION("IF(B5603="""","""",COUNTA(SPLIT(B5603,"" "")))"),1.0)</f>
        <v>1</v>
      </c>
    </row>
    <row r="5604">
      <c r="A5604" s="1" t="s">
        <v>11137</v>
      </c>
      <c r="B5604" s="1" t="s">
        <v>11138</v>
      </c>
      <c r="C5604" s="1">
        <v>8653.0</v>
      </c>
      <c r="F5604" s="1" t="s">
        <v>1461</v>
      </c>
      <c r="G5604" s="2">
        <f>IFERROR(__xludf.DUMMYFUNCTION("IF(B5604="""","""",COUNTA(SPLIT(B5604,"" "")))"),24.0)</f>
        <v>24</v>
      </c>
    </row>
    <row r="5605">
      <c r="A5605" s="1" t="s">
        <v>11139</v>
      </c>
      <c r="B5605" s="1" t="s">
        <v>11140</v>
      </c>
      <c r="C5605" s="1">
        <v>8920.0</v>
      </c>
      <c r="F5605" s="1" t="s">
        <v>1461</v>
      </c>
      <c r="G5605" s="2">
        <f>IFERROR(__xludf.DUMMYFUNCTION("IF(B5605="""","""",COUNTA(SPLIT(B5605,"" "")))"),11.0)</f>
        <v>11</v>
      </c>
    </row>
    <row r="5606">
      <c r="A5606" s="1" t="s">
        <v>11141</v>
      </c>
      <c r="B5606" s="1" t="s">
        <v>10967</v>
      </c>
      <c r="C5606" s="1">
        <v>3618.0</v>
      </c>
      <c r="F5606" s="1" t="s">
        <v>1461</v>
      </c>
      <c r="G5606" s="2">
        <f>IFERROR(__xludf.DUMMYFUNCTION("IF(B5606="""","""",COUNTA(SPLIT(B5606,"" "")))"),1.0)</f>
        <v>1</v>
      </c>
    </row>
    <row r="5607">
      <c r="A5607" s="1" t="s">
        <v>11142</v>
      </c>
      <c r="B5607" s="1" t="s">
        <v>11143</v>
      </c>
      <c r="C5607" s="1">
        <v>5191.0</v>
      </c>
      <c r="F5607" s="1" t="s">
        <v>1461</v>
      </c>
      <c r="G5607" s="2">
        <f>IFERROR(__xludf.DUMMYFUNCTION("IF(B5607="""","""",COUNTA(SPLIT(B5607,"" "")))"),2.0)</f>
        <v>2</v>
      </c>
    </row>
    <row r="5608">
      <c r="A5608" s="1" t="s">
        <v>11144</v>
      </c>
      <c r="B5608" s="1" t="s">
        <v>11145</v>
      </c>
      <c r="C5608" s="1">
        <v>5192.0</v>
      </c>
      <c r="F5608" s="1" t="s">
        <v>1461</v>
      </c>
      <c r="G5608" s="2">
        <f>IFERROR(__xludf.DUMMYFUNCTION("IF(B5608="""","""",COUNTA(SPLIT(B5608,"" "")))"),9.0)</f>
        <v>9</v>
      </c>
    </row>
    <row r="5609">
      <c r="A5609" s="1" t="s">
        <v>11146</v>
      </c>
      <c r="B5609" s="1" t="s">
        <v>11147</v>
      </c>
      <c r="C5609" s="1">
        <v>5193.0</v>
      </c>
      <c r="F5609" s="1" t="s">
        <v>1461</v>
      </c>
      <c r="G5609" s="2">
        <f>IFERROR(__xludf.DUMMYFUNCTION("IF(B5609="""","""",COUNTA(SPLIT(B5609,"" "")))"),9.0)</f>
        <v>9</v>
      </c>
    </row>
    <row r="5610">
      <c r="A5610" s="1" t="s">
        <v>11148</v>
      </c>
      <c r="B5610" s="1" t="s">
        <v>10967</v>
      </c>
      <c r="C5610" s="1">
        <v>7251.0</v>
      </c>
      <c r="F5610" s="1" t="s">
        <v>1461</v>
      </c>
      <c r="G5610" s="2">
        <f>IFERROR(__xludf.DUMMYFUNCTION("IF(B5610="""","""",COUNTA(SPLIT(B5610,"" "")))"),1.0)</f>
        <v>1</v>
      </c>
    </row>
    <row r="5611">
      <c r="A5611" s="1" t="s">
        <v>11149</v>
      </c>
      <c r="B5611" s="1" t="s">
        <v>11145</v>
      </c>
      <c r="C5611" s="1">
        <v>7253.0</v>
      </c>
      <c r="F5611" s="1" t="s">
        <v>1461</v>
      </c>
      <c r="G5611" s="2">
        <f>IFERROR(__xludf.DUMMYFUNCTION("IF(B5611="""","""",COUNTA(SPLIT(B5611,"" "")))"),9.0)</f>
        <v>9</v>
      </c>
    </row>
    <row r="5612">
      <c r="A5612" s="1" t="s">
        <v>11150</v>
      </c>
      <c r="B5612" s="1" t="s">
        <v>11147</v>
      </c>
      <c r="C5612" s="1">
        <v>7252.0</v>
      </c>
      <c r="F5612" s="1" t="s">
        <v>1461</v>
      </c>
      <c r="G5612" s="2">
        <f>IFERROR(__xludf.DUMMYFUNCTION("IF(B5612="""","""",COUNTA(SPLIT(B5612,"" "")))"),9.0)</f>
        <v>9</v>
      </c>
    </row>
    <row r="5613">
      <c r="A5613" s="1" t="s">
        <v>11151</v>
      </c>
      <c r="B5613" s="1" t="s">
        <v>11152</v>
      </c>
      <c r="C5613" s="1">
        <v>5194.0</v>
      </c>
      <c r="F5613" s="1" t="s">
        <v>1461</v>
      </c>
      <c r="G5613" s="2">
        <f>IFERROR(__xludf.DUMMYFUNCTION("IF(B5613="""","""",COUNTA(SPLIT(B5613,"" "")))"),2.0)</f>
        <v>2</v>
      </c>
    </row>
    <row r="5614">
      <c r="A5614" s="1" t="s">
        <v>11153</v>
      </c>
      <c r="B5614" s="1" t="s">
        <v>11154</v>
      </c>
      <c r="C5614" s="1">
        <v>5195.0</v>
      </c>
      <c r="F5614" s="1" t="s">
        <v>1461</v>
      </c>
      <c r="G5614" s="2">
        <f>IFERROR(__xludf.DUMMYFUNCTION("IF(B5614="""","""",COUNTA(SPLIT(B5614,"" "")))"),7.0)</f>
        <v>7</v>
      </c>
    </row>
    <row r="5615">
      <c r="A5615" s="1" t="s">
        <v>11155</v>
      </c>
      <c r="B5615" s="1" t="s">
        <v>11147</v>
      </c>
      <c r="C5615" s="1">
        <v>5196.0</v>
      </c>
      <c r="F5615" s="1" t="s">
        <v>1461</v>
      </c>
      <c r="G5615" s="2">
        <f>IFERROR(__xludf.DUMMYFUNCTION("IF(B5615="""","""",COUNTA(SPLIT(B5615,"" "")))"),9.0)</f>
        <v>9</v>
      </c>
    </row>
    <row r="5616">
      <c r="A5616" s="1" t="s">
        <v>11156</v>
      </c>
      <c r="B5616" s="1" t="s">
        <v>11157</v>
      </c>
      <c r="C5616" s="1">
        <v>8654.0</v>
      </c>
      <c r="F5616" s="1" t="s">
        <v>1461</v>
      </c>
      <c r="G5616" s="2">
        <f>IFERROR(__xludf.DUMMYFUNCTION("IF(B5616="""","""",COUNTA(SPLIT(B5616,"" "")))"),20.0)</f>
        <v>20</v>
      </c>
    </row>
    <row r="5617">
      <c r="A5617" s="1" t="s">
        <v>11158</v>
      </c>
      <c r="B5617" s="1" t="s">
        <v>11159</v>
      </c>
      <c r="C5617" s="1">
        <v>5406.0</v>
      </c>
      <c r="F5617" s="1" t="s">
        <v>1461</v>
      </c>
      <c r="G5617" s="2">
        <f>IFERROR(__xludf.DUMMYFUNCTION("IF(B5617="""","""",COUNTA(SPLIT(B5617,"" "")))"),2.0)</f>
        <v>2</v>
      </c>
    </row>
    <row r="5618">
      <c r="A5618" s="1" t="s">
        <v>11160</v>
      </c>
      <c r="B5618" s="1" t="s">
        <v>11161</v>
      </c>
      <c r="C5618" s="1">
        <v>5405.0</v>
      </c>
      <c r="F5618" s="1" t="s">
        <v>1461</v>
      </c>
      <c r="G5618" s="2">
        <f>IFERROR(__xludf.DUMMYFUNCTION("IF(B5618="""","""",COUNTA(SPLIT(B5618,"" "")))"),2.0)</f>
        <v>2</v>
      </c>
    </row>
    <row r="5619">
      <c r="A5619" s="1" t="s">
        <v>11162</v>
      </c>
      <c r="B5619" s="1" t="s">
        <v>11163</v>
      </c>
      <c r="C5619" s="1">
        <v>5404.0</v>
      </c>
      <c r="F5619" s="1" t="s">
        <v>1461</v>
      </c>
      <c r="G5619" s="2">
        <f>IFERROR(__xludf.DUMMYFUNCTION("IF(B5619="""","""",COUNTA(SPLIT(B5619,"" "")))"),2.0)</f>
        <v>2</v>
      </c>
    </row>
    <row r="5620">
      <c r="A5620" s="1" t="s">
        <v>11164</v>
      </c>
      <c r="B5620" s="1" t="s">
        <v>11165</v>
      </c>
      <c r="C5620" s="1">
        <v>9881.0</v>
      </c>
      <c r="F5620" s="1" t="s">
        <v>1461</v>
      </c>
      <c r="G5620" s="2">
        <f>IFERROR(__xludf.DUMMYFUNCTION("IF(B5620="""","""",COUNTA(SPLIT(B5620,"" "")))"),1.0)</f>
        <v>1</v>
      </c>
    </row>
    <row r="5621">
      <c r="A5621" s="1" t="s">
        <v>11166</v>
      </c>
      <c r="B5621" s="1" t="s">
        <v>11133</v>
      </c>
      <c r="C5621" s="1">
        <v>5407.0</v>
      </c>
      <c r="F5621" s="1" t="s">
        <v>1461</v>
      </c>
      <c r="G5621" s="2">
        <f>IFERROR(__xludf.DUMMYFUNCTION("IF(B5621="""","""",COUNTA(SPLIT(B5621,"" "")))"),1.0)</f>
        <v>1</v>
      </c>
    </row>
    <row r="5622">
      <c r="A5622" s="1" t="s">
        <v>11167</v>
      </c>
      <c r="B5622" s="1" t="s">
        <v>11168</v>
      </c>
      <c r="C5622" s="1">
        <v>9882.0</v>
      </c>
      <c r="F5622" s="1" t="s">
        <v>1461</v>
      </c>
      <c r="G5622" s="2">
        <f>IFERROR(__xludf.DUMMYFUNCTION("IF(B5622="""","""",COUNTA(SPLIT(B5622,"" "")))"),1.0)</f>
        <v>1</v>
      </c>
    </row>
    <row r="5623">
      <c r="A5623" s="1" t="s">
        <v>11169</v>
      </c>
      <c r="B5623" s="1" t="s">
        <v>11170</v>
      </c>
      <c r="C5623" s="1">
        <v>8919.0</v>
      </c>
      <c r="F5623" s="1" t="s">
        <v>1461</v>
      </c>
      <c r="G5623" s="2">
        <f>IFERROR(__xludf.DUMMYFUNCTION("IF(B5623="""","""",COUNTA(SPLIT(B5623,"" "")))"),19.0)</f>
        <v>19</v>
      </c>
    </row>
    <row r="5624">
      <c r="A5624" s="1" t="s">
        <v>11171</v>
      </c>
      <c r="B5624" s="1" t="s">
        <v>11172</v>
      </c>
      <c r="C5624" s="1">
        <v>8422.0</v>
      </c>
      <c r="F5624" s="1" t="s">
        <v>1461</v>
      </c>
      <c r="G5624" s="2">
        <f>IFERROR(__xludf.DUMMYFUNCTION("IF(B5624="""","""",COUNTA(SPLIT(B5624,"" "")))"),1.0)</f>
        <v>1</v>
      </c>
    </row>
    <row r="5625">
      <c r="A5625" s="1" t="s">
        <v>11173</v>
      </c>
      <c r="B5625" s="1" t="s">
        <v>11174</v>
      </c>
      <c r="C5625" s="1">
        <v>8423.0</v>
      </c>
      <c r="F5625" s="1" t="s">
        <v>1461</v>
      </c>
      <c r="G5625" s="2">
        <f>IFERROR(__xludf.DUMMYFUNCTION("IF(B5625="""","""",COUNTA(SPLIT(B5625,"" "")))"),1.0)</f>
        <v>1</v>
      </c>
    </row>
    <row r="5626">
      <c r="A5626" s="1" t="s">
        <v>11175</v>
      </c>
      <c r="B5626" s="1" t="s">
        <v>11176</v>
      </c>
      <c r="C5626" s="1">
        <v>1064.0</v>
      </c>
      <c r="F5626" s="1" t="s">
        <v>1461</v>
      </c>
      <c r="G5626" s="2">
        <f>IFERROR(__xludf.DUMMYFUNCTION("IF(B5626="""","""",COUNTA(SPLIT(B5626,"" "")))"),2.0)</f>
        <v>2</v>
      </c>
    </row>
    <row r="5627">
      <c r="A5627" s="1" t="s">
        <v>11177</v>
      </c>
      <c r="B5627" s="1" t="s">
        <v>11178</v>
      </c>
      <c r="C5627" s="1">
        <v>1443.0</v>
      </c>
      <c r="F5627" s="1" t="s">
        <v>1461</v>
      </c>
      <c r="G5627" s="2">
        <f>IFERROR(__xludf.DUMMYFUNCTION("IF(B5627="""","""",COUNTA(SPLIT(B5627,"" "")))"),2.0)</f>
        <v>2</v>
      </c>
    </row>
    <row r="5628">
      <c r="A5628" s="1" t="s">
        <v>11179</v>
      </c>
      <c r="B5628" s="1" t="s">
        <v>11180</v>
      </c>
      <c r="C5628" s="1">
        <v>425.0</v>
      </c>
      <c r="F5628" s="1" t="s">
        <v>1461</v>
      </c>
      <c r="G5628" s="2">
        <f>IFERROR(__xludf.DUMMYFUNCTION("IF(B5628="""","""",COUNTA(SPLIT(B5628,"" "")))"),23.0)</f>
        <v>23</v>
      </c>
    </row>
    <row r="5629">
      <c r="A5629" s="1" t="s">
        <v>11181</v>
      </c>
      <c r="B5629" s="1" t="s">
        <v>11182</v>
      </c>
      <c r="C5629" s="1">
        <v>424.0</v>
      </c>
      <c r="F5629" s="1" t="s">
        <v>1461</v>
      </c>
      <c r="G5629" s="2">
        <f>IFERROR(__xludf.DUMMYFUNCTION("IF(B5629="""","""",COUNTA(SPLIT(B5629,"" "")))"),3.0)</f>
        <v>3</v>
      </c>
    </row>
    <row r="5630">
      <c r="A5630" s="1" t="s">
        <v>11183</v>
      </c>
      <c r="B5630" s="1" t="s">
        <v>11184</v>
      </c>
      <c r="C5630" s="1">
        <v>8658.0</v>
      </c>
      <c r="F5630" s="1" t="s">
        <v>1461</v>
      </c>
      <c r="G5630" s="2">
        <f>IFERROR(__xludf.DUMMYFUNCTION("IF(B5630="""","""",COUNTA(SPLIT(B5630,"" "")))"),2.0)</f>
        <v>2</v>
      </c>
    </row>
    <row r="5631">
      <c r="A5631" s="1" t="s">
        <v>11185</v>
      </c>
      <c r="B5631" s="1" t="s">
        <v>11186</v>
      </c>
      <c r="C5631" s="1">
        <v>1923.0</v>
      </c>
      <c r="F5631" s="1" t="s">
        <v>1461</v>
      </c>
      <c r="G5631" s="2">
        <f>IFERROR(__xludf.DUMMYFUNCTION("IF(B5631="""","""",COUNTA(SPLIT(B5631,"" "")))"),8.0)</f>
        <v>8</v>
      </c>
    </row>
    <row r="5632">
      <c r="A5632" s="1" t="s">
        <v>11187</v>
      </c>
      <c r="B5632" s="1" t="s">
        <v>11188</v>
      </c>
      <c r="C5632" s="1">
        <v>1922.0</v>
      </c>
      <c r="F5632" s="1" t="s">
        <v>1461</v>
      </c>
      <c r="G5632" s="2">
        <f>IFERROR(__xludf.DUMMYFUNCTION("IF(B5632="""","""",COUNTA(SPLIT(B5632,"" "")))"),3.0)</f>
        <v>3</v>
      </c>
    </row>
    <row r="5633">
      <c r="A5633" s="1" t="s">
        <v>11189</v>
      </c>
      <c r="B5633" s="1" t="s">
        <v>11190</v>
      </c>
      <c r="C5633" s="1">
        <v>2309.0</v>
      </c>
      <c r="F5633" s="1" t="s">
        <v>1461</v>
      </c>
      <c r="G5633" s="2">
        <f>IFERROR(__xludf.DUMMYFUNCTION("IF(B5633="""","""",COUNTA(SPLIT(B5633,"" "")))"),4.0)</f>
        <v>4</v>
      </c>
    </row>
    <row r="5634">
      <c r="A5634" s="1" t="s">
        <v>11191</v>
      </c>
      <c r="B5634" s="1" t="s">
        <v>11192</v>
      </c>
      <c r="C5634" s="1">
        <v>1929.0</v>
      </c>
      <c r="F5634" s="1" t="s">
        <v>1461</v>
      </c>
      <c r="G5634" s="2">
        <f>IFERROR(__xludf.DUMMYFUNCTION("IF(B5634="""","""",COUNTA(SPLIT(B5634,"" "")))"),11.0)</f>
        <v>11</v>
      </c>
    </row>
    <row r="5635">
      <c r="A5635" s="1" t="s">
        <v>11193</v>
      </c>
      <c r="B5635" s="1" t="s">
        <v>11194</v>
      </c>
      <c r="C5635" s="1">
        <v>1928.0</v>
      </c>
      <c r="F5635" s="1" t="s">
        <v>1461</v>
      </c>
      <c r="G5635" s="2">
        <f>IFERROR(__xludf.DUMMYFUNCTION("IF(B5635="""","""",COUNTA(SPLIT(B5635,"" "")))"),2.0)</f>
        <v>2</v>
      </c>
    </row>
    <row r="5636">
      <c r="A5636" s="1" t="s">
        <v>11195</v>
      </c>
      <c r="B5636" s="1" t="s">
        <v>11196</v>
      </c>
      <c r="C5636" s="1">
        <v>1927.0</v>
      </c>
      <c r="F5636" s="1" t="s">
        <v>1461</v>
      </c>
      <c r="G5636" s="2">
        <f>IFERROR(__xludf.DUMMYFUNCTION("IF(B5636="""","""",COUNTA(SPLIT(B5636,"" "")))"),3.0)</f>
        <v>3</v>
      </c>
    </row>
    <row r="5637">
      <c r="A5637" s="1" t="s">
        <v>11197</v>
      </c>
      <c r="B5637" s="1" t="s">
        <v>11198</v>
      </c>
      <c r="C5637" s="1">
        <v>1926.0</v>
      </c>
      <c r="F5637" s="1" t="s">
        <v>1461</v>
      </c>
      <c r="G5637" s="2">
        <f>IFERROR(__xludf.DUMMYFUNCTION("IF(B5637="""","""",COUNTA(SPLIT(B5637,"" "")))"),2.0)</f>
        <v>2</v>
      </c>
    </row>
    <row r="5638">
      <c r="A5638" s="1" t="s">
        <v>11199</v>
      </c>
      <c r="B5638" s="1" t="s">
        <v>11200</v>
      </c>
      <c r="C5638" s="1">
        <v>1931.0</v>
      </c>
      <c r="F5638" s="1" t="s">
        <v>1461</v>
      </c>
      <c r="G5638" s="2">
        <f>IFERROR(__xludf.DUMMYFUNCTION("IF(B5638="""","""",COUNTA(SPLIT(B5638,"" "")))"),7.0)</f>
        <v>7</v>
      </c>
    </row>
    <row r="5639">
      <c r="A5639" s="1" t="s">
        <v>11201</v>
      </c>
      <c r="B5639" s="1" t="s">
        <v>11202</v>
      </c>
      <c r="C5639" s="1">
        <v>1930.0</v>
      </c>
      <c r="F5639" s="1" t="s">
        <v>1461</v>
      </c>
      <c r="G5639" s="2">
        <f>IFERROR(__xludf.DUMMYFUNCTION("IF(B5639="""","""",COUNTA(SPLIT(B5639,"" "")))"),3.0)</f>
        <v>3</v>
      </c>
    </row>
    <row r="5640">
      <c r="A5640" s="1" t="s">
        <v>11203</v>
      </c>
      <c r="B5640" s="1" t="s">
        <v>11204</v>
      </c>
      <c r="C5640" s="1">
        <v>1933.0</v>
      </c>
      <c r="F5640" s="1" t="s">
        <v>1461</v>
      </c>
      <c r="G5640" s="2">
        <f>IFERROR(__xludf.DUMMYFUNCTION("IF(B5640="""","""",COUNTA(SPLIT(B5640,"" "")))"),7.0)</f>
        <v>7</v>
      </c>
    </row>
    <row r="5641">
      <c r="A5641" s="1" t="s">
        <v>11205</v>
      </c>
      <c r="B5641" s="1" t="s">
        <v>11206</v>
      </c>
      <c r="C5641" s="1">
        <v>1932.0</v>
      </c>
      <c r="F5641" s="1" t="s">
        <v>1461</v>
      </c>
      <c r="G5641" s="2">
        <f>IFERROR(__xludf.DUMMYFUNCTION("IF(B5641="""","""",COUNTA(SPLIT(B5641,"" "")))"),3.0)</f>
        <v>3</v>
      </c>
    </row>
    <row r="5642">
      <c r="A5642" s="1" t="s">
        <v>11207</v>
      </c>
      <c r="B5642" s="1" t="s">
        <v>11208</v>
      </c>
      <c r="C5642" s="1">
        <v>1801.0</v>
      </c>
      <c r="F5642" s="1" t="s">
        <v>1461</v>
      </c>
      <c r="G5642" s="2">
        <f>IFERROR(__xludf.DUMMYFUNCTION("IF(B5642="""","""",COUNTA(SPLIT(B5642,"" "")))"),10.0)</f>
        <v>10</v>
      </c>
    </row>
    <row r="5643">
      <c r="A5643" s="1" t="s">
        <v>11209</v>
      </c>
      <c r="B5643" s="1" t="s">
        <v>11210</v>
      </c>
      <c r="C5643" s="1">
        <v>1800.0</v>
      </c>
      <c r="F5643" s="1" t="s">
        <v>1461</v>
      </c>
      <c r="G5643" s="2">
        <f>IFERROR(__xludf.DUMMYFUNCTION("IF(B5643="""","""",COUNTA(SPLIT(B5643,"" "")))"),2.0)</f>
        <v>2</v>
      </c>
    </row>
    <row r="5644">
      <c r="A5644" s="1" t="s">
        <v>11211</v>
      </c>
      <c r="B5644" s="1" t="s">
        <v>11212</v>
      </c>
      <c r="C5644" s="1">
        <v>1935.0</v>
      </c>
      <c r="F5644" s="1" t="s">
        <v>1461</v>
      </c>
      <c r="G5644" s="2">
        <f>IFERROR(__xludf.DUMMYFUNCTION("IF(B5644="""","""",COUNTA(SPLIT(B5644,"" "")))"),5.0)</f>
        <v>5</v>
      </c>
    </row>
    <row r="5645">
      <c r="A5645" s="1" t="s">
        <v>11213</v>
      </c>
      <c r="B5645" s="1" t="s">
        <v>11214</v>
      </c>
      <c r="C5645" s="1">
        <v>1934.0</v>
      </c>
      <c r="F5645" s="1" t="s">
        <v>1461</v>
      </c>
      <c r="G5645" s="2">
        <f>IFERROR(__xludf.DUMMYFUNCTION("IF(B5645="""","""",COUNTA(SPLIT(B5645,"" "")))"),2.0)</f>
        <v>2</v>
      </c>
    </row>
    <row r="5646">
      <c r="A5646" s="1" t="s">
        <v>11215</v>
      </c>
      <c r="B5646" s="1" t="s">
        <v>11216</v>
      </c>
      <c r="C5646" s="1">
        <v>1925.0</v>
      </c>
      <c r="F5646" s="1" t="s">
        <v>1461</v>
      </c>
      <c r="G5646" s="2">
        <f>IFERROR(__xludf.DUMMYFUNCTION("IF(B5646="""","""",COUNTA(SPLIT(B5646,"" "")))"),8.0)</f>
        <v>8</v>
      </c>
    </row>
    <row r="5647">
      <c r="A5647" s="1" t="s">
        <v>11217</v>
      </c>
      <c r="B5647" s="1" t="s">
        <v>11218</v>
      </c>
      <c r="C5647" s="1">
        <v>1924.0</v>
      </c>
      <c r="F5647" s="1" t="s">
        <v>1461</v>
      </c>
      <c r="G5647" s="2">
        <f>IFERROR(__xludf.DUMMYFUNCTION("IF(B5647="""","""",COUNTA(SPLIT(B5647,"" "")))"),3.0)</f>
        <v>3</v>
      </c>
    </row>
    <row r="5648">
      <c r="A5648" s="1" t="s">
        <v>11219</v>
      </c>
      <c r="B5648" s="1" t="s">
        <v>11220</v>
      </c>
      <c r="C5648" s="1">
        <v>9892.0</v>
      </c>
      <c r="F5648" s="1" t="s">
        <v>1461</v>
      </c>
      <c r="G5648" s="2">
        <f>IFERROR(__xludf.DUMMYFUNCTION("IF(B5648="""","""",COUNTA(SPLIT(B5648,"" "")))"),2.0)</f>
        <v>2</v>
      </c>
    </row>
    <row r="5649">
      <c r="A5649" s="1" t="s">
        <v>11221</v>
      </c>
      <c r="B5649" s="1" t="s">
        <v>1460</v>
      </c>
      <c r="C5649" s="1">
        <v>362.0</v>
      </c>
      <c r="F5649" s="1" t="s">
        <v>1461</v>
      </c>
      <c r="G5649" s="2">
        <f>IFERROR(__xludf.DUMMYFUNCTION("IF(B5649="""","""",COUNTA(SPLIT(B5649,"" "")))"),11.0)</f>
        <v>11</v>
      </c>
    </row>
    <row r="5650">
      <c r="A5650" s="1" t="s">
        <v>11222</v>
      </c>
      <c r="B5650" s="1" t="s">
        <v>1463</v>
      </c>
      <c r="C5650" s="1">
        <v>346.0</v>
      </c>
      <c r="F5650" s="1" t="s">
        <v>1461</v>
      </c>
      <c r="G5650" s="2">
        <f>IFERROR(__xludf.DUMMYFUNCTION("IF(B5650="""","""",COUNTA(SPLIT(B5650,"" "")))"),1.0)</f>
        <v>1</v>
      </c>
    </row>
    <row r="5651">
      <c r="A5651" s="1" t="s">
        <v>11223</v>
      </c>
      <c r="B5651" s="1" t="s">
        <v>11224</v>
      </c>
      <c r="C5651" s="1">
        <v>1098.0</v>
      </c>
      <c r="F5651" s="1" t="s">
        <v>1461</v>
      </c>
      <c r="G5651" s="2">
        <f>IFERROR(__xludf.DUMMYFUNCTION("IF(B5651="""","""",COUNTA(SPLIT(B5651,"" "")))"),3.0)</f>
        <v>3</v>
      </c>
    </row>
    <row r="5652">
      <c r="A5652" s="1" t="s">
        <v>11225</v>
      </c>
      <c r="B5652" s="1" t="s">
        <v>11226</v>
      </c>
      <c r="C5652" s="1">
        <v>1121.0</v>
      </c>
      <c r="F5652" s="1" t="s">
        <v>1461</v>
      </c>
      <c r="G5652" s="2">
        <f>IFERROR(__xludf.DUMMYFUNCTION("IF(B5652="""","""",COUNTA(SPLIT(B5652,"" "")))"),11.0)</f>
        <v>11</v>
      </c>
    </row>
    <row r="5653">
      <c r="A5653" s="1" t="s">
        <v>11227</v>
      </c>
      <c r="B5653" s="1" t="s">
        <v>11228</v>
      </c>
      <c r="C5653" s="1">
        <v>1120.0</v>
      </c>
      <c r="F5653" s="1" t="s">
        <v>1461</v>
      </c>
      <c r="G5653" s="2">
        <f>IFERROR(__xludf.DUMMYFUNCTION("IF(B5653="""","""",COUNTA(SPLIT(B5653,"" "")))"),1.0)</f>
        <v>1</v>
      </c>
    </row>
    <row r="5654">
      <c r="A5654" s="1" t="s">
        <v>11229</v>
      </c>
      <c r="B5654" s="1" t="s">
        <v>11230</v>
      </c>
      <c r="C5654" s="1">
        <v>8737.0</v>
      </c>
      <c r="F5654" s="1" t="s">
        <v>1461</v>
      </c>
      <c r="G5654" s="2">
        <f>IFERROR(__xludf.DUMMYFUNCTION("IF(B5654="""","""",COUNTA(SPLIT(B5654,"" "")))"),17.0)</f>
        <v>17</v>
      </c>
    </row>
    <row r="5655">
      <c r="A5655" s="1" t="s">
        <v>11231</v>
      </c>
      <c r="B5655" s="1" t="s">
        <v>11232</v>
      </c>
      <c r="C5655" s="1">
        <v>8736.0</v>
      </c>
      <c r="F5655" s="1" t="s">
        <v>1461</v>
      </c>
      <c r="G5655" s="2">
        <f>IFERROR(__xludf.DUMMYFUNCTION("IF(B5655="""","""",COUNTA(SPLIT(B5655,"" "")))"),2.0)</f>
        <v>2</v>
      </c>
    </row>
    <row r="5656">
      <c r="A5656" s="1" t="s">
        <v>11233</v>
      </c>
      <c r="B5656" s="1" t="s">
        <v>11234</v>
      </c>
      <c r="C5656" s="1">
        <v>1129.0</v>
      </c>
      <c r="F5656" s="1" t="s">
        <v>1461</v>
      </c>
      <c r="G5656" s="2">
        <f>IFERROR(__xludf.DUMMYFUNCTION("IF(B5656="""","""",COUNTA(SPLIT(B5656,"" "")))"),35.0)</f>
        <v>35</v>
      </c>
    </row>
    <row r="5657">
      <c r="A5657" s="1" t="s">
        <v>11235</v>
      </c>
      <c r="B5657" s="1" t="s">
        <v>11236</v>
      </c>
      <c r="C5657" s="1">
        <v>1128.0</v>
      </c>
      <c r="F5657" s="1" t="s">
        <v>1461</v>
      </c>
      <c r="G5657" s="2">
        <f>IFERROR(__xludf.DUMMYFUNCTION("IF(B5657="""","""",COUNTA(SPLIT(B5657,"" "")))"),2.0)</f>
        <v>2</v>
      </c>
    </row>
    <row r="5658">
      <c r="A5658" s="1" t="s">
        <v>11237</v>
      </c>
      <c r="B5658" s="1" t="s">
        <v>11238</v>
      </c>
      <c r="C5658" s="1">
        <v>1551.0</v>
      </c>
      <c r="F5658" s="1" t="s">
        <v>1461</v>
      </c>
      <c r="G5658" s="2">
        <f>IFERROR(__xludf.DUMMYFUNCTION("IF(B5658="""","""",COUNTA(SPLIT(B5658,"" "")))"),21.0)</f>
        <v>21</v>
      </c>
    </row>
    <row r="5659">
      <c r="A5659" s="1" t="s">
        <v>11239</v>
      </c>
      <c r="B5659" s="1" t="s">
        <v>11240</v>
      </c>
      <c r="C5659" s="1">
        <v>1550.0</v>
      </c>
      <c r="F5659" s="1" t="s">
        <v>1461</v>
      </c>
      <c r="G5659" s="2">
        <f>IFERROR(__xludf.DUMMYFUNCTION("IF(B5659="""","""",COUNTA(SPLIT(B5659,"" "")))"),2.0)</f>
        <v>2</v>
      </c>
    </row>
    <row r="5660">
      <c r="A5660" s="1" t="s">
        <v>11241</v>
      </c>
      <c r="B5660" s="1" t="s">
        <v>11242</v>
      </c>
      <c r="C5660" s="1">
        <v>1547.0</v>
      </c>
      <c r="F5660" s="1" t="s">
        <v>1461</v>
      </c>
      <c r="G5660" s="2">
        <f>IFERROR(__xludf.DUMMYFUNCTION("IF(B5660="""","""",COUNTA(SPLIT(B5660,"" "")))"),8.0)</f>
        <v>8</v>
      </c>
    </row>
    <row r="5661">
      <c r="A5661" s="1" t="s">
        <v>11243</v>
      </c>
      <c r="B5661" s="1" t="s">
        <v>11244</v>
      </c>
      <c r="C5661" s="1">
        <v>1546.0</v>
      </c>
      <c r="F5661" s="1" t="s">
        <v>1461</v>
      </c>
      <c r="G5661" s="2">
        <f>IFERROR(__xludf.DUMMYFUNCTION("IF(B5661="""","""",COUNTA(SPLIT(B5661,"" "")))"),1.0)</f>
        <v>1</v>
      </c>
    </row>
    <row r="5662">
      <c r="A5662" s="1" t="s">
        <v>11245</v>
      </c>
      <c r="B5662" s="1" t="s">
        <v>11246</v>
      </c>
      <c r="C5662" s="1">
        <v>1549.0</v>
      </c>
      <c r="F5662" s="1" t="s">
        <v>1461</v>
      </c>
      <c r="G5662" s="2">
        <f>IFERROR(__xludf.DUMMYFUNCTION("IF(B5662="""","""",COUNTA(SPLIT(B5662,"" "")))"),9.0)</f>
        <v>9</v>
      </c>
    </row>
    <row r="5663">
      <c r="A5663" s="1" t="s">
        <v>11247</v>
      </c>
      <c r="B5663" s="1" t="s">
        <v>11248</v>
      </c>
      <c r="C5663" s="1">
        <v>1548.0</v>
      </c>
      <c r="F5663" s="1" t="s">
        <v>1461</v>
      </c>
      <c r="G5663" s="2">
        <f>IFERROR(__xludf.DUMMYFUNCTION("IF(B5663="""","""",COUNTA(SPLIT(B5663,"" "")))"),1.0)</f>
        <v>1</v>
      </c>
    </row>
    <row r="5664">
      <c r="A5664" s="1" t="s">
        <v>11249</v>
      </c>
      <c r="B5664" s="1" t="s">
        <v>11250</v>
      </c>
      <c r="C5664" s="1">
        <v>606.0</v>
      </c>
      <c r="F5664" s="1" t="s">
        <v>1461</v>
      </c>
      <c r="G5664" s="2">
        <f>IFERROR(__xludf.DUMMYFUNCTION("IF(B5664="""","""",COUNTA(SPLIT(B5664,"" "")))"),18.0)</f>
        <v>18</v>
      </c>
    </row>
    <row r="5665">
      <c r="A5665" s="1" t="s">
        <v>11251</v>
      </c>
      <c r="B5665" s="1" t="s">
        <v>11252</v>
      </c>
      <c r="C5665" s="1">
        <v>605.0</v>
      </c>
      <c r="F5665" s="1" t="s">
        <v>1461</v>
      </c>
      <c r="G5665" s="2">
        <f>IFERROR(__xludf.DUMMYFUNCTION("IF(B5665="""","""",COUNTA(SPLIT(B5665,"" "")))"),2.0)</f>
        <v>2</v>
      </c>
    </row>
    <row r="5666">
      <c r="A5666" s="1" t="s">
        <v>11253</v>
      </c>
      <c r="B5666" s="1" t="s">
        <v>11254</v>
      </c>
      <c r="C5666" s="1">
        <v>608.0</v>
      </c>
      <c r="F5666" s="1" t="s">
        <v>1461</v>
      </c>
      <c r="G5666" s="2">
        <f>IFERROR(__xludf.DUMMYFUNCTION("IF(B5666="""","""",COUNTA(SPLIT(B5666,"" "")))"),27.0)</f>
        <v>27</v>
      </c>
    </row>
    <row r="5667">
      <c r="A5667" s="1" t="s">
        <v>11255</v>
      </c>
      <c r="B5667" s="1" t="s">
        <v>11256</v>
      </c>
      <c r="C5667" s="1">
        <v>8572.0</v>
      </c>
      <c r="F5667" s="1" t="s">
        <v>11257</v>
      </c>
      <c r="G5667" s="2">
        <f>IFERROR(__xludf.DUMMYFUNCTION("IF(B5667="""","""",COUNTA(SPLIT(B5667,"" "")))"),3.0)</f>
        <v>3</v>
      </c>
    </row>
    <row r="5668">
      <c r="A5668" s="1" t="s">
        <v>11258</v>
      </c>
      <c r="B5668" s="1" t="s">
        <v>11259</v>
      </c>
      <c r="C5668" s="1">
        <v>8573.0</v>
      </c>
      <c r="F5668" s="1" t="s">
        <v>11257</v>
      </c>
      <c r="G5668" s="2">
        <f>IFERROR(__xludf.DUMMYFUNCTION("IF(B5668="""","""",COUNTA(SPLIT(B5668,"" "")))"),32.0)</f>
        <v>32</v>
      </c>
    </row>
    <row r="5669">
      <c r="A5669" s="1" t="s">
        <v>11260</v>
      </c>
      <c r="B5669" s="1" t="s">
        <v>11261</v>
      </c>
      <c r="C5669" s="1">
        <v>8574.0</v>
      </c>
      <c r="F5669" s="1" t="s">
        <v>11257</v>
      </c>
      <c r="G5669" s="2">
        <f>IFERROR(__xludf.DUMMYFUNCTION("IF(B5669="""","""",COUNTA(SPLIT(B5669,"" "")))"),37.0)</f>
        <v>37</v>
      </c>
    </row>
    <row r="5670">
      <c r="A5670" s="1" t="s">
        <v>11262</v>
      </c>
      <c r="B5670" s="1" t="s">
        <v>11263</v>
      </c>
      <c r="C5670" s="1">
        <v>8575.0</v>
      </c>
      <c r="E5670" s="1" t="s">
        <v>11264</v>
      </c>
      <c r="F5670" s="1" t="s">
        <v>11257</v>
      </c>
      <c r="G5670" s="2">
        <f>IFERROR(__xludf.DUMMYFUNCTION("IF(B5670="""","""",COUNTA(SPLIT(B5670,"" "")))"),15.0)</f>
        <v>15</v>
      </c>
    </row>
    <row r="5671">
      <c r="A5671" s="1" t="s">
        <v>11265</v>
      </c>
      <c r="B5671" s="1" t="s">
        <v>11266</v>
      </c>
      <c r="C5671" s="1">
        <v>8576.0</v>
      </c>
      <c r="F5671" s="1" t="s">
        <v>11257</v>
      </c>
      <c r="G5671" s="2">
        <f>IFERROR(__xludf.DUMMYFUNCTION("IF(B5671="""","""",COUNTA(SPLIT(B5671,"" "")))"),45.0)</f>
        <v>45</v>
      </c>
    </row>
    <row r="5672">
      <c r="A5672" s="1" t="s">
        <v>11267</v>
      </c>
      <c r="B5672" s="1" t="s">
        <v>11268</v>
      </c>
      <c r="C5672" s="1">
        <v>8577.0</v>
      </c>
      <c r="E5672" s="1" t="s">
        <v>11264</v>
      </c>
      <c r="F5672" s="1" t="s">
        <v>11257</v>
      </c>
      <c r="G5672" s="2">
        <f>IFERROR(__xludf.DUMMYFUNCTION("IF(B5672="""","""",COUNTA(SPLIT(B5672,"" "")))"),27.0)</f>
        <v>27</v>
      </c>
    </row>
    <row r="5673">
      <c r="A5673" s="1" t="s">
        <v>11269</v>
      </c>
      <c r="B5673" s="1" t="s">
        <v>11270</v>
      </c>
      <c r="C5673" s="1">
        <v>8578.0</v>
      </c>
      <c r="F5673" s="1" t="s">
        <v>11257</v>
      </c>
      <c r="G5673" s="2">
        <f>IFERROR(__xludf.DUMMYFUNCTION("IF(B5673="""","""",COUNTA(SPLIT(B5673,"" "")))"),41.0)</f>
        <v>41</v>
      </c>
    </row>
    <row r="5674">
      <c r="A5674" s="1" t="s">
        <v>11271</v>
      </c>
      <c r="B5674" s="1" t="s">
        <v>11272</v>
      </c>
      <c r="C5674" s="1">
        <v>8579.0</v>
      </c>
      <c r="F5674" s="1" t="s">
        <v>11257</v>
      </c>
      <c r="G5674" s="2">
        <f>IFERROR(__xludf.DUMMYFUNCTION("IF(B5674="""","""",COUNTA(SPLIT(B5674,"" "")))"),44.0)</f>
        <v>44</v>
      </c>
    </row>
    <row r="5675">
      <c r="A5675" s="1" t="s">
        <v>11273</v>
      </c>
      <c r="B5675" s="1" t="s">
        <v>11274</v>
      </c>
      <c r="C5675" s="1">
        <v>8580.0</v>
      </c>
      <c r="F5675" s="1" t="s">
        <v>11257</v>
      </c>
      <c r="G5675" s="2">
        <f>IFERROR(__xludf.DUMMYFUNCTION("IF(B5675="""","""",COUNTA(SPLIT(B5675,"" "")))"),39.0)</f>
        <v>39</v>
      </c>
    </row>
    <row r="5676">
      <c r="A5676" s="1" t="s">
        <v>11275</v>
      </c>
      <c r="B5676" s="1" t="s">
        <v>11276</v>
      </c>
      <c r="C5676" s="1">
        <v>8581.0</v>
      </c>
      <c r="F5676" s="1" t="s">
        <v>11257</v>
      </c>
      <c r="G5676" s="2">
        <f>IFERROR(__xludf.DUMMYFUNCTION("IF(B5676="""","""",COUNTA(SPLIT(B5676,"" "")))"),16.0)</f>
        <v>16</v>
      </c>
    </row>
    <row r="5677">
      <c r="A5677" s="1" t="s">
        <v>11277</v>
      </c>
      <c r="B5677" s="1" t="s">
        <v>11278</v>
      </c>
      <c r="C5677" s="1">
        <v>8582.0</v>
      </c>
      <c r="F5677" s="1" t="s">
        <v>11257</v>
      </c>
      <c r="G5677" s="2">
        <f>IFERROR(__xludf.DUMMYFUNCTION("IF(B5677="""","""",COUNTA(SPLIT(B5677,"" "")))"),23.0)</f>
        <v>23</v>
      </c>
    </row>
    <row r="5678">
      <c r="A5678" s="1" t="s">
        <v>11279</v>
      </c>
      <c r="B5678" s="1" t="s">
        <v>11280</v>
      </c>
      <c r="C5678" s="1">
        <v>8584.0</v>
      </c>
      <c r="F5678" s="1" t="s">
        <v>11257</v>
      </c>
      <c r="G5678" s="2">
        <f>IFERROR(__xludf.DUMMYFUNCTION("IF(B5678="""","""",COUNTA(SPLIT(B5678,"" "")))"),27.0)</f>
        <v>27</v>
      </c>
    </row>
    <row r="5679">
      <c r="A5679" s="1" t="s">
        <v>11281</v>
      </c>
      <c r="B5679" s="1" t="s">
        <v>11282</v>
      </c>
      <c r="C5679" s="1">
        <v>8585.0</v>
      </c>
      <c r="F5679" s="1" t="s">
        <v>11257</v>
      </c>
      <c r="G5679" s="2">
        <f>IFERROR(__xludf.DUMMYFUNCTION("IF(B5679="""","""",COUNTA(SPLIT(B5679,"" "")))"),25.0)</f>
        <v>25</v>
      </c>
    </row>
    <row r="5680">
      <c r="A5680" s="1" t="s">
        <v>11283</v>
      </c>
      <c r="B5680" s="1" t="s">
        <v>11284</v>
      </c>
      <c r="C5680" s="1">
        <v>8586.0</v>
      </c>
      <c r="F5680" s="1" t="s">
        <v>11257</v>
      </c>
      <c r="G5680" s="2">
        <f>IFERROR(__xludf.DUMMYFUNCTION("IF(B5680="""","""",COUNTA(SPLIT(B5680,"" "")))"),20.0)</f>
        <v>20</v>
      </c>
    </row>
    <row r="5681">
      <c r="A5681" s="1" t="s">
        <v>11285</v>
      </c>
      <c r="B5681" s="1" t="s">
        <v>11286</v>
      </c>
      <c r="C5681" s="1">
        <v>8587.0</v>
      </c>
      <c r="F5681" s="1" t="s">
        <v>11257</v>
      </c>
      <c r="G5681" s="2">
        <f>IFERROR(__xludf.DUMMYFUNCTION("IF(B5681="""","""",COUNTA(SPLIT(B5681,"" "")))"),35.0)</f>
        <v>35</v>
      </c>
    </row>
    <row r="5682">
      <c r="A5682" s="1" t="s">
        <v>11287</v>
      </c>
      <c r="B5682" s="1" t="s">
        <v>11288</v>
      </c>
      <c r="C5682" s="1">
        <v>8588.0</v>
      </c>
      <c r="F5682" s="1" t="s">
        <v>11257</v>
      </c>
      <c r="G5682" s="2">
        <f>IFERROR(__xludf.DUMMYFUNCTION("IF(B5682="""","""",COUNTA(SPLIT(B5682,"" "")))"),13.0)</f>
        <v>13</v>
      </c>
    </row>
    <row r="5683">
      <c r="A5683" s="1" t="s">
        <v>11289</v>
      </c>
      <c r="B5683" s="1" t="s">
        <v>11290</v>
      </c>
      <c r="C5683" s="1">
        <v>8589.0</v>
      </c>
      <c r="F5683" s="1" t="s">
        <v>11257</v>
      </c>
      <c r="G5683" s="2">
        <f>IFERROR(__xludf.DUMMYFUNCTION("IF(B5683="""","""",COUNTA(SPLIT(B5683,"" "")))"),21.0)</f>
        <v>21</v>
      </c>
    </row>
    <row r="5684">
      <c r="A5684" s="1" t="s">
        <v>11291</v>
      </c>
      <c r="B5684" s="1" t="s">
        <v>11292</v>
      </c>
      <c r="C5684" s="1">
        <v>8590.0</v>
      </c>
      <c r="F5684" s="1" t="s">
        <v>11257</v>
      </c>
      <c r="G5684" s="2">
        <f>IFERROR(__xludf.DUMMYFUNCTION("IF(B5684="""","""",COUNTA(SPLIT(B5684,"" "")))"),40.0)</f>
        <v>40</v>
      </c>
    </row>
    <row r="5685">
      <c r="A5685" s="1" t="s">
        <v>11293</v>
      </c>
      <c r="B5685" s="1" t="s">
        <v>11294</v>
      </c>
      <c r="C5685" s="1">
        <v>8592.0</v>
      </c>
      <c r="F5685" s="1" t="s">
        <v>11257</v>
      </c>
      <c r="G5685" s="2">
        <f>IFERROR(__xludf.DUMMYFUNCTION("IF(B5685="""","""",COUNTA(SPLIT(B5685,"" "")))"),41.0)</f>
        <v>41</v>
      </c>
    </row>
    <row r="5686">
      <c r="A5686" s="1" t="s">
        <v>11295</v>
      </c>
      <c r="B5686" s="1" t="s">
        <v>11296</v>
      </c>
      <c r="C5686" s="1">
        <v>8591.0</v>
      </c>
      <c r="F5686" s="1" t="s">
        <v>11257</v>
      </c>
      <c r="G5686" s="2">
        <f>IFERROR(__xludf.DUMMYFUNCTION("IF(B5686="""","""",COUNTA(SPLIT(B5686,"" "")))"),36.0)</f>
        <v>36</v>
      </c>
    </row>
    <row r="5687">
      <c r="A5687" s="1" t="s">
        <v>11297</v>
      </c>
      <c r="B5687" s="1" t="s">
        <v>11298</v>
      </c>
      <c r="C5687" s="1">
        <v>8593.0</v>
      </c>
      <c r="F5687" s="1" t="s">
        <v>11257</v>
      </c>
      <c r="G5687" s="2">
        <f>IFERROR(__xludf.DUMMYFUNCTION("IF(B5687="""","""",COUNTA(SPLIT(B5687,"" "")))"),26.0)</f>
        <v>26</v>
      </c>
    </row>
    <row r="5688">
      <c r="A5688" s="1" t="s">
        <v>11299</v>
      </c>
      <c r="B5688" s="1" t="s">
        <v>11300</v>
      </c>
      <c r="C5688" s="1">
        <v>8594.0</v>
      </c>
      <c r="F5688" s="1" t="s">
        <v>11257</v>
      </c>
      <c r="G5688" s="2">
        <f>IFERROR(__xludf.DUMMYFUNCTION("IF(B5688="""","""",COUNTA(SPLIT(B5688,"" "")))"),26.0)</f>
        <v>26</v>
      </c>
    </row>
    <row r="5689">
      <c r="A5689" s="1" t="s">
        <v>11301</v>
      </c>
      <c r="B5689" s="1" t="s">
        <v>11302</v>
      </c>
      <c r="C5689" s="1">
        <v>8595.0</v>
      </c>
      <c r="F5689" s="1" t="s">
        <v>11257</v>
      </c>
      <c r="G5689" s="2">
        <f>IFERROR(__xludf.DUMMYFUNCTION("IF(B5689="""","""",COUNTA(SPLIT(B5689,"" "")))"),16.0)</f>
        <v>16</v>
      </c>
    </row>
    <row r="5690">
      <c r="A5690" s="1" t="s">
        <v>11303</v>
      </c>
      <c r="B5690" s="1" t="s">
        <v>11304</v>
      </c>
      <c r="C5690" s="1">
        <v>8596.0</v>
      </c>
      <c r="F5690" s="1" t="s">
        <v>11257</v>
      </c>
      <c r="G5690" s="2">
        <f>IFERROR(__xludf.DUMMYFUNCTION("IF(B5690="""","""",COUNTA(SPLIT(B5690,"" "")))"),34.0)</f>
        <v>34</v>
      </c>
    </row>
    <row r="5691">
      <c r="A5691" s="1" t="s">
        <v>11305</v>
      </c>
      <c r="B5691" s="1" t="s">
        <v>11306</v>
      </c>
      <c r="C5691" s="1">
        <v>9132.0</v>
      </c>
      <c r="F5691" s="1" t="s">
        <v>11257</v>
      </c>
      <c r="G5691" s="2">
        <f>IFERROR(__xludf.DUMMYFUNCTION("IF(B5691="""","""",COUNTA(SPLIT(B5691,"" "")))"),23.0)</f>
        <v>23</v>
      </c>
    </row>
    <row r="5692">
      <c r="A5692" s="1" t="s">
        <v>11307</v>
      </c>
      <c r="B5692" s="1" t="s">
        <v>11308</v>
      </c>
      <c r="C5692" s="1">
        <v>9135.0</v>
      </c>
      <c r="E5692" s="1" t="s">
        <v>11264</v>
      </c>
      <c r="F5692" s="1" t="s">
        <v>11257</v>
      </c>
      <c r="G5692" s="2">
        <f>IFERROR(__xludf.DUMMYFUNCTION("IF(B5692="""","""",COUNTA(SPLIT(B5692,"" "")))"),21.0)</f>
        <v>21</v>
      </c>
    </row>
    <row r="5693">
      <c r="A5693" s="1" t="s">
        <v>11309</v>
      </c>
      <c r="B5693" s="1" t="s">
        <v>11310</v>
      </c>
      <c r="C5693" s="1">
        <v>9212.0</v>
      </c>
      <c r="E5693" s="1" t="s">
        <v>11264</v>
      </c>
      <c r="F5693" s="1" t="s">
        <v>11257</v>
      </c>
      <c r="G5693" s="2">
        <f>IFERROR(__xludf.DUMMYFUNCTION("IF(B5693="""","""",COUNTA(SPLIT(B5693,"" "")))"),41.0)</f>
        <v>41</v>
      </c>
    </row>
    <row r="5694">
      <c r="A5694" s="1" t="s">
        <v>11311</v>
      </c>
      <c r="B5694" s="1" t="s">
        <v>11312</v>
      </c>
      <c r="C5694" s="1">
        <v>9060.0</v>
      </c>
      <c r="F5694" s="1" t="s">
        <v>559</v>
      </c>
      <c r="G5694" s="2">
        <f>IFERROR(__xludf.DUMMYFUNCTION("IF(B5694="""","""",COUNTA(SPLIT(B5694,"" "")))"),4.0)</f>
        <v>4</v>
      </c>
    </row>
    <row r="5695">
      <c r="A5695" s="1" t="s">
        <v>11313</v>
      </c>
      <c r="B5695" s="1" t="s">
        <v>11314</v>
      </c>
      <c r="C5695" s="1">
        <v>9059.0</v>
      </c>
      <c r="F5695" s="1" t="s">
        <v>559</v>
      </c>
      <c r="G5695" s="2">
        <f>IFERROR(__xludf.DUMMYFUNCTION("IF(B5695="""","""",COUNTA(SPLIT(B5695,"" "")))"),2.0)</f>
        <v>2</v>
      </c>
    </row>
    <row r="5696">
      <c r="A5696" s="1" t="s">
        <v>11315</v>
      </c>
      <c r="B5696" s="1" t="s">
        <v>11316</v>
      </c>
      <c r="C5696" s="1">
        <v>828.0</v>
      </c>
      <c r="F5696" s="1" t="s">
        <v>0</v>
      </c>
      <c r="G5696" s="2">
        <f>IFERROR(__xludf.DUMMYFUNCTION("IF(B5696="""","""",COUNTA(SPLIT(B5696,"" "")))"),1.0)</f>
        <v>1</v>
      </c>
    </row>
    <row r="5697">
      <c r="A5697" s="1" t="s">
        <v>11317</v>
      </c>
      <c r="B5697" s="1" t="s">
        <v>11318</v>
      </c>
      <c r="C5697" s="1">
        <v>832.0</v>
      </c>
      <c r="F5697" s="1" t="s">
        <v>0</v>
      </c>
      <c r="G5697" s="2">
        <f>IFERROR(__xludf.DUMMYFUNCTION("IF(B5697="""","""",COUNTA(SPLIT(B5697,"" "")))"),1.0)</f>
        <v>1</v>
      </c>
    </row>
    <row r="5698">
      <c r="A5698" s="1" t="s">
        <v>11319</v>
      </c>
      <c r="B5698" s="1" t="s">
        <v>11320</v>
      </c>
      <c r="C5698" s="1">
        <v>836.0</v>
      </c>
      <c r="F5698" s="1" t="s">
        <v>0</v>
      </c>
      <c r="G5698" s="2">
        <f>IFERROR(__xludf.DUMMYFUNCTION("IF(B5698="""","""",COUNTA(SPLIT(B5698,"" "")))"),1.0)</f>
        <v>1</v>
      </c>
    </row>
    <row r="5699">
      <c r="A5699" s="1" t="s">
        <v>11321</v>
      </c>
      <c r="B5699" s="1" t="s">
        <v>11322</v>
      </c>
      <c r="C5699" s="1">
        <v>840.0</v>
      </c>
      <c r="F5699" s="1" t="s">
        <v>0</v>
      </c>
      <c r="G5699" s="2">
        <f>IFERROR(__xludf.DUMMYFUNCTION("IF(B5699="""","""",COUNTA(SPLIT(B5699,"" "")))"),1.0)</f>
        <v>1</v>
      </c>
    </row>
    <row r="5700">
      <c r="A5700" s="1" t="s">
        <v>11323</v>
      </c>
      <c r="B5700" s="1" t="s">
        <v>11324</v>
      </c>
      <c r="C5700" s="1">
        <v>844.0</v>
      </c>
      <c r="F5700" s="1" t="s">
        <v>0</v>
      </c>
      <c r="G5700" s="2">
        <f>IFERROR(__xludf.DUMMYFUNCTION("IF(B5700="""","""",COUNTA(SPLIT(B5700,"" "")))"),1.0)</f>
        <v>1</v>
      </c>
    </row>
    <row r="5701">
      <c r="A5701" s="1" t="s">
        <v>11325</v>
      </c>
      <c r="B5701" s="1" t="s">
        <v>11326</v>
      </c>
      <c r="C5701" s="1">
        <v>848.0</v>
      </c>
      <c r="F5701" s="1" t="s">
        <v>0</v>
      </c>
      <c r="G5701" s="2">
        <f>IFERROR(__xludf.DUMMYFUNCTION("IF(B5701="""","""",COUNTA(SPLIT(B5701,"" "")))"),1.0)</f>
        <v>1</v>
      </c>
    </row>
    <row r="5702">
      <c r="A5702" s="1" t="s">
        <v>11327</v>
      </c>
      <c r="B5702" s="1" t="s">
        <v>11328</v>
      </c>
      <c r="C5702" s="1">
        <v>852.0</v>
      </c>
      <c r="F5702" s="1" t="s">
        <v>0</v>
      </c>
      <c r="G5702" s="2">
        <f>IFERROR(__xludf.DUMMYFUNCTION("IF(B5702="""","""",COUNTA(SPLIT(B5702,"" "")))"),1.0)</f>
        <v>1</v>
      </c>
    </row>
    <row r="5703">
      <c r="A5703" s="1" t="s">
        <v>11329</v>
      </c>
      <c r="B5703" s="1" t="s">
        <v>11330</v>
      </c>
      <c r="C5703" s="1">
        <v>856.0</v>
      </c>
      <c r="F5703" s="1" t="s">
        <v>0</v>
      </c>
      <c r="G5703" s="2">
        <f>IFERROR(__xludf.DUMMYFUNCTION("IF(B5703="""","""",COUNTA(SPLIT(B5703,"" "")))"),1.0)</f>
        <v>1</v>
      </c>
    </row>
    <row r="5704">
      <c r="A5704" s="1" t="s">
        <v>11331</v>
      </c>
      <c r="B5704" s="1" t="s">
        <v>11332</v>
      </c>
      <c r="C5704" s="1">
        <v>860.0</v>
      </c>
      <c r="F5704" s="1" t="s">
        <v>0</v>
      </c>
      <c r="G5704" s="2">
        <f>IFERROR(__xludf.DUMMYFUNCTION("IF(B5704="""","""",COUNTA(SPLIT(B5704,"" "")))"),1.0)</f>
        <v>1</v>
      </c>
    </row>
    <row r="5705">
      <c r="A5705" s="1" t="s">
        <v>11333</v>
      </c>
      <c r="B5705" s="1" t="s">
        <v>11334</v>
      </c>
      <c r="C5705" s="1">
        <v>864.0</v>
      </c>
      <c r="F5705" s="1" t="s">
        <v>0</v>
      </c>
      <c r="G5705" s="2">
        <f>IFERROR(__xludf.DUMMYFUNCTION("IF(B5705="""","""",COUNTA(SPLIT(B5705,"" "")))"),1.0)</f>
        <v>1</v>
      </c>
    </row>
    <row r="5706">
      <c r="A5706" s="1" t="s">
        <v>11335</v>
      </c>
      <c r="B5706" s="1" t="s">
        <v>11336</v>
      </c>
      <c r="C5706" s="1">
        <v>868.0</v>
      </c>
      <c r="F5706" s="1" t="s">
        <v>0</v>
      </c>
      <c r="G5706" s="2">
        <f>IFERROR(__xludf.DUMMYFUNCTION("IF(B5706="""","""",COUNTA(SPLIT(B5706,"" "")))"),1.0)</f>
        <v>1</v>
      </c>
    </row>
    <row r="5707">
      <c r="A5707" s="1" t="s">
        <v>11337</v>
      </c>
      <c r="B5707" s="1" t="s">
        <v>11338</v>
      </c>
      <c r="C5707" s="1">
        <v>872.0</v>
      </c>
      <c r="F5707" s="1" t="s">
        <v>0</v>
      </c>
      <c r="G5707" s="2">
        <f>IFERROR(__xludf.DUMMYFUNCTION("IF(B5707="""","""",COUNTA(SPLIT(B5707,"" "")))"),1.0)</f>
        <v>1</v>
      </c>
    </row>
    <row r="5708">
      <c r="A5708" s="1" t="s">
        <v>11339</v>
      </c>
      <c r="B5708" s="1" t="s">
        <v>11340</v>
      </c>
      <c r="C5708" s="1">
        <v>876.0</v>
      </c>
      <c r="F5708" s="1" t="s">
        <v>0</v>
      </c>
      <c r="G5708" s="2">
        <f>IFERROR(__xludf.DUMMYFUNCTION("IF(B5708="""","""",COUNTA(SPLIT(B5708,"" "")))"),1.0)</f>
        <v>1</v>
      </c>
    </row>
    <row r="5709">
      <c r="A5709" s="1" t="s">
        <v>11341</v>
      </c>
      <c r="B5709" s="1" t="s">
        <v>11342</v>
      </c>
      <c r="C5709" s="1">
        <v>880.0</v>
      </c>
      <c r="F5709" s="1" t="s">
        <v>0</v>
      </c>
      <c r="G5709" s="2">
        <f>IFERROR(__xludf.DUMMYFUNCTION("IF(B5709="""","""",COUNTA(SPLIT(B5709,"" "")))"),1.0)</f>
        <v>1</v>
      </c>
    </row>
    <row r="5710">
      <c r="A5710" s="1" t="s">
        <v>11343</v>
      </c>
      <c r="B5710" s="1" t="s">
        <v>11344</v>
      </c>
      <c r="C5710" s="1">
        <v>884.0</v>
      </c>
      <c r="F5710" s="1" t="s">
        <v>0</v>
      </c>
      <c r="G5710" s="2">
        <f>IFERROR(__xludf.DUMMYFUNCTION("IF(B5710="""","""",COUNTA(SPLIT(B5710,"" "")))"),1.0)</f>
        <v>1</v>
      </c>
    </row>
    <row r="5711">
      <c r="A5711" s="1" t="s">
        <v>11345</v>
      </c>
      <c r="B5711" s="1" t="s">
        <v>11346</v>
      </c>
      <c r="C5711" s="1">
        <v>888.0</v>
      </c>
      <c r="F5711" s="1" t="s">
        <v>0</v>
      </c>
      <c r="G5711" s="2">
        <f>IFERROR(__xludf.DUMMYFUNCTION("IF(B5711="""","""",COUNTA(SPLIT(B5711,"" "")))"),1.0)</f>
        <v>1</v>
      </c>
    </row>
    <row r="5712">
      <c r="A5712" s="1" t="s">
        <v>11347</v>
      </c>
      <c r="B5712" s="1" t="s">
        <v>11348</v>
      </c>
      <c r="C5712" s="1">
        <v>934.0</v>
      </c>
      <c r="F5712" s="1" t="s">
        <v>0</v>
      </c>
      <c r="G5712" s="2">
        <f>IFERROR(__xludf.DUMMYFUNCTION("IF(B5712="""","""",COUNTA(SPLIT(B5712,"" "")))"),1.0)</f>
        <v>1</v>
      </c>
    </row>
    <row r="5713">
      <c r="A5713" s="1" t="s">
        <v>11349</v>
      </c>
      <c r="B5713" s="1" t="s">
        <v>11350</v>
      </c>
      <c r="C5713" s="1">
        <v>895.0</v>
      </c>
      <c r="F5713" s="1" t="s">
        <v>0</v>
      </c>
      <c r="G5713" s="2">
        <f>IFERROR(__xludf.DUMMYFUNCTION("IF(B5713="""","""",COUNTA(SPLIT(B5713,"" "")))"),1.0)</f>
        <v>1</v>
      </c>
    </row>
    <row r="5714">
      <c r="A5714" s="1" t="s">
        <v>11351</v>
      </c>
      <c r="B5714" s="1" t="s">
        <v>11352</v>
      </c>
      <c r="C5714" s="1">
        <v>899.0</v>
      </c>
      <c r="F5714" s="1" t="s">
        <v>0</v>
      </c>
      <c r="G5714" s="2">
        <f>IFERROR(__xludf.DUMMYFUNCTION("IF(B5714="""","""",COUNTA(SPLIT(B5714,"" "")))"),1.0)</f>
        <v>1</v>
      </c>
    </row>
    <row r="5715">
      <c r="A5715" s="1" t="s">
        <v>11353</v>
      </c>
      <c r="B5715" s="1" t="s">
        <v>11354</v>
      </c>
      <c r="C5715" s="1">
        <v>903.0</v>
      </c>
      <c r="F5715" s="1" t="s">
        <v>0</v>
      </c>
      <c r="G5715" s="2">
        <f>IFERROR(__xludf.DUMMYFUNCTION("IF(B5715="""","""",COUNTA(SPLIT(B5715,"" "")))"),1.0)</f>
        <v>1</v>
      </c>
    </row>
    <row r="5716">
      <c r="A5716" s="1" t="s">
        <v>11355</v>
      </c>
      <c r="B5716" s="1" t="s">
        <v>11356</v>
      </c>
      <c r="C5716" s="1">
        <v>938.0</v>
      </c>
      <c r="F5716" s="1" t="s">
        <v>0</v>
      </c>
      <c r="G5716" s="2">
        <f>IFERROR(__xludf.DUMMYFUNCTION("IF(B5716="""","""",COUNTA(SPLIT(B5716,"" "")))"),1.0)</f>
        <v>1</v>
      </c>
    </row>
    <row r="5717">
      <c r="A5717" s="1" t="s">
        <v>11357</v>
      </c>
      <c r="B5717" s="1" t="s">
        <v>11358</v>
      </c>
      <c r="C5717" s="1">
        <v>910.0</v>
      </c>
      <c r="F5717" s="1" t="s">
        <v>0</v>
      </c>
      <c r="G5717" s="2">
        <f>IFERROR(__xludf.DUMMYFUNCTION("IF(B5717="""","""",COUNTA(SPLIT(B5717,"" "")))"),1.0)</f>
        <v>1</v>
      </c>
    </row>
    <row r="5718">
      <c r="A5718" s="1" t="s">
        <v>11359</v>
      </c>
      <c r="B5718" s="1" t="s">
        <v>11360</v>
      </c>
      <c r="C5718" s="1">
        <v>914.0</v>
      </c>
      <c r="F5718" s="1" t="s">
        <v>0</v>
      </c>
      <c r="G5718" s="2">
        <f>IFERROR(__xludf.DUMMYFUNCTION("IF(B5718="""","""",COUNTA(SPLIT(B5718,"" "")))"),1.0)</f>
        <v>1</v>
      </c>
    </row>
    <row r="5719">
      <c r="A5719" s="1" t="s">
        <v>11361</v>
      </c>
      <c r="B5719" s="1" t="s">
        <v>11362</v>
      </c>
      <c r="C5719" s="1">
        <v>918.0</v>
      </c>
      <c r="F5719" s="1" t="s">
        <v>0</v>
      </c>
      <c r="G5719" s="2">
        <f>IFERROR(__xludf.DUMMYFUNCTION("IF(B5719="""","""",COUNTA(SPLIT(B5719,"" "")))"),1.0)</f>
        <v>1</v>
      </c>
    </row>
    <row r="5720">
      <c r="A5720" s="1" t="s">
        <v>11363</v>
      </c>
      <c r="B5720" s="1" t="s">
        <v>11364</v>
      </c>
      <c r="C5720" s="1">
        <v>922.0</v>
      </c>
      <c r="F5720" s="1" t="s">
        <v>0</v>
      </c>
      <c r="G5720" s="2">
        <f>IFERROR(__xludf.DUMMYFUNCTION("IF(B5720="""","""",COUNTA(SPLIT(B5720,"" "")))"),1.0)</f>
        <v>1</v>
      </c>
    </row>
    <row r="5721">
      <c r="A5721" s="1" t="s">
        <v>11365</v>
      </c>
      <c r="B5721" s="1" t="s">
        <v>11366</v>
      </c>
      <c r="C5721" s="1">
        <v>926.0</v>
      </c>
      <c r="F5721" s="1" t="s">
        <v>0</v>
      </c>
      <c r="G5721" s="2">
        <f>IFERROR(__xludf.DUMMYFUNCTION("IF(B5721="""","""",COUNTA(SPLIT(B5721,"" "")))"),1.0)</f>
        <v>1</v>
      </c>
    </row>
    <row r="5722">
      <c r="A5722" s="1" t="s">
        <v>11367</v>
      </c>
      <c r="B5722" s="1" t="s">
        <v>11368</v>
      </c>
      <c r="C5722" s="1">
        <v>930.0</v>
      </c>
      <c r="F5722" s="1" t="s">
        <v>0</v>
      </c>
      <c r="G5722" s="2">
        <f>IFERROR(__xludf.DUMMYFUNCTION("IF(B5722="""","""",COUNTA(SPLIT(B5722,"" "")))"),1.0)</f>
        <v>1</v>
      </c>
    </row>
    <row r="5723">
      <c r="A5723" s="1" t="s">
        <v>11369</v>
      </c>
      <c r="B5723" s="1" t="s">
        <v>11370</v>
      </c>
      <c r="C5723" s="1">
        <v>6907.0</v>
      </c>
      <c r="F5723" s="1" t="s">
        <v>0</v>
      </c>
      <c r="G5723" s="2">
        <f>IFERROR(__xludf.DUMMYFUNCTION("IF(B5723="""","""",COUNTA(SPLIT(B5723,"" "")))"),1.0)</f>
        <v>1</v>
      </c>
    </row>
    <row r="5724">
      <c r="A5724" s="1" t="s">
        <v>11371</v>
      </c>
      <c r="B5724" s="1" t="s">
        <v>11372</v>
      </c>
      <c r="C5724" s="1">
        <v>6914.0</v>
      </c>
      <c r="F5724" s="1" t="s">
        <v>0</v>
      </c>
      <c r="G5724" s="2">
        <f>IFERROR(__xludf.DUMMYFUNCTION("IF(B5724="""","""",COUNTA(SPLIT(B5724,"" "")))"),1.0)</f>
        <v>1</v>
      </c>
    </row>
    <row r="5725">
      <c r="A5725" s="1" t="s">
        <v>11373</v>
      </c>
      <c r="B5725" s="1" t="s">
        <v>11374</v>
      </c>
      <c r="C5725" s="1">
        <v>6921.0</v>
      </c>
      <c r="F5725" s="1" t="s">
        <v>0</v>
      </c>
      <c r="G5725" s="2">
        <f>IFERROR(__xludf.DUMMYFUNCTION("IF(B5725="""","""",COUNTA(SPLIT(B5725,"" "")))"),1.0)</f>
        <v>1</v>
      </c>
    </row>
    <row r="5726">
      <c r="A5726" s="1" t="s">
        <v>11375</v>
      </c>
      <c r="B5726" s="1" t="s">
        <v>11376</v>
      </c>
      <c r="C5726" s="1">
        <v>6928.0</v>
      </c>
      <c r="F5726" s="1" t="s">
        <v>0</v>
      </c>
      <c r="G5726" s="2">
        <f>IFERROR(__xludf.DUMMYFUNCTION("IF(B5726="""","""",COUNTA(SPLIT(B5726,"" "")))"),1.0)</f>
        <v>1</v>
      </c>
    </row>
    <row r="5727">
      <c r="A5727" s="1" t="s">
        <v>11377</v>
      </c>
      <c r="B5727" s="1" t="s">
        <v>11378</v>
      </c>
      <c r="C5727" s="1">
        <v>6935.0</v>
      </c>
      <c r="F5727" s="1" t="s">
        <v>0</v>
      </c>
      <c r="G5727" s="2">
        <f>IFERROR(__xludf.DUMMYFUNCTION("IF(B5727="""","""",COUNTA(SPLIT(B5727,"" "")))"),1.0)</f>
        <v>1</v>
      </c>
    </row>
    <row r="5728">
      <c r="A5728" s="1" t="s">
        <v>11379</v>
      </c>
      <c r="B5728" s="1" t="s">
        <v>11380</v>
      </c>
      <c r="C5728" s="1">
        <v>6942.0</v>
      </c>
      <c r="F5728" s="1" t="s">
        <v>0</v>
      </c>
      <c r="G5728" s="2">
        <f>IFERROR(__xludf.DUMMYFUNCTION("IF(B5728="""","""",COUNTA(SPLIT(B5728,"" "")))"),1.0)</f>
        <v>1</v>
      </c>
    </row>
    <row r="5729">
      <c r="A5729" s="1" t="s">
        <v>11381</v>
      </c>
      <c r="B5729" s="1" t="s">
        <v>11382</v>
      </c>
      <c r="C5729" s="1">
        <v>6949.0</v>
      </c>
      <c r="F5729" s="1" t="s">
        <v>0</v>
      </c>
      <c r="G5729" s="2">
        <f>IFERROR(__xludf.DUMMYFUNCTION("IF(B5729="""","""",COUNTA(SPLIT(B5729,"" "")))"),2.0)</f>
        <v>2</v>
      </c>
    </row>
    <row r="5730">
      <c r="A5730" s="1" t="s">
        <v>11383</v>
      </c>
      <c r="B5730" s="1" t="s">
        <v>11384</v>
      </c>
      <c r="C5730" s="1">
        <v>6956.0</v>
      </c>
      <c r="F5730" s="1" t="s">
        <v>0</v>
      </c>
      <c r="G5730" s="2">
        <f>IFERROR(__xludf.DUMMYFUNCTION("IF(B5730="""","""",COUNTA(SPLIT(B5730,"" "")))"),2.0)</f>
        <v>2</v>
      </c>
    </row>
    <row r="5731">
      <c r="A5731" s="1" t="s">
        <v>11385</v>
      </c>
      <c r="B5731" s="1" t="s">
        <v>11386</v>
      </c>
      <c r="C5731" s="1">
        <v>6963.0</v>
      </c>
      <c r="F5731" s="1" t="s">
        <v>0</v>
      </c>
      <c r="G5731" s="2">
        <f>IFERROR(__xludf.DUMMYFUNCTION("IF(B5731="""","""",COUNTA(SPLIT(B5731,"" "")))"),2.0)</f>
        <v>2</v>
      </c>
    </row>
    <row r="5732">
      <c r="A5732" s="1" t="s">
        <v>11387</v>
      </c>
      <c r="B5732" s="1" t="s">
        <v>11388</v>
      </c>
      <c r="C5732" s="1">
        <v>6970.0</v>
      </c>
      <c r="F5732" s="1" t="s">
        <v>0</v>
      </c>
      <c r="G5732" s="2">
        <f>IFERROR(__xludf.DUMMYFUNCTION("IF(B5732="""","""",COUNTA(SPLIT(B5732,"" "")))"),2.0)</f>
        <v>2</v>
      </c>
    </row>
    <row r="5733">
      <c r="A5733" s="1" t="s">
        <v>11389</v>
      </c>
      <c r="B5733" s="1" t="s">
        <v>11390</v>
      </c>
      <c r="C5733" s="1">
        <v>6977.0</v>
      </c>
      <c r="F5733" s="1" t="s">
        <v>0</v>
      </c>
      <c r="G5733" s="2">
        <f>IFERROR(__xludf.DUMMYFUNCTION("IF(B5733="""","""",COUNTA(SPLIT(B5733,"" "")))"),1.0)</f>
        <v>1</v>
      </c>
    </row>
    <row r="5734">
      <c r="A5734" s="1" t="s">
        <v>11391</v>
      </c>
      <c r="B5734" s="1" t="s">
        <v>11392</v>
      </c>
      <c r="C5734" s="1">
        <v>6984.0</v>
      </c>
      <c r="F5734" s="1" t="s">
        <v>0</v>
      </c>
      <c r="G5734" s="2">
        <f>IFERROR(__xludf.DUMMYFUNCTION("IF(B5734="""","""",COUNTA(SPLIT(B5734,"" "")))"),1.0)</f>
        <v>1</v>
      </c>
    </row>
    <row r="5735">
      <c r="A5735" s="1" t="s">
        <v>11393</v>
      </c>
      <c r="B5735" s="1" t="s">
        <v>11394</v>
      </c>
      <c r="C5735" s="1">
        <v>6991.0</v>
      </c>
      <c r="F5735" s="1" t="s">
        <v>0</v>
      </c>
      <c r="G5735" s="2">
        <f>IFERROR(__xludf.DUMMYFUNCTION("IF(B5735="""","""",COUNTA(SPLIT(B5735,"" "")))"),2.0)</f>
        <v>2</v>
      </c>
    </row>
    <row r="5736">
      <c r="A5736" s="1" t="s">
        <v>11395</v>
      </c>
      <c r="B5736" s="1" t="s">
        <v>11396</v>
      </c>
      <c r="C5736" s="1">
        <v>6998.0</v>
      </c>
      <c r="F5736" s="1" t="s">
        <v>0</v>
      </c>
      <c r="G5736" s="2">
        <f>IFERROR(__xludf.DUMMYFUNCTION("IF(B5736="""","""",COUNTA(SPLIT(B5736,"" "")))"),1.0)</f>
        <v>1</v>
      </c>
    </row>
    <row r="5737">
      <c r="A5737" s="1" t="s">
        <v>11397</v>
      </c>
      <c r="B5737" s="1" t="s">
        <v>11398</v>
      </c>
      <c r="C5737" s="1">
        <v>7005.0</v>
      </c>
      <c r="F5737" s="1" t="s">
        <v>0</v>
      </c>
      <c r="G5737" s="2">
        <f>IFERROR(__xludf.DUMMYFUNCTION("IF(B5737="""","""",COUNTA(SPLIT(B5737,"" "")))"),1.0)</f>
        <v>1</v>
      </c>
    </row>
    <row r="5738">
      <c r="A5738" s="1" t="s">
        <v>11399</v>
      </c>
      <c r="B5738" s="1" t="s">
        <v>11400</v>
      </c>
      <c r="C5738" s="1">
        <v>7012.0</v>
      </c>
      <c r="F5738" s="1" t="s">
        <v>0</v>
      </c>
      <c r="G5738" s="2">
        <f>IFERROR(__xludf.DUMMYFUNCTION("IF(B5738="""","""",COUNTA(SPLIT(B5738,"" "")))"),1.0)</f>
        <v>1</v>
      </c>
    </row>
    <row r="5739">
      <c r="A5739" s="1" t="s">
        <v>11401</v>
      </c>
      <c r="B5739" s="1" t="s">
        <v>11402</v>
      </c>
      <c r="C5739" s="1">
        <v>7019.0</v>
      </c>
      <c r="F5739" s="1" t="s">
        <v>0</v>
      </c>
      <c r="G5739" s="2">
        <f>IFERROR(__xludf.DUMMYFUNCTION("IF(B5739="""","""",COUNTA(SPLIT(B5739,"" "")))"),1.0)</f>
        <v>1</v>
      </c>
    </row>
    <row r="5740">
      <c r="A5740" s="1" t="s">
        <v>11403</v>
      </c>
      <c r="B5740" s="1" t="s">
        <v>11404</v>
      </c>
      <c r="C5740" s="1">
        <v>7026.0</v>
      </c>
      <c r="F5740" s="1" t="s">
        <v>0</v>
      </c>
      <c r="G5740" s="2">
        <f>IFERROR(__xludf.DUMMYFUNCTION("IF(B5740="""","""",COUNTA(SPLIT(B5740,"" "")))"),1.0)</f>
        <v>1</v>
      </c>
    </row>
    <row r="5741">
      <c r="A5741" s="1" t="s">
        <v>11405</v>
      </c>
      <c r="B5741" s="1" t="s">
        <v>11406</v>
      </c>
      <c r="C5741" s="1">
        <v>7033.0</v>
      </c>
      <c r="F5741" s="1" t="s">
        <v>0</v>
      </c>
      <c r="G5741" s="2">
        <f>IFERROR(__xludf.DUMMYFUNCTION("IF(B5741="""","""",COUNTA(SPLIT(B5741,"" "")))"),2.0)</f>
        <v>2</v>
      </c>
    </row>
    <row r="5742">
      <c r="A5742" s="1" t="s">
        <v>11407</v>
      </c>
      <c r="B5742" s="1" t="s">
        <v>11408</v>
      </c>
      <c r="C5742" s="1">
        <v>7040.0</v>
      </c>
      <c r="F5742" s="1" t="s">
        <v>0</v>
      </c>
      <c r="G5742" s="2">
        <f>IFERROR(__xludf.DUMMYFUNCTION("IF(B5742="""","""",COUNTA(SPLIT(B5742,"" "")))"),1.0)</f>
        <v>1</v>
      </c>
    </row>
    <row r="5743">
      <c r="A5743" s="1" t="s">
        <v>11409</v>
      </c>
      <c r="B5743" s="1" t="s">
        <v>11410</v>
      </c>
      <c r="C5743" s="1">
        <v>2981.0</v>
      </c>
      <c r="F5743" s="1" t="s">
        <v>0</v>
      </c>
      <c r="G5743" s="2">
        <f>IFERROR(__xludf.DUMMYFUNCTION("IF(B5743="""","""",COUNTA(SPLIT(B5743,"" "")))"),1.0)</f>
        <v>1</v>
      </c>
    </row>
    <row r="5744">
      <c r="A5744" s="1" t="s">
        <v>11411</v>
      </c>
      <c r="B5744" s="1" t="s">
        <v>11412</v>
      </c>
      <c r="C5744" s="1">
        <v>2986.0</v>
      </c>
      <c r="F5744" s="1" t="s">
        <v>0</v>
      </c>
      <c r="G5744" s="2">
        <f>IFERROR(__xludf.DUMMYFUNCTION("IF(B5744="""","""",COUNTA(SPLIT(B5744,"" "")))"),1.0)</f>
        <v>1</v>
      </c>
    </row>
    <row r="5745">
      <c r="A5745" s="1" t="s">
        <v>11413</v>
      </c>
      <c r="B5745" s="1" t="s">
        <v>11414</v>
      </c>
      <c r="C5745" s="1">
        <v>2991.0</v>
      </c>
      <c r="F5745" s="1" t="s">
        <v>0</v>
      </c>
      <c r="G5745" s="2">
        <f>IFERROR(__xludf.DUMMYFUNCTION("IF(B5745="""","""",COUNTA(SPLIT(B5745,"" "")))"),1.0)</f>
        <v>1</v>
      </c>
    </row>
    <row r="5746">
      <c r="A5746" s="1" t="s">
        <v>11415</v>
      </c>
      <c r="B5746" s="1" t="s">
        <v>11416</v>
      </c>
      <c r="C5746" s="1">
        <v>2996.0</v>
      </c>
      <c r="F5746" s="1" t="s">
        <v>0</v>
      </c>
      <c r="G5746" s="2">
        <f>IFERROR(__xludf.DUMMYFUNCTION("IF(B5746="""","""",COUNTA(SPLIT(B5746,"" "")))"),1.0)</f>
        <v>1</v>
      </c>
    </row>
    <row r="5747">
      <c r="A5747" s="1" t="s">
        <v>11417</v>
      </c>
      <c r="B5747" s="1" t="s">
        <v>11418</v>
      </c>
      <c r="C5747" s="1">
        <v>3001.0</v>
      </c>
      <c r="F5747" s="1" t="s">
        <v>0</v>
      </c>
      <c r="G5747" s="2">
        <f>IFERROR(__xludf.DUMMYFUNCTION("IF(B5747="""","""",COUNTA(SPLIT(B5747,"" "")))"),1.0)</f>
        <v>1</v>
      </c>
    </row>
    <row r="5748">
      <c r="A5748" s="1" t="s">
        <v>11419</v>
      </c>
      <c r="B5748" s="1" t="s">
        <v>11420</v>
      </c>
      <c r="C5748" s="1">
        <v>3006.0</v>
      </c>
      <c r="F5748" s="1" t="s">
        <v>0</v>
      </c>
      <c r="G5748" s="2">
        <f>IFERROR(__xludf.DUMMYFUNCTION("IF(B5748="""","""",COUNTA(SPLIT(B5748,"" "")))"),1.0)</f>
        <v>1</v>
      </c>
    </row>
    <row r="5749">
      <c r="A5749" s="1" t="s">
        <v>11421</v>
      </c>
      <c r="B5749" s="1" t="s">
        <v>11422</v>
      </c>
      <c r="C5749" s="1">
        <v>3011.0</v>
      </c>
      <c r="F5749" s="1" t="s">
        <v>0</v>
      </c>
      <c r="G5749" s="2">
        <f>IFERROR(__xludf.DUMMYFUNCTION("IF(B5749="""","""",COUNTA(SPLIT(B5749,"" "")))"),1.0)</f>
        <v>1</v>
      </c>
    </row>
    <row r="5750">
      <c r="A5750" s="1" t="s">
        <v>11423</v>
      </c>
      <c r="B5750" s="1" t="s">
        <v>11424</v>
      </c>
      <c r="C5750" s="1">
        <v>3016.0</v>
      </c>
      <c r="F5750" s="1" t="s">
        <v>0</v>
      </c>
      <c r="G5750" s="2">
        <f>IFERROR(__xludf.DUMMYFUNCTION("IF(B5750="""","""",COUNTA(SPLIT(B5750,"" "")))"),1.0)</f>
        <v>1</v>
      </c>
    </row>
    <row r="5751">
      <c r="A5751" s="1" t="s">
        <v>11425</v>
      </c>
      <c r="B5751" s="1" t="s">
        <v>11426</v>
      </c>
      <c r="C5751" s="1">
        <v>3021.0</v>
      </c>
      <c r="F5751" s="1" t="s">
        <v>0</v>
      </c>
      <c r="G5751" s="2">
        <f>IFERROR(__xludf.DUMMYFUNCTION("IF(B5751="""","""",COUNTA(SPLIT(B5751,"" "")))"),1.0)</f>
        <v>1</v>
      </c>
    </row>
    <row r="5752">
      <c r="A5752" s="1" t="s">
        <v>11427</v>
      </c>
      <c r="B5752" s="1" t="s">
        <v>11428</v>
      </c>
      <c r="C5752" s="1">
        <v>3026.0</v>
      </c>
      <c r="F5752" s="1" t="s">
        <v>0</v>
      </c>
      <c r="G5752" s="2">
        <f>IFERROR(__xludf.DUMMYFUNCTION("IF(B5752="""","""",COUNTA(SPLIT(B5752,"" "")))"),1.0)</f>
        <v>1</v>
      </c>
    </row>
    <row r="5753">
      <c r="A5753" s="1" t="s">
        <v>11429</v>
      </c>
      <c r="B5753" s="1" t="s">
        <v>11430</v>
      </c>
      <c r="C5753" s="1">
        <v>3031.0</v>
      </c>
      <c r="F5753" s="1" t="s">
        <v>0</v>
      </c>
      <c r="G5753" s="2">
        <f>IFERROR(__xludf.DUMMYFUNCTION("IF(B5753="""","""",COUNTA(SPLIT(B5753,"" "")))"),1.0)</f>
        <v>1</v>
      </c>
    </row>
    <row r="5754">
      <c r="A5754" s="1" t="s">
        <v>11431</v>
      </c>
      <c r="B5754" s="1" t="s">
        <v>11432</v>
      </c>
      <c r="C5754" s="1">
        <v>3036.0</v>
      </c>
      <c r="F5754" s="1" t="s">
        <v>0</v>
      </c>
      <c r="G5754" s="2">
        <f>IFERROR(__xludf.DUMMYFUNCTION("IF(B5754="""","""",COUNTA(SPLIT(B5754,"" "")))"),1.0)</f>
        <v>1</v>
      </c>
    </row>
    <row r="5755">
      <c r="A5755" s="1" t="s">
        <v>11433</v>
      </c>
      <c r="B5755" s="1" t="s">
        <v>11434</v>
      </c>
      <c r="C5755" s="1">
        <v>3041.0</v>
      </c>
      <c r="F5755" s="1" t="s">
        <v>0</v>
      </c>
      <c r="G5755" s="2">
        <f>IFERROR(__xludf.DUMMYFUNCTION("IF(B5755="""","""",COUNTA(SPLIT(B5755,"" "")))"),1.0)</f>
        <v>1</v>
      </c>
    </row>
    <row r="5756">
      <c r="A5756" s="1" t="s">
        <v>11435</v>
      </c>
      <c r="B5756" s="1" t="s">
        <v>11436</v>
      </c>
      <c r="C5756" s="1">
        <v>3046.0</v>
      </c>
      <c r="F5756" s="1" t="s">
        <v>0</v>
      </c>
      <c r="G5756" s="2">
        <f>IFERROR(__xludf.DUMMYFUNCTION("IF(B5756="""","""",COUNTA(SPLIT(B5756,"" "")))"),1.0)</f>
        <v>1</v>
      </c>
    </row>
    <row r="5757">
      <c r="A5757" s="1" t="s">
        <v>11437</v>
      </c>
      <c r="B5757" s="1" t="s">
        <v>11438</v>
      </c>
      <c r="C5757" s="1">
        <v>3051.0</v>
      </c>
      <c r="F5757" s="1" t="s">
        <v>0</v>
      </c>
      <c r="G5757" s="2">
        <f>IFERROR(__xludf.DUMMYFUNCTION("IF(B5757="""","""",COUNTA(SPLIT(B5757,"" "")))"),1.0)</f>
        <v>1</v>
      </c>
    </row>
    <row r="5758">
      <c r="A5758" s="1" t="s">
        <v>11439</v>
      </c>
      <c r="B5758" s="1" t="s">
        <v>11440</v>
      </c>
      <c r="C5758" s="1">
        <v>3056.0</v>
      </c>
      <c r="F5758" s="1" t="s">
        <v>0</v>
      </c>
      <c r="G5758" s="2">
        <f>IFERROR(__xludf.DUMMYFUNCTION("IF(B5758="""","""",COUNTA(SPLIT(B5758,"" "")))"),1.0)</f>
        <v>1</v>
      </c>
    </row>
    <row r="5759">
      <c r="A5759" s="1" t="s">
        <v>11441</v>
      </c>
      <c r="B5759" s="1" t="s">
        <v>11442</v>
      </c>
      <c r="C5759" s="1">
        <v>3061.0</v>
      </c>
      <c r="F5759" s="1" t="s">
        <v>0</v>
      </c>
      <c r="G5759" s="2">
        <f>IFERROR(__xludf.DUMMYFUNCTION("IF(B5759="""","""",COUNTA(SPLIT(B5759,"" "")))"),1.0)</f>
        <v>1</v>
      </c>
    </row>
    <row r="5760">
      <c r="A5760" s="1" t="s">
        <v>11443</v>
      </c>
      <c r="B5760" s="1" t="s">
        <v>11444</v>
      </c>
      <c r="C5760" s="1">
        <v>3066.0</v>
      </c>
      <c r="F5760" s="1" t="s">
        <v>0</v>
      </c>
      <c r="G5760" s="2">
        <f>IFERROR(__xludf.DUMMYFUNCTION("IF(B5760="""","""",COUNTA(SPLIT(B5760,"" "")))"),1.0)</f>
        <v>1</v>
      </c>
    </row>
    <row r="5761">
      <c r="A5761" s="1" t="s">
        <v>11445</v>
      </c>
      <c r="B5761" s="1" t="s">
        <v>11446</v>
      </c>
      <c r="C5761" s="1">
        <v>3071.0</v>
      </c>
      <c r="F5761" s="1" t="s">
        <v>0</v>
      </c>
      <c r="G5761" s="2">
        <f>IFERROR(__xludf.DUMMYFUNCTION("IF(B5761="""","""",COUNTA(SPLIT(B5761,"" "")))"),1.0)</f>
        <v>1</v>
      </c>
    </row>
    <row r="5762">
      <c r="A5762" s="1" t="s">
        <v>11447</v>
      </c>
      <c r="B5762" s="1" t="s">
        <v>11448</v>
      </c>
      <c r="C5762" s="1">
        <v>3076.0</v>
      </c>
      <c r="F5762" s="1" t="s">
        <v>0</v>
      </c>
      <c r="G5762" s="2">
        <f>IFERROR(__xludf.DUMMYFUNCTION("IF(B5762="""","""",COUNTA(SPLIT(B5762,"" "")))"),1.0)</f>
        <v>1</v>
      </c>
    </row>
    <row r="5763">
      <c r="A5763" s="1" t="s">
        <v>11449</v>
      </c>
      <c r="B5763" s="1" t="s">
        <v>11450</v>
      </c>
      <c r="C5763" s="1">
        <v>3081.0</v>
      </c>
      <c r="F5763" s="1" t="s">
        <v>0</v>
      </c>
      <c r="G5763" s="2">
        <f>IFERROR(__xludf.DUMMYFUNCTION("IF(B5763="""","""",COUNTA(SPLIT(B5763,"" "")))"),1.0)</f>
        <v>1</v>
      </c>
    </row>
    <row r="5764">
      <c r="A5764" s="1" t="s">
        <v>11451</v>
      </c>
      <c r="B5764" s="1" t="s">
        <v>11452</v>
      </c>
      <c r="C5764" s="1">
        <v>3086.0</v>
      </c>
      <c r="F5764" s="1" t="s">
        <v>0</v>
      </c>
      <c r="G5764" s="2">
        <f>IFERROR(__xludf.DUMMYFUNCTION("IF(B5764="""","""",COUNTA(SPLIT(B5764,"" "")))"),1.0)</f>
        <v>1</v>
      </c>
    </row>
    <row r="5765">
      <c r="A5765" s="1" t="s">
        <v>11453</v>
      </c>
      <c r="B5765" s="1" t="s">
        <v>11454</v>
      </c>
      <c r="C5765" s="1">
        <v>3091.0</v>
      </c>
      <c r="F5765" s="1" t="s">
        <v>0</v>
      </c>
      <c r="G5765" s="2">
        <f>IFERROR(__xludf.DUMMYFUNCTION("IF(B5765="""","""",COUNTA(SPLIT(B5765,"" "")))"),1.0)</f>
        <v>1</v>
      </c>
    </row>
    <row r="5766">
      <c r="A5766" s="1" t="s">
        <v>11455</v>
      </c>
      <c r="B5766" s="1" t="s">
        <v>11456</v>
      </c>
      <c r="C5766" s="1">
        <v>3096.0</v>
      </c>
      <c r="F5766" s="1" t="s">
        <v>0</v>
      </c>
      <c r="G5766" s="2">
        <f>IFERROR(__xludf.DUMMYFUNCTION("IF(B5766="""","""",COUNTA(SPLIT(B5766,"" "")))"),1.0)</f>
        <v>1</v>
      </c>
    </row>
    <row r="5767">
      <c r="A5767" s="1" t="s">
        <v>11457</v>
      </c>
      <c r="B5767" s="1" t="s">
        <v>11458</v>
      </c>
      <c r="C5767" s="1">
        <v>3101.0</v>
      </c>
      <c r="F5767" s="1" t="s">
        <v>0</v>
      </c>
      <c r="G5767" s="2">
        <f>IFERROR(__xludf.DUMMYFUNCTION("IF(B5767="""","""",COUNTA(SPLIT(B5767,"" "")))"),1.0)</f>
        <v>1</v>
      </c>
    </row>
    <row r="5768">
      <c r="A5768" s="1" t="s">
        <v>11459</v>
      </c>
      <c r="B5768" s="1" t="s">
        <v>11460</v>
      </c>
      <c r="C5768" s="1">
        <v>3106.0</v>
      </c>
      <c r="F5768" s="1" t="s">
        <v>0</v>
      </c>
      <c r="G5768" s="2">
        <f>IFERROR(__xludf.DUMMYFUNCTION("IF(B5768="""","""",COUNTA(SPLIT(B5768,"" "")))"),1.0)</f>
        <v>1</v>
      </c>
    </row>
    <row r="5769">
      <c r="A5769" s="1" t="s">
        <v>11461</v>
      </c>
      <c r="B5769" s="1" t="s">
        <v>11462</v>
      </c>
      <c r="C5769" s="1">
        <v>3111.0</v>
      </c>
      <c r="F5769" s="1" t="s">
        <v>0</v>
      </c>
      <c r="G5769" s="2">
        <f>IFERROR(__xludf.DUMMYFUNCTION("IF(B5769="""","""",COUNTA(SPLIT(B5769,"" "")))"),1.0)</f>
        <v>1</v>
      </c>
    </row>
    <row r="5770">
      <c r="A5770" s="1" t="s">
        <v>11463</v>
      </c>
      <c r="B5770" s="1" t="s">
        <v>11464</v>
      </c>
      <c r="C5770" s="1">
        <v>3116.0</v>
      </c>
      <c r="F5770" s="1" t="s">
        <v>0</v>
      </c>
      <c r="G5770" s="2">
        <f>IFERROR(__xludf.DUMMYFUNCTION("IF(B5770="""","""",COUNTA(SPLIT(B5770,"" "")))"),1.0)</f>
        <v>1</v>
      </c>
    </row>
    <row r="5771">
      <c r="A5771" s="1" t="s">
        <v>11465</v>
      </c>
      <c r="B5771" s="1" t="s">
        <v>11466</v>
      </c>
      <c r="C5771" s="1">
        <v>3121.0</v>
      </c>
      <c r="F5771" s="1" t="s">
        <v>0</v>
      </c>
      <c r="G5771" s="2">
        <f>IFERROR(__xludf.DUMMYFUNCTION("IF(B5771="""","""",COUNTA(SPLIT(B5771,"" "")))"),1.0)</f>
        <v>1</v>
      </c>
    </row>
    <row r="5772">
      <c r="A5772" s="1" t="s">
        <v>11467</v>
      </c>
      <c r="B5772" s="1" t="s">
        <v>11468</v>
      </c>
      <c r="C5772" s="1">
        <v>3126.0</v>
      </c>
      <c r="F5772" s="1" t="s">
        <v>0</v>
      </c>
      <c r="G5772" s="2">
        <f>IFERROR(__xludf.DUMMYFUNCTION("IF(B5772="""","""",COUNTA(SPLIT(B5772,"" "")))"),1.0)</f>
        <v>1</v>
      </c>
    </row>
    <row r="5773">
      <c r="A5773" s="1" t="s">
        <v>11469</v>
      </c>
      <c r="B5773" s="1" t="s">
        <v>11470</v>
      </c>
      <c r="C5773" s="1">
        <v>3131.0</v>
      </c>
      <c r="F5773" s="1" t="s">
        <v>0</v>
      </c>
      <c r="G5773" s="2">
        <f>IFERROR(__xludf.DUMMYFUNCTION("IF(B5773="""","""",COUNTA(SPLIT(B5773,"" "")))"),1.0)</f>
        <v>1</v>
      </c>
    </row>
    <row r="5774">
      <c r="A5774" s="1" t="s">
        <v>11471</v>
      </c>
      <c r="B5774" s="1" t="s">
        <v>11472</v>
      </c>
      <c r="C5774" s="1">
        <v>8400.0</v>
      </c>
      <c r="F5774" s="1" t="s">
        <v>0</v>
      </c>
      <c r="G5774" s="2">
        <f>IFERROR(__xludf.DUMMYFUNCTION("IF(B5774="""","""",COUNTA(SPLIT(B5774,"" "")))"),1.0)</f>
        <v>1</v>
      </c>
    </row>
    <row r="5775">
      <c r="A5775" s="1" t="s">
        <v>11473</v>
      </c>
      <c r="B5775" s="1" t="s">
        <v>11474</v>
      </c>
      <c r="C5775" s="1">
        <v>8405.0</v>
      </c>
      <c r="F5775" s="1" t="s">
        <v>0</v>
      </c>
      <c r="G5775" s="2">
        <f>IFERROR(__xludf.DUMMYFUNCTION("IF(B5775="""","""",COUNTA(SPLIT(B5775,"" "")))"),1.0)</f>
        <v>1</v>
      </c>
    </row>
    <row r="5776">
      <c r="A5776" s="1" t="s">
        <v>11475</v>
      </c>
      <c r="B5776" s="1" t="s">
        <v>11476</v>
      </c>
      <c r="C5776" s="1">
        <v>6908.0</v>
      </c>
      <c r="F5776" s="1" t="s">
        <v>0</v>
      </c>
      <c r="G5776" s="2">
        <f>IFERROR(__xludf.DUMMYFUNCTION("IF(B5776="""","""",COUNTA(SPLIT(B5776,"" "")))"),3.0)</f>
        <v>3</v>
      </c>
    </row>
    <row r="5777">
      <c r="A5777" s="1" t="s">
        <v>11477</v>
      </c>
      <c r="B5777" s="1" t="s">
        <v>11478</v>
      </c>
      <c r="C5777" s="1">
        <v>6915.0</v>
      </c>
      <c r="F5777" s="1" t="s">
        <v>0</v>
      </c>
      <c r="G5777" s="2">
        <f>IFERROR(__xludf.DUMMYFUNCTION("IF(B5777="""","""",COUNTA(SPLIT(B5777,"" "")))"),3.0)</f>
        <v>3</v>
      </c>
    </row>
    <row r="5778">
      <c r="A5778" s="1" t="s">
        <v>11479</v>
      </c>
      <c r="B5778" s="1" t="s">
        <v>11480</v>
      </c>
      <c r="C5778" s="1">
        <v>6922.0</v>
      </c>
      <c r="F5778" s="1" t="s">
        <v>0</v>
      </c>
      <c r="G5778" s="2">
        <f>IFERROR(__xludf.DUMMYFUNCTION("IF(B5778="""","""",COUNTA(SPLIT(B5778,"" "")))"),1.0)</f>
        <v>1</v>
      </c>
    </row>
    <row r="5779">
      <c r="A5779" s="1" t="s">
        <v>11481</v>
      </c>
      <c r="B5779" s="1" t="s">
        <v>11482</v>
      </c>
      <c r="C5779" s="1">
        <v>6929.0</v>
      </c>
      <c r="F5779" s="1" t="s">
        <v>0</v>
      </c>
      <c r="G5779" s="2">
        <f>IFERROR(__xludf.DUMMYFUNCTION("IF(B5779="""","""",COUNTA(SPLIT(B5779,"" "")))"),3.0)</f>
        <v>3</v>
      </c>
    </row>
    <row r="5780">
      <c r="A5780" s="1" t="s">
        <v>11483</v>
      </c>
      <c r="B5780" s="1" t="s">
        <v>11484</v>
      </c>
      <c r="C5780" s="1">
        <v>6936.0</v>
      </c>
      <c r="F5780" s="1" t="s">
        <v>0</v>
      </c>
      <c r="G5780" s="2">
        <f>IFERROR(__xludf.DUMMYFUNCTION("IF(B5780="""","""",COUNTA(SPLIT(B5780,"" "")))"),2.0)</f>
        <v>2</v>
      </c>
    </row>
    <row r="5781">
      <c r="A5781" s="1" t="s">
        <v>11485</v>
      </c>
      <c r="B5781" s="1" t="s">
        <v>11486</v>
      </c>
      <c r="C5781" s="1">
        <v>6943.0</v>
      </c>
      <c r="F5781" s="1" t="s">
        <v>0</v>
      </c>
      <c r="G5781" s="2">
        <f>IFERROR(__xludf.DUMMYFUNCTION("IF(B5781="""","""",COUNTA(SPLIT(B5781,"" "")))"),2.0)</f>
        <v>2</v>
      </c>
    </row>
    <row r="5782">
      <c r="A5782" s="1" t="s">
        <v>11487</v>
      </c>
      <c r="B5782" s="1" t="s">
        <v>11488</v>
      </c>
      <c r="C5782" s="1">
        <v>6950.0</v>
      </c>
      <c r="F5782" s="1" t="s">
        <v>0</v>
      </c>
      <c r="G5782" s="2">
        <f>IFERROR(__xludf.DUMMYFUNCTION("IF(B5782="""","""",COUNTA(SPLIT(B5782,"" "")))"),2.0)</f>
        <v>2</v>
      </c>
    </row>
    <row r="5783">
      <c r="A5783" s="1" t="s">
        <v>11489</v>
      </c>
      <c r="B5783" s="1" t="s">
        <v>11490</v>
      </c>
      <c r="C5783" s="1">
        <v>6957.0</v>
      </c>
      <c r="F5783" s="1" t="s">
        <v>0</v>
      </c>
      <c r="G5783" s="2">
        <f>IFERROR(__xludf.DUMMYFUNCTION("IF(B5783="""","""",COUNTA(SPLIT(B5783,"" "")))"),1.0)</f>
        <v>1</v>
      </c>
    </row>
    <row r="5784">
      <c r="A5784" s="1" t="s">
        <v>11491</v>
      </c>
      <c r="B5784" s="1" t="s">
        <v>11492</v>
      </c>
      <c r="C5784" s="1">
        <v>6964.0</v>
      </c>
      <c r="F5784" s="1" t="s">
        <v>0</v>
      </c>
      <c r="G5784" s="2">
        <f>IFERROR(__xludf.DUMMYFUNCTION("IF(B5784="""","""",COUNTA(SPLIT(B5784,"" "")))"),3.0)</f>
        <v>3</v>
      </c>
    </row>
    <row r="5785">
      <c r="A5785" s="1" t="s">
        <v>11493</v>
      </c>
      <c r="B5785" s="1" t="s">
        <v>11494</v>
      </c>
      <c r="C5785" s="1">
        <v>6971.0</v>
      </c>
      <c r="F5785" s="1" t="s">
        <v>0</v>
      </c>
      <c r="G5785" s="2">
        <f>IFERROR(__xludf.DUMMYFUNCTION("IF(B5785="""","""",COUNTA(SPLIT(B5785,"" "")))"),2.0)</f>
        <v>2</v>
      </c>
    </row>
    <row r="5786">
      <c r="A5786" s="1" t="s">
        <v>11495</v>
      </c>
      <c r="B5786" s="1" t="s">
        <v>11496</v>
      </c>
      <c r="C5786" s="1">
        <v>6978.0</v>
      </c>
      <c r="F5786" s="1" t="s">
        <v>0</v>
      </c>
      <c r="G5786" s="2">
        <f>IFERROR(__xludf.DUMMYFUNCTION("IF(B5786="""","""",COUNTA(SPLIT(B5786,"" "")))"),2.0)</f>
        <v>2</v>
      </c>
    </row>
    <row r="5787">
      <c r="A5787" s="1" t="s">
        <v>11497</v>
      </c>
      <c r="B5787" s="1" t="s">
        <v>11498</v>
      </c>
      <c r="C5787" s="1">
        <v>6985.0</v>
      </c>
      <c r="F5787" s="1" t="s">
        <v>0</v>
      </c>
      <c r="G5787" s="2">
        <f>IFERROR(__xludf.DUMMYFUNCTION("IF(B5787="""","""",COUNTA(SPLIT(B5787,"" "")))"),2.0)</f>
        <v>2</v>
      </c>
    </row>
    <row r="5788">
      <c r="A5788" s="1" t="s">
        <v>11499</v>
      </c>
      <c r="B5788" s="1" t="s">
        <v>11500</v>
      </c>
      <c r="C5788" s="1">
        <v>6992.0</v>
      </c>
      <c r="F5788" s="1" t="s">
        <v>0</v>
      </c>
      <c r="G5788" s="2">
        <f>IFERROR(__xludf.DUMMYFUNCTION("IF(B5788="""","""",COUNTA(SPLIT(B5788,"" "")))"),3.0)</f>
        <v>3</v>
      </c>
    </row>
    <row r="5789">
      <c r="A5789" s="1" t="s">
        <v>11501</v>
      </c>
      <c r="B5789" s="1" t="s">
        <v>11502</v>
      </c>
      <c r="C5789" s="1">
        <v>6999.0</v>
      </c>
      <c r="F5789" s="1" t="s">
        <v>0</v>
      </c>
      <c r="G5789" s="2">
        <f>IFERROR(__xludf.DUMMYFUNCTION("IF(B5789="""","""",COUNTA(SPLIT(B5789,"" "")))"),2.0)</f>
        <v>2</v>
      </c>
    </row>
    <row r="5790">
      <c r="A5790" s="1" t="s">
        <v>11503</v>
      </c>
      <c r="B5790" s="1" t="s">
        <v>11504</v>
      </c>
      <c r="C5790" s="1">
        <v>7006.0</v>
      </c>
      <c r="F5790" s="1" t="s">
        <v>0</v>
      </c>
      <c r="G5790" s="2">
        <f>IFERROR(__xludf.DUMMYFUNCTION("IF(B5790="""","""",COUNTA(SPLIT(B5790,"" "")))"),2.0)</f>
        <v>2</v>
      </c>
    </row>
    <row r="5791">
      <c r="A5791" s="1" t="s">
        <v>11505</v>
      </c>
      <c r="B5791" s="1" t="s">
        <v>11506</v>
      </c>
      <c r="C5791" s="1">
        <v>7013.0</v>
      </c>
      <c r="F5791" s="1" t="s">
        <v>0</v>
      </c>
      <c r="G5791" s="2">
        <f>IFERROR(__xludf.DUMMYFUNCTION("IF(B5791="""","""",COUNTA(SPLIT(B5791,"" "")))"),2.0)</f>
        <v>2</v>
      </c>
    </row>
    <row r="5792">
      <c r="A5792" s="1" t="s">
        <v>11507</v>
      </c>
      <c r="B5792" s="1" t="s">
        <v>11508</v>
      </c>
      <c r="C5792" s="1">
        <v>7020.0</v>
      </c>
      <c r="F5792" s="1" t="s">
        <v>0</v>
      </c>
      <c r="G5792" s="2">
        <f>IFERROR(__xludf.DUMMYFUNCTION("IF(B5792="""","""",COUNTA(SPLIT(B5792,"" "")))"),2.0)</f>
        <v>2</v>
      </c>
    </row>
    <row r="5793">
      <c r="A5793" s="1" t="s">
        <v>11509</v>
      </c>
      <c r="B5793" s="1" t="s">
        <v>11510</v>
      </c>
      <c r="C5793" s="1">
        <v>7027.0</v>
      </c>
      <c r="F5793" s="1" t="s">
        <v>0</v>
      </c>
      <c r="G5793" s="2">
        <f>IFERROR(__xludf.DUMMYFUNCTION("IF(B5793="""","""",COUNTA(SPLIT(B5793,"" "")))"),3.0)</f>
        <v>3</v>
      </c>
    </row>
    <row r="5794">
      <c r="A5794" s="1" t="s">
        <v>11511</v>
      </c>
      <c r="B5794" s="1" t="s">
        <v>11512</v>
      </c>
      <c r="C5794" s="1">
        <v>7034.0</v>
      </c>
      <c r="F5794" s="1" t="s">
        <v>0</v>
      </c>
      <c r="G5794" s="2">
        <f>IFERROR(__xludf.DUMMYFUNCTION("IF(B5794="""","""",COUNTA(SPLIT(B5794,"" "")))"),3.0)</f>
        <v>3</v>
      </c>
    </row>
    <row r="5795">
      <c r="A5795" s="1" t="s">
        <v>11513</v>
      </c>
      <c r="B5795" s="1" t="s">
        <v>11514</v>
      </c>
      <c r="C5795" s="1">
        <v>7041.0</v>
      </c>
      <c r="F5795" s="1" t="s">
        <v>0</v>
      </c>
      <c r="G5795" s="2">
        <f>IFERROR(__xludf.DUMMYFUNCTION("IF(B5795="""","""",COUNTA(SPLIT(B5795,"" "")))"),2.0)</f>
        <v>2</v>
      </c>
    </row>
    <row r="5796">
      <c r="A5796" s="1" t="s">
        <v>11515</v>
      </c>
      <c r="B5796" s="1" t="s">
        <v>11516</v>
      </c>
      <c r="C5796" s="1">
        <v>80.0</v>
      </c>
      <c r="F5796" s="1" t="s">
        <v>0</v>
      </c>
      <c r="G5796" s="2">
        <f>IFERROR(__xludf.DUMMYFUNCTION("IF(B5796="""","""",COUNTA(SPLIT(B5796,"" "")))"),1.0)</f>
        <v>1</v>
      </c>
    </row>
    <row r="5797">
      <c r="A5797" s="1" t="s">
        <v>11517</v>
      </c>
      <c r="B5797" s="1" t="s">
        <v>11518</v>
      </c>
      <c r="C5797" s="1">
        <v>84.0</v>
      </c>
      <c r="F5797" s="1" t="s">
        <v>0</v>
      </c>
      <c r="G5797" s="2">
        <f>IFERROR(__xludf.DUMMYFUNCTION("IF(B5797="""","""",COUNTA(SPLIT(B5797,"" "")))"),1.0)</f>
        <v>1</v>
      </c>
    </row>
    <row r="5798">
      <c r="A5798" s="1" t="s">
        <v>11519</v>
      </c>
      <c r="B5798" s="1" t="s">
        <v>11520</v>
      </c>
      <c r="C5798" s="1">
        <v>88.0</v>
      </c>
      <c r="F5798" s="1" t="s">
        <v>0</v>
      </c>
      <c r="G5798" s="2">
        <f>IFERROR(__xludf.DUMMYFUNCTION("IF(B5798="""","""",COUNTA(SPLIT(B5798,"" "")))"),1.0)</f>
        <v>1</v>
      </c>
    </row>
    <row r="5799">
      <c r="A5799" s="1" t="s">
        <v>11521</v>
      </c>
      <c r="B5799" s="1" t="s">
        <v>11522</v>
      </c>
      <c r="C5799" s="1">
        <v>92.0</v>
      </c>
      <c r="F5799" s="1" t="s">
        <v>0</v>
      </c>
      <c r="G5799" s="2">
        <f>IFERROR(__xludf.DUMMYFUNCTION("IF(B5799="""","""",COUNTA(SPLIT(B5799,"" "")))"),1.0)</f>
        <v>1</v>
      </c>
    </row>
    <row r="5800">
      <c r="A5800" s="1" t="s">
        <v>11523</v>
      </c>
      <c r="B5800" s="1" t="s">
        <v>11524</v>
      </c>
      <c r="C5800" s="1">
        <v>96.0</v>
      </c>
      <c r="F5800" s="1" t="s">
        <v>0</v>
      </c>
      <c r="G5800" s="2">
        <f>IFERROR(__xludf.DUMMYFUNCTION("IF(B5800="""","""",COUNTA(SPLIT(B5800,"" "")))"),1.0)</f>
        <v>1</v>
      </c>
    </row>
    <row r="5801">
      <c r="A5801" s="1" t="s">
        <v>11525</v>
      </c>
      <c r="B5801" s="1" t="s">
        <v>11526</v>
      </c>
      <c r="C5801" s="1">
        <v>100.0</v>
      </c>
      <c r="F5801" s="1" t="s">
        <v>0</v>
      </c>
      <c r="G5801" s="2">
        <f>IFERROR(__xludf.DUMMYFUNCTION("IF(B5801="""","""",COUNTA(SPLIT(B5801,"" "")))"),1.0)</f>
        <v>1</v>
      </c>
    </row>
    <row r="5802">
      <c r="A5802" s="1" t="s">
        <v>11527</v>
      </c>
      <c r="B5802" s="1" t="s">
        <v>11528</v>
      </c>
      <c r="C5802" s="1">
        <v>104.0</v>
      </c>
      <c r="F5802" s="1" t="s">
        <v>0</v>
      </c>
      <c r="G5802" s="2">
        <f>IFERROR(__xludf.DUMMYFUNCTION("IF(B5802="""","""",COUNTA(SPLIT(B5802,"" "")))"),1.0)</f>
        <v>1</v>
      </c>
    </row>
    <row r="5803">
      <c r="A5803" s="1" t="s">
        <v>11529</v>
      </c>
      <c r="B5803" s="1" t="s">
        <v>11530</v>
      </c>
      <c r="C5803" s="1">
        <v>108.0</v>
      </c>
      <c r="F5803" s="1" t="s">
        <v>0</v>
      </c>
      <c r="G5803" s="2">
        <f>IFERROR(__xludf.DUMMYFUNCTION("IF(B5803="""","""",COUNTA(SPLIT(B5803,"" "")))"),1.0)</f>
        <v>1</v>
      </c>
    </row>
    <row r="5804">
      <c r="A5804" s="1" t="s">
        <v>11531</v>
      </c>
      <c r="B5804" s="1" t="s">
        <v>11532</v>
      </c>
      <c r="C5804" s="1">
        <v>112.0</v>
      </c>
      <c r="F5804" s="1" t="s">
        <v>0</v>
      </c>
      <c r="G5804" s="2">
        <f>IFERROR(__xludf.DUMMYFUNCTION("IF(B5804="""","""",COUNTA(SPLIT(B5804,"" "")))"),1.0)</f>
        <v>1</v>
      </c>
    </row>
    <row r="5805">
      <c r="A5805" s="1" t="s">
        <v>11533</v>
      </c>
      <c r="B5805" s="1" t="s">
        <v>11534</v>
      </c>
      <c r="C5805" s="1">
        <v>116.0</v>
      </c>
      <c r="F5805" s="1" t="s">
        <v>0</v>
      </c>
      <c r="G5805" s="2">
        <f>IFERROR(__xludf.DUMMYFUNCTION("IF(B5805="""","""",COUNTA(SPLIT(B5805,"" "")))"),1.0)</f>
        <v>1</v>
      </c>
    </row>
    <row r="5806">
      <c r="A5806" s="1" t="s">
        <v>11535</v>
      </c>
      <c r="B5806" s="1" t="s">
        <v>11536</v>
      </c>
      <c r="C5806" s="1">
        <v>120.0</v>
      </c>
      <c r="F5806" s="1" t="s">
        <v>0</v>
      </c>
      <c r="G5806" s="2">
        <f>IFERROR(__xludf.DUMMYFUNCTION("IF(B5806="""","""",COUNTA(SPLIT(B5806,"" "")))"),1.0)</f>
        <v>1</v>
      </c>
    </row>
    <row r="5807">
      <c r="A5807" s="1" t="s">
        <v>11537</v>
      </c>
      <c r="B5807" s="1" t="s">
        <v>11538</v>
      </c>
      <c r="C5807" s="1">
        <v>124.0</v>
      </c>
      <c r="F5807" s="1" t="s">
        <v>0</v>
      </c>
      <c r="G5807" s="2">
        <f>IFERROR(__xludf.DUMMYFUNCTION("IF(B5807="""","""",COUNTA(SPLIT(B5807,"" "")))"),1.0)</f>
        <v>1</v>
      </c>
    </row>
    <row r="5808">
      <c r="A5808" s="1" t="s">
        <v>11539</v>
      </c>
      <c r="B5808" s="1" t="s">
        <v>11540</v>
      </c>
      <c r="C5808" s="1">
        <v>128.0</v>
      </c>
      <c r="F5808" s="1" t="s">
        <v>0</v>
      </c>
      <c r="G5808" s="2">
        <f>IFERROR(__xludf.DUMMYFUNCTION("IF(B5808="""","""",COUNTA(SPLIT(B5808,"" "")))"),1.0)</f>
        <v>1</v>
      </c>
    </row>
    <row r="5809">
      <c r="A5809" s="1" t="s">
        <v>11541</v>
      </c>
      <c r="B5809" s="1" t="s">
        <v>11542</v>
      </c>
      <c r="C5809" s="1">
        <v>132.0</v>
      </c>
      <c r="F5809" s="1" t="s">
        <v>0</v>
      </c>
      <c r="G5809" s="2">
        <f>IFERROR(__xludf.DUMMYFUNCTION("IF(B5809="""","""",COUNTA(SPLIT(B5809,"" "")))"),1.0)</f>
        <v>1</v>
      </c>
    </row>
    <row r="5810">
      <c r="A5810" s="1" t="s">
        <v>11543</v>
      </c>
      <c r="B5810" s="1" t="s">
        <v>11544</v>
      </c>
      <c r="C5810" s="1">
        <v>136.0</v>
      </c>
      <c r="F5810" s="1" t="s">
        <v>0</v>
      </c>
      <c r="G5810" s="2">
        <f>IFERROR(__xludf.DUMMYFUNCTION("IF(B5810="""","""",COUNTA(SPLIT(B5810,"" "")))"),1.0)</f>
        <v>1</v>
      </c>
    </row>
    <row r="5811">
      <c r="A5811" s="1" t="s">
        <v>11545</v>
      </c>
      <c r="B5811" s="1" t="s">
        <v>11546</v>
      </c>
      <c r="C5811" s="1">
        <v>140.0</v>
      </c>
      <c r="F5811" s="1" t="s">
        <v>0</v>
      </c>
      <c r="G5811" s="2">
        <f>IFERROR(__xludf.DUMMYFUNCTION("IF(B5811="""","""",COUNTA(SPLIT(B5811,"" "")))"),1.0)</f>
        <v>1</v>
      </c>
    </row>
    <row r="5812">
      <c r="A5812" s="1" t="s">
        <v>11547</v>
      </c>
      <c r="B5812" s="1" t="s">
        <v>11548</v>
      </c>
      <c r="C5812" s="1">
        <v>144.0</v>
      </c>
      <c r="F5812" s="1" t="s">
        <v>0</v>
      </c>
      <c r="G5812" s="2">
        <f>IFERROR(__xludf.DUMMYFUNCTION("IF(B5812="""","""",COUNTA(SPLIT(B5812,"" "")))"),1.0)</f>
        <v>1</v>
      </c>
    </row>
    <row r="5813">
      <c r="A5813" s="1" t="s">
        <v>11549</v>
      </c>
      <c r="B5813" s="1" t="s">
        <v>11550</v>
      </c>
      <c r="C5813" s="1">
        <v>148.0</v>
      </c>
      <c r="F5813" s="1" t="s">
        <v>0</v>
      </c>
      <c r="G5813" s="2">
        <f>IFERROR(__xludf.DUMMYFUNCTION("IF(B5813="""","""",COUNTA(SPLIT(B5813,"" "")))"),1.0)</f>
        <v>1</v>
      </c>
    </row>
    <row r="5814">
      <c r="A5814" s="1" t="s">
        <v>11551</v>
      </c>
      <c r="B5814" s="1" t="s">
        <v>11552</v>
      </c>
      <c r="C5814" s="1">
        <v>152.0</v>
      </c>
      <c r="F5814" s="1" t="s">
        <v>0</v>
      </c>
      <c r="G5814" s="2">
        <f>IFERROR(__xludf.DUMMYFUNCTION("IF(B5814="""","""",COUNTA(SPLIT(B5814,"" "")))"),1.0)</f>
        <v>1</v>
      </c>
    </row>
    <row r="5815">
      <c r="A5815" s="1" t="s">
        <v>11553</v>
      </c>
      <c r="B5815" s="1" t="s">
        <v>11554</v>
      </c>
      <c r="C5815" s="1">
        <v>156.0</v>
      </c>
      <c r="F5815" s="1" t="s">
        <v>0</v>
      </c>
      <c r="G5815" s="2">
        <f>IFERROR(__xludf.DUMMYFUNCTION("IF(B5815="""","""",COUNTA(SPLIT(B5815,"" "")))"),1.0)</f>
        <v>1</v>
      </c>
    </row>
    <row r="5816">
      <c r="A5816" s="1" t="s">
        <v>11555</v>
      </c>
      <c r="B5816" s="1" t="s">
        <v>11556</v>
      </c>
      <c r="C5816" s="1">
        <v>160.0</v>
      </c>
      <c r="F5816" s="1" t="s">
        <v>0</v>
      </c>
      <c r="G5816" s="2">
        <f>IFERROR(__xludf.DUMMYFUNCTION("IF(B5816="""","""",COUNTA(SPLIT(B5816,"" "")))"),1.0)</f>
        <v>1</v>
      </c>
    </row>
    <row r="5817">
      <c r="A5817" s="1" t="s">
        <v>11557</v>
      </c>
      <c r="B5817" s="1" t="s">
        <v>11558</v>
      </c>
      <c r="C5817" s="1">
        <v>164.0</v>
      </c>
      <c r="F5817" s="1" t="s">
        <v>0</v>
      </c>
      <c r="G5817" s="2">
        <f>IFERROR(__xludf.DUMMYFUNCTION("IF(B5817="""","""",COUNTA(SPLIT(B5817,"" "")))"),1.0)</f>
        <v>1</v>
      </c>
    </row>
    <row r="5818">
      <c r="A5818" s="1" t="s">
        <v>11559</v>
      </c>
      <c r="B5818" s="1" t="s">
        <v>11560</v>
      </c>
      <c r="C5818" s="1">
        <v>168.0</v>
      </c>
      <c r="F5818" s="1" t="s">
        <v>0</v>
      </c>
      <c r="G5818" s="2">
        <f>IFERROR(__xludf.DUMMYFUNCTION("IF(B5818="""","""",COUNTA(SPLIT(B5818,"" "")))"),1.0)</f>
        <v>1</v>
      </c>
    </row>
    <row r="5819">
      <c r="A5819" s="1" t="s">
        <v>11561</v>
      </c>
      <c r="B5819" s="1" t="s">
        <v>11562</v>
      </c>
      <c r="C5819" s="1">
        <v>172.0</v>
      </c>
      <c r="F5819" s="1" t="s">
        <v>0</v>
      </c>
      <c r="G5819" s="2">
        <f>IFERROR(__xludf.DUMMYFUNCTION("IF(B5819="""","""",COUNTA(SPLIT(B5819,"" "")))"),1.0)</f>
        <v>1</v>
      </c>
    </row>
    <row r="5820">
      <c r="A5820" s="1" t="s">
        <v>11563</v>
      </c>
      <c r="B5820" s="1" t="s">
        <v>11564</v>
      </c>
      <c r="C5820" s="1">
        <v>176.0</v>
      </c>
      <c r="F5820" s="1" t="s">
        <v>0</v>
      </c>
      <c r="G5820" s="2">
        <f>IFERROR(__xludf.DUMMYFUNCTION("IF(B5820="""","""",COUNTA(SPLIT(B5820,"" "")))"),1.0)</f>
        <v>1</v>
      </c>
    </row>
    <row r="5821">
      <c r="A5821" s="1" t="s">
        <v>11565</v>
      </c>
      <c r="B5821" s="1" t="s">
        <v>11566</v>
      </c>
      <c r="C5821" s="1">
        <v>180.0</v>
      </c>
      <c r="F5821" s="1" t="s">
        <v>0</v>
      </c>
      <c r="G5821" s="2">
        <f>IFERROR(__xludf.DUMMYFUNCTION("IF(B5821="""","""",COUNTA(SPLIT(B5821,"" "")))"),1.0)</f>
        <v>1</v>
      </c>
    </row>
    <row r="5822">
      <c r="A5822" s="1" t="s">
        <v>11567</v>
      </c>
      <c r="B5822" s="1" t="s">
        <v>11568</v>
      </c>
      <c r="C5822" s="1">
        <v>184.0</v>
      </c>
      <c r="F5822" s="1" t="s">
        <v>0</v>
      </c>
      <c r="G5822" s="2">
        <f>IFERROR(__xludf.DUMMYFUNCTION("IF(B5822="""","""",COUNTA(SPLIT(B5822,"" "")))"),1.0)</f>
        <v>1</v>
      </c>
    </row>
    <row r="5823">
      <c r="A5823" s="1" t="s">
        <v>11569</v>
      </c>
      <c r="B5823" s="1" t="s">
        <v>11570</v>
      </c>
      <c r="C5823" s="1">
        <v>188.0</v>
      </c>
      <c r="F5823" s="1" t="s">
        <v>0</v>
      </c>
      <c r="G5823" s="2">
        <f>IFERROR(__xludf.DUMMYFUNCTION("IF(B5823="""","""",COUNTA(SPLIT(B5823,"" "")))"),1.0)</f>
        <v>1</v>
      </c>
    </row>
    <row r="5824">
      <c r="A5824" s="1" t="s">
        <v>11571</v>
      </c>
      <c r="B5824" s="1" t="s">
        <v>11572</v>
      </c>
      <c r="C5824" s="1">
        <v>192.0</v>
      </c>
      <c r="F5824" s="1" t="s">
        <v>0</v>
      </c>
      <c r="G5824" s="2">
        <f>IFERROR(__xludf.DUMMYFUNCTION("IF(B5824="""","""",COUNTA(SPLIT(B5824,"" "")))"),1.0)</f>
        <v>1</v>
      </c>
    </row>
    <row r="5825">
      <c r="A5825" s="1" t="s">
        <v>11573</v>
      </c>
      <c r="B5825" s="1" t="s">
        <v>11574</v>
      </c>
      <c r="C5825" s="1">
        <v>196.0</v>
      </c>
      <c r="F5825" s="1" t="s">
        <v>0</v>
      </c>
      <c r="G5825" s="2">
        <f>IFERROR(__xludf.DUMMYFUNCTION("IF(B5825="""","""",COUNTA(SPLIT(B5825,"" "")))"),1.0)</f>
        <v>1</v>
      </c>
    </row>
    <row r="5826">
      <c r="A5826" s="1" t="s">
        <v>11575</v>
      </c>
      <c r="B5826" s="1" t="s">
        <v>11576</v>
      </c>
      <c r="C5826" s="1">
        <v>200.0</v>
      </c>
      <c r="F5826" s="1" t="s">
        <v>0</v>
      </c>
      <c r="G5826" s="2">
        <f>IFERROR(__xludf.DUMMYFUNCTION("IF(B5826="""","""",COUNTA(SPLIT(B5826,"" "")))"),1.0)</f>
        <v>1</v>
      </c>
    </row>
    <row r="5827">
      <c r="A5827" s="1" t="s">
        <v>11577</v>
      </c>
      <c r="B5827" s="1" t="s">
        <v>11578</v>
      </c>
      <c r="C5827" s="1">
        <v>204.0</v>
      </c>
      <c r="F5827" s="1" t="s">
        <v>0</v>
      </c>
      <c r="G5827" s="2">
        <f>IFERROR(__xludf.DUMMYFUNCTION("IF(B5827="""","""",COUNTA(SPLIT(B5827,"" "")))"),1.0)</f>
        <v>1</v>
      </c>
    </row>
    <row r="5828">
      <c r="A5828" s="1" t="s">
        <v>11579</v>
      </c>
      <c r="B5828" s="1" t="s">
        <v>11580</v>
      </c>
      <c r="C5828" s="1">
        <v>208.0</v>
      </c>
      <c r="F5828" s="1" t="s">
        <v>0</v>
      </c>
      <c r="G5828" s="2">
        <f>IFERROR(__xludf.DUMMYFUNCTION("IF(B5828="""","""",COUNTA(SPLIT(B5828,"" "")))"),1.0)</f>
        <v>1</v>
      </c>
    </row>
    <row r="5829">
      <c r="A5829" s="1" t="s">
        <v>11581</v>
      </c>
      <c r="B5829" s="1" t="s">
        <v>11582</v>
      </c>
      <c r="C5829" s="1">
        <v>212.0</v>
      </c>
      <c r="F5829" s="1" t="s">
        <v>0</v>
      </c>
      <c r="G5829" s="2">
        <f>IFERROR(__xludf.DUMMYFUNCTION("IF(B5829="""","""",COUNTA(SPLIT(B5829,"" "")))"),1.0)</f>
        <v>1</v>
      </c>
    </row>
    <row r="5830">
      <c r="A5830" s="1" t="s">
        <v>11583</v>
      </c>
      <c r="B5830" s="1" t="s">
        <v>11584</v>
      </c>
      <c r="C5830" s="1">
        <v>216.0</v>
      </c>
      <c r="F5830" s="1" t="s">
        <v>0</v>
      </c>
      <c r="G5830" s="2">
        <f>IFERROR(__xludf.DUMMYFUNCTION("IF(B5830="""","""",COUNTA(SPLIT(B5830,"" "")))"),1.0)</f>
        <v>1</v>
      </c>
    </row>
    <row r="5831">
      <c r="A5831" s="1" t="s">
        <v>11585</v>
      </c>
      <c r="B5831" s="1" t="s">
        <v>11586</v>
      </c>
      <c r="C5831" s="1">
        <v>220.0</v>
      </c>
      <c r="F5831" s="1" t="s">
        <v>0</v>
      </c>
      <c r="G5831" s="2">
        <f>IFERROR(__xludf.DUMMYFUNCTION("IF(B5831="""","""",COUNTA(SPLIT(B5831,"" "")))"),1.0)</f>
        <v>1</v>
      </c>
    </row>
    <row r="5832">
      <c r="A5832" s="1" t="s">
        <v>11587</v>
      </c>
      <c r="B5832" s="1" t="s">
        <v>11588</v>
      </c>
      <c r="C5832" s="1">
        <v>224.0</v>
      </c>
      <c r="F5832" s="1" t="s">
        <v>0</v>
      </c>
      <c r="G5832" s="2">
        <f>IFERROR(__xludf.DUMMYFUNCTION("IF(B5832="""","""",COUNTA(SPLIT(B5832,"" "")))"),1.0)</f>
        <v>1</v>
      </c>
    </row>
    <row r="5833">
      <c r="A5833" s="1" t="s">
        <v>11589</v>
      </c>
      <c r="B5833" s="1" t="s">
        <v>11590</v>
      </c>
      <c r="C5833" s="1">
        <v>228.0</v>
      </c>
      <c r="F5833" s="1" t="s">
        <v>0</v>
      </c>
      <c r="G5833" s="2">
        <f>IFERROR(__xludf.DUMMYFUNCTION("IF(B5833="""","""",COUNTA(SPLIT(B5833,"" "")))"),1.0)</f>
        <v>1</v>
      </c>
    </row>
    <row r="5834">
      <c r="A5834" s="1" t="s">
        <v>11591</v>
      </c>
      <c r="B5834" s="1" t="s">
        <v>11592</v>
      </c>
      <c r="C5834" s="1">
        <v>232.0</v>
      </c>
      <c r="F5834" s="1" t="s">
        <v>0</v>
      </c>
      <c r="G5834" s="2">
        <f>IFERROR(__xludf.DUMMYFUNCTION("IF(B5834="""","""",COUNTA(SPLIT(B5834,"" "")))"),1.0)</f>
        <v>1</v>
      </c>
    </row>
    <row r="5835">
      <c r="A5835" s="1" t="s">
        <v>11593</v>
      </c>
      <c r="B5835" s="1" t="s">
        <v>11594</v>
      </c>
      <c r="C5835" s="1">
        <v>236.0</v>
      </c>
      <c r="F5835" s="1" t="s">
        <v>0</v>
      </c>
      <c r="G5835" s="2">
        <f>IFERROR(__xludf.DUMMYFUNCTION("IF(B5835="""","""",COUNTA(SPLIT(B5835,"" "")))"),1.0)</f>
        <v>1</v>
      </c>
    </row>
    <row r="5836">
      <c r="A5836" s="1" t="s">
        <v>11595</v>
      </c>
      <c r="B5836" s="1" t="s">
        <v>11596</v>
      </c>
      <c r="C5836" s="1">
        <v>239.0</v>
      </c>
      <c r="F5836" s="1" t="s">
        <v>0</v>
      </c>
      <c r="G5836" s="2">
        <f>IFERROR(__xludf.DUMMYFUNCTION("IF(B5836="""","""",COUNTA(SPLIT(B5836,"" "")))"),1.0)</f>
        <v>1</v>
      </c>
    </row>
    <row r="5837">
      <c r="A5837" s="1" t="s">
        <v>11597</v>
      </c>
      <c r="B5837" s="1" t="s">
        <v>11598</v>
      </c>
      <c r="C5837" s="1">
        <v>242.0</v>
      </c>
      <c r="F5837" s="1" t="s">
        <v>0</v>
      </c>
      <c r="G5837" s="2">
        <f>IFERROR(__xludf.DUMMYFUNCTION("IF(B5837="""","""",COUNTA(SPLIT(B5837,"" "")))"),1.0)</f>
        <v>1</v>
      </c>
    </row>
    <row r="5838">
      <c r="A5838" s="1" t="s">
        <v>11599</v>
      </c>
      <c r="B5838" s="1" t="s">
        <v>11600</v>
      </c>
      <c r="C5838" s="1">
        <v>245.0</v>
      </c>
      <c r="F5838" s="1" t="s">
        <v>0</v>
      </c>
      <c r="G5838" s="2">
        <f>IFERROR(__xludf.DUMMYFUNCTION("IF(B5838="""","""",COUNTA(SPLIT(B5838,"" "")))"),1.0)</f>
        <v>1</v>
      </c>
    </row>
    <row r="5839">
      <c r="A5839" s="1" t="s">
        <v>11601</v>
      </c>
      <c r="B5839" s="1" t="s">
        <v>11602</v>
      </c>
      <c r="C5839" s="1">
        <v>248.0</v>
      </c>
      <c r="F5839" s="1" t="s">
        <v>0</v>
      </c>
      <c r="G5839" s="2">
        <f>IFERROR(__xludf.DUMMYFUNCTION("IF(B5839="""","""",COUNTA(SPLIT(B5839,"" "")))"),1.0)</f>
        <v>1</v>
      </c>
    </row>
    <row r="5840">
      <c r="A5840" s="1" t="s">
        <v>11603</v>
      </c>
      <c r="B5840" s="1" t="s">
        <v>11604</v>
      </c>
      <c r="C5840" s="1">
        <v>251.0</v>
      </c>
      <c r="F5840" s="1" t="s">
        <v>0</v>
      </c>
      <c r="G5840" s="2">
        <f>IFERROR(__xludf.DUMMYFUNCTION("IF(B5840="""","""",COUNTA(SPLIT(B5840,"" "")))"),1.0)</f>
        <v>1</v>
      </c>
    </row>
    <row r="5841">
      <c r="A5841" s="1" t="s">
        <v>11605</v>
      </c>
      <c r="B5841" s="1" t="s">
        <v>11606</v>
      </c>
      <c r="C5841" s="1">
        <v>254.0</v>
      </c>
      <c r="F5841" s="1" t="s">
        <v>0</v>
      </c>
      <c r="G5841" s="2">
        <f>IFERROR(__xludf.DUMMYFUNCTION("IF(B5841="""","""",COUNTA(SPLIT(B5841,"" "")))"),1.0)</f>
        <v>1</v>
      </c>
    </row>
    <row r="5842">
      <c r="A5842" s="1" t="s">
        <v>11607</v>
      </c>
      <c r="B5842" s="1" t="s">
        <v>11608</v>
      </c>
      <c r="C5842" s="1">
        <v>257.0</v>
      </c>
      <c r="F5842" s="1" t="s">
        <v>0</v>
      </c>
      <c r="G5842" s="2">
        <f>IFERROR(__xludf.DUMMYFUNCTION("IF(B5842="""","""",COUNTA(SPLIT(B5842,"" "")))"),1.0)</f>
        <v>1</v>
      </c>
    </row>
    <row r="5843">
      <c r="A5843" s="1" t="s">
        <v>11609</v>
      </c>
      <c r="B5843" s="1" t="s">
        <v>11610</v>
      </c>
      <c r="C5843" s="1">
        <v>260.0</v>
      </c>
      <c r="F5843" s="1" t="s">
        <v>0</v>
      </c>
      <c r="G5843" s="2">
        <f>IFERROR(__xludf.DUMMYFUNCTION("IF(B5843="""","""",COUNTA(SPLIT(B5843,"" "")))"),1.0)</f>
        <v>1</v>
      </c>
    </row>
    <row r="5844">
      <c r="A5844" s="1" t="s">
        <v>11611</v>
      </c>
      <c r="B5844" s="1" t="s">
        <v>11612</v>
      </c>
      <c r="C5844" s="1">
        <v>263.0</v>
      </c>
      <c r="F5844" s="1" t="s">
        <v>0</v>
      </c>
      <c r="G5844" s="2">
        <f>IFERROR(__xludf.DUMMYFUNCTION("IF(B5844="""","""",COUNTA(SPLIT(B5844,"" "")))"),1.0)</f>
        <v>1</v>
      </c>
    </row>
    <row r="5845">
      <c r="A5845" s="1" t="s">
        <v>11613</v>
      </c>
      <c r="B5845" s="1" t="s">
        <v>11614</v>
      </c>
      <c r="C5845" s="1">
        <v>266.0</v>
      </c>
      <c r="F5845" s="1" t="s">
        <v>0</v>
      </c>
      <c r="G5845" s="2">
        <f>IFERROR(__xludf.DUMMYFUNCTION("IF(B5845="""","""",COUNTA(SPLIT(B5845,"" "")))"),1.0)</f>
        <v>1</v>
      </c>
    </row>
    <row r="5846">
      <c r="A5846" s="1" t="s">
        <v>11615</v>
      </c>
      <c r="B5846" s="1" t="s">
        <v>11616</v>
      </c>
      <c r="C5846" s="1">
        <v>269.0</v>
      </c>
      <c r="F5846" s="1" t="s">
        <v>0</v>
      </c>
      <c r="G5846" s="2">
        <f>IFERROR(__xludf.DUMMYFUNCTION("IF(B5846="""","""",COUNTA(SPLIT(B5846,"" "")))"),1.0)</f>
        <v>1</v>
      </c>
    </row>
    <row r="5847">
      <c r="A5847" s="1" t="s">
        <v>11617</v>
      </c>
      <c r="B5847" s="1" t="s">
        <v>11618</v>
      </c>
      <c r="C5847" s="1">
        <v>271.0</v>
      </c>
      <c r="F5847" s="1" t="s">
        <v>0</v>
      </c>
      <c r="G5847" s="2">
        <f>IFERROR(__xludf.DUMMYFUNCTION("IF(B5847="""","""",COUNTA(SPLIT(B5847,"" "")))"),1.0)</f>
        <v>1</v>
      </c>
    </row>
    <row r="5848">
      <c r="A5848" s="1" t="s">
        <v>11619</v>
      </c>
      <c r="B5848" s="1" t="s">
        <v>11620</v>
      </c>
      <c r="C5848" s="1">
        <v>8401.0</v>
      </c>
      <c r="F5848" s="1" t="s">
        <v>0</v>
      </c>
      <c r="G5848" s="2">
        <f>IFERROR(__xludf.DUMMYFUNCTION("IF(B5848="""","""",COUNTA(SPLIT(B5848,"" "")))"),1.0)</f>
        <v>1</v>
      </c>
    </row>
    <row r="5849">
      <c r="A5849" s="1" t="s">
        <v>11621</v>
      </c>
      <c r="B5849" s="1" t="s">
        <v>11622</v>
      </c>
      <c r="C5849" s="1">
        <v>8403.0</v>
      </c>
      <c r="F5849" s="1" t="s">
        <v>0</v>
      </c>
      <c r="G5849" s="2">
        <f>IFERROR(__xludf.DUMMYFUNCTION("IF(B5849="""","""",COUNTA(SPLIT(B5849,"" "")))"),1.0)</f>
        <v>1</v>
      </c>
    </row>
    <row r="5850">
      <c r="A5850" s="1" t="s">
        <v>11623</v>
      </c>
      <c r="B5850" s="1" t="s">
        <v>11624</v>
      </c>
      <c r="C5850" s="1">
        <v>8407.0</v>
      </c>
      <c r="F5850" s="1" t="s">
        <v>0</v>
      </c>
      <c r="G5850" s="2">
        <f>IFERROR(__xludf.DUMMYFUNCTION("IF(B5850="""","""",COUNTA(SPLIT(B5850,"" "")))"),1.0)</f>
        <v>1</v>
      </c>
    </row>
    <row r="5851">
      <c r="A5851" s="1" t="s">
        <v>11625</v>
      </c>
      <c r="B5851" s="1" t="s">
        <v>11626</v>
      </c>
      <c r="C5851" s="1">
        <v>8409.0</v>
      </c>
      <c r="F5851" s="1" t="s">
        <v>0</v>
      </c>
      <c r="G5851" s="2">
        <f>IFERROR(__xludf.DUMMYFUNCTION("IF(B5851="""","""",COUNTA(SPLIT(B5851,"" "")))"),2.0)</f>
        <v>2</v>
      </c>
    </row>
    <row r="5852">
      <c r="A5852" s="1" t="s">
        <v>11627</v>
      </c>
      <c r="B5852" s="1" t="s">
        <v>11628</v>
      </c>
      <c r="C5852" s="1">
        <v>3657.0</v>
      </c>
      <c r="F5852" s="1" t="s">
        <v>0</v>
      </c>
      <c r="G5852" s="2">
        <f>IFERROR(__xludf.DUMMYFUNCTION("IF(B5852="""","""",COUNTA(SPLIT(B5852,"" "")))"),1.0)</f>
        <v>1</v>
      </c>
    </row>
    <row r="5853">
      <c r="A5853" s="1" t="s">
        <v>11629</v>
      </c>
      <c r="B5853" s="1" t="s">
        <v>970</v>
      </c>
      <c r="C5853" s="1">
        <v>6901.0</v>
      </c>
      <c r="F5853" s="1" t="s">
        <v>0</v>
      </c>
      <c r="G5853" s="2">
        <f>IFERROR(__xludf.DUMMYFUNCTION("IF(B5853="""","""",COUNTA(SPLIT(B5853,"" "")))"),1.0)</f>
        <v>1</v>
      </c>
    </row>
    <row r="5854">
      <c r="A5854" s="1" t="s">
        <v>11630</v>
      </c>
      <c r="B5854" s="1" t="s">
        <v>11631</v>
      </c>
      <c r="C5854" s="1">
        <v>6902.0</v>
      </c>
      <c r="F5854" s="1" t="s">
        <v>0</v>
      </c>
      <c r="G5854" s="2">
        <f>IFERROR(__xludf.DUMMYFUNCTION("IF(B5854="""","""",COUNTA(SPLIT(B5854,"" "")))"),1.0)</f>
        <v>1</v>
      </c>
    </row>
    <row r="5855">
      <c r="A5855" s="1" t="s">
        <v>11632</v>
      </c>
      <c r="B5855" s="1" t="s">
        <v>11633</v>
      </c>
      <c r="C5855" s="1">
        <v>6909.0</v>
      </c>
      <c r="F5855" s="1" t="s">
        <v>0</v>
      </c>
      <c r="G5855" s="2">
        <f>IFERROR(__xludf.DUMMYFUNCTION("IF(B5855="""","""",COUNTA(SPLIT(B5855,"" "")))"),2.0)</f>
        <v>2</v>
      </c>
    </row>
    <row r="5856">
      <c r="A5856" s="1" t="s">
        <v>11634</v>
      </c>
      <c r="B5856" s="1" t="s">
        <v>11635</v>
      </c>
      <c r="C5856" s="1">
        <v>6916.0</v>
      </c>
      <c r="F5856" s="1" t="s">
        <v>0</v>
      </c>
      <c r="G5856" s="2">
        <f>IFERROR(__xludf.DUMMYFUNCTION("IF(B5856="""","""",COUNTA(SPLIT(B5856,"" "")))"),2.0)</f>
        <v>2</v>
      </c>
    </row>
    <row r="5857">
      <c r="A5857" s="1" t="s">
        <v>11636</v>
      </c>
      <c r="B5857" s="1" t="s">
        <v>11637</v>
      </c>
      <c r="C5857" s="1">
        <v>6923.0</v>
      </c>
      <c r="F5857" s="1" t="s">
        <v>0</v>
      </c>
      <c r="G5857" s="2">
        <f>IFERROR(__xludf.DUMMYFUNCTION("IF(B5857="""","""",COUNTA(SPLIT(B5857,"" "")))"),2.0)</f>
        <v>2</v>
      </c>
    </row>
    <row r="5858">
      <c r="A5858" s="1" t="s">
        <v>11638</v>
      </c>
      <c r="B5858" s="1" t="s">
        <v>11639</v>
      </c>
      <c r="C5858" s="1">
        <v>6930.0</v>
      </c>
      <c r="F5858" s="1" t="s">
        <v>0</v>
      </c>
      <c r="G5858" s="2">
        <f>IFERROR(__xludf.DUMMYFUNCTION("IF(B5858="""","""",COUNTA(SPLIT(B5858,"" "")))"),2.0)</f>
        <v>2</v>
      </c>
    </row>
    <row r="5859">
      <c r="A5859" s="1" t="s">
        <v>11640</v>
      </c>
      <c r="B5859" s="1" t="s">
        <v>11641</v>
      </c>
      <c r="C5859" s="1">
        <v>6937.0</v>
      </c>
      <c r="F5859" s="1" t="s">
        <v>0</v>
      </c>
      <c r="G5859" s="2">
        <f>IFERROR(__xludf.DUMMYFUNCTION("IF(B5859="""","""",COUNTA(SPLIT(B5859,"" "")))"),2.0)</f>
        <v>2</v>
      </c>
    </row>
    <row r="5860">
      <c r="A5860" s="1" t="s">
        <v>11642</v>
      </c>
      <c r="B5860" s="1" t="s">
        <v>11643</v>
      </c>
      <c r="C5860" s="1">
        <v>6944.0</v>
      </c>
      <c r="F5860" s="1" t="s">
        <v>0</v>
      </c>
      <c r="G5860" s="2">
        <f>IFERROR(__xludf.DUMMYFUNCTION("IF(B5860="""","""",COUNTA(SPLIT(B5860,"" "")))"),2.0)</f>
        <v>2</v>
      </c>
    </row>
    <row r="5861">
      <c r="A5861" s="1" t="s">
        <v>11644</v>
      </c>
      <c r="B5861" s="1" t="s">
        <v>11645</v>
      </c>
      <c r="C5861" s="1">
        <v>6951.0</v>
      </c>
      <c r="F5861" s="1" t="s">
        <v>0</v>
      </c>
      <c r="G5861" s="2">
        <f>IFERROR(__xludf.DUMMYFUNCTION("IF(B5861="""","""",COUNTA(SPLIT(B5861,"" "")))"),2.0)</f>
        <v>2</v>
      </c>
    </row>
    <row r="5862">
      <c r="A5862" s="1" t="s">
        <v>11646</v>
      </c>
      <c r="B5862" s="1" t="s">
        <v>11647</v>
      </c>
      <c r="C5862" s="1">
        <v>6958.0</v>
      </c>
      <c r="F5862" s="1" t="s">
        <v>0</v>
      </c>
      <c r="G5862" s="2">
        <f>IFERROR(__xludf.DUMMYFUNCTION("IF(B5862="""","""",COUNTA(SPLIT(B5862,"" "")))"),2.0)</f>
        <v>2</v>
      </c>
    </row>
    <row r="5863">
      <c r="A5863" s="1" t="s">
        <v>11648</v>
      </c>
      <c r="B5863" s="1" t="s">
        <v>11649</v>
      </c>
      <c r="C5863" s="1">
        <v>6965.0</v>
      </c>
      <c r="F5863" s="1" t="s">
        <v>0</v>
      </c>
      <c r="G5863" s="2">
        <f>IFERROR(__xludf.DUMMYFUNCTION("IF(B5863="""","""",COUNTA(SPLIT(B5863,"" "")))"),2.0)</f>
        <v>2</v>
      </c>
    </row>
    <row r="5864">
      <c r="A5864" s="1" t="s">
        <v>11650</v>
      </c>
      <c r="B5864" s="1" t="s">
        <v>11651</v>
      </c>
      <c r="C5864" s="1">
        <v>6972.0</v>
      </c>
      <c r="F5864" s="1" t="s">
        <v>0</v>
      </c>
      <c r="G5864" s="2">
        <f>IFERROR(__xludf.DUMMYFUNCTION("IF(B5864="""","""",COUNTA(SPLIT(B5864,"" "")))"),2.0)</f>
        <v>2</v>
      </c>
    </row>
    <row r="5865">
      <c r="A5865" s="1" t="s">
        <v>11652</v>
      </c>
      <c r="B5865" s="1" t="s">
        <v>11653</v>
      </c>
      <c r="C5865" s="1">
        <v>6979.0</v>
      </c>
      <c r="F5865" s="1" t="s">
        <v>0</v>
      </c>
      <c r="G5865" s="2">
        <f>IFERROR(__xludf.DUMMYFUNCTION("IF(B5865="""","""",COUNTA(SPLIT(B5865,"" "")))"),2.0)</f>
        <v>2</v>
      </c>
    </row>
    <row r="5866">
      <c r="A5866" s="1" t="s">
        <v>11654</v>
      </c>
      <c r="B5866" s="1" t="s">
        <v>11655</v>
      </c>
      <c r="C5866" s="1">
        <v>6986.0</v>
      </c>
      <c r="F5866" s="1" t="s">
        <v>0</v>
      </c>
      <c r="G5866" s="2">
        <f>IFERROR(__xludf.DUMMYFUNCTION("IF(B5866="""","""",COUNTA(SPLIT(B5866,"" "")))"),2.0)</f>
        <v>2</v>
      </c>
    </row>
    <row r="5867">
      <c r="A5867" s="1" t="s">
        <v>11656</v>
      </c>
      <c r="B5867" s="1" t="s">
        <v>11657</v>
      </c>
      <c r="C5867" s="1">
        <v>6993.0</v>
      </c>
      <c r="F5867" s="1" t="s">
        <v>0</v>
      </c>
      <c r="G5867" s="2">
        <f>IFERROR(__xludf.DUMMYFUNCTION("IF(B5867="""","""",COUNTA(SPLIT(B5867,"" "")))"),2.0)</f>
        <v>2</v>
      </c>
    </row>
    <row r="5868">
      <c r="A5868" s="1" t="s">
        <v>11658</v>
      </c>
      <c r="B5868" s="1" t="s">
        <v>11659</v>
      </c>
      <c r="C5868" s="1">
        <v>7000.0</v>
      </c>
      <c r="F5868" s="1" t="s">
        <v>0</v>
      </c>
      <c r="G5868" s="2">
        <f>IFERROR(__xludf.DUMMYFUNCTION("IF(B5868="""","""",COUNTA(SPLIT(B5868,"" "")))"),2.0)</f>
        <v>2</v>
      </c>
    </row>
    <row r="5869">
      <c r="A5869" s="1" t="s">
        <v>11660</v>
      </c>
      <c r="B5869" s="1" t="s">
        <v>11661</v>
      </c>
      <c r="C5869" s="1">
        <v>7007.0</v>
      </c>
      <c r="F5869" s="1" t="s">
        <v>0</v>
      </c>
      <c r="G5869" s="2">
        <f>IFERROR(__xludf.DUMMYFUNCTION("IF(B5869="""","""",COUNTA(SPLIT(B5869,"" "")))"),2.0)</f>
        <v>2</v>
      </c>
    </row>
    <row r="5870">
      <c r="A5870" s="1" t="s">
        <v>11662</v>
      </c>
      <c r="B5870" s="1" t="s">
        <v>11663</v>
      </c>
      <c r="C5870" s="1">
        <v>7014.0</v>
      </c>
      <c r="F5870" s="1" t="s">
        <v>0</v>
      </c>
      <c r="G5870" s="2">
        <f>IFERROR(__xludf.DUMMYFUNCTION("IF(B5870="""","""",COUNTA(SPLIT(B5870,"" "")))"),2.0)</f>
        <v>2</v>
      </c>
    </row>
    <row r="5871">
      <c r="A5871" s="1" t="s">
        <v>11664</v>
      </c>
      <c r="B5871" s="1" t="s">
        <v>11665</v>
      </c>
      <c r="C5871" s="1">
        <v>7021.0</v>
      </c>
      <c r="F5871" s="1" t="s">
        <v>0</v>
      </c>
      <c r="G5871" s="2">
        <f>IFERROR(__xludf.DUMMYFUNCTION("IF(B5871="""","""",COUNTA(SPLIT(B5871,"" "")))"),2.0)</f>
        <v>2</v>
      </c>
    </row>
    <row r="5872">
      <c r="A5872" s="1" t="s">
        <v>11666</v>
      </c>
      <c r="B5872" s="1" t="s">
        <v>11667</v>
      </c>
      <c r="C5872" s="1">
        <v>7028.0</v>
      </c>
      <c r="F5872" s="1" t="s">
        <v>0</v>
      </c>
      <c r="G5872" s="2">
        <f>IFERROR(__xludf.DUMMYFUNCTION("IF(B5872="""","""",COUNTA(SPLIT(B5872,"" "")))"),2.0)</f>
        <v>2</v>
      </c>
    </row>
    <row r="5873">
      <c r="A5873" s="1" t="s">
        <v>11668</v>
      </c>
      <c r="B5873" s="1" t="s">
        <v>11669</v>
      </c>
      <c r="C5873" s="1">
        <v>7035.0</v>
      </c>
      <c r="F5873" s="1" t="s">
        <v>0</v>
      </c>
      <c r="G5873" s="2">
        <f>IFERROR(__xludf.DUMMYFUNCTION("IF(B5873="""","""",COUNTA(SPLIT(B5873,"" "")))"),2.0)</f>
        <v>2</v>
      </c>
    </row>
    <row r="5874">
      <c r="A5874" s="1" t="s">
        <v>11670</v>
      </c>
      <c r="B5874" s="1" t="s">
        <v>11671</v>
      </c>
      <c r="C5874" s="1">
        <v>7042.0</v>
      </c>
      <c r="F5874" s="1" t="s">
        <v>0</v>
      </c>
      <c r="G5874" s="2">
        <f>IFERROR(__xludf.DUMMYFUNCTION("IF(B5874="""","""",COUNTA(SPLIT(B5874,"" "")))"),2.0)</f>
        <v>2</v>
      </c>
    </row>
    <row r="5875">
      <c r="A5875" s="1" t="s">
        <v>11672</v>
      </c>
      <c r="B5875" s="1" t="s">
        <v>11673</v>
      </c>
      <c r="C5875" s="1">
        <v>827.0</v>
      </c>
      <c r="F5875" s="1" t="s">
        <v>0</v>
      </c>
      <c r="G5875" s="2">
        <f>IFERROR(__xludf.DUMMYFUNCTION("IF(B5875="""","""",COUNTA(SPLIT(B5875,"" "")))"),1.0)</f>
        <v>1</v>
      </c>
    </row>
    <row r="5876">
      <c r="A5876" s="1" t="s">
        <v>11674</v>
      </c>
      <c r="B5876" s="1" t="s">
        <v>11675</v>
      </c>
      <c r="C5876" s="1">
        <v>831.0</v>
      </c>
      <c r="F5876" s="1" t="s">
        <v>0</v>
      </c>
      <c r="G5876" s="2">
        <f>IFERROR(__xludf.DUMMYFUNCTION("IF(B5876="""","""",COUNTA(SPLIT(B5876,"" "")))"),1.0)</f>
        <v>1</v>
      </c>
    </row>
    <row r="5877">
      <c r="A5877" s="1" t="s">
        <v>11676</v>
      </c>
      <c r="B5877" s="1" t="s">
        <v>11677</v>
      </c>
      <c r="C5877" s="1">
        <v>835.0</v>
      </c>
      <c r="F5877" s="1" t="s">
        <v>0</v>
      </c>
      <c r="G5877" s="2">
        <f>IFERROR(__xludf.DUMMYFUNCTION("IF(B5877="""","""",COUNTA(SPLIT(B5877,"" "")))"),1.0)</f>
        <v>1</v>
      </c>
    </row>
    <row r="5878">
      <c r="A5878" s="1" t="s">
        <v>11678</v>
      </c>
      <c r="B5878" s="1" t="s">
        <v>11679</v>
      </c>
      <c r="C5878" s="1">
        <v>839.0</v>
      </c>
      <c r="F5878" s="1" t="s">
        <v>0</v>
      </c>
      <c r="G5878" s="2">
        <f>IFERROR(__xludf.DUMMYFUNCTION("IF(B5878="""","""",COUNTA(SPLIT(B5878,"" "")))"),1.0)</f>
        <v>1</v>
      </c>
    </row>
    <row r="5879">
      <c r="A5879" s="1" t="s">
        <v>11680</v>
      </c>
      <c r="B5879" s="1" t="s">
        <v>11681</v>
      </c>
      <c r="C5879" s="1">
        <v>843.0</v>
      </c>
      <c r="F5879" s="1" t="s">
        <v>0</v>
      </c>
      <c r="G5879" s="2">
        <f>IFERROR(__xludf.DUMMYFUNCTION("IF(B5879="""","""",COUNTA(SPLIT(B5879,"" "")))"),1.0)</f>
        <v>1</v>
      </c>
    </row>
    <row r="5880">
      <c r="A5880" s="1" t="s">
        <v>11682</v>
      </c>
      <c r="B5880" s="1" t="s">
        <v>11683</v>
      </c>
      <c r="C5880" s="1">
        <v>847.0</v>
      </c>
      <c r="F5880" s="1" t="s">
        <v>0</v>
      </c>
      <c r="G5880" s="2">
        <f>IFERROR(__xludf.DUMMYFUNCTION("IF(B5880="""","""",COUNTA(SPLIT(B5880,"" "")))"),1.0)</f>
        <v>1</v>
      </c>
    </row>
    <row r="5881">
      <c r="A5881" s="1" t="s">
        <v>11684</v>
      </c>
      <c r="B5881" s="1" t="s">
        <v>11685</v>
      </c>
      <c r="C5881" s="1">
        <v>851.0</v>
      </c>
      <c r="F5881" s="1" t="s">
        <v>0</v>
      </c>
      <c r="G5881" s="2">
        <f>IFERROR(__xludf.DUMMYFUNCTION("IF(B5881="""","""",COUNTA(SPLIT(B5881,"" "")))"),1.0)</f>
        <v>1</v>
      </c>
    </row>
    <row r="5882">
      <c r="A5882" s="1" t="s">
        <v>11686</v>
      </c>
      <c r="B5882" s="1" t="s">
        <v>11687</v>
      </c>
      <c r="C5882" s="1">
        <v>855.0</v>
      </c>
      <c r="F5882" s="1" t="s">
        <v>0</v>
      </c>
      <c r="G5882" s="2">
        <f>IFERROR(__xludf.DUMMYFUNCTION("IF(B5882="""","""",COUNTA(SPLIT(B5882,"" "")))"),1.0)</f>
        <v>1</v>
      </c>
    </row>
    <row r="5883">
      <c r="A5883" s="1" t="s">
        <v>11688</v>
      </c>
      <c r="B5883" s="1" t="s">
        <v>11689</v>
      </c>
      <c r="C5883" s="1">
        <v>859.0</v>
      </c>
      <c r="F5883" s="1" t="s">
        <v>0</v>
      </c>
      <c r="G5883" s="2">
        <f>IFERROR(__xludf.DUMMYFUNCTION("IF(B5883="""","""",COUNTA(SPLIT(B5883,"" "")))"),1.0)</f>
        <v>1</v>
      </c>
    </row>
    <row r="5884">
      <c r="A5884" s="1" t="s">
        <v>11690</v>
      </c>
      <c r="B5884" s="1" t="s">
        <v>11691</v>
      </c>
      <c r="C5884" s="1">
        <v>863.0</v>
      </c>
      <c r="F5884" s="1" t="s">
        <v>0</v>
      </c>
      <c r="G5884" s="2">
        <f>IFERROR(__xludf.DUMMYFUNCTION("IF(B5884="""","""",COUNTA(SPLIT(B5884,"" "")))"),1.0)</f>
        <v>1</v>
      </c>
    </row>
    <row r="5885">
      <c r="A5885" s="1" t="s">
        <v>11692</v>
      </c>
      <c r="B5885" s="1" t="s">
        <v>11693</v>
      </c>
      <c r="C5885" s="1">
        <v>867.0</v>
      </c>
      <c r="F5885" s="1" t="s">
        <v>0</v>
      </c>
      <c r="G5885" s="2">
        <f>IFERROR(__xludf.DUMMYFUNCTION("IF(B5885="""","""",COUNTA(SPLIT(B5885,"" "")))"),1.0)</f>
        <v>1</v>
      </c>
    </row>
    <row r="5886">
      <c r="A5886" s="1" t="s">
        <v>11694</v>
      </c>
      <c r="B5886" s="1" t="s">
        <v>11695</v>
      </c>
      <c r="C5886" s="1">
        <v>871.0</v>
      </c>
      <c r="F5886" s="1" t="s">
        <v>0</v>
      </c>
      <c r="G5886" s="2">
        <f>IFERROR(__xludf.DUMMYFUNCTION("IF(B5886="""","""",COUNTA(SPLIT(B5886,"" "")))"),1.0)</f>
        <v>1</v>
      </c>
    </row>
    <row r="5887">
      <c r="A5887" s="1" t="s">
        <v>11696</v>
      </c>
      <c r="B5887" s="1" t="s">
        <v>11697</v>
      </c>
      <c r="C5887" s="1">
        <v>875.0</v>
      </c>
      <c r="F5887" s="1" t="s">
        <v>0</v>
      </c>
      <c r="G5887" s="2">
        <f>IFERROR(__xludf.DUMMYFUNCTION("IF(B5887="""","""",COUNTA(SPLIT(B5887,"" "")))"),1.0)</f>
        <v>1</v>
      </c>
    </row>
    <row r="5888">
      <c r="A5888" s="1" t="s">
        <v>11698</v>
      </c>
      <c r="B5888" s="1" t="s">
        <v>11699</v>
      </c>
      <c r="C5888" s="1">
        <v>879.0</v>
      </c>
      <c r="F5888" s="1" t="s">
        <v>0</v>
      </c>
      <c r="G5888" s="2">
        <f>IFERROR(__xludf.DUMMYFUNCTION("IF(B5888="""","""",COUNTA(SPLIT(B5888,"" "")))"),1.0)</f>
        <v>1</v>
      </c>
    </row>
    <row r="5889">
      <c r="A5889" s="1" t="s">
        <v>11700</v>
      </c>
      <c r="B5889" s="1" t="s">
        <v>11701</v>
      </c>
      <c r="C5889" s="1">
        <v>883.0</v>
      </c>
      <c r="F5889" s="1" t="s">
        <v>0</v>
      </c>
      <c r="G5889" s="2">
        <f>IFERROR(__xludf.DUMMYFUNCTION("IF(B5889="""","""",COUNTA(SPLIT(B5889,"" "")))"),1.0)</f>
        <v>1</v>
      </c>
    </row>
    <row r="5890">
      <c r="A5890" s="1" t="s">
        <v>11702</v>
      </c>
      <c r="B5890" s="1" t="s">
        <v>11703</v>
      </c>
      <c r="C5890" s="1">
        <v>887.0</v>
      </c>
      <c r="F5890" s="1" t="s">
        <v>0</v>
      </c>
      <c r="G5890" s="2">
        <f>IFERROR(__xludf.DUMMYFUNCTION("IF(B5890="""","""",COUNTA(SPLIT(B5890,"" "")))"),1.0)</f>
        <v>1</v>
      </c>
    </row>
    <row r="5891">
      <c r="A5891" s="1" t="s">
        <v>11704</v>
      </c>
      <c r="B5891" s="1" t="s">
        <v>11705</v>
      </c>
      <c r="C5891" s="1">
        <v>891.0</v>
      </c>
      <c r="F5891" s="1" t="s">
        <v>0</v>
      </c>
      <c r="G5891" s="2">
        <f>IFERROR(__xludf.DUMMYFUNCTION("IF(B5891="""","""",COUNTA(SPLIT(B5891,"" "")))"),1.0)</f>
        <v>1</v>
      </c>
    </row>
    <row r="5892">
      <c r="A5892" s="1" t="s">
        <v>11706</v>
      </c>
      <c r="B5892" s="1" t="s">
        <v>11707</v>
      </c>
      <c r="C5892" s="1">
        <v>894.0</v>
      </c>
      <c r="F5892" s="1" t="s">
        <v>0</v>
      </c>
      <c r="G5892" s="2">
        <f>IFERROR(__xludf.DUMMYFUNCTION("IF(B5892="""","""",COUNTA(SPLIT(B5892,"" "")))"),1.0)</f>
        <v>1</v>
      </c>
    </row>
    <row r="5893">
      <c r="A5893" s="1" t="s">
        <v>11708</v>
      </c>
      <c r="B5893" s="1" t="s">
        <v>11709</v>
      </c>
      <c r="C5893" s="1">
        <v>898.0</v>
      </c>
      <c r="F5893" s="1" t="s">
        <v>0</v>
      </c>
      <c r="G5893" s="2">
        <f>IFERROR(__xludf.DUMMYFUNCTION("IF(B5893="""","""",COUNTA(SPLIT(B5893,"" "")))"),1.0)</f>
        <v>1</v>
      </c>
    </row>
    <row r="5894">
      <c r="A5894" s="1" t="s">
        <v>11710</v>
      </c>
      <c r="B5894" s="1" t="s">
        <v>11711</v>
      </c>
      <c r="C5894" s="1">
        <v>902.0</v>
      </c>
      <c r="F5894" s="1" t="s">
        <v>0</v>
      </c>
      <c r="G5894" s="2">
        <f>IFERROR(__xludf.DUMMYFUNCTION("IF(B5894="""","""",COUNTA(SPLIT(B5894,"" "")))"),1.0)</f>
        <v>1</v>
      </c>
    </row>
    <row r="5895">
      <c r="A5895" s="1" t="s">
        <v>11712</v>
      </c>
      <c r="B5895" s="1" t="s">
        <v>11713</v>
      </c>
      <c r="C5895" s="1">
        <v>906.0</v>
      </c>
      <c r="F5895" s="1" t="s">
        <v>0</v>
      </c>
      <c r="G5895" s="2">
        <f>IFERROR(__xludf.DUMMYFUNCTION("IF(B5895="""","""",COUNTA(SPLIT(B5895,"" "")))"),1.0)</f>
        <v>1</v>
      </c>
    </row>
    <row r="5896">
      <c r="A5896" s="1" t="s">
        <v>11714</v>
      </c>
      <c r="B5896" s="1" t="s">
        <v>11715</v>
      </c>
      <c r="C5896" s="1">
        <v>909.0</v>
      </c>
      <c r="F5896" s="1" t="s">
        <v>0</v>
      </c>
      <c r="G5896" s="2">
        <f>IFERROR(__xludf.DUMMYFUNCTION("IF(B5896="""","""",COUNTA(SPLIT(B5896,"" "")))"),1.0)</f>
        <v>1</v>
      </c>
    </row>
    <row r="5897">
      <c r="A5897" s="1" t="s">
        <v>11716</v>
      </c>
      <c r="B5897" s="1" t="s">
        <v>11717</v>
      </c>
      <c r="C5897" s="1">
        <v>913.0</v>
      </c>
      <c r="F5897" s="1" t="s">
        <v>0</v>
      </c>
      <c r="G5897" s="2">
        <f>IFERROR(__xludf.DUMMYFUNCTION("IF(B5897="""","""",COUNTA(SPLIT(B5897,"" "")))"),1.0)</f>
        <v>1</v>
      </c>
    </row>
    <row r="5898">
      <c r="A5898" s="1" t="s">
        <v>11718</v>
      </c>
      <c r="B5898" s="1" t="s">
        <v>11719</v>
      </c>
      <c r="C5898" s="1">
        <v>917.0</v>
      </c>
      <c r="F5898" s="1" t="s">
        <v>0</v>
      </c>
      <c r="G5898" s="2">
        <f>IFERROR(__xludf.DUMMYFUNCTION("IF(B5898="""","""",COUNTA(SPLIT(B5898,"" "")))"),1.0)</f>
        <v>1</v>
      </c>
    </row>
    <row r="5899">
      <c r="A5899" s="1" t="s">
        <v>11720</v>
      </c>
      <c r="B5899" s="1" t="s">
        <v>11721</v>
      </c>
      <c r="C5899" s="1">
        <v>921.0</v>
      </c>
      <c r="F5899" s="1" t="s">
        <v>0</v>
      </c>
      <c r="G5899" s="2">
        <f>IFERROR(__xludf.DUMMYFUNCTION("IF(B5899="""","""",COUNTA(SPLIT(B5899,"" "")))"),1.0)</f>
        <v>1</v>
      </c>
    </row>
    <row r="5900">
      <c r="A5900" s="1" t="s">
        <v>11722</v>
      </c>
      <c r="B5900" s="1" t="s">
        <v>11723</v>
      </c>
      <c r="C5900" s="1">
        <v>925.0</v>
      </c>
      <c r="F5900" s="1" t="s">
        <v>0</v>
      </c>
      <c r="G5900" s="2">
        <f>IFERROR(__xludf.DUMMYFUNCTION("IF(B5900="""","""",COUNTA(SPLIT(B5900,"" "")))"),1.0)</f>
        <v>1</v>
      </c>
    </row>
    <row r="5901">
      <c r="A5901" s="1" t="s">
        <v>11724</v>
      </c>
      <c r="B5901" s="1" t="s">
        <v>11725</v>
      </c>
      <c r="C5901" s="1">
        <v>929.0</v>
      </c>
      <c r="F5901" s="1" t="s">
        <v>0</v>
      </c>
      <c r="G5901" s="2">
        <f>IFERROR(__xludf.DUMMYFUNCTION("IF(B5901="""","""",COUNTA(SPLIT(B5901,"" "")))"),1.0)</f>
        <v>1</v>
      </c>
    </row>
    <row r="5902">
      <c r="A5902" s="1" t="s">
        <v>11726</v>
      </c>
      <c r="B5902" s="1" t="s">
        <v>11727</v>
      </c>
      <c r="C5902" s="1">
        <v>933.0</v>
      </c>
      <c r="F5902" s="1" t="s">
        <v>0</v>
      </c>
      <c r="G5902" s="2">
        <f>IFERROR(__xludf.DUMMYFUNCTION("IF(B5902="""","""",COUNTA(SPLIT(B5902,"" "")))"),1.0)</f>
        <v>1</v>
      </c>
    </row>
    <row r="5903">
      <c r="A5903" s="1" t="s">
        <v>11728</v>
      </c>
      <c r="B5903" s="1" t="s">
        <v>11729</v>
      </c>
      <c r="C5903" s="1">
        <v>937.0</v>
      </c>
      <c r="F5903" s="1" t="s">
        <v>0</v>
      </c>
      <c r="G5903" s="2">
        <f>IFERROR(__xludf.DUMMYFUNCTION("IF(B5903="""","""",COUNTA(SPLIT(B5903,"" "")))"),1.0)</f>
        <v>1</v>
      </c>
    </row>
    <row r="5904">
      <c r="A5904" s="1" t="s">
        <v>11730</v>
      </c>
      <c r="B5904" s="1" t="s">
        <v>11731</v>
      </c>
      <c r="C5904" s="1">
        <v>8404.0</v>
      </c>
      <c r="F5904" s="1" t="s">
        <v>0</v>
      </c>
      <c r="G5904" s="2">
        <f>IFERROR(__xludf.DUMMYFUNCTION("IF(B5904="""","""",COUNTA(SPLIT(B5904,"" "")))"),1.0)</f>
        <v>1</v>
      </c>
    </row>
    <row r="5905">
      <c r="A5905" s="1" t="s">
        <v>11732</v>
      </c>
      <c r="B5905" s="1" t="s">
        <v>11733</v>
      </c>
      <c r="C5905" s="1">
        <v>2979.0</v>
      </c>
      <c r="F5905" s="1" t="s">
        <v>0</v>
      </c>
      <c r="G5905" s="2">
        <f>IFERROR(__xludf.DUMMYFUNCTION("IF(B5905="""","""",COUNTA(SPLIT(B5905,"" "")))"),1.0)</f>
        <v>1</v>
      </c>
    </row>
    <row r="5906">
      <c r="A5906" s="1" t="s">
        <v>11734</v>
      </c>
      <c r="B5906" s="1" t="s">
        <v>11735</v>
      </c>
      <c r="C5906" s="1">
        <v>2984.0</v>
      </c>
      <c r="F5906" s="1" t="s">
        <v>0</v>
      </c>
      <c r="G5906" s="2">
        <f>IFERROR(__xludf.DUMMYFUNCTION("IF(B5906="""","""",COUNTA(SPLIT(B5906,"" "")))"),1.0)</f>
        <v>1</v>
      </c>
    </row>
    <row r="5907">
      <c r="A5907" s="1" t="s">
        <v>11736</v>
      </c>
      <c r="B5907" s="1" t="s">
        <v>11737</v>
      </c>
      <c r="C5907" s="1">
        <v>2989.0</v>
      </c>
      <c r="F5907" s="1" t="s">
        <v>0</v>
      </c>
      <c r="G5907" s="2">
        <f>IFERROR(__xludf.DUMMYFUNCTION("IF(B5907="""","""",COUNTA(SPLIT(B5907,"" "")))"),1.0)</f>
        <v>1</v>
      </c>
    </row>
    <row r="5908">
      <c r="A5908" s="1" t="s">
        <v>11738</v>
      </c>
      <c r="B5908" s="1" t="s">
        <v>11739</v>
      </c>
      <c r="C5908" s="1">
        <v>2994.0</v>
      </c>
      <c r="F5908" s="1" t="s">
        <v>0</v>
      </c>
      <c r="G5908" s="2">
        <f>IFERROR(__xludf.DUMMYFUNCTION("IF(B5908="""","""",COUNTA(SPLIT(B5908,"" "")))"),1.0)</f>
        <v>1</v>
      </c>
    </row>
    <row r="5909">
      <c r="A5909" s="1" t="s">
        <v>11740</v>
      </c>
      <c r="B5909" s="1" t="s">
        <v>11741</v>
      </c>
      <c r="C5909" s="1">
        <v>2999.0</v>
      </c>
      <c r="F5909" s="1" t="s">
        <v>0</v>
      </c>
      <c r="G5909" s="2">
        <f>IFERROR(__xludf.DUMMYFUNCTION("IF(B5909="""","""",COUNTA(SPLIT(B5909,"" "")))"),1.0)</f>
        <v>1</v>
      </c>
    </row>
    <row r="5910">
      <c r="A5910" s="1" t="s">
        <v>11742</v>
      </c>
      <c r="B5910" s="1" t="s">
        <v>11743</v>
      </c>
      <c r="C5910" s="1">
        <v>3004.0</v>
      </c>
      <c r="F5910" s="1" t="s">
        <v>0</v>
      </c>
      <c r="G5910" s="2">
        <f>IFERROR(__xludf.DUMMYFUNCTION("IF(B5910="""","""",COUNTA(SPLIT(B5910,"" "")))"),1.0)</f>
        <v>1</v>
      </c>
    </row>
    <row r="5911">
      <c r="A5911" s="1" t="s">
        <v>11744</v>
      </c>
      <c r="B5911" s="1" t="s">
        <v>11745</v>
      </c>
      <c r="C5911" s="1">
        <v>3009.0</v>
      </c>
      <c r="F5911" s="1" t="s">
        <v>0</v>
      </c>
      <c r="G5911" s="2">
        <f>IFERROR(__xludf.DUMMYFUNCTION("IF(B5911="""","""",COUNTA(SPLIT(B5911,"" "")))"),1.0)</f>
        <v>1</v>
      </c>
    </row>
    <row r="5912">
      <c r="A5912" s="1" t="s">
        <v>11746</v>
      </c>
      <c r="B5912" s="1" t="s">
        <v>11747</v>
      </c>
      <c r="C5912" s="1">
        <v>3014.0</v>
      </c>
      <c r="F5912" s="1" t="s">
        <v>0</v>
      </c>
      <c r="G5912" s="2">
        <f>IFERROR(__xludf.DUMMYFUNCTION("IF(B5912="""","""",COUNTA(SPLIT(B5912,"" "")))"),1.0)</f>
        <v>1</v>
      </c>
    </row>
    <row r="5913">
      <c r="A5913" s="1" t="s">
        <v>11748</v>
      </c>
      <c r="B5913" s="1" t="s">
        <v>11749</v>
      </c>
      <c r="C5913" s="1">
        <v>3019.0</v>
      </c>
      <c r="F5913" s="1" t="s">
        <v>0</v>
      </c>
      <c r="G5913" s="2">
        <f>IFERROR(__xludf.DUMMYFUNCTION("IF(B5913="""","""",COUNTA(SPLIT(B5913,"" "")))"),1.0)</f>
        <v>1</v>
      </c>
    </row>
    <row r="5914">
      <c r="A5914" s="1" t="s">
        <v>11750</v>
      </c>
      <c r="B5914" s="1" t="s">
        <v>11751</v>
      </c>
      <c r="C5914" s="1">
        <v>3024.0</v>
      </c>
      <c r="F5914" s="1" t="s">
        <v>0</v>
      </c>
      <c r="G5914" s="2">
        <f>IFERROR(__xludf.DUMMYFUNCTION("IF(B5914="""","""",COUNTA(SPLIT(B5914,"" "")))"),1.0)</f>
        <v>1</v>
      </c>
    </row>
    <row r="5915">
      <c r="A5915" s="1" t="s">
        <v>11752</v>
      </c>
      <c r="B5915" s="1" t="s">
        <v>11753</v>
      </c>
      <c r="C5915" s="1">
        <v>3029.0</v>
      </c>
      <c r="F5915" s="1" t="s">
        <v>0</v>
      </c>
      <c r="G5915" s="2">
        <f>IFERROR(__xludf.DUMMYFUNCTION("IF(B5915="""","""",COUNTA(SPLIT(B5915,"" "")))"),1.0)</f>
        <v>1</v>
      </c>
    </row>
    <row r="5916">
      <c r="A5916" s="1" t="s">
        <v>11754</v>
      </c>
      <c r="B5916" s="1" t="s">
        <v>11755</v>
      </c>
      <c r="C5916" s="1">
        <v>3034.0</v>
      </c>
      <c r="F5916" s="1" t="s">
        <v>0</v>
      </c>
      <c r="G5916" s="2">
        <f>IFERROR(__xludf.DUMMYFUNCTION("IF(B5916="""","""",COUNTA(SPLIT(B5916,"" "")))"),1.0)</f>
        <v>1</v>
      </c>
    </row>
    <row r="5917">
      <c r="A5917" s="1" t="s">
        <v>11756</v>
      </c>
      <c r="B5917" s="1" t="s">
        <v>11757</v>
      </c>
      <c r="C5917" s="1">
        <v>3039.0</v>
      </c>
      <c r="F5917" s="1" t="s">
        <v>0</v>
      </c>
      <c r="G5917" s="2">
        <f>IFERROR(__xludf.DUMMYFUNCTION("IF(B5917="""","""",COUNTA(SPLIT(B5917,"" "")))"),1.0)</f>
        <v>1</v>
      </c>
    </row>
    <row r="5918">
      <c r="A5918" s="1" t="s">
        <v>11758</v>
      </c>
      <c r="B5918" s="1" t="s">
        <v>11759</v>
      </c>
      <c r="C5918" s="1">
        <v>3044.0</v>
      </c>
      <c r="F5918" s="1" t="s">
        <v>0</v>
      </c>
      <c r="G5918" s="2">
        <f>IFERROR(__xludf.DUMMYFUNCTION("IF(B5918="""","""",COUNTA(SPLIT(B5918,"" "")))"),1.0)</f>
        <v>1</v>
      </c>
    </row>
    <row r="5919">
      <c r="A5919" s="1" t="s">
        <v>11760</v>
      </c>
      <c r="B5919" s="1" t="s">
        <v>11761</v>
      </c>
      <c r="C5919" s="1">
        <v>3049.0</v>
      </c>
      <c r="F5919" s="1" t="s">
        <v>0</v>
      </c>
      <c r="G5919" s="2">
        <f>IFERROR(__xludf.DUMMYFUNCTION("IF(B5919="""","""",COUNTA(SPLIT(B5919,"" "")))"),1.0)</f>
        <v>1</v>
      </c>
    </row>
    <row r="5920">
      <c r="A5920" s="1" t="s">
        <v>11762</v>
      </c>
      <c r="B5920" s="1" t="s">
        <v>11763</v>
      </c>
      <c r="C5920" s="1">
        <v>3054.0</v>
      </c>
      <c r="F5920" s="1" t="s">
        <v>0</v>
      </c>
      <c r="G5920" s="2">
        <f>IFERROR(__xludf.DUMMYFUNCTION("IF(B5920="""","""",COUNTA(SPLIT(B5920,"" "")))"),1.0)</f>
        <v>1</v>
      </c>
    </row>
    <row r="5921">
      <c r="A5921" s="1" t="s">
        <v>11764</v>
      </c>
      <c r="B5921" s="1" t="s">
        <v>11765</v>
      </c>
      <c r="C5921" s="1">
        <v>3059.0</v>
      </c>
      <c r="F5921" s="1" t="s">
        <v>0</v>
      </c>
      <c r="G5921" s="2">
        <f>IFERROR(__xludf.DUMMYFUNCTION("IF(B5921="""","""",COUNTA(SPLIT(B5921,"" "")))"),1.0)</f>
        <v>1</v>
      </c>
    </row>
    <row r="5922">
      <c r="A5922" s="1" t="s">
        <v>11766</v>
      </c>
      <c r="B5922" s="1" t="s">
        <v>11767</v>
      </c>
      <c r="C5922" s="1">
        <v>3064.0</v>
      </c>
      <c r="F5922" s="1" t="s">
        <v>0</v>
      </c>
      <c r="G5922" s="2">
        <f>IFERROR(__xludf.DUMMYFUNCTION("IF(B5922="""","""",COUNTA(SPLIT(B5922,"" "")))"),1.0)</f>
        <v>1</v>
      </c>
    </row>
    <row r="5923">
      <c r="A5923" s="1" t="s">
        <v>11768</v>
      </c>
      <c r="B5923" s="1" t="s">
        <v>11769</v>
      </c>
      <c r="C5923" s="1">
        <v>3069.0</v>
      </c>
      <c r="F5923" s="1" t="s">
        <v>0</v>
      </c>
      <c r="G5923" s="2">
        <f>IFERROR(__xludf.DUMMYFUNCTION("IF(B5923="""","""",COUNTA(SPLIT(B5923,"" "")))"),1.0)</f>
        <v>1</v>
      </c>
    </row>
    <row r="5924">
      <c r="A5924" s="1" t="s">
        <v>11770</v>
      </c>
      <c r="B5924" s="1" t="s">
        <v>11771</v>
      </c>
      <c r="C5924" s="1">
        <v>3074.0</v>
      </c>
      <c r="F5924" s="1" t="s">
        <v>0</v>
      </c>
      <c r="G5924" s="2">
        <f>IFERROR(__xludf.DUMMYFUNCTION("IF(B5924="""","""",COUNTA(SPLIT(B5924,"" "")))"),1.0)</f>
        <v>1</v>
      </c>
    </row>
    <row r="5925">
      <c r="A5925" s="1" t="s">
        <v>11772</v>
      </c>
      <c r="B5925" s="1" t="s">
        <v>11773</v>
      </c>
      <c r="C5925" s="1">
        <v>3079.0</v>
      </c>
      <c r="F5925" s="1" t="s">
        <v>0</v>
      </c>
      <c r="G5925" s="2">
        <f>IFERROR(__xludf.DUMMYFUNCTION("IF(B5925="""","""",COUNTA(SPLIT(B5925,"" "")))"),1.0)</f>
        <v>1</v>
      </c>
    </row>
    <row r="5926">
      <c r="A5926" s="1" t="s">
        <v>11774</v>
      </c>
      <c r="B5926" s="1" t="s">
        <v>11775</v>
      </c>
      <c r="C5926" s="1">
        <v>3084.0</v>
      </c>
      <c r="F5926" s="1" t="s">
        <v>0</v>
      </c>
      <c r="G5926" s="2">
        <f>IFERROR(__xludf.DUMMYFUNCTION("IF(B5926="""","""",COUNTA(SPLIT(B5926,"" "")))"),1.0)</f>
        <v>1</v>
      </c>
    </row>
    <row r="5927">
      <c r="A5927" s="1" t="s">
        <v>11776</v>
      </c>
      <c r="B5927" s="1" t="s">
        <v>11777</v>
      </c>
      <c r="C5927" s="1">
        <v>3089.0</v>
      </c>
      <c r="F5927" s="1" t="s">
        <v>0</v>
      </c>
      <c r="G5927" s="2">
        <f>IFERROR(__xludf.DUMMYFUNCTION("IF(B5927="""","""",COUNTA(SPLIT(B5927,"" "")))"),1.0)</f>
        <v>1</v>
      </c>
    </row>
    <row r="5928">
      <c r="A5928" s="1" t="s">
        <v>11778</v>
      </c>
      <c r="B5928" s="1" t="s">
        <v>11779</v>
      </c>
      <c r="C5928" s="1">
        <v>3094.0</v>
      </c>
      <c r="F5928" s="1" t="s">
        <v>0</v>
      </c>
      <c r="G5928" s="2">
        <f>IFERROR(__xludf.DUMMYFUNCTION("IF(B5928="""","""",COUNTA(SPLIT(B5928,"" "")))"),1.0)</f>
        <v>1</v>
      </c>
    </row>
    <row r="5929">
      <c r="A5929" s="1" t="s">
        <v>11780</v>
      </c>
      <c r="B5929" s="1" t="s">
        <v>11781</v>
      </c>
      <c r="C5929" s="1">
        <v>3099.0</v>
      </c>
      <c r="F5929" s="1" t="s">
        <v>0</v>
      </c>
      <c r="G5929" s="2">
        <f>IFERROR(__xludf.DUMMYFUNCTION("IF(B5929="""","""",COUNTA(SPLIT(B5929,"" "")))"),1.0)</f>
        <v>1</v>
      </c>
    </row>
    <row r="5930">
      <c r="A5930" s="1" t="s">
        <v>11782</v>
      </c>
      <c r="B5930" s="1" t="s">
        <v>11783</v>
      </c>
      <c r="C5930" s="1">
        <v>3104.0</v>
      </c>
      <c r="F5930" s="1" t="s">
        <v>0</v>
      </c>
      <c r="G5930" s="2">
        <f>IFERROR(__xludf.DUMMYFUNCTION("IF(B5930="""","""",COUNTA(SPLIT(B5930,"" "")))"),1.0)</f>
        <v>1</v>
      </c>
    </row>
    <row r="5931">
      <c r="A5931" s="1" t="s">
        <v>11784</v>
      </c>
      <c r="B5931" s="1" t="s">
        <v>11785</v>
      </c>
      <c r="C5931" s="1">
        <v>3109.0</v>
      </c>
      <c r="F5931" s="1" t="s">
        <v>0</v>
      </c>
      <c r="G5931" s="2">
        <f>IFERROR(__xludf.DUMMYFUNCTION("IF(B5931="""","""",COUNTA(SPLIT(B5931,"" "")))"),1.0)</f>
        <v>1</v>
      </c>
    </row>
    <row r="5932">
      <c r="A5932" s="1" t="s">
        <v>11786</v>
      </c>
      <c r="B5932" s="1" t="s">
        <v>11787</v>
      </c>
      <c r="C5932" s="1">
        <v>3114.0</v>
      </c>
      <c r="F5932" s="1" t="s">
        <v>0</v>
      </c>
      <c r="G5932" s="2">
        <f>IFERROR(__xludf.DUMMYFUNCTION("IF(B5932="""","""",COUNTA(SPLIT(B5932,"" "")))"),1.0)</f>
        <v>1</v>
      </c>
    </row>
    <row r="5933">
      <c r="A5933" s="1" t="s">
        <v>11788</v>
      </c>
      <c r="B5933" s="1" t="s">
        <v>11789</v>
      </c>
      <c r="C5933" s="1">
        <v>3119.0</v>
      </c>
      <c r="F5933" s="1" t="s">
        <v>0</v>
      </c>
      <c r="G5933" s="2">
        <f>IFERROR(__xludf.DUMMYFUNCTION("IF(B5933="""","""",COUNTA(SPLIT(B5933,"" "")))"),1.0)</f>
        <v>1</v>
      </c>
    </row>
    <row r="5934">
      <c r="A5934" s="1" t="s">
        <v>11790</v>
      </c>
      <c r="B5934" s="1" t="s">
        <v>11791</v>
      </c>
      <c r="C5934" s="1">
        <v>3124.0</v>
      </c>
      <c r="F5934" s="1" t="s">
        <v>0</v>
      </c>
      <c r="G5934" s="2">
        <f>IFERROR(__xludf.DUMMYFUNCTION("IF(B5934="""","""",COUNTA(SPLIT(B5934,"" "")))"),1.0)</f>
        <v>1</v>
      </c>
    </row>
    <row r="5935">
      <c r="A5935" s="1" t="s">
        <v>11792</v>
      </c>
      <c r="B5935" s="1" t="s">
        <v>11793</v>
      </c>
      <c r="C5935" s="1">
        <v>3129.0</v>
      </c>
      <c r="F5935" s="1" t="s">
        <v>0</v>
      </c>
      <c r="G5935" s="2">
        <f>IFERROR(__xludf.DUMMYFUNCTION("IF(B5935="""","""",COUNTA(SPLIT(B5935,"" "")))"),1.0)</f>
        <v>1</v>
      </c>
    </row>
    <row r="5936">
      <c r="A5936" s="1" t="s">
        <v>11794</v>
      </c>
      <c r="B5936" s="1" t="s">
        <v>11795</v>
      </c>
      <c r="C5936" s="1">
        <v>3134.0</v>
      </c>
      <c r="F5936" s="1" t="s">
        <v>0</v>
      </c>
      <c r="G5936" s="2">
        <f>IFERROR(__xludf.DUMMYFUNCTION("IF(B5936="""","""",COUNTA(SPLIT(B5936,"" "")))"),1.0)</f>
        <v>1</v>
      </c>
    </row>
    <row r="5937">
      <c r="A5937" s="1" t="s">
        <v>11796</v>
      </c>
      <c r="B5937" s="1" t="s">
        <v>11797</v>
      </c>
      <c r="C5937" s="1">
        <v>3137.0</v>
      </c>
      <c r="F5937" s="1" t="s">
        <v>0</v>
      </c>
      <c r="G5937" s="2">
        <f>IFERROR(__xludf.DUMMYFUNCTION("IF(B5937="""","""",COUNTA(SPLIT(B5937,"" "")))"),1.0)</f>
        <v>1</v>
      </c>
    </row>
    <row r="5938">
      <c r="A5938" s="1" t="s">
        <v>11798</v>
      </c>
      <c r="B5938" s="1" t="s">
        <v>11799</v>
      </c>
      <c r="C5938" s="1">
        <v>3140.0</v>
      </c>
      <c r="F5938" s="1" t="s">
        <v>0</v>
      </c>
      <c r="G5938" s="2">
        <f>IFERROR(__xludf.DUMMYFUNCTION("IF(B5938="""","""",COUNTA(SPLIT(B5938,"" "")))"),1.0)</f>
        <v>1</v>
      </c>
    </row>
    <row r="5939">
      <c r="A5939" s="1" t="s">
        <v>11800</v>
      </c>
      <c r="B5939" s="1" t="s">
        <v>11801</v>
      </c>
      <c r="C5939" s="1">
        <v>3143.0</v>
      </c>
      <c r="F5939" s="1" t="s">
        <v>0</v>
      </c>
      <c r="G5939" s="2">
        <f>IFERROR(__xludf.DUMMYFUNCTION("IF(B5939="""","""",COUNTA(SPLIT(B5939,"" "")))"),1.0)</f>
        <v>1</v>
      </c>
    </row>
    <row r="5940">
      <c r="A5940" s="1" t="s">
        <v>11802</v>
      </c>
      <c r="B5940" s="1" t="s">
        <v>11803</v>
      </c>
      <c r="C5940" s="1">
        <v>4910.0</v>
      </c>
      <c r="F5940" s="1" t="s">
        <v>0</v>
      </c>
      <c r="G5940" s="2">
        <f>IFERROR(__xludf.DUMMYFUNCTION("IF(B5940="""","""",COUNTA(SPLIT(B5940,"" "")))"),1.0)</f>
        <v>1</v>
      </c>
    </row>
    <row r="5941">
      <c r="A5941" s="1" t="s">
        <v>11804</v>
      </c>
      <c r="B5941" s="1" t="s">
        <v>11805</v>
      </c>
      <c r="C5941" s="1">
        <v>6910.0</v>
      </c>
      <c r="F5941" s="1" t="s">
        <v>0</v>
      </c>
      <c r="G5941" s="2">
        <f>IFERROR(__xludf.DUMMYFUNCTION("IF(B5941="""","""",COUNTA(SPLIT(B5941,"" "")))"),1.0)</f>
        <v>1</v>
      </c>
    </row>
    <row r="5942">
      <c r="A5942" s="1" t="s">
        <v>11806</v>
      </c>
      <c r="B5942" s="1" t="s">
        <v>11807</v>
      </c>
      <c r="C5942" s="1">
        <v>6917.0</v>
      </c>
      <c r="F5942" s="1" t="s">
        <v>0</v>
      </c>
      <c r="G5942" s="2">
        <f>IFERROR(__xludf.DUMMYFUNCTION("IF(B5942="""","""",COUNTA(SPLIT(B5942,"" "")))"),2.0)</f>
        <v>2</v>
      </c>
    </row>
    <row r="5943">
      <c r="A5943" s="1" t="s">
        <v>11808</v>
      </c>
      <c r="B5943" s="1" t="s">
        <v>11809</v>
      </c>
      <c r="C5943" s="1">
        <v>6924.0</v>
      </c>
      <c r="F5943" s="1" t="s">
        <v>0</v>
      </c>
      <c r="G5943" s="2">
        <f>IFERROR(__xludf.DUMMYFUNCTION("IF(B5943="""","""",COUNTA(SPLIT(B5943,"" "")))"),3.0)</f>
        <v>3</v>
      </c>
    </row>
    <row r="5944">
      <c r="A5944" s="1" t="s">
        <v>11810</v>
      </c>
      <c r="B5944" s="1" t="s">
        <v>11811</v>
      </c>
      <c r="C5944" s="1">
        <v>6931.0</v>
      </c>
      <c r="F5944" s="1" t="s">
        <v>0</v>
      </c>
      <c r="G5944" s="2">
        <f>IFERROR(__xludf.DUMMYFUNCTION("IF(B5944="""","""",COUNTA(SPLIT(B5944,"" "")))"),1.0)</f>
        <v>1</v>
      </c>
    </row>
    <row r="5945">
      <c r="A5945" s="1" t="s">
        <v>11812</v>
      </c>
      <c r="B5945" s="1" t="s">
        <v>11813</v>
      </c>
      <c r="C5945" s="1">
        <v>6938.0</v>
      </c>
      <c r="F5945" s="1" t="s">
        <v>0</v>
      </c>
      <c r="G5945" s="2">
        <f>IFERROR(__xludf.DUMMYFUNCTION("IF(B5945="""","""",COUNTA(SPLIT(B5945,"" "")))"),1.0)</f>
        <v>1</v>
      </c>
    </row>
    <row r="5946">
      <c r="A5946" s="1" t="s">
        <v>11814</v>
      </c>
      <c r="B5946" s="1" t="s">
        <v>11815</v>
      </c>
      <c r="C5946" s="1">
        <v>6945.0</v>
      </c>
      <c r="F5946" s="1" t="s">
        <v>0</v>
      </c>
      <c r="G5946" s="2">
        <f>IFERROR(__xludf.DUMMYFUNCTION("IF(B5946="""","""",COUNTA(SPLIT(B5946,"" "")))"),1.0)</f>
        <v>1</v>
      </c>
    </row>
    <row r="5947">
      <c r="A5947" s="1" t="s">
        <v>11816</v>
      </c>
      <c r="B5947" s="1" t="s">
        <v>11817</v>
      </c>
      <c r="C5947" s="1">
        <v>6952.0</v>
      </c>
      <c r="F5947" s="1" t="s">
        <v>0</v>
      </c>
      <c r="G5947" s="2">
        <f>IFERROR(__xludf.DUMMYFUNCTION("IF(B5947="""","""",COUNTA(SPLIT(B5947,"" "")))"),2.0)</f>
        <v>2</v>
      </c>
    </row>
    <row r="5948">
      <c r="A5948" s="1" t="s">
        <v>11818</v>
      </c>
      <c r="B5948" s="1" t="s">
        <v>11819</v>
      </c>
      <c r="C5948" s="1">
        <v>6959.0</v>
      </c>
      <c r="F5948" s="1" t="s">
        <v>0</v>
      </c>
      <c r="G5948" s="2">
        <f>IFERROR(__xludf.DUMMYFUNCTION("IF(B5948="""","""",COUNTA(SPLIT(B5948,"" "")))"),2.0)</f>
        <v>2</v>
      </c>
    </row>
    <row r="5949">
      <c r="A5949" s="1" t="s">
        <v>11820</v>
      </c>
      <c r="B5949" s="1" t="s">
        <v>11821</v>
      </c>
      <c r="C5949" s="1">
        <v>6966.0</v>
      </c>
      <c r="F5949" s="1" t="s">
        <v>0</v>
      </c>
      <c r="G5949" s="2">
        <f>IFERROR(__xludf.DUMMYFUNCTION("IF(B5949="""","""",COUNTA(SPLIT(B5949,"" "")))"),2.0)</f>
        <v>2</v>
      </c>
    </row>
    <row r="5950">
      <c r="A5950" s="1" t="s">
        <v>11822</v>
      </c>
      <c r="B5950" s="1" t="s">
        <v>11823</v>
      </c>
      <c r="C5950" s="1">
        <v>6973.0</v>
      </c>
      <c r="F5950" s="1" t="s">
        <v>0</v>
      </c>
      <c r="G5950" s="2">
        <f>IFERROR(__xludf.DUMMYFUNCTION("IF(B5950="""","""",COUNTA(SPLIT(B5950,"" "")))"),2.0)</f>
        <v>2</v>
      </c>
    </row>
    <row r="5951">
      <c r="A5951" s="1" t="s">
        <v>11824</v>
      </c>
      <c r="B5951" s="1" t="s">
        <v>11825</v>
      </c>
      <c r="C5951" s="1">
        <v>6980.0</v>
      </c>
      <c r="F5951" s="1" t="s">
        <v>0</v>
      </c>
      <c r="G5951" s="2">
        <f>IFERROR(__xludf.DUMMYFUNCTION("IF(B5951="""","""",COUNTA(SPLIT(B5951,"" "")))"),2.0)</f>
        <v>2</v>
      </c>
    </row>
    <row r="5952">
      <c r="A5952" s="1" t="s">
        <v>11826</v>
      </c>
      <c r="B5952" s="1" t="s">
        <v>11827</v>
      </c>
      <c r="C5952" s="1">
        <v>6987.0</v>
      </c>
      <c r="F5952" s="1" t="s">
        <v>0</v>
      </c>
      <c r="G5952" s="2">
        <f>IFERROR(__xludf.DUMMYFUNCTION("IF(B5952="""","""",COUNTA(SPLIT(B5952,"" "")))"),2.0)</f>
        <v>2</v>
      </c>
    </row>
    <row r="5953">
      <c r="A5953" s="1" t="s">
        <v>11828</v>
      </c>
      <c r="B5953" s="1" t="s">
        <v>11829</v>
      </c>
      <c r="C5953" s="1">
        <v>6994.0</v>
      </c>
      <c r="F5953" s="1" t="s">
        <v>0</v>
      </c>
      <c r="G5953" s="2">
        <f>IFERROR(__xludf.DUMMYFUNCTION("IF(B5953="""","""",COUNTA(SPLIT(B5953,"" "")))"),1.0)</f>
        <v>1</v>
      </c>
    </row>
    <row r="5954">
      <c r="A5954" s="1" t="s">
        <v>11830</v>
      </c>
      <c r="B5954" s="1" t="s">
        <v>11831</v>
      </c>
      <c r="C5954" s="1">
        <v>7001.0</v>
      </c>
      <c r="F5954" s="1" t="s">
        <v>0</v>
      </c>
      <c r="G5954" s="2">
        <f>IFERROR(__xludf.DUMMYFUNCTION("IF(B5954="""","""",COUNTA(SPLIT(B5954,"" "")))"),1.0)</f>
        <v>1</v>
      </c>
    </row>
    <row r="5955">
      <c r="A5955" s="1" t="s">
        <v>11832</v>
      </c>
      <c r="B5955" s="1" t="s">
        <v>11833</v>
      </c>
      <c r="C5955" s="1">
        <v>7008.0</v>
      </c>
      <c r="F5955" s="1" t="s">
        <v>0</v>
      </c>
      <c r="G5955" s="2">
        <f>IFERROR(__xludf.DUMMYFUNCTION("IF(B5955="""","""",COUNTA(SPLIT(B5955,"" "")))"),2.0)</f>
        <v>2</v>
      </c>
    </row>
    <row r="5956">
      <c r="A5956" s="1" t="s">
        <v>11834</v>
      </c>
      <c r="B5956" s="1" t="s">
        <v>11835</v>
      </c>
      <c r="C5956" s="1">
        <v>7015.0</v>
      </c>
      <c r="F5956" s="1" t="s">
        <v>0</v>
      </c>
      <c r="G5956" s="2">
        <f>IFERROR(__xludf.DUMMYFUNCTION("IF(B5956="""","""",COUNTA(SPLIT(B5956,"" "")))"),1.0)</f>
        <v>1</v>
      </c>
    </row>
    <row r="5957">
      <c r="A5957" s="1" t="s">
        <v>11836</v>
      </c>
      <c r="B5957" s="1" t="s">
        <v>11837</v>
      </c>
      <c r="C5957" s="1">
        <v>7022.0</v>
      </c>
      <c r="F5957" s="1" t="s">
        <v>0</v>
      </c>
      <c r="G5957" s="2">
        <f>IFERROR(__xludf.DUMMYFUNCTION("IF(B5957="""","""",COUNTA(SPLIT(B5957,"" "")))"),1.0)</f>
        <v>1</v>
      </c>
    </row>
    <row r="5958">
      <c r="A5958" s="1" t="s">
        <v>11838</v>
      </c>
      <c r="B5958" s="1" t="s">
        <v>11839</v>
      </c>
      <c r="C5958" s="1">
        <v>7029.0</v>
      </c>
      <c r="F5958" s="1" t="s">
        <v>0</v>
      </c>
      <c r="G5958" s="2">
        <f>IFERROR(__xludf.DUMMYFUNCTION("IF(B5958="""","""",COUNTA(SPLIT(B5958,"" "")))"),1.0)</f>
        <v>1</v>
      </c>
    </row>
    <row r="5959">
      <c r="A5959" s="1" t="s">
        <v>11840</v>
      </c>
      <c r="B5959" s="1" t="s">
        <v>11841</v>
      </c>
      <c r="C5959" s="1">
        <v>7036.0</v>
      </c>
      <c r="F5959" s="1" t="s">
        <v>0</v>
      </c>
      <c r="G5959" s="2">
        <f>IFERROR(__xludf.DUMMYFUNCTION("IF(B5959="""","""",COUNTA(SPLIT(B5959,"" "")))"),2.0)</f>
        <v>2</v>
      </c>
    </row>
    <row r="5960">
      <c r="A5960" s="1" t="s">
        <v>11842</v>
      </c>
      <c r="B5960" s="1" t="s">
        <v>11843</v>
      </c>
      <c r="C5960" s="1">
        <v>7043.0</v>
      </c>
      <c r="F5960" s="1" t="s">
        <v>0</v>
      </c>
      <c r="G5960" s="2">
        <f>IFERROR(__xludf.DUMMYFUNCTION("IF(B5960="""","""",COUNTA(SPLIT(B5960,"" "")))"),1.0)</f>
        <v>1</v>
      </c>
    </row>
    <row r="5961">
      <c r="A5961" s="1" t="s">
        <v>11844</v>
      </c>
      <c r="B5961" s="1" t="s">
        <v>11845</v>
      </c>
      <c r="C5961" s="1">
        <v>82.0</v>
      </c>
      <c r="F5961" s="1" t="s">
        <v>0</v>
      </c>
      <c r="G5961" s="2">
        <f>IFERROR(__xludf.DUMMYFUNCTION("IF(B5961="""","""",COUNTA(SPLIT(B5961,"" "")))"),1.0)</f>
        <v>1</v>
      </c>
    </row>
    <row r="5962">
      <c r="A5962" s="1" t="s">
        <v>11846</v>
      </c>
      <c r="B5962" s="1" t="s">
        <v>11847</v>
      </c>
      <c r="C5962" s="1">
        <v>86.0</v>
      </c>
      <c r="F5962" s="1" t="s">
        <v>0</v>
      </c>
      <c r="G5962" s="2">
        <f>IFERROR(__xludf.DUMMYFUNCTION("IF(B5962="""","""",COUNTA(SPLIT(B5962,"" "")))"),1.0)</f>
        <v>1</v>
      </c>
    </row>
    <row r="5963">
      <c r="A5963" s="1" t="s">
        <v>11848</v>
      </c>
      <c r="B5963" s="1" t="s">
        <v>11849</v>
      </c>
      <c r="C5963" s="1">
        <v>90.0</v>
      </c>
      <c r="F5963" s="1" t="s">
        <v>0</v>
      </c>
      <c r="G5963" s="2">
        <f>IFERROR(__xludf.DUMMYFUNCTION("IF(B5963="""","""",COUNTA(SPLIT(B5963,"" "")))"),1.0)</f>
        <v>1</v>
      </c>
    </row>
    <row r="5964">
      <c r="A5964" s="1" t="s">
        <v>11850</v>
      </c>
      <c r="B5964" s="1" t="s">
        <v>11851</v>
      </c>
      <c r="C5964" s="1">
        <v>94.0</v>
      </c>
      <c r="F5964" s="1" t="s">
        <v>0</v>
      </c>
      <c r="G5964" s="2">
        <f>IFERROR(__xludf.DUMMYFUNCTION("IF(B5964="""","""",COUNTA(SPLIT(B5964,"" "")))"),1.0)</f>
        <v>1</v>
      </c>
    </row>
    <row r="5965">
      <c r="A5965" s="1" t="s">
        <v>11852</v>
      </c>
      <c r="B5965" s="1" t="s">
        <v>11853</v>
      </c>
      <c r="C5965" s="1">
        <v>98.0</v>
      </c>
      <c r="F5965" s="1" t="s">
        <v>0</v>
      </c>
      <c r="G5965" s="2">
        <f>IFERROR(__xludf.DUMMYFUNCTION("IF(B5965="""","""",COUNTA(SPLIT(B5965,"" "")))"),1.0)</f>
        <v>1</v>
      </c>
    </row>
    <row r="5966">
      <c r="A5966" s="1" t="s">
        <v>11854</v>
      </c>
      <c r="B5966" s="1" t="s">
        <v>11855</v>
      </c>
      <c r="C5966" s="1">
        <v>102.0</v>
      </c>
      <c r="F5966" s="1" t="s">
        <v>0</v>
      </c>
      <c r="G5966" s="2">
        <f>IFERROR(__xludf.DUMMYFUNCTION("IF(B5966="""","""",COUNTA(SPLIT(B5966,"" "")))"),1.0)</f>
        <v>1</v>
      </c>
    </row>
    <row r="5967">
      <c r="A5967" s="1" t="s">
        <v>11856</v>
      </c>
      <c r="B5967" s="1" t="s">
        <v>11857</v>
      </c>
      <c r="C5967" s="1">
        <v>106.0</v>
      </c>
      <c r="F5967" s="1" t="s">
        <v>0</v>
      </c>
      <c r="G5967" s="2">
        <f>IFERROR(__xludf.DUMMYFUNCTION("IF(B5967="""","""",COUNTA(SPLIT(B5967,"" "")))"),1.0)</f>
        <v>1</v>
      </c>
    </row>
    <row r="5968">
      <c r="A5968" s="1" t="s">
        <v>11858</v>
      </c>
      <c r="B5968" s="1" t="s">
        <v>11859</v>
      </c>
      <c r="C5968" s="1">
        <v>110.0</v>
      </c>
      <c r="F5968" s="1" t="s">
        <v>0</v>
      </c>
      <c r="G5968" s="2">
        <f>IFERROR(__xludf.DUMMYFUNCTION("IF(B5968="""","""",COUNTA(SPLIT(B5968,"" "")))"),1.0)</f>
        <v>1</v>
      </c>
    </row>
    <row r="5969">
      <c r="A5969" s="1" t="s">
        <v>11860</v>
      </c>
      <c r="B5969" s="1" t="s">
        <v>11861</v>
      </c>
      <c r="C5969" s="1">
        <v>114.0</v>
      </c>
      <c r="F5969" s="1" t="s">
        <v>0</v>
      </c>
      <c r="G5969" s="2">
        <f>IFERROR(__xludf.DUMMYFUNCTION("IF(B5969="""","""",COUNTA(SPLIT(B5969,"" "")))"),1.0)</f>
        <v>1</v>
      </c>
    </row>
    <row r="5970">
      <c r="A5970" s="1" t="s">
        <v>11862</v>
      </c>
      <c r="B5970" s="1" t="s">
        <v>11863</v>
      </c>
      <c r="C5970" s="1">
        <v>118.0</v>
      </c>
      <c r="F5970" s="1" t="s">
        <v>0</v>
      </c>
      <c r="G5970" s="2">
        <f>IFERROR(__xludf.DUMMYFUNCTION("IF(B5970="""","""",COUNTA(SPLIT(B5970,"" "")))"),1.0)</f>
        <v>1</v>
      </c>
    </row>
    <row r="5971">
      <c r="A5971" s="1" t="s">
        <v>11864</v>
      </c>
      <c r="B5971" s="1" t="s">
        <v>11865</v>
      </c>
      <c r="C5971" s="1">
        <v>122.0</v>
      </c>
      <c r="F5971" s="1" t="s">
        <v>0</v>
      </c>
      <c r="G5971" s="2">
        <f>IFERROR(__xludf.DUMMYFUNCTION("IF(B5971="""","""",COUNTA(SPLIT(B5971,"" "")))"),1.0)</f>
        <v>1</v>
      </c>
    </row>
    <row r="5972">
      <c r="A5972" s="1" t="s">
        <v>11866</v>
      </c>
      <c r="B5972" s="1" t="s">
        <v>11867</v>
      </c>
      <c r="C5972" s="1">
        <v>126.0</v>
      </c>
      <c r="F5972" s="1" t="s">
        <v>0</v>
      </c>
      <c r="G5972" s="2">
        <f>IFERROR(__xludf.DUMMYFUNCTION("IF(B5972="""","""",COUNTA(SPLIT(B5972,"" "")))"),1.0)</f>
        <v>1</v>
      </c>
    </row>
    <row r="5973">
      <c r="A5973" s="1" t="s">
        <v>11868</v>
      </c>
      <c r="B5973" s="1" t="s">
        <v>11869</v>
      </c>
      <c r="C5973" s="1">
        <v>130.0</v>
      </c>
      <c r="F5973" s="1" t="s">
        <v>0</v>
      </c>
      <c r="G5973" s="2">
        <f>IFERROR(__xludf.DUMMYFUNCTION("IF(B5973="""","""",COUNTA(SPLIT(B5973,"" "")))"),1.0)</f>
        <v>1</v>
      </c>
    </row>
    <row r="5974">
      <c r="A5974" s="1" t="s">
        <v>11870</v>
      </c>
      <c r="B5974" s="1" t="s">
        <v>11871</v>
      </c>
      <c r="C5974" s="1">
        <v>134.0</v>
      </c>
      <c r="F5974" s="1" t="s">
        <v>0</v>
      </c>
      <c r="G5974" s="2">
        <f>IFERROR(__xludf.DUMMYFUNCTION("IF(B5974="""","""",COUNTA(SPLIT(B5974,"" "")))"),1.0)</f>
        <v>1</v>
      </c>
    </row>
    <row r="5975">
      <c r="A5975" s="1" t="s">
        <v>11872</v>
      </c>
      <c r="B5975" s="1" t="s">
        <v>11873</v>
      </c>
      <c r="C5975" s="1">
        <v>138.0</v>
      </c>
      <c r="F5975" s="1" t="s">
        <v>0</v>
      </c>
      <c r="G5975" s="2">
        <f>IFERROR(__xludf.DUMMYFUNCTION("IF(B5975="""","""",COUNTA(SPLIT(B5975,"" "")))"),1.0)</f>
        <v>1</v>
      </c>
    </row>
    <row r="5976">
      <c r="A5976" s="1" t="s">
        <v>11874</v>
      </c>
      <c r="B5976" s="1" t="s">
        <v>11875</v>
      </c>
      <c r="C5976" s="1">
        <v>142.0</v>
      </c>
      <c r="F5976" s="1" t="s">
        <v>0</v>
      </c>
      <c r="G5976" s="2">
        <f>IFERROR(__xludf.DUMMYFUNCTION("IF(B5976="""","""",COUNTA(SPLIT(B5976,"" "")))"),1.0)</f>
        <v>1</v>
      </c>
    </row>
    <row r="5977">
      <c r="A5977" s="1" t="s">
        <v>11876</v>
      </c>
      <c r="B5977" s="1" t="s">
        <v>11877</v>
      </c>
      <c r="C5977" s="1">
        <v>146.0</v>
      </c>
      <c r="F5977" s="1" t="s">
        <v>0</v>
      </c>
      <c r="G5977" s="2">
        <f>IFERROR(__xludf.DUMMYFUNCTION("IF(B5977="""","""",COUNTA(SPLIT(B5977,"" "")))"),1.0)</f>
        <v>1</v>
      </c>
    </row>
    <row r="5978">
      <c r="A5978" s="1" t="s">
        <v>11878</v>
      </c>
      <c r="B5978" s="1" t="s">
        <v>11879</v>
      </c>
      <c r="C5978" s="1">
        <v>150.0</v>
      </c>
      <c r="F5978" s="1" t="s">
        <v>0</v>
      </c>
      <c r="G5978" s="2">
        <f>IFERROR(__xludf.DUMMYFUNCTION("IF(B5978="""","""",COUNTA(SPLIT(B5978,"" "")))"),1.0)</f>
        <v>1</v>
      </c>
    </row>
    <row r="5979">
      <c r="A5979" s="1" t="s">
        <v>11880</v>
      </c>
      <c r="B5979" s="1" t="s">
        <v>11881</v>
      </c>
      <c r="C5979" s="1">
        <v>154.0</v>
      </c>
      <c r="F5979" s="1" t="s">
        <v>0</v>
      </c>
      <c r="G5979" s="2">
        <f>IFERROR(__xludf.DUMMYFUNCTION("IF(B5979="""","""",COUNTA(SPLIT(B5979,"" "")))"),1.0)</f>
        <v>1</v>
      </c>
    </row>
    <row r="5980">
      <c r="A5980" s="1" t="s">
        <v>11882</v>
      </c>
      <c r="B5980" s="1" t="s">
        <v>11883</v>
      </c>
      <c r="C5980" s="1">
        <v>158.0</v>
      </c>
      <c r="F5980" s="1" t="s">
        <v>0</v>
      </c>
      <c r="G5980" s="2">
        <f>IFERROR(__xludf.DUMMYFUNCTION("IF(B5980="""","""",COUNTA(SPLIT(B5980,"" "")))"),1.0)</f>
        <v>1</v>
      </c>
    </row>
    <row r="5981">
      <c r="A5981" s="1" t="s">
        <v>11884</v>
      </c>
      <c r="B5981" s="1" t="s">
        <v>11885</v>
      </c>
      <c r="C5981" s="1">
        <v>162.0</v>
      </c>
      <c r="F5981" s="1" t="s">
        <v>0</v>
      </c>
      <c r="G5981" s="2">
        <f>IFERROR(__xludf.DUMMYFUNCTION("IF(B5981="""","""",COUNTA(SPLIT(B5981,"" "")))"),1.0)</f>
        <v>1</v>
      </c>
    </row>
    <row r="5982">
      <c r="A5982" s="1" t="s">
        <v>11886</v>
      </c>
      <c r="B5982" s="1" t="s">
        <v>11887</v>
      </c>
      <c r="C5982" s="1">
        <v>166.0</v>
      </c>
      <c r="F5982" s="1" t="s">
        <v>0</v>
      </c>
      <c r="G5982" s="2">
        <f>IFERROR(__xludf.DUMMYFUNCTION("IF(B5982="""","""",COUNTA(SPLIT(B5982,"" "")))"),1.0)</f>
        <v>1</v>
      </c>
    </row>
    <row r="5983">
      <c r="A5983" s="1" t="s">
        <v>11888</v>
      </c>
      <c r="B5983" s="1" t="s">
        <v>11889</v>
      </c>
      <c r="C5983" s="1">
        <v>170.0</v>
      </c>
      <c r="F5983" s="1" t="s">
        <v>0</v>
      </c>
      <c r="G5983" s="2">
        <f>IFERROR(__xludf.DUMMYFUNCTION("IF(B5983="""","""",COUNTA(SPLIT(B5983,"" "")))"),1.0)</f>
        <v>1</v>
      </c>
    </row>
    <row r="5984">
      <c r="A5984" s="1" t="s">
        <v>11890</v>
      </c>
      <c r="B5984" s="1" t="s">
        <v>11891</v>
      </c>
      <c r="C5984" s="1">
        <v>174.0</v>
      </c>
      <c r="F5984" s="1" t="s">
        <v>0</v>
      </c>
      <c r="G5984" s="2">
        <f>IFERROR(__xludf.DUMMYFUNCTION("IF(B5984="""","""",COUNTA(SPLIT(B5984,"" "")))"),1.0)</f>
        <v>1</v>
      </c>
    </row>
    <row r="5985">
      <c r="A5985" s="1" t="s">
        <v>11892</v>
      </c>
      <c r="B5985" s="1" t="s">
        <v>11893</v>
      </c>
      <c r="C5985" s="1">
        <v>178.0</v>
      </c>
      <c r="F5985" s="1" t="s">
        <v>0</v>
      </c>
      <c r="G5985" s="2">
        <f>IFERROR(__xludf.DUMMYFUNCTION("IF(B5985="""","""",COUNTA(SPLIT(B5985,"" "")))"),1.0)</f>
        <v>1</v>
      </c>
    </row>
    <row r="5986">
      <c r="A5986" s="1" t="s">
        <v>11894</v>
      </c>
      <c r="B5986" s="1" t="s">
        <v>11895</v>
      </c>
      <c r="C5986" s="1">
        <v>182.0</v>
      </c>
      <c r="F5986" s="1" t="s">
        <v>0</v>
      </c>
      <c r="G5986" s="2">
        <f>IFERROR(__xludf.DUMMYFUNCTION("IF(B5986="""","""",COUNTA(SPLIT(B5986,"" "")))"),1.0)</f>
        <v>1</v>
      </c>
    </row>
    <row r="5987">
      <c r="A5987" s="1" t="s">
        <v>11896</v>
      </c>
      <c r="B5987" s="1" t="s">
        <v>11897</v>
      </c>
      <c r="C5987" s="1">
        <v>186.0</v>
      </c>
      <c r="F5987" s="1" t="s">
        <v>0</v>
      </c>
      <c r="G5987" s="2">
        <f>IFERROR(__xludf.DUMMYFUNCTION("IF(B5987="""","""",COUNTA(SPLIT(B5987,"" "")))"),1.0)</f>
        <v>1</v>
      </c>
    </row>
    <row r="5988">
      <c r="A5988" s="1" t="s">
        <v>11898</v>
      </c>
      <c r="B5988" s="1" t="s">
        <v>11899</v>
      </c>
      <c r="C5988" s="1">
        <v>190.0</v>
      </c>
      <c r="F5988" s="1" t="s">
        <v>0</v>
      </c>
      <c r="G5988" s="2">
        <f>IFERROR(__xludf.DUMMYFUNCTION("IF(B5988="""","""",COUNTA(SPLIT(B5988,"" "")))"),1.0)</f>
        <v>1</v>
      </c>
    </row>
    <row r="5989">
      <c r="A5989" s="1" t="s">
        <v>11900</v>
      </c>
      <c r="B5989" s="1" t="s">
        <v>11901</v>
      </c>
      <c r="C5989" s="1">
        <v>194.0</v>
      </c>
      <c r="F5989" s="1" t="s">
        <v>0</v>
      </c>
      <c r="G5989" s="2">
        <f>IFERROR(__xludf.DUMMYFUNCTION("IF(B5989="""","""",COUNTA(SPLIT(B5989,"" "")))"),1.0)</f>
        <v>1</v>
      </c>
    </row>
    <row r="5990">
      <c r="A5990" s="1" t="s">
        <v>11902</v>
      </c>
      <c r="B5990" s="1" t="s">
        <v>11903</v>
      </c>
      <c r="C5990" s="1">
        <v>198.0</v>
      </c>
      <c r="F5990" s="1" t="s">
        <v>0</v>
      </c>
      <c r="G5990" s="2">
        <f>IFERROR(__xludf.DUMMYFUNCTION("IF(B5990="""","""",COUNTA(SPLIT(B5990,"" "")))"),1.0)</f>
        <v>1</v>
      </c>
    </row>
    <row r="5991">
      <c r="A5991" s="1" t="s">
        <v>11904</v>
      </c>
      <c r="B5991" s="1" t="s">
        <v>11905</v>
      </c>
      <c r="C5991" s="1">
        <v>202.0</v>
      </c>
      <c r="F5991" s="1" t="s">
        <v>0</v>
      </c>
      <c r="G5991" s="2">
        <f>IFERROR(__xludf.DUMMYFUNCTION("IF(B5991="""","""",COUNTA(SPLIT(B5991,"" "")))"),1.0)</f>
        <v>1</v>
      </c>
    </row>
    <row r="5992">
      <c r="A5992" s="1" t="s">
        <v>11906</v>
      </c>
      <c r="B5992" s="1" t="s">
        <v>11907</v>
      </c>
      <c r="C5992" s="1">
        <v>206.0</v>
      </c>
      <c r="F5992" s="1" t="s">
        <v>0</v>
      </c>
      <c r="G5992" s="2">
        <f>IFERROR(__xludf.DUMMYFUNCTION("IF(B5992="""","""",COUNTA(SPLIT(B5992,"" "")))"),1.0)</f>
        <v>1</v>
      </c>
    </row>
    <row r="5993">
      <c r="A5993" s="1" t="s">
        <v>11908</v>
      </c>
      <c r="B5993" s="1" t="s">
        <v>11909</v>
      </c>
      <c r="C5993" s="1">
        <v>210.0</v>
      </c>
      <c r="F5993" s="1" t="s">
        <v>0</v>
      </c>
      <c r="G5993" s="2">
        <f>IFERROR(__xludf.DUMMYFUNCTION("IF(B5993="""","""",COUNTA(SPLIT(B5993,"" "")))"),1.0)</f>
        <v>1</v>
      </c>
    </row>
    <row r="5994">
      <c r="A5994" s="1" t="s">
        <v>11910</v>
      </c>
      <c r="B5994" s="1" t="s">
        <v>11911</v>
      </c>
      <c r="C5994" s="1">
        <v>214.0</v>
      </c>
      <c r="F5994" s="1" t="s">
        <v>0</v>
      </c>
      <c r="G5994" s="2">
        <f>IFERROR(__xludf.DUMMYFUNCTION("IF(B5994="""","""",COUNTA(SPLIT(B5994,"" "")))"),1.0)</f>
        <v>1</v>
      </c>
    </row>
    <row r="5995">
      <c r="A5995" s="1" t="s">
        <v>11912</v>
      </c>
      <c r="B5995" s="1" t="s">
        <v>11913</v>
      </c>
      <c r="C5995" s="1">
        <v>218.0</v>
      </c>
      <c r="F5995" s="1" t="s">
        <v>0</v>
      </c>
      <c r="G5995" s="2">
        <f>IFERROR(__xludf.DUMMYFUNCTION("IF(B5995="""","""",COUNTA(SPLIT(B5995,"" "")))"),1.0)</f>
        <v>1</v>
      </c>
    </row>
    <row r="5996">
      <c r="A5996" s="1" t="s">
        <v>11914</v>
      </c>
      <c r="B5996" s="1" t="s">
        <v>11915</v>
      </c>
      <c r="C5996" s="1">
        <v>222.0</v>
      </c>
      <c r="F5996" s="1" t="s">
        <v>0</v>
      </c>
      <c r="G5996" s="2">
        <f>IFERROR(__xludf.DUMMYFUNCTION("IF(B5996="""","""",COUNTA(SPLIT(B5996,"" "")))"),1.0)</f>
        <v>1</v>
      </c>
    </row>
    <row r="5997">
      <c r="A5997" s="1" t="s">
        <v>11916</v>
      </c>
      <c r="B5997" s="1" t="s">
        <v>11917</v>
      </c>
      <c r="C5997" s="1">
        <v>226.0</v>
      </c>
      <c r="F5997" s="1" t="s">
        <v>0</v>
      </c>
      <c r="G5997" s="2">
        <f>IFERROR(__xludf.DUMMYFUNCTION("IF(B5997="""","""",COUNTA(SPLIT(B5997,"" "")))"),1.0)</f>
        <v>1</v>
      </c>
    </row>
    <row r="5998">
      <c r="A5998" s="1" t="s">
        <v>11918</v>
      </c>
      <c r="B5998" s="1" t="s">
        <v>11919</v>
      </c>
      <c r="C5998" s="1">
        <v>230.0</v>
      </c>
      <c r="F5998" s="1" t="s">
        <v>0</v>
      </c>
      <c r="G5998" s="2">
        <f>IFERROR(__xludf.DUMMYFUNCTION("IF(B5998="""","""",COUNTA(SPLIT(B5998,"" "")))"),1.0)</f>
        <v>1</v>
      </c>
    </row>
    <row r="5999">
      <c r="A5999" s="1" t="s">
        <v>11920</v>
      </c>
      <c r="B5999" s="1" t="s">
        <v>11921</v>
      </c>
      <c r="C5999" s="1">
        <v>234.0</v>
      </c>
      <c r="F5999" s="1" t="s">
        <v>0</v>
      </c>
      <c r="G5999" s="2">
        <f>IFERROR(__xludf.DUMMYFUNCTION("IF(B5999="""","""",COUNTA(SPLIT(B5999,"" "")))"),1.0)</f>
        <v>1</v>
      </c>
    </row>
    <row r="6000">
      <c r="A6000" s="1" t="s">
        <v>11922</v>
      </c>
      <c r="B6000" s="1" t="s">
        <v>11923</v>
      </c>
      <c r="C6000" s="1">
        <v>2243.0</v>
      </c>
      <c r="F6000" s="1" t="s">
        <v>0</v>
      </c>
      <c r="G6000" s="2">
        <f>IFERROR(__xludf.DUMMYFUNCTION("IF(B6000="""","""",COUNTA(SPLIT(B6000,"" "")))"),1.0)</f>
        <v>1</v>
      </c>
    </row>
    <row r="6001">
      <c r="A6001" s="1" t="s">
        <v>11924</v>
      </c>
      <c r="B6001" s="1" t="s">
        <v>11925</v>
      </c>
      <c r="C6001" s="1">
        <v>8408.0</v>
      </c>
      <c r="F6001" s="1" t="s">
        <v>0</v>
      </c>
      <c r="G6001" s="2">
        <f>IFERROR(__xludf.DUMMYFUNCTION("IF(B6001="""","""",COUNTA(SPLIT(B6001,"" "")))"),1.0)</f>
        <v>1</v>
      </c>
    </row>
    <row r="6002">
      <c r="A6002" s="1" t="s">
        <v>11926</v>
      </c>
      <c r="B6002" s="1" t="s">
        <v>11927</v>
      </c>
      <c r="C6002" s="1">
        <v>81.0</v>
      </c>
      <c r="F6002" s="1" t="s">
        <v>0</v>
      </c>
      <c r="G6002" s="2">
        <f>IFERROR(__xludf.DUMMYFUNCTION("IF(B6002="""","""",COUNTA(SPLIT(B6002,"" "")))"),1.0)</f>
        <v>1</v>
      </c>
    </row>
    <row r="6003">
      <c r="A6003" s="1" t="s">
        <v>11928</v>
      </c>
      <c r="B6003" s="1" t="s">
        <v>11929</v>
      </c>
      <c r="C6003" s="1">
        <v>85.0</v>
      </c>
      <c r="F6003" s="1" t="s">
        <v>0</v>
      </c>
      <c r="G6003" s="2">
        <f>IFERROR(__xludf.DUMMYFUNCTION("IF(B6003="""","""",COUNTA(SPLIT(B6003,"" "")))"),1.0)</f>
        <v>1</v>
      </c>
    </row>
    <row r="6004">
      <c r="A6004" s="1" t="s">
        <v>11930</v>
      </c>
      <c r="B6004" s="1" t="s">
        <v>11931</v>
      </c>
      <c r="C6004" s="1">
        <v>89.0</v>
      </c>
      <c r="F6004" s="1" t="s">
        <v>0</v>
      </c>
      <c r="G6004" s="2">
        <f>IFERROR(__xludf.DUMMYFUNCTION("IF(B6004="""","""",COUNTA(SPLIT(B6004,"" "")))"),1.0)</f>
        <v>1</v>
      </c>
    </row>
    <row r="6005">
      <c r="A6005" s="1" t="s">
        <v>11932</v>
      </c>
      <c r="B6005" s="1" t="s">
        <v>11933</v>
      </c>
      <c r="C6005" s="1">
        <v>93.0</v>
      </c>
      <c r="F6005" s="1" t="s">
        <v>0</v>
      </c>
      <c r="G6005" s="2">
        <f>IFERROR(__xludf.DUMMYFUNCTION("IF(B6005="""","""",COUNTA(SPLIT(B6005,"" "")))"),1.0)</f>
        <v>1</v>
      </c>
    </row>
    <row r="6006">
      <c r="A6006" s="1" t="s">
        <v>11934</v>
      </c>
      <c r="B6006" s="1" t="s">
        <v>11935</v>
      </c>
      <c r="C6006" s="1">
        <v>97.0</v>
      </c>
      <c r="F6006" s="1" t="s">
        <v>0</v>
      </c>
      <c r="G6006" s="2">
        <f>IFERROR(__xludf.DUMMYFUNCTION("IF(B6006="""","""",COUNTA(SPLIT(B6006,"" "")))"),1.0)</f>
        <v>1</v>
      </c>
    </row>
    <row r="6007">
      <c r="A6007" s="1" t="s">
        <v>11936</v>
      </c>
      <c r="B6007" s="1" t="s">
        <v>11937</v>
      </c>
      <c r="C6007" s="1">
        <v>101.0</v>
      </c>
      <c r="F6007" s="1" t="s">
        <v>0</v>
      </c>
      <c r="G6007" s="2">
        <f>IFERROR(__xludf.DUMMYFUNCTION("IF(B6007="""","""",COUNTA(SPLIT(B6007,"" "")))"),1.0)</f>
        <v>1</v>
      </c>
    </row>
    <row r="6008">
      <c r="A6008" s="1" t="s">
        <v>11938</v>
      </c>
      <c r="B6008" s="1" t="s">
        <v>11939</v>
      </c>
      <c r="C6008" s="1">
        <v>105.0</v>
      </c>
      <c r="F6008" s="1" t="s">
        <v>0</v>
      </c>
      <c r="G6008" s="2">
        <f>IFERROR(__xludf.DUMMYFUNCTION("IF(B6008="""","""",COUNTA(SPLIT(B6008,"" "")))"),1.0)</f>
        <v>1</v>
      </c>
    </row>
    <row r="6009">
      <c r="A6009" s="1" t="s">
        <v>11940</v>
      </c>
      <c r="B6009" s="1" t="s">
        <v>11941</v>
      </c>
      <c r="C6009" s="1">
        <v>109.0</v>
      </c>
      <c r="F6009" s="1" t="s">
        <v>0</v>
      </c>
      <c r="G6009" s="2">
        <f>IFERROR(__xludf.DUMMYFUNCTION("IF(B6009="""","""",COUNTA(SPLIT(B6009,"" "")))"),1.0)</f>
        <v>1</v>
      </c>
    </row>
    <row r="6010">
      <c r="A6010" s="1" t="s">
        <v>11942</v>
      </c>
      <c r="B6010" s="1" t="s">
        <v>11943</v>
      </c>
      <c r="C6010" s="1">
        <v>113.0</v>
      </c>
      <c r="F6010" s="1" t="s">
        <v>0</v>
      </c>
      <c r="G6010" s="2">
        <f>IFERROR(__xludf.DUMMYFUNCTION("IF(B6010="""","""",COUNTA(SPLIT(B6010,"" "")))"),1.0)</f>
        <v>1</v>
      </c>
    </row>
    <row r="6011">
      <c r="A6011" s="1" t="s">
        <v>11944</v>
      </c>
      <c r="B6011" s="1" t="s">
        <v>11945</v>
      </c>
      <c r="C6011" s="1">
        <v>117.0</v>
      </c>
      <c r="F6011" s="1" t="s">
        <v>0</v>
      </c>
      <c r="G6011" s="2">
        <f>IFERROR(__xludf.DUMMYFUNCTION("IF(B6011="""","""",COUNTA(SPLIT(B6011,"" "")))"),1.0)</f>
        <v>1</v>
      </c>
    </row>
    <row r="6012">
      <c r="A6012" s="1" t="s">
        <v>11946</v>
      </c>
      <c r="B6012" s="1" t="s">
        <v>11947</v>
      </c>
      <c r="C6012" s="1">
        <v>121.0</v>
      </c>
      <c r="F6012" s="1" t="s">
        <v>0</v>
      </c>
      <c r="G6012" s="2">
        <f>IFERROR(__xludf.DUMMYFUNCTION("IF(B6012="""","""",COUNTA(SPLIT(B6012,"" "")))"),1.0)</f>
        <v>1</v>
      </c>
    </row>
    <row r="6013">
      <c r="A6013" s="1" t="s">
        <v>11948</v>
      </c>
      <c r="B6013" s="1" t="s">
        <v>11949</v>
      </c>
      <c r="C6013" s="1">
        <v>125.0</v>
      </c>
      <c r="F6013" s="1" t="s">
        <v>0</v>
      </c>
      <c r="G6013" s="2">
        <f>IFERROR(__xludf.DUMMYFUNCTION("IF(B6013="""","""",COUNTA(SPLIT(B6013,"" "")))"),1.0)</f>
        <v>1</v>
      </c>
    </row>
    <row r="6014">
      <c r="A6014" s="1" t="s">
        <v>11950</v>
      </c>
      <c r="B6014" s="1" t="s">
        <v>11951</v>
      </c>
      <c r="C6014" s="1">
        <v>129.0</v>
      </c>
      <c r="F6014" s="1" t="s">
        <v>0</v>
      </c>
      <c r="G6014" s="2">
        <f>IFERROR(__xludf.DUMMYFUNCTION("IF(B6014="""","""",COUNTA(SPLIT(B6014,"" "")))"),1.0)</f>
        <v>1</v>
      </c>
    </row>
    <row r="6015">
      <c r="A6015" s="1" t="s">
        <v>11952</v>
      </c>
      <c r="B6015" s="1" t="s">
        <v>11953</v>
      </c>
      <c r="C6015" s="1">
        <v>133.0</v>
      </c>
      <c r="F6015" s="1" t="s">
        <v>0</v>
      </c>
      <c r="G6015" s="2">
        <f>IFERROR(__xludf.DUMMYFUNCTION("IF(B6015="""","""",COUNTA(SPLIT(B6015,"" "")))"),1.0)</f>
        <v>1</v>
      </c>
    </row>
    <row r="6016">
      <c r="A6016" s="1" t="s">
        <v>11954</v>
      </c>
      <c r="B6016" s="1" t="s">
        <v>11955</v>
      </c>
      <c r="C6016" s="1">
        <v>137.0</v>
      </c>
      <c r="F6016" s="1" t="s">
        <v>0</v>
      </c>
      <c r="G6016" s="2">
        <f>IFERROR(__xludf.DUMMYFUNCTION("IF(B6016="""","""",COUNTA(SPLIT(B6016,"" "")))"),1.0)</f>
        <v>1</v>
      </c>
    </row>
    <row r="6017">
      <c r="A6017" s="1" t="s">
        <v>11956</v>
      </c>
      <c r="B6017" s="1" t="s">
        <v>11957</v>
      </c>
      <c r="C6017" s="1">
        <v>141.0</v>
      </c>
      <c r="F6017" s="1" t="s">
        <v>0</v>
      </c>
      <c r="G6017" s="2">
        <f>IFERROR(__xludf.DUMMYFUNCTION("IF(B6017="""","""",COUNTA(SPLIT(B6017,"" "")))"),1.0)</f>
        <v>1</v>
      </c>
    </row>
    <row r="6018">
      <c r="A6018" s="1" t="s">
        <v>11958</v>
      </c>
      <c r="B6018" s="1" t="s">
        <v>11959</v>
      </c>
      <c r="C6018" s="1">
        <v>145.0</v>
      </c>
      <c r="F6018" s="1" t="s">
        <v>0</v>
      </c>
      <c r="G6018" s="2">
        <f>IFERROR(__xludf.DUMMYFUNCTION("IF(B6018="""","""",COUNTA(SPLIT(B6018,"" "")))"),1.0)</f>
        <v>1</v>
      </c>
    </row>
    <row r="6019">
      <c r="A6019" s="1" t="s">
        <v>11960</v>
      </c>
      <c r="B6019" s="1" t="s">
        <v>11961</v>
      </c>
      <c r="C6019" s="1">
        <v>149.0</v>
      </c>
      <c r="F6019" s="1" t="s">
        <v>0</v>
      </c>
      <c r="G6019" s="2">
        <f>IFERROR(__xludf.DUMMYFUNCTION("IF(B6019="""","""",COUNTA(SPLIT(B6019,"" "")))"),1.0)</f>
        <v>1</v>
      </c>
    </row>
    <row r="6020">
      <c r="A6020" s="1" t="s">
        <v>11962</v>
      </c>
      <c r="B6020" s="1" t="s">
        <v>11963</v>
      </c>
      <c r="C6020" s="1">
        <v>153.0</v>
      </c>
      <c r="F6020" s="1" t="s">
        <v>0</v>
      </c>
      <c r="G6020" s="2">
        <f>IFERROR(__xludf.DUMMYFUNCTION("IF(B6020="""","""",COUNTA(SPLIT(B6020,"" "")))"),1.0)</f>
        <v>1</v>
      </c>
    </row>
    <row r="6021">
      <c r="A6021" s="1" t="s">
        <v>11964</v>
      </c>
      <c r="B6021" s="1" t="s">
        <v>11965</v>
      </c>
      <c r="C6021" s="1">
        <v>157.0</v>
      </c>
      <c r="F6021" s="1" t="s">
        <v>0</v>
      </c>
      <c r="G6021" s="2">
        <f>IFERROR(__xludf.DUMMYFUNCTION("IF(B6021="""","""",COUNTA(SPLIT(B6021,"" "")))"),1.0)</f>
        <v>1</v>
      </c>
    </row>
    <row r="6022">
      <c r="A6022" s="1" t="s">
        <v>11966</v>
      </c>
      <c r="B6022" s="1" t="s">
        <v>11967</v>
      </c>
      <c r="C6022" s="1">
        <v>161.0</v>
      </c>
      <c r="F6022" s="1" t="s">
        <v>0</v>
      </c>
      <c r="G6022" s="2">
        <f>IFERROR(__xludf.DUMMYFUNCTION("IF(B6022="""","""",COUNTA(SPLIT(B6022,"" "")))"),1.0)</f>
        <v>1</v>
      </c>
    </row>
    <row r="6023">
      <c r="A6023" s="1" t="s">
        <v>11968</v>
      </c>
      <c r="B6023" s="1" t="s">
        <v>11969</v>
      </c>
      <c r="C6023" s="1">
        <v>165.0</v>
      </c>
      <c r="F6023" s="1" t="s">
        <v>0</v>
      </c>
      <c r="G6023" s="2">
        <f>IFERROR(__xludf.DUMMYFUNCTION("IF(B6023="""","""",COUNTA(SPLIT(B6023,"" "")))"),1.0)</f>
        <v>1</v>
      </c>
    </row>
    <row r="6024">
      <c r="A6024" s="1" t="s">
        <v>11970</v>
      </c>
      <c r="B6024" s="1" t="s">
        <v>11971</v>
      </c>
      <c r="C6024" s="1">
        <v>169.0</v>
      </c>
      <c r="F6024" s="1" t="s">
        <v>0</v>
      </c>
      <c r="G6024" s="2">
        <f>IFERROR(__xludf.DUMMYFUNCTION("IF(B6024="""","""",COUNTA(SPLIT(B6024,"" "")))"),1.0)</f>
        <v>1</v>
      </c>
    </row>
    <row r="6025">
      <c r="A6025" s="1" t="s">
        <v>11972</v>
      </c>
      <c r="B6025" s="1" t="s">
        <v>11973</v>
      </c>
      <c r="C6025" s="1">
        <v>173.0</v>
      </c>
      <c r="F6025" s="1" t="s">
        <v>0</v>
      </c>
      <c r="G6025" s="2">
        <f>IFERROR(__xludf.DUMMYFUNCTION("IF(B6025="""","""",COUNTA(SPLIT(B6025,"" "")))"),1.0)</f>
        <v>1</v>
      </c>
    </row>
    <row r="6026">
      <c r="A6026" s="1" t="s">
        <v>11974</v>
      </c>
      <c r="B6026" s="1" t="s">
        <v>11975</v>
      </c>
      <c r="C6026" s="1">
        <v>177.0</v>
      </c>
      <c r="F6026" s="1" t="s">
        <v>0</v>
      </c>
      <c r="G6026" s="2">
        <f>IFERROR(__xludf.DUMMYFUNCTION("IF(B6026="""","""",COUNTA(SPLIT(B6026,"" "")))"),1.0)</f>
        <v>1</v>
      </c>
    </row>
    <row r="6027">
      <c r="A6027" s="1" t="s">
        <v>11976</v>
      </c>
      <c r="B6027" s="1" t="s">
        <v>11977</v>
      </c>
      <c r="C6027" s="1">
        <v>181.0</v>
      </c>
      <c r="F6027" s="1" t="s">
        <v>0</v>
      </c>
      <c r="G6027" s="2">
        <f>IFERROR(__xludf.DUMMYFUNCTION("IF(B6027="""","""",COUNTA(SPLIT(B6027,"" "")))"),1.0)</f>
        <v>1</v>
      </c>
    </row>
    <row r="6028">
      <c r="A6028" s="1" t="s">
        <v>11978</v>
      </c>
      <c r="B6028" s="1" t="s">
        <v>11979</v>
      </c>
      <c r="C6028" s="1">
        <v>185.0</v>
      </c>
      <c r="F6028" s="1" t="s">
        <v>0</v>
      </c>
      <c r="G6028" s="2">
        <f>IFERROR(__xludf.DUMMYFUNCTION("IF(B6028="""","""",COUNTA(SPLIT(B6028,"" "")))"),1.0)</f>
        <v>1</v>
      </c>
    </row>
    <row r="6029">
      <c r="A6029" s="1" t="s">
        <v>11980</v>
      </c>
      <c r="B6029" s="1" t="s">
        <v>11981</v>
      </c>
      <c r="C6029" s="1">
        <v>189.0</v>
      </c>
      <c r="F6029" s="1" t="s">
        <v>0</v>
      </c>
      <c r="G6029" s="2">
        <f>IFERROR(__xludf.DUMMYFUNCTION("IF(B6029="""","""",COUNTA(SPLIT(B6029,"" "")))"),1.0)</f>
        <v>1</v>
      </c>
    </row>
    <row r="6030">
      <c r="A6030" s="1" t="s">
        <v>11982</v>
      </c>
      <c r="B6030" s="1" t="s">
        <v>11983</v>
      </c>
      <c r="C6030" s="1">
        <v>193.0</v>
      </c>
      <c r="F6030" s="1" t="s">
        <v>0</v>
      </c>
      <c r="G6030" s="2">
        <f>IFERROR(__xludf.DUMMYFUNCTION("IF(B6030="""","""",COUNTA(SPLIT(B6030,"" "")))"),1.0)</f>
        <v>1</v>
      </c>
    </row>
    <row r="6031">
      <c r="A6031" s="1" t="s">
        <v>11984</v>
      </c>
      <c r="B6031" s="1" t="s">
        <v>11985</v>
      </c>
      <c r="C6031" s="1">
        <v>197.0</v>
      </c>
      <c r="F6031" s="1" t="s">
        <v>0</v>
      </c>
      <c r="G6031" s="2">
        <f>IFERROR(__xludf.DUMMYFUNCTION("IF(B6031="""","""",COUNTA(SPLIT(B6031,"" "")))"),1.0)</f>
        <v>1</v>
      </c>
    </row>
    <row r="6032">
      <c r="A6032" s="1" t="s">
        <v>11986</v>
      </c>
      <c r="B6032" s="1" t="s">
        <v>11987</v>
      </c>
      <c r="C6032" s="1">
        <v>201.0</v>
      </c>
      <c r="F6032" s="1" t="s">
        <v>0</v>
      </c>
      <c r="G6032" s="2">
        <f>IFERROR(__xludf.DUMMYFUNCTION("IF(B6032="""","""",COUNTA(SPLIT(B6032,"" "")))"),1.0)</f>
        <v>1</v>
      </c>
    </row>
    <row r="6033">
      <c r="A6033" s="1" t="s">
        <v>11988</v>
      </c>
      <c r="B6033" s="1" t="s">
        <v>11989</v>
      </c>
      <c r="C6033" s="1">
        <v>205.0</v>
      </c>
      <c r="F6033" s="1" t="s">
        <v>0</v>
      </c>
      <c r="G6033" s="2">
        <f>IFERROR(__xludf.DUMMYFUNCTION("IF(B6033="""","""",COUNTA(SPLIT(B6033,"" "")))"),1.0)</f>
        <v>1</v>
      </c>
    </row>
    <row r="6034">
      <c r="A6034" s="1" t="s">
        <v>11990</v>
      </c>
      <c r="B6034" s="1" t="s">
        <v>11991</v>
      </c>
      <c r="C6034" s="1">
        <v>209.0</v>
      </c>
      <c r="F6034" s="1" t="s">
        <v>0</v>
      </c>
      <c r="G6034" s="2">
        <f>IFERROR(__xludf.DUMMYFUNCTION("IF(B6034="""","""",COUNTA(SPLIT(B6034,"" "")))"),1.0)</f>
        <v>1</v>
      </c>
    </row>
    <row r="6035">
      <c r="A6035" s="1" t="s">
        <v>11992</v>
      </c>
      <c r="B6035" s="1" t="s">
        <v>11993</v>
      </c>
      <c r="C6035" s="1">
        <v>213.0</v>
      </c>
      <c r="F6035" s="1" t="s">
        <v>0</v>
      </c>
      <c r="G6035" s="2">
        <f>IFERROR(__xludf.DUMMYFUNCTION("IF(B6035="""","""",COUNTA(SPLIT(B6035,"" "")))"),1.0)</f>
        <v>1</v>
      </c>
    </row>
    <row r="6036">
      <c r="A6036" s="1" t="s">
        <v>11994</v>
      </c>
      <c r="B6036" s="1" t="s">
        <v>11995</v>
      </c>
      <c r="C6036" s="1">
        <v>217.0</v>
      </c>
      <c r="F6036" s="1" t="s">
        <v>0</v>
      </c>
      <c r="G6036" s="2">
        <f>IFERROR(__xludf.DUMMYFUNCTION("IF(B6036="""","""",COUNTA(SPLIT(B6036,"" "")))"),1.0)</f>
        <v>1</v>
      </c>
    </row>
    <row r="6037">
      <c r="A6037" s="1" t="s">
        <v>11996</v>
      </c>
      <c r="B6037" s="1" t="s">
        <v>11997</v>
      </c>
      <c r="C6037" s="1">
        <v>221.0</v>
      </c>
      <c r="F6037" s="1" t="s">
        <v>0</v>
      </c>
      <c r="G6037" s="2">
        <f>IFERROR(__xludf.DUMMYFUNCTION("IF(B6037="""","""",COUNTA(SPLIT(B6037,"" "")))"),1.0)</f>
        <v>1</v>
      </c>
    </row>
    <row r="6038">
      <c r="A6038" s="1" t="s">
        <v>11998</v>
      </c>
      <c r="B6038" s="1" t="s">
        <v>11999</v>
      </c>
      <c r="C6038" s="1">
        <v>225.0</v>
      </c>
      <c r="F6038" s="1" t="s">
        <v>0</v>
      </c>
      <c r="G6038" s="2">
        <f>IFERROR(__xludf.DUMMYFUNCTION("IF(B6038="""","""",COUNTA(SPLIT(B6038,"" "")))"),1.0)</f>
        <v>1</v>
      </c>
    </row>
    <row r="6039">
      <c r="A6039" s="1" t="s">
        <v>12000</v>
      </c>
      <c r="B6039" s="1" t="s">
        <v>12001</v>
      </c>
      <c r="C6039" s="1">
        <v>229.0</v>
      </c>
      <c r="F6039" s="1" t="s">
        <v>0</v>
      </c>
      <c r="G6039" s="2">
        <f>IFERROR(__xludf.DUMMYFUNCTION("IF(B6039="""","""",COUNTA(SPLIT(B6039,"" "")))"),1.0)</f>
        <v>1</v>
      </c>
    </row>
    <row r="6040">
      <c r="A6040" s="1" t="s">
        <v>12002</v>
      </c>
      <c r="B6040" s="1" t="s">
        <v>12003</v>
      </c>
      <c r="C6040" s="1">
        <v>233.0</v>
      </c>
      <c r="F6040" s="1" t="s">
        <v>0</v>
      </c>
      <c r="G6040" s="2">
        <f>IFERROR(__xludf.DUMMYFUNCTION("IF(B6040="""","""",COUNTA(SPLIT(B6040,"" "")))"),1.0)</f>
        <v>1</v>
      </c>
    </row>
    <row r="6041">
      <c r="A6041" s="1" t="s">
        <v>12004</v>
      </c>
      <c r="B6041" s="1" t="s">
        <v>12005</v>
      </c>
      <c r="C6041" s="1">
        <v>237.0</v>
      </c>
      <c r="F6041" s="1" t="s">
        <v>0</v>
      </c>
      <c r="G6041" s="2">
        <f>IFERROR(__xludf.DUMMYFUNCTION("IF(B6041="""","""",COUNTA(SPLIT(B6041,"" "")))"),1.0)</f>
        <v>1</v>
      </c>
    </row>
    <row r="6042">
      <c r="A6042" s="1" t="s">
        <v>12006</v>
      </c>
      <c r="B6042" s="1" t="s">
        <v>12007</v>
      </c>
      <c r="C6042" s="1">
        <v>240.0</v>
      </c>
      <c r="F6042" s="1" t="s">
        <v>0</v>
      </c>
      <c r="G6042" s="2">
        <f>IFERROR(__xludf.DUMMYFUNCTION("IF(B6042="""","""",COUNTA(SPLIT(B6042,"" "")))"),1.0)</f>
        <v>1</v>
      </c>
    </row>
    <row r="6043">
      <c r="A6043" s="1" t="s">
        <v>12008</v>
      </c>
      <c r="B6043" s="1" t="s">
        <v>12009</v>
      </c>
      <c r="C6043" s="1">
        <v>243.0</v>
      </c>
      <c r="F6043" s="1" t="s">
        <v>0</v>
      </c>
      <c r="G6043" s="2">
        <f>IFERROR(__xludf.DUMMYFUNCTION("IF(B6043="""","""",COUNTA(SPLIT(B6043,"" "")))"),1.0)</f>
        <v>1</v>
      </c>
    </row>
    <row r="6044">
      <c r="A6044" s="1" t="s">
        <v>12010</v>
      </c>
      <c r="B6044" s="1" t="s">
        <v>12011</v>
      </c>
      <c r="C6044" s="1">
        <v>246.0</v>
      </c>
      <c r="F6044" s="1" t="s">
        <v>0</v>
      </c>
      <c r="G6044" s="2">
        <f>IFERROR(__xludf.DUMMYFUNCTION("IF(B6044="""","""",COUNTA(SPLIT(B6044,"" "")))"),1.0)</f>
        <v>1</v>
      </c>
    </row>
    <row r="6045">
      <c r="A6045" s="1" t="s">
        <v>12012</v>
      </c>
      <c r="B6045" s="1" t="s">
        <v>12013</v>
      </c>
      <c r="C6045" s="1">
        <v>249.0</v>
      </c>
      <c r="F6045" s="1" t="s">
        <v>0</v>
      </c>
      <c r="G6045" s="2">
        <f>IFERROR(__xludf.DUMMYFUNCTION("IF(B6045="""","""",COUNTA(SPLIT(B6045,"" "")))"),1.0)</f>
        <v>1</v>
      </c>
    </row>
    <row r="6046">
      <c r="A6046" s="1" t="s">
        <v>12014</v>
      </c>
      <c r="B6046" s="1" t="s">
        <v>12015</v>
      </c>
      <c r="C6046" s="1">
        <v>252.0</v>
      </c>
      <c r="F6046" s="1" t="s">
        <v>0</v>
      </c>
      <c r="G6046" s="2">
        <f>IFERROR(__xludf.DUMMYFUNCTION("IF(B6046="""","""",COUNTA(SPLIT(B6046,"" "")))"),1.0)</f>
        <v>1</v>
      </c>
    </row>
    <row r="6047">
      <c r="A6047" s="1" t="s">
        <v>12016</v>
      </c>
      <c r="B6047" s="1" t="s">
        <v>12017</v>
      </c>
      <c r="C6047" s="1">
        <v>255.0</v>
      </c>
      <c r="F6047" s="1" t="s">
        <v>0</v>
      </c>
      <c r="G6047" s="2">
        <f>IFERROR(__xludf.DUMMYFUNCTION("IF(B6047="""","""",COUNTA(SPLIT(B6047,"" "")))"),1.0)</f>
        <v>1</v>
      </c>
    </row>
    <row r="6048">
      <c r="A6048" s="1" t="s">
        <v>12018</v>
      </c>
      <c r="B6048" s="1" t="s">
        <v>12019</v>
      </c>
      <c r="C6048" s="1">
        <v>258.0</v>
      </c>
      <c r="F6048" s="1" t="s">
        <v>0</v>
      </c>
      <c r="G6048" s="2">
        <f>IFERROR(__xludf.DUMMYFUNCTION("IF(B6048="""","""",COUNTA(SPLIT(B6048,"" "")))"),1.0)</f>
        <v>1</v>
      </c>
    </row>
    <row r="6049">
      <c r="A6049" s="1" t="s">
        <v>12020</v>
      </c>
      <c r="B6049" s="1" t="s">
        <v>12021</v>
      </c>
      <c r="C6049" s="1">
        <v>261.0</v>
      </c>
      <c r="F6049" s="1" t="s">
        <v>0</v>
      </c>
      <c r="G6049" s="2">
        <f>IFERROR(__xludf.DUMMYFUNCTION("IF(B6049="""","""",COUNTA(SPLIT(B6049,"" "")))"),1.0)</f>
        <v>1</v>
      </c>
    </row>
    <row r="6050">
      <c r="A6050" s="1" t="s">
        <v>12022</v>
      </c>
      <c r="B6050" s="1" t="s">
        <v>12023</v>
      </c>
      <c r="C6050" s="1">
        <v>264.0</v>
      </c>
      <c r="F6050" s="1" t="s">
        <v>0</v>
      </c>
      <c r="G6050" s="2">
        <f>IFERROR(__xludf.DUMMYFUNCTION("IF(B6050="""","""",COUNTA(SPLIT(B6050,"" "")))"),1.0)</f>
        <v>1</v>
      </c>
    </row>
    <row r="6051">
      <c r="A6051" s="1" t="s">
        <v>12024</v>
      </c>
      <c r="B6051" s="1" t="s">
        <v>12025</v>
      </c>
      <c r="C6051" s="1">
        <v>267.0</v>
      </c>
      <c r="F6051" s="1" t="s">
        <v>0</v>
      </c>
      <c r="G6051" s="2">
        <f>IFERROR(__xludf.DUMMYFUNCTION("IF(B6051="""","""",COUNTA(SPLIT(B6051,"" "")))"),1.0)</f>
        <v>1</v>
      </c>
    </row>
    <row r="6052">
      <c r="A6052" s="1" t="s">
        <v>12026</v>
      </c>
      <c r="B6052" s="1" t="s">
        <v>12027</v>
      </c>
      <c r="C6052" s="1">
        <v>79.0</v>
      </c>
      <c r="F6052" s="1" t="s">
        <v>0</v>
      </c>
      <c r="G6052" s="2">
        <f>IFERROR(__xludf.DUMMYFUNCTION("IF(B6052="""","""",COUNTA(SPLIT(B6052,"" "")))"),1.0)</f>
        <v>1</v>
      </c>
    </row>
    <row r="6053">
      <c r="A6053" s="1" t="s">
        <v>12028</v>
      </c>
      <c r="B6053" s="1" t="s">
        <v>12029</v>
      </c>
      <c r="C6053" s="1">
        <v>83.0</v>
      </c>
      <c r="F6053" s="1" t="s">
        <v>0</v>
      </c>
      <c r="G6053" s="2">
        <f>IFERROR(__xludf.DUMMYFUNCTION("IF(B6053="""","""",COUNTA(SPLIT(B6053,"" "")))"),1.0)</f>
        <v>1</v>
      </c>
    </row>
    <row r="6054">
      <c r="A6054" s="1" t="s">
        <v>12030</v>
      </c>
      <c r="B6054" s="1" t="s">
        <v>12031</v>
      </c>
      <c r="C6054" s="1">
        <v>87.0</v>
      </c>
      <c r="F6054" s="1" t="s">
        <v>0</v>
      </c>
      <c r="G6054" s="2">
        <f>IFERROR(__xludf.DUMMYFUNCTION("IF(B6054="""","""",COUNTA(SPLIT(B6054,"" "")))"),1.0)</f>
        <v>1</v>
      </c>
    </row>
    <row r="6055">
      <c r="A6055" s="1" t="s">
        <v>12032</v>
      </c>
      <c r="B6055" s="1" t="s">
        <v>12033</v>
      </c>
      <c r="C6055" s="1">
        <v>91.0</v>
      </c>
      <c r="F6055" s="1" t="s">
        <v>0</v>
      </c>
      <c r="G6055" s="2">
        <f>IFERROR(__xludf.DUMMYFUNCTION("IF(B6055="""","""",COUNTA(SPLIT(B6055,"" "")))"),1.0)</f>
        <v>1</v>
      </c>
    </row>
    <row r="6056">
      <c r="A6056" s="1" t="s">
        <v>12034</v>
      </c>
      <c r="B6056" s="1" t="s">
        <v>12035</v>
      </c>
      <c r="C6056" s="1">
        <v>95.0</v>
      </c>
      <c r="F6056" s="1" t="s">
        <v>0</v>
      </c>
      <c r="G6056" s="2">
        <f>IFERROR(__xludf.DUMMYFUNCTION("IF(B6056="""","""",COUNTA(SPLIT(B6056,"" "")))"),1.0)</f>
        <v>1</v>
      </c>
    </row>
    <row r="6057">
      <c r="A6057" s="1" t="s">
        <v>12036</v>
      </c>
      <c r="B6057" s="1" t="s">
        <v>12037</v>
      </c>
      <c r="C6057" s="1">
        <v>99.0</v>
      </c>
      <c r="F6057" s="1" t="s">
        <v>0</v>
      </c>
      <c r="G6057" s="2">
        <f>IFERROR(__xludf.DUMMYFUNCTION("IF(B6057="""","""",COUNTA(SPLIT(B6057,"" "")))"),1.0)</f>
        <v>1</v>
      </c>
    </row>
    <row r="6058">
      <c r="A6058" s="1" t="s">
        <v>12038</v>
      </c>
      <c r="B6058" s="1" t="s">
        <v>12039</v>
      </c>
      <c r="C6058" s="1">
        <v>103.0</v>
      </c>
      <c r="F6058" s="1" t="s">
        <v>0</v>
      </c>
      <c r="G6058" s="2">
        <f>IFERROR(__xludf.DUMMYFUNCTION("IF(B6058="""","""",COUNTA(SPLIT(B6058,"" "")))"),1.0)</f>
        <v>1</v>
      </c>
    </row>
    <row r="6059">
      <c r="A6059" s="1" t="s">
        <v>12040</v>
      </c>
      <c r="B6059" s="1" t="s">
        <v>12041</v>
      </c>
      <c r="C6059" s="1">
        <v>107.0</v>
      </c>
      <c r="F6059" s="1" t="s">
        <v>0</v>
      </c>
      <c r="G6059" s="2">
        <f>IFERROR(__xludf.DUMMYFUNCTION("IF(B6059="""","""",COUNTA(SPLIT(B6059,"" "")))"),1.0)</f>
        <v>1</v>
      </c>
    </row>
    <row r="6060">
      <c r="A6060" s="1" t="s">
        <v>12042</v>
      </c>
      <c r="B6060" s="1" t="s">
        <v>12043</v>
      </c>
      <c r="C6060" s="1">
        <v>111.0</v>
      </c>
      <c r="F6060" s="1" t="s">
        <v>0</v>
      </c>
      <c r="G6060" s="2">
        <f>IFERROR(__xludf.DUMMYFUNCTION("IF(B6060="""","""",COUNTA(SPLIT(B6060,"" "")))"),1.0)</f>
        <v>1</v>
      </c>
    </row>
    <row r="6061">
      <c r="A6061" s="1" t="s">
        <v>12044</v>
      </c>
      <c r="B6061" s="1" t="s">
        <v>12045</v>
      </c>
      <c r="C6061" s="1">
        <v>115.0</v>
      </c>
      <c r="F6061" s="1" t="s">
        <v>0</v>
      </c>
      <c r="G6061" s="2">
        <f>IFERROR(__xludf.DUMMYFUNCTION("IF(B6061="""","""",COUNTA(SPLIT(B6061,"" "")))"),1.0)</f>
        <v>1</v>
      </c>
    </row>
    <row r="6062">
      <c r="A6062" s="1" t="s">
        <v>12046</v>
      </c>
      <c r="B6062" s="1" t="s">
        <v>12047</v>
      </c>
      <c r="C6062" s="1">
        <v>119.0</v>
      </c>
      <c r="F6062" s="1" t="s">
        <v>0</v>
      </c>
      <c r="G6062" s="2">
        <f>IFERROR(__xludf.DUMMYFUNCTION("IF(B6062="""","""",COUNTA(SPLIT(B6062,"" "")))"),1.0)</f>
        <v>1</v>
      </c>
    </row>
    <row r="6063">
      <c r="A6063" s="1" t="s">
        <v>12048</v>
      </c>
      <c r="B6063" s="1" t="s">
        <v>12049</v>
      </c>
      <c r="C6063" s="1">
        <v>123.0</v>
      </c>
      <c r="F6063" s="1" t="s">
        <v>0</v>
      </c>
      <c r="G6063" s="2">
        <f>IFERROR(__xludf.DUMMYFUNCTION("IF(B6063="""","""",COUNTA(SPLIT(B6063,"" "")))"),1.0)</f>
        <v>1</v>
      </c>
    </row>
    <row r="6064">
      <c r="A6064" s="1" t="s">
        <v>12050</v>
      </c>
      <c r="B6064" s="1" t="s">
        <v>12051</v>
      </c>
      <c r="C6064" s="1">
        <v>127.0</v>
      </c>
      <c r="F6064" s="1" t="s">
        <v>0</v>
      </c>
      <c r="G6064" s="2">
        <f>IFERROR(__xludf.DUMMYFUNCTION("IF(B6064="""","""",COUNTA(SPLIT(B6064,"" "")))"),1.0)</f>
        <v>1</v>
      </c>
    </row>
    <row r="6065">
      <c r="A6065" s="1" t="s">
        <v>12052</v>
      </c>
      <c r="B6065" s="1" t="s">
        <v>12053</v>
      </c>
      <c r="C6065" s="1">
        <v>131.0</v>
      </c>
      <c r="F6065" s="1" t="s">
        <v>0</v>
      </c>
      <c r="G6065" s="2">
        <f>IFERROR(__xludf.DUMMYFUNCTION("IF(B6065="""","""",COUNTA(SPLIT(B6065,"" "")))"),1.0)</f>
        <v>1</v>
      </c>
    </row>
    <row r="6066">
      <c r="A6066" s="1" t="s">
        <v>12054</v>
      </c>
      <c r="B6066" s="1" t="s">
        <v>12055</v>
      </c>
      <c r="C6066" s="1">
        <v>135.0</v>
      </c>
      <c r="F6066" s="1" t="s">
        <v>0</v>
      </c>
      <c r="G6066" s="2">
        <f>IFERROR(__xludf.DUMMYFUNCTION("IF(B6066="""","""",COUNTA(SPLIT(B6066,"" "")))"),1.0)</f>
        <v>1</v>
      </c>
    </row>
    <row r="6067">
      <c r="A6067" s="1" t="s">
        <v>12056</v>
      </c>
      <c r="B6067" s="1" t="s">
        <v>12057</v>
      </c>
      <c r="C6067" s="1">
        <v>139.0</v>
      </c>
      <c r="F6067" s="1" t="s">
        <v>0</v>
      </c>
      <c r="G6067" s="2">
        <f>IFERROR(__xludf.DUMMYFUNCTION("IF(B6067="""","""",COUNTA(SPLIT(B6067,"" "")))"),1.0)</f>
        <v>1</v>
      </c>
    </row>
    <row r="6068">
      <c r="A6068" s="1" t="s">
        <v>12058</v>
      </c>
      <c r="B6068" s="1" t="s">
        <v>12059</v>
      </c>
      <c r="C6068" s="1">
        <v>143.0</v>
      </c>
      <c r="F6068" s="1" t="s">
        <v>0</v>
      </c>
      <c r="G6068" s="2">
        <f>IFERROR(__xludf.DUMMYFUNCTION("IF(B6068="""","""",COUNTA(SPLIT(B6068,"" "")))"),1.0)</f>
        <v>1</v>
      </c>
    </row>
    <row r="6069">
      <c r="A6069" s="1" t="s">
        <v>12060</v>
      </c>
      <c r="B6069" s="1" t="s">
        <v>12061</v>
      </c>
      <c r="C6069" s="1">
        <v>147.0</v>
      </c>
      <c r="F6069" s="1" t="s">
        <v>0</v>
      </c>
      <c r="G6069" s="2">
        <f>IFERROR(__xludf.DUMMYFUNCTION("IF(B6069="""","""",COUNTA(SPLIT(B6069,"" "")))"),1.0)</f>
        <v>1</v>
      </c>
    </row>
    <row r="6070">
      <c r="A6070" s="1" t="s">
        <v>12062</v>
      </c>
      <c r="B6070" s="1" t="s">
        <v>12063</v>
      </c>
      <c r="C6070" s="1">
        <v>151.0</v>
      </c>
      <c r="F6070" s="1" t="s">
        <v>0</v>
      </c>
      <c r="G6070" s="2">
        <f>IFERROR(__xludf.DUMMYFUNCTION("IF(B6070="""","""",COUNTA(SPLIT(B6070,"" "")))"),1.0)</f>
        <v>1</v>
      </c>
    </row>
    <row r="6071">
      <c r="A6071" s="1" t="s">
        <v>12064</v>
      </c>
      <c r="B6071" s="1" t="s">
        <v>12065</v>
      </c>
      <c r="C6071" s="1">
        <v>155.0</v>
      </c>
      <c r="F6071" s="1" t="s">
        <v>0</v>
      </c>
      <c r="G6071" s="2">
        <f>IFERROR(__xludf.DUMMYFUNCTION("IF(B6071="""","""",COUNTA(SPLIT(B6071,"" "")))"),1.0)</f>
        <v>1</v>
      </c>
    </row>
    <row r="6072">
      <c r="A6072" s="1" t="s">
        <v>12066</v>
      </c>
      <c r="B6072" s="1" t="s">
        <v>12067</v>
      </c>
      <c r="C6072" s="1">
        <v>159.0</v>
      </c>
      <c r="F6072" s="1" t="s">
        <v>0</v>
      </c>
      <c r="G6072" s="2">
        <f>IFERROR(__xludf.DUMMYFUNCTION("IF(B6072="""","""",COUNTA(SPLIT(B6072,"" "")))"),1.0)</f>
        <v>1</v>
      </c>
    </row>
    <row r="6073">
      <c r="A6073" s="1" t="s">
        <v>12068</v>
      </c>
      <c r="B6073" s="1" t="s">
        <v>12069</v>
      </c>
      <c r="C6073" s="1">
        <v>163.0</v>
      </c>
      <c r="F6073" s="1" t="s">
        <v>0</v>
      </c>
      <c r="G6073" s="2">
        <f>IFERROR(__xludf.DUMMYFUNCTION("IF(B6073="""","""",COUNTA(SPLIT(B6073,"" "")))"),1.0)</f>
        <v>1</v>
      </c>
    </row>
    <row r="6074">
      <c r="A6074" s="1" t="s">
        <v>12070</v>
      </c>
      <c r="B6074" s="1" t="s">
        <v>12071</v>
      </c>
      <c r="C6074" s="1">
        <v>167.0</v>
      </c>
      <c r="F6074" s="1" t="s">
        <v>0</v>
      </c>
      <c r="G6074" s="2">
        <f>IFERROR(__xludf.DUMMYFUNCTION("IF(B6074="""","""",COUNTA(SPLIT(B6074,"" "")))"),1.0)</f>
        <v>1</v>
      </c>
    </row>
    <row r="6075">
      <c r="A6075" s="1" t="s">
        <v>12072</v>
      </c>
      <c r="B6075" s="1" t="s">
        <v>12073</v>
      </c>
      <c r="C6075" s="1">
        <v>171.0</v>
      </c>
      <c r="F6075" s="1" t="s">
        <v>0</v>
      </c>
      <c r="G6075" s="2">
        <f>IFERROR(__xludf.DUMMYFUNCTION("IF(B6075="""","""",COUNTA(SPLIT(B6075,"" "")))"),1.0)</f>
        <v>1</v>
      </c>
    </row>
    <row r="6076">
      <c r="A6076" s="1" t="s">
        <v>12074</v>
      </c>
      <c r="B6076" s="1" t="s">
        <v>12075</v>
      </c>
      <c r="C6076" s="1">
        <v>175.0</v>
      </c>
      <c r="F6076" s="1" t="s">
        <v>0</v>
      </c>
      <c r="G6076" s="2">
        <f>IFERROR(__xludf.DUMMYFUNCTION("IF(B6076="""","""",COUNTA(SPLIT(B6076,"" "")))"),1.0)</f>
        <v>1</v>
      </c>
    </row>
    <row r="6077">
      <c r="A6077" s="1" t="s">
        <v>12076</v>
      </c>
      <c r="B6077" s="1" t="s">
        <v>12077</v>
      </c>
      <c r="C6077" s="1">
        <v>179.0</v>
      </c>
      <c r="F6077" s="1" t="s">
        <v>0</v>
      </c>
      <c r="G6077" s="2">
        <f>IFERROR(__xludf.DUMMYFUNCTION("IF(B6077="""","""",COUNTA(SPLIT(B6077,"" "")))"),1.0)</f>
        <v>1</v>
      </c>
    </row>
    <row r="6078">
      <c r="A6078" s="1" t="s">
        <v>12078</v>
      </c>
      <c r="B6078" s="1" t="s">
        <v>12079</v>
      </c>
      <c r="C6078" s="1">
        <v>183.0</v>
      </c>
      <c r="F6078" s="1" t="s">
        <v>0</v>
      </c>
      <c r="G6078" s="2">
        <f>IFERROR(__xludf.DUMMYFUNCTION("IF(B6078="""","""",COUNTA(SPLIT(B6078,"" "")))"),1.0)</f>
        <v>1</v>
      </c>
    </row>
    <row r="6079">
      <c r="A6079" s="1" t="s">
        <v>12080</v>
      </c>
      <c r="B6079" s="1" t="s">
        <v>12081</v>
      </c>
      <c r="C6079" s="1">
        <v>187.0</v>
      </c>
      <c r="F6079" s="1" t="s">
        <v>0</v>
      </c>
      <c r="G6079" s="2">
        <f>IFERROR(__xludf.DUMMYFUNCTION("IF(B6079="""","""",COUNTA(SPLIT(B6079,"" "")))"),1.0)</f>
        <v>1</v>
      </c>
    </row>
    <row r="6080">
      <c r="A6080" s="1" t="s">
        <v>12082</v>
      </c>
      <c r="B6080" s="1" t="s">
        <v>12083</v>
      </c>
      <c r="C6080" s="1">
        <v>191.0</v>
      </c>
      <c r="F6080" s="1" t="s">
        <v>0</v>
      </c>
      <c r="G6080" s="2">
        <f>IFERROR(__xludf.DUMMYFUNCTION("IF(B6080="""","""",COUNTA(SPLIT(B6080,"" "")))"),1.0)</f>
        <v>1</v>
      </c>
    </row>
    <row r="6081">
      <c r="A6081" s="1" t="s">
        <v>12084</v>
      </c>
      <c r="B6081" s="1" t="s">
        <v>12085</v>
      </c>
      <c r="C6081" s="1">
        <v>195.0</v>
      </c>
      <c r="F6081" s="1" t="s">
        <v>0</v>
      </c>
      <c r="G6081" s="2">
        <f>IFERROR(__xludf.DUMMYFUNCTION("IF(B6081="""","""",COUNTA(SPLIT(B6081,"" "")))"),1.0)</f>
        <v>1</v>
      </c>
    </row>
    <row r="6082">
      <c r="A6082" s="1" t="s">
        <v>12086</v>
      </c>
      <c r="B6082" s="1" t="s">
        <v>12087</v>
      </c>
      <c r="C6082" s="1">
        <v>199.0</v>
      </c>
      <c r="F6082" s="1" t="s">
        <v>0</v>
      </c>
      <c r="G6082" s="2">
        <f>IFERROR(__xludf.DUMMYFUNCTION("IF(B6082="""","""",COUNTA(SPLIT(B6082,"" "")))"),1.0)</f>
        <v>1</v>
      </c>
    </row>
    <row r="6083">
      <c r="A6083" s="1" t="s">
        <v>12088</v>
      </c>
      <c r="B6083" s="1" t="s">
        <v>12089</v>
      </c>
      <c r="C6083" s="1">
        <v>203.0</v>
      </c>
      <c r="F6083" s="1" t="s">
        <v>0</v>
      </c>
      <c r="G6083" s="2">
        <f>IFERROR(__xludf.DUMMYFUNCTION("IF(B6083="""","""",COUNTA(SPLIT(B6083,"" "")))"),1.0)</f>
        <v>1</v>
      </c>
    </row>
    <row r="6084">
      <c r="A6084" s="1" t="s">
        <v>12090</v>
      </c>
      <c r="B6084" s="1" t="s">
        <v>12091</v>
      </c>
      <c r="C6084" s="1">
        <v>207.0</v>
      </c>
      <c r="F6084" s="1" t="s">
        <v>0</v>
      </c>
      <c r="G6084" s="2">
        <f>IFERROR(__xludf.DUMMYFUNCTION("IF(B6084="""","""",COUNTA(SPLIT(B6084,"" "")))"),1.0)</f>
        <v>1</v>
      </c>
    </row>
    <row r="6085">
      <c r="A6085" s="1" t="s">
        <v>12092</v>
      </c>
      <c r="B6085" s="1" t="s">
        <v>12093</v>
      </c>
      <c r="C6085" s="1">
        <v>211.0</v>
      </c>
      <c r="F6085" s="1" t="s">
        <v>0</v>
      </c>
      <c r="G6085" s="2">
        <f>IFERROR(__xludf.DUMMYFUNCTION("IF(B6085="""","""",COUNTA(SPLIT(B6085,"" "")))"),1.0)</f>
        <v>1</v>
      </c>
    </row>
    <row r="6086">
      <c r="A6086" s="1" t="s">
        <v>12094</v>
      </c>
      <c r="B6086" s="1" t="s">
        <v>12095</v>
      </c>
      <c r="C6086" s="1">
        <v>215.0</v>
      </c>
      <c r="F6086" s="1" t="s">
        <v>0</v>
      </c>
      <c r="G6086" s="2">
        <f>IFERROR(__xludf.DUMMYFUNCTION("IF(B6086="""","""",COUNTA(SPLIT(B6086,"" "")))"),1.0)</f>
        <v>1</v>
      </c>
    </row>
    <row r="6087">
      <c r="A6087" s="1" t="s">
        <v>12096</v>
      </c>
      <c r="B6087" s="1" t="s">
        <v>12097</v>
      </c>
      <c r="C6087" s="1">
        <v>219.0</v>
      </c>
      <c r="F6087" s="1" t="s">
        <v>0</v>
      </c>
      <c r="G6087" s="2">
        <f>IFERROR(__xludf.DUMMYFUNCTION("IF(B6087="""","""",COUNTA(SPLIT(B6087,"" "")))"),1.0)</f>
        <v>1</v>
      </c>
    </row>
    <row r="6088">
      <c r="A6088" s="1" t="s">
        <v>12098</v>
      </c>
      <c r="B6088" s="1" t="s">
        <v>12099</v>
      </c>
      <c r="C6088" s="1">
        <v>223.0</v>
      </c>
      <c r="F6088" s="1" t="s">
        <v>0</v>
      </c>
      <c r="G6088" s="2">
        <f>IFERROR(__xludf.DUMMYFUNCTION("IF(B6088="""","""",COUNTA(SPLIT(B6088,"" "")))"),1.0)</f>
        <v>1</v>
      </c>
    </row>
    <row r="6089">
      <c r="A6089" s="1" t="s">
        <v>12100</v>
      </c>
      <c r="B6089" s="1" t="s">
        <v>12101</v>
      </c>
      <c r="C6089" s="1">
        <v>227.0</v>
      </c>
      <c r="F6089" s="1" t="s">
        <v>0</v>
      </c>
      <c r="G6089" s="2">
        <f>IFERROR(__xludf.DUMMYFUNCTION("IF(B6089="""","""",COUNTA(SPLIT(B6089,"" "")))"),1.0)</f>
        <v>1</v>
      </c>
    </row>
    <row r="6090">
      <c r="A6090" s="1" t="s">
        <v>12102</v>
      </c>
      <c r="B6090" s="1" t="s">
        <v>12103</v>
      </c>
      <c r="C6090" s="1">
        <v>231.0</v>
      </c>
      <c r="F6090" s="1" t="s">
        <v>0</v>
      </c>
      <c r="G6090" s="2">
        <f>IFERROR(__xludf.DUMMYFUNCTION("IF(B6090="""","""",COUNTA(SPLIT(B6090,"" "")))"),1.0)</f>
        <v>1</v>
      </c>
    </row>
    <row r="6091">
      <c r="A6091" s="1" t="s">
        <v>12104</v>
      </c>
      <c r="B6091" s="1" t="s">
        <v>12105</v>
      </c>
      <c r="C6091" s="1">
        <v>235.0</v>
      </c>
      <c r="F6091" s="1" t="s">
        <v>0</v>
      </c>
      <c r="G6091" s="2">
        <f>IFERROR(__xludf.DUMMYFUNCTION("IF(B6091="""","""",COUNTA(SPLIT(B6091,"" "")))"),1.0)</f>
        <v>1</v>
      </c>
    </row>
    <row r="6092">
      <c r="A6092" s="1" t="s">
        <v>12106</v>
      </c>
      <c r="B6092" s="1" t="s">
        <v>12107</v>
      </c>
      <c r="C6092" s="1">
        <v>238.0</v>
      </c>
      <c r="F6092" s="1" t="s">
        <v>0</v>
      </c>
      <c r="G6092" s="2">
        <f>IFERROR(__xludf.DUMMYFUNCTION("IF(B6092="""","""",COUNTA(SPLIT(B6092,"" "")))"),1.0)</f>
        <v>1</v>
      </c>
    </row>
    <row r="6093">
      <c r="A6093" s="1" t="s">
        <v>12108</v>
      </c>
      <c r="B6093" s="1" t="s">
        <v>12109</v>
      </c>
      <c r="C6093" s="1">
        <v>241.0</v>
      </c>
      <c r="F6093" s="1" t="s">
        <v>0</v>
      </c>
      <c r="G6093" s="2">
        <f>IFERROR(__xludf.DUMMYFUNCTION("IF(B6093="""","""",COUNTA(SPLIT(B6093,"" "")))"),1.0)</f>
        <v>1</v>
      </c>
    </row>
    <row r="6094">
      <c r="A6094" s="1" t="s">
        <v>12110</v>
      </c>
      <c r="B6094" s="1" t="s">
        <v>12111</v>
      </c>
      <c r="C6094" s="1">
        <v>244.0</v>
      </c>
      <c r="F6094" s="1" t="s">
        <v>0</v>
      </c>
      <c r="G6094" s="2">
        <f>IFERROR(__xludf.DUMMYFUNCTION("IF(B6094="""","""",COUNTA(SPLIT(B6094,"" "")))"),1.0)</f>
        <v>1</v>
      </c>
    </row>
    <row r="6095">
      <c r="A6095" s="1" t="s">
        <v>12112</v>
      </c>
      <c r="B6095" s="1" t="s">
        <v>12113</v>
      </c>
      <c r="C6095" s="1">
        <v>247.0</v>
      </c>
      <c r="F6095" s="1" t="s">
        <v>0</v>
      </c>
      <c r="G6095" s="2">
        <f>IFERROR(__xludf.DUMMYFUNCTION("IF(B6095="""","""",COUNTA(SPLIT(B6095,"" "")))"),1.0)</f>
        <v>1</v>
      </c>
    </row>
    <row r="6096">
      <c r="A6096" s="1" t="s">
        <v>12114</v>
      </c>
      <c r="B6096" s="1" t="s">
        <v>12115</v>
      </c>
      <c r="C6096" s="1">
        <v>250.0</v>
      </c>
      <c r="F6096" s="1" t="s">
        <v>0</v>
      </c>
      <c r="G6096" s="2">
        <f>IFERROR(__xludf.DUMMYFUNCTION("IF(B6096="""","""",COUNTA(SPLIT(B6096,"" "")))"),1.0)</f>
        <v>1</v>
      </c>
    </row>
    <row r="6097">
      <c r="A6097" s="1" t="s">
        <v>12116</v>
      </c>
      <c r="B6097" s="1" t="s">
        <v>12117</v>
      </c>
      <c r="C6097" s="1">
        <v>253.0</v>
      </c>
      <c r="F6097" s="1" t="s">
        <v>0</v>
      </c>
      <c r="G6097" s="2">
        <f>IFERROR(__xludf.DUMMYFUNCTION("IF(B6097="""","""",COUNTA(SPLIT(B6097,"" "")))"),1.0)</f>
        <v>1</v>
      </c>
    </row>
    <row r="6098">
      <c r="A6098" s="1" t="s">
        <v>12118</v>
      </c>
      <c r="B6098" s="1" t="s">
        <v>12119</v>
      </c>
      <c r="C6098" s="1">
        <v>256.0</v>
      </c>
      <c r="F6098" s="1" t="s">
        <v>0</v>
      </c>
      <c r="G6098" s="2">
        <f>IFERROR(__xludf.DUMMYFUNCTION("IF(B6098="""","""",COUNTA(SPLIT(B6098,"" "")))"),1.0)</f>
        <v>1</v>
      </c>
    </row>
    <row r="6099">
      <c r="A6099" s="1" t="s">
        <v>12120</v>
      </c>
      <c r="B6099" s="1" t="s">
        <v>12121</v>
      </c>
      <c r="C6099" s="1">
        <v>259.0</v>
      </c>
      <c r="F6099" s="1" t="s">
        <v>0</v>
      </c>
      <c r="G6099" s="2">
        <f>IFERROR(__xludf.DUMMYFUNCTION("IF(B6099="""","""",COUNTA(SPLIT(B6099,"" "")))"),1.0)</f>
        <v>1</v>
      </c>
    </row>
    <row r="6100">
      <c r="A6100" s="1" t="s">
        <v>12122</v>
      </c>
      <c r="B6100" s="1" t="s">
        <v>12123</v>
      </c>
      <c r="C6100" s="1">
        <v>262.0</v>
      </c>
      <c r="F6100" s="1" t="s">
        <v>0</v>
      </c>
      <c r="G6100" s="2">
        <f>IFERROR(__xludf.DUMMYFUNCTION("IF(B6100="""","""",COUNTA(SPLIT(B6100,"" "")))"),1.0)</f>
        <v>1</v>
      </c>
    </row>
    <row r="6101">
      <c r="A6101" s="1" t="s">
        <v>12124</v>
      </c>
      <c r="B6101" s="1" t="s">
        <v>12125</v>
      </c>
      <c r="C6101" s="1">
        <v>265.0</v>
      </c>
      <c r="F6101" s="1" t="s">
        <v>0</v>
      </c>
      <c r="G6101" s="2">
        <f>IFERROR(__xludf.DUMMYFUNCTION("IF(B6101="""","""",COUNTA(SPLIT(B6101,"" "")))"),1.0)</f>
        <v>1</v>
      </c>
    </row>
    <row r="6102">
      <c r="A6102" s="1" t="s">
        <v>12126</v>
      </c>
      <c r="B6102" s="1" t="s">
        <v>12127</v>
      </c>
      <c r="C6102" s="1">
        <v>268.0</v>
      </c>
      <c r="F6102" s="1" t="s">
        <v>0</v>
      </c>
      <c r="G6102" s="2">
        <f>IFERROR(__xludf.DUMMYFUNCTION("IF(B6102="""","""",COUNTA(SPLIT(B6102,"" "")))"),1.0)</f>
        <v>1</v>
      </c>
    </row>
    <row r="6103">
      <c r="A6103" s="1" t="s">
        <v>12128</v>
      </c>
      <c r="B6103" s="1" t="s">
        <v>12129</v>
      </c>
      <c r="C6103" s="1">
        <v>270.0</v>
      </c>
      <c r="F6103" s="1" t="s">
        <v>0</v>
      </c>
      <c r="G6103" s="2">
        <f>IFERROR(__xludf.DUMMYFUNCTION("IF(B6103="""","""",COUNTA(SPLIT(B6103,"" "")))"),1.0)</f>
        <v>1</v>
      </c>
    </row>
    <row r="6104">
      <c r="A6104" s="1" t="s">
        <v>12130</v>
      </c>
      <c r="B6104" s="1" t="s">
        <v>12131</v>
      </c>
      <c r="C6104" s="1">
        <v>272.0</v>
      </c>
      <c r="F6104" s="1" t="s">
        <v>0</v>
      </c>
      <c r="G6104" s="2">
        <f>IFERROR(__xludf.DUMMYFUNCTION("IF(B6104="""","""",COUNTA(SPLIT(B6104,"" "")))"),1.0)</f>
        <v>1</v>
      </c>
    </row>
    <row r="6105">
      <c r="A6105" s="1" t="s">
        <v>12132</v>
      </c>
      <c r="B6105" s="1" t="s">
        <v>12133</v>
      </c>
      <c r="C6105" s="1">
        <v>273.0</v>
      </c>
      <c r="F6105" s="1" t="s">
        <v>0</v>
      </c>
      <c r="G6105" s="2">
        <f>IFERROR(__xludf.DUMMYFUNCTION("IF(B6105="""","""",COUNTA(SPLIT(B6105,"" "")))"),1.0)</f>
        <v>1</v>
      </c>
    </row>
    <row r="6106">
      <c r="A6106" s="1" t="s">
        <v>12134</v>
      </c>
      <c r="B6106" s="1" t="s">
        <v>12135</v>
      </c>
      <c r="C6106" s="1">
        <v>274.0</v>
      </c>
      <c r="F6106" s="1" t="s">
        <v>0</v>
      </c>
      <c r="G6106" s="2">
        <f>IFERROR(__xludf.DUMMYFUNCTION("IF(B6106="""","""",COUNTA(SPLIT(B6106,"" "")))"),1.0)</f>
        <v>1</v>
      </c>
    </row>
    <row r="6107">
      <c r="A6107" s="1" t="s">
        <v>12136</v>
      </c>
      <c r="B6107" s="1" t="s">
        <v>12137</v>
      </c>
      <c r="C6107" s="1">
        <v>275.0</v>
      </c>
      <c r="F6107" s="1" t="s">
        <v>0</v>
      </c>
      <c r="G6107" s="2">
        <f>IFERROR(__xludf.DUMMYFUNCTION("IF(B6107="""","""",COUNTA(SPLIT(B6107,"" "")))"),1.0)</f>
        <v>1</v>
      </c>
    </row>
    <row r="6108">
      <c r="A6108" s="1" t="s">
        <v>12138</v>
      </c>
      <c r="B6108" s="1" t="s">
        <v>12139</v>
      </c>
      <c r="C6108" s="1">
        <v>276.0</v>
      </c>
      <c r="F6108" s="1" t="s">
        <v>0</v>
      </c>
      <c r="G6108" s="2">
        <f>IFERROR(__xludf.DUMMYFUNCTION("IF(B6108="""","""",COUNTA(SPLIT(B6108,"" "")))"),1.0)</f>
        <v>1</v>
      </c>
    </row>
    <row r="6109">
      <c r="A6109" s="1" t="s">
        <v>12140</v>
      </c>
      <c r="B6109" s="1" t="s">
        <v>12141</v>
      </c>
      <c r="C6109" s="1">
        <v>3658.0</v>
      </c>
      <c r="F6109" s="1" t="s">
        <v>0</v>
      </c>
      <c r="G6109" s="2">
        <f>IFERROR(__xludf.DUMMYFUNCTION("IF(B6109="""","""",COUNTA(SPLIT(B6109,"" "")))"),1.0)</f>
        <v>1</v>
      </c>
    </row>
    <row r="6110">
      <c r="A6110" s="1" t="s">
        <v>12142</v>
      </c>
      <c r="B6110" s="1" t="s">
        <v>12143</v>
      </c>
      <c r="C6110" s="1">
        <v>6899.0</v>
      </c>
      <c r="F6110" s="1" t="s">
        <v>0</v>
      </c>
      <c r="G6110" s="2">
        <f>IFERROR(__xludf.DUMMYFUNCTION("IF(B6110="""","""",COUNTA(SPLIT(B6110,"" "")))"),1.0)</f>
        <v>1</v>
      </c>
    </row>
    <row r="6111">
      <c r="A6111" s="1" t="s">
        <v>12144</v>
      </c>
      <c r="B6111" s="1" t="s">
        <v>12145</v>
      </c>
      <c r="C6111" s="1">
        <v>6900.0</v>
      </c>
      <c r="F6111" s="1" t="s">
        <v>0</v>
      </c>
      <c r="G6111" s="2">
        <f>IFERROR(__xludf.DUMMYFUNCTION("IF(B6111="""","""",COUNTA(SPLIT(B6111,"" "")))"),1.0)</f>
        <v>1</v>
      </c>
    </row>
    <row r="6112">
      <c r="A6112" s="1" t="s">
        <v>12146</v>
      </c>
      <c r="B6112" s="1" t="s">
        <v>900</v>
      </c>
      <c r="C6112" s="1">
        <v>8402.0</v>
      </c>
      <c r="F6112" s="1" t="s">
        <v>0</v>
      </c>
      <c r="G6112" s="2">
        <f>IFERROR(__xludf.DUMMYFUNCTION("IF(B6112="""","""",COUNTA(SPLIT(B6112,"" "")))"),1.0)</f>
        <v>1</v>
      </c>
    </row>
    <row r="6113">
      <c r="A6113" s="1" t="s">
        <v>12147</v>
      </c>
      <c r="B6113" s="1" t="s">
        <v>12148</v>
      </c>
      <c r="C6113" s="1">
        <v>6911.0</v>
      </c>
      <c r="F6113" s="1" t="s">
        <v>0</v>
      </c>
      <c r="G6113" s="2">
        <f>IFERROR(__xludf.DUMMYFUNCTION("IF(B6113="""","""",COUNTA(SPLIT(B6113,"" "")))"),1.0)</f>
        <v>1</v>
      </c>
    </row>
    <row r="6114">
      <c r="A6114" s="1" t="s">
        <v>12149</v>
      </c>
      <c r="B6114" s="1" t="s">
        <v>12150</v>
      </c>
      <c r="C6114" s="1">
        <v>6918.0</v>
      </c>
      <c r="F6114" s="1" t="s">
        <v>0</v>
      </c>
      <c r="G6114" s="2">
        <f>IFERROR(__xludf.DUMMYFUNCTION("IF(B6114="""","""",COUNTA(SPLIT(B6114,"" "")))"),1.0)</f>
        <v>1</v>
      </c>
    </row>
    <row r="6115">
      <c r="A6115" s="1" t="s">
        <v>12151</v>
      </c>
      <c r="B6115" s="1" t="s">
        <v>12152</v>
      </c>
      <c r="C6115" s="1">
        <v>6925.0</v>
      </c>
      <c r="F6115" s="1" t="s">
        <v>0</v>
      </c>
      <c r="G6115" s="2">
        <f>IFERROR(__xludf.DUMMYFUNCTION("IF(B6115="""","""",COUNTA(SPLIT(B6115,"" "")))"),1.0)</f>
        <v>1</v>
      </c>
    </row>
    <row r="6116">
      <c r="A6116" s="1" t="s">
        <v>12153</v>
      </c>
      <c r="B6116" s="1" t="s">
        <v>12154</v>
      </c>
      <c r="C6116" s="1">
        <v>6932.0</v>
      </c>
      <c r="F6116" s="1" t="s">
        <v>0</v>
      </c>
      <c r="G6116" s="2">
        <f>IFERROR(__xludf.DUMMYFUNCTION("IF(B6116="""","""",COUNTA(SPLIT(B6116,"" "")))"),1.0)</f>
        <v>1</v>
      </c>
    </row>
    <row r="6117">
      <c r="A6117" s="1" t="s">
        <v>12155</v>
      </c>
      <c r="B6117" s="1" t="s">
        <v>12156</v>
      </c>
      <c r="C6117" s="1">
        <v>6939.0</v>
      </c>
      <c r="F6117" s="1" t="s">
        <v>0</v>
      </c>
      <c r="G6117" s="2">
        <f>IFERROR(__xludf.DUMMYFUNCTION("IF(B6117="""","""",COUNTA(SPLIT(B6117,"" "")))"),1.0)</f>
        <v>1</v>
      </c>
    </row>
    <row r="6118">
      <c r="A6118" s="1" t="s">
        <v>12157</v>
      </c>
      <c r="B6118" s="1" t="s">
        <v>12158</v>
      </c>
      <c r="C6118" s="1">
        <v>6946.0</v>
      </c>
      <c r="F6118" s="1" t="s">
        <v>0</v>
      </c>
      <c r="G6118" s="2">
        <f>IFERROR(__xludf.DUMMYFUNCTION("IF(B6118="""","""",COUNTA(SPLIT(B6118,"" "")))"),1.0)</f>
        <v>1</v>
      </c>
    </row>
    <row r="6119">
      <c r="A6119" s="1" t="s">
        <v>12159</v>
      </c>
      <c r="B6119" s="1" t="s">
        <v>12160</v>
      </c>
      <c r="C6119" s="1">
        <v>6953.0</v>
      </c>
      <c r="F6119" s="1" t="s">
        <v>0</v>
      </c>
      <c r="G6119" s="2">
        <f>IFERROR(__xludf.DUMMYFUNCTION("IF(B6119="""","""",COUNTA(SPLIT(B6119,"" "")))"),1.0)</f>
        <v>1</v>
      </c>
    </row>
    <row r="6120">
      <c r="A6120" s="1" t="s">
        <v>12161</v>
      </c>
      <c r="B6120" s="1" t="s">
        <v>12162</v>
      </c>
      <c r="C6120" s="1">
        <v>6960.0</v>
      </c>
      <c r="F6120" s="1" t="s">
        <v>0</v>
      </c>
      <c r="G6120" s="2">
        <f>IFERROR(__xludf.DUMMYFUNCTION("IF(B6120="""","""",COUNTA(SPLIT(B6120,"" "")))"),2.0)</f>
        <v>2</v>
      </c>
    </row>
    <row r="6121">
      <c r="A6121" s="1" t="s">
        <v>12163</v>
      </c>
      <c r="B6121" s="1" t="s">
        <v>12164</v>
      </c>
      <c r="C6121" s="1">
        <v>6967.0</v>
      </c>
      <c r="F6121" s="1" t="s">
        <v>0</v>
      </c>
      <c r="G6121" s="2">
        <f>IFERROR(__xludf.DUMMYFUNCTION("IF(B6121="""","""",COUNTA(SPLIT(B6121,"" "")))"),1.0)</f>
        <v>1</v>
      </c>
    </row>
    <row r="6122">
      <c r="A6122" s="1" t="s">
        <v>12165</v>
      </c>
      <c r="B6122" s="1" t="s">
        <v>12166</v>
      </c>
      <c r="C6122" s="1">
        <v>6974.0</v>
      </c>
      <c r="F6122" s="1" t="s">
        <v>0</v>
      </c>
      <c r="G6122" s="2">
        <f>IFERROR(__xludf.DUMMYFUNCTION("IF(B6122="""","""",COUNTA(SPLIT(B6122,"" "")))"),1.0)</f>
        <v>1</v>
      </c>
    </row>
    <row r="6123">
      <c r="A6123" s="1" t="s">
        <v>12167</v>
      </c>
      <c r="B6123" s="1" t="s">
        <v>12168</v>
      </c>
      <c r="C6123" s="1">
        <v>6981.0</v>
      </c>
      <c r="F6123" s="1" t="s">
        <v>0</v>
      </c>
      <c r="G6123" s="2">
        <f>IFERROR(__xludf.DUMMYFUNCTION("IF(B6123="""","""",COUNTA(SPLIT(B6123,"" "")))"),1.0)</f>
        <v>1</v>
      </c>
    </row>
    <row r="6124">
      <c r="A6124" s="1" t="s">
        <v>12169</v>
      </c>
      <c r="B6124" s="1" t="s">
        <v>12170</v>
      </c>
      <c r="C6124" s="1">
        <v>6988.0</v>
      </c>
      <c r="F6124" s="1" t="s">
        <v>0</v>
      </c>
      <c r="G6124" s="2">
        <f>IFERROR(__xludf.DUMMYFUNCTION("IF(B6124="""","""",COUNTA(SPLIT(B6124,"" "")))"),1.0)</f>
        <v>1</v>
      </c>
    </row>
    <row r="6125">
      <c r="A6125" s="1" t="s">
        <v>12171</v>
      </c>
      <c r="B6125" s="1" t="s">
        <v>12172</v>
      </c>
      <c r="C6125" s="1">
        <v>6995.0</v>
      </c>
      <c r="F6125" s="1" t="s">
        <v>0</v>
      </c>
      <c r="G6125" s="2">
        <f>IFERROR(__xludf.DUMMYFUNCTION("IF(B6125="""","""",COUNTA(SPLIT(B6125,"" "")))"),1.0)</f>
        <v>1</v>
      </c>
    </row>
    <row r="6126">
      <c r="A6126" s="1" t="s">
        <v>12173</v>
      </c>
      <c r="B6126" s="1" t="s">
        <v>12174</v>
      </c>
      <c r="C6126" s="1">
        <v>7002.0</v>
      </c>
      <c r="F6126" s="1" t="s">
        <v>0</v>
      </c>
      <c r="G6126" s="2">
        <f>IFERROR(__xludf.DUMMYFUNCTION("IF(B6126="""","""",COUNTA(SPLIT(B6126,"" "")))"),1.0)</f>
        <v>1</v>
      </c>
    </row>
    <row r="6127">
      <c r="A6127" s="1" t="s">
        <v>12175</v>
      </c>
      <c r="B6127" s="1" t="s">
        <v>12176</v>
      </c>
      <c r="C6127" s="1">
        <v>7009.0</v>
      </c>
      <c r="F6127" s="1" t="s">
        <v>0</v>
      </c>
      <c r="G6127" s="2">
        <f>IFERROR(__xludf.DUMMYFUNCTION("IF(B6127="""","""",COUNTA(SPLIT(B6127,"" "")))"),1.0)</f>
        <v>1</v>
      </c>
    </row>
    <row r="6128">
      <c r="A6128" s="1" t="s">
        <v>12177</v>
      </c>
      <c r="B6128" s="1" t="s">
        <v>12178</v>
      </c>
      <c r="C6128" s="1">
        <v>7016.0</v>
      </c>
      <c r="F6128" s="1" t="s">
        <v>0</v>
      </c>
      <c r="G6128" s="2">
        <f>IFERROR(__xludf.DUMMYFUNCTION("IF(B6128="""","""",COUNTA(SPLIT(B6128,"" "")))"),1.0)</f>
        <v>1</v>
      </c>
    </row>
    <row r="6129">
      <c r="A6129" s="1" t="s">
        <v>12179</v>
      </c>
      <c r="B6129" s="1" t="s">
        <v>12180</v>
      </c>
      <c r="C6129" s="1">
        <v>7023.0</v>
      </c>
      <c r="F6129" s="1" t="s">
        <v>0</v>
      </c>
      <c r="G6129" s="2">
        <f>IFERROR(__xludf.DUMMYFUNCTION("IF(B6129="""","""",COUNTA(SPLIT(B6129,"" "")))"),1.0)</f>
        <v>1</v>
      </c>
    </row>
    <row r="6130">
      <c r="A6130" s="1" t="s">
        <v>12181</v>
      </c>
      <c r="B6130" s="1" t="s">
        <v>12182</v>
      </c>
      <c r="C6130" s="1">
        <v>7030.0</v>
      </c>
      <c r="F6130" s="1" t="s">
        <v>0</v>
      </c>
      <c r="G6130" s="2">
        <f>IFERROR(__xludf.DUMMYFUNCTION("IF(B6130="""","""",COUNTA(SPLIT(B6130,"" "")))"),1.0)</f>
        <v>1</v>
      </c>
    </row>
    <row r="6131">
      <c r="A6131" s="1" t="s">
        <v>12183</v>
      </c>
      <c r="B6131" s="1" t="s">
        <v>12184</v>
      </c>
      <c r="C6131" s="1">
        <v>7037.0</v>
      </c>
      <c r="F6131" s="1" t="s">
        <v>0</v>
      </c>
      <c r="G6131" s="2">
        <f>IFERROR(__xludf.DUMMYFUNCTION("IF(B6131="""","""",COUNTA(SPLIT(B6131,"" "")))"),1.0)</f>
        <v>1</v>
      </c>
    </row>
    <row r="6132">
      <c r="A6132" s="1" t="s">
        <v>12185</v>
      </c>
      <c r="B6132" s="1" t="s">
        <v>12186</v>
      </c>
      <c r="C6132" s="1">
        <v>7044.0</v>
      </c>
      <c r="F6132" s="1" t="s">
        <v>0</v>
      </c>
      <c r="G6132" s="2">
        <f>IFERROR(__xludf.DUMMYFUNCTION("IF(B6132="""","""",COUNTA(SPLIT(B6132,"" "")))"),1.0)</f>
        <v>1</v>
      </c>
    </row>
    <row r="6133">
      <c r="A6133" s="1" t="s">
        <v>12187</v>
      </c>
      <c r="B6133" s="1" t="s">
        <v>12188</v>
      </c>
      <c r="C6133" s="1">
        <v>6912.0</v>
      </c>
      <c r="F6133" s="1" t="s">
        <v>0</v>
      </c>
      <c r="G6133" s="2">
        <f>IFERROR(__xludf.DUMMYFUNCTION("IF(B6133="""","""",COUNTA(SPLIT(B6133,"" "")))"),2.0)</f>
        <v>2</v>
      </c>
    </row>
    <row r="6134">
      <c r="A6134" s="1" t="s">
        <v>12189</v>
      </c>
      <c r="B6134" s="1" t="s">
        <v>12190</v>
      </c>
      <c r="C6134" s="1">
        <v>6919.0</v>
      </c>
      <c r="F6134" s="1" t="s">
        <v>0</v>
      </c>
      <c r="G6134" s="2">
        <f>IFERROR(__xludf.DUMMYFUNCTION("IF(B6134="""","""",COUNTA(SPLIT(B6134,"" "")))"),2.0)</f>
        <v>2</v>
      </c>
    </row>
    <row r="6135">
      <c r="A6135" s="1" t="s">
        <v>12191</v>
      </c>
      <c r="B6135" s="1" t="s">
        <v>12192</v>
      </c>
      <c r="C6135" s="1">
        <v>6926.0</v>
      </c>
      <c r="F6135" s="1" t="s">
        <v>0</v>
      </c>
      <c r="G6135" s="2">
        <f>IFERROR(__xludf.DUMMYFUNCTION("IF(B6135="""","""",COUNTA(SPLIT(B6135,"" "")))"),2.0)</f>
        <v>2</v>
      </c>
    </row>
    <row r="6136">
      <c r="A6136" s="1" t="s">
        <v>12193</v>
      </c>
      <c r="B6136" s="1" t="s">
        <v>12194</v>
      </c>
      <c r="C6136" s="1">
        <v>6933.0</v>
      </c>
      <c r="F6136" s="1" t="s">
        <v>0</v>
      </c>
      <c r="G6136" s="2">
        <f>IFERROR(__xludf.DUMMYFUNCTION("IF(B6136="""","""",COUNTA(SPLIT(B6136,"" "")))"),2.0)</f>
        <v>2</v>
      </c>
    </row>
    <row r="6137">
      <c r="A6137" s="1" t="s">
        <v>12195</v>
      </c>
      <c r="B6137" s="1" t="s">
        <v>12196</v>
      </c>
      <c r="C6137" s="1">
        <v>6940.0</v>
      </c>
      <c r="F6137" s="1" t="s">
        <v>0</v>
      </c>
      <c r="G6137" s="2">
        <f>IFERROR(__xludf.DUMMYFUNCTION("IF(B6137="""","""",COUNTA(SPLIT(B6137,"" "")))"),2.0)</f>
        <v>2</v>
      </c>
    </row>
    <row r="6138">
      <c r="A6138" s="1" t="s">
        <v>12197</v>
      </c>
      <c r="B6138" s="1" t="s">
        <v>12198</v>
      </c>
      <c r="C6138" s="1">
        <v>6947.0</v>
      </c>
      <c r="F6138" s="1" t="s">
        <v>0</v>
      </c>
      <c r="G6138" s="2">
        <f>IFERROR(__xludf.DUMMYFUNCTION("IF(B6138="""","""",COUNTA(SPLIT(B6138,"" "")))"),2.0)</f>
        <v>2</v>
      </c>
    </row>
    <row r="6139">
      <c r="A6139" s="1" t="s">
        <v>12199</v>
      </c>
      <c r="B6139" s="1" t="s">
        <v>12200</v>
      </c>
      <c r="C6139" s="1">
        <v>6954.0</v>
      </c>
      <c r="F6139" s="1" t="s">
        <v>0</v>
      </c>
      <c r="G6139" s="2">
        <f>IFERROR(__xludf.DUMMYFUNCTION("IF(B6139="""","""",COUNTA(SPLIT(B6139,"" "")))"),2.0)</f>
        <v>2</v>
      </c>
    </row>
    <row r="6140">
      <c r="A6140" s="1" t="s">
        <v>12201</v>
      </c>
      <c r="B6140" s="1" t="s">
        <v>12202</v>
      </c>
      <c r="C6140" s="1">
        <v>6961.0</v>
      </c>
      <c r="F6140" s="1" t="s">
        <v>0</v>
      </c>
      <c r="G6140" s="2">
        <f>IFERROR(__xludf.DUMMYFUNCTION("IF(B6140="""","""",COUNTA(SPLIT(B6140,"" "")))"),2.0)</f>
        <v>2</v>
      </c>
    </row>
    <row r="6141">
      <c r="A6141" s="1" t="s">
        <v>12203</v>
      </c>
      <c r="B6141" s="1" t="s">
        <v>12204</v>
      </c>
      <c r="C6141" s="1">
        <v>6968.0</v>
      </c>
      <c r="F6141" s="1" t="s">
        <v>0</v>
      </c>
      <c r="G6141" s="2">
        <f>IFERROR(__xludf.DUMMYFUNCTION("IF(B6141="""","""",COUNTA(SPLIT(B6141,"" "")))"),2.0)</f>
        <v>2</v>
      </c>
    </row>
    <row r="6142">
      <c r="A6142" s="1" t="s">
        <v>12205</v>
      </c>
      <c r="B6142" s="1" t="s">
        <v>12206</v>
      </c>
      <c r="C6142" s="1">
        <v>6975.0</v>
      </c>
      <c r="F6142" s="1" t="s">
        <v>0</v>
      </c>
      <c r="G6142" s="2">
        <f>IFERROR(__xludf.DUMMYFUNCTION("IF(B6142="""","""",COUNTA(SPLIT(B6142,"" "")))"),2.0)</f>
        <v>2</v>
      </c>
    </row>
    <row r="6143">
      <c r="A6143" s="1" t="s">
        <v>12207</v>
      </c>
      <c r="B6143" s="1" t="s">
        <v>12208</v>
      </c>
      <c r="C6143" s="1">
        <v>6982.0</v>
      </c>
      <c r="F6143" s="1" t="s">
        <v>0</v>
      </c>
      <c r="G6143" s="2">
        <f>IFERROR(__xludf.DUMMYFUNCTION("IF(B6143="""","""",COUNTA(SPLIT(B6143,"" "")))"),2.0)</f>
        <v>2</v>
      </c>
    </row>
    <row r="6144">
      <c r="A6144" s="1" t="s">
        <v>12209</v>
      </c>
      <c r="B6144" s="1" t="s">
        <v>12210</v>
      </c>
      <c r="C6144" s="1">
        <v>6989.0</v>
      </c>
      <c r="F6144" s="1" t="s">
        <v>0</v>
      </c>
      <c r="G6144" s="2">
        <f>IFERROR(__xludf.DUMMYFUNCTION("IF(B6144="""","""",COUNTA(SPLIT(B6144,"" "")))"),2.0)</f>
        <v>2</v>
      </c>
    </row>
    <row r="6145">
      <c r="A6145" s="1" t="s">
        <v>12211</v>
      </c>
      <c r="B6145" s="1" t="s">
        <v>12212</v>
      </c>
      <c r="C6145" s="1">
        <v>6996.0</v>
      </c>
      <c r="F6145" s="1" t="s">
        <v>0</v>
      </c>
      <c r="G6145" s="2">
        <f>IFERROR(__xludf.DUMMYFUNCTION("IF(B6145="""","""",COUNTA(SPLIT(B6145,"" "")))"),2.0)</f>
        <v>2</v>
      </c>
    </row>
    <row r="6146">
      <c r="A6146" s="1" t="s">
        <v>12213</v>
      </c>
      <c r="B6146" s="1" t="s">
        <v>12214</v>
      </c>
      <c r="C6146" s="1">
        <v>7003.0</v>
      </c>
      <c r="F6146" s="1" t="s">
        <v>0</v>
      </c>
      <c r="G6146" s="2">
        <f>IFERROR(__xludf.DUMMYFUNCTION("IF(B6146="""","""",COUNTA(SPLIT(B6146,"" "")))"),2.0)</f>
        <v>2</v>
      </c>
    </row>
    <row r="6147">
      <c r="A6147" s="1" t="s">
        <v>12215</v>
      </c>
      <c r="B6147" s="1" t="s">
        <v>12216</v>
      </c>
      <c r="C6147" s="1">
        <v>7010.0</v>
      </c>
      <c r="F6147" s="1" t="s">
        <v>0</v>
      </c>
      <c r="G6147" s="2">
        <f>IFERROR(__xludf.DUMMYFUNCTION("IF(B6147="""","""",COUNTA(SPLIT(B6147,"" "")))"),2.0)</f>
        <v>2</v>
      </c>
    </row>
    <row r="6148">
      <c r="A6148" s="1" t="s">
        <v>12217</v>
      </c>
      <c r="B6148" s="1" t="s">
        <v>12218</v>
      </c>
      <c r="C6148" s="1">
        <v>7017.0</v>
      </c>
      <c r="F6148" s="1" t="s">
        <v>0</v>
      </c>
      <c r="G6148" s="2">
        <f>IFERROR(__xludf.DUMMYFUNCTION("IF(B6148="""","""",COUNTA(SPLIT(B6148,"" "")))"),2.0)</f>
        <v>2</v>
      </c>
    </row>
    <row r="6149">
      <c r="A6149" s="1" t="s">
        <v>12219</v>
      </c>
      <c r="B6149" s="1" t="s">
        <v>12220</v>
      </c>
      <c r="C6149" s="1">
        <v>7024.0</v>
      </c>
      <c r="F6149" s="1" t="s">
        <v>0</v>
      </c>
      <c r="G6149" s="2">
        <f>IFERROR(__xludf.DUMMYFUNCTION("IF(B6149="""","""",COUNTA(SPLIT(B6149,"" "")))"),2.0)</f>
        <v>2</v>
      </c>
    </row>
    <row r="6150">
      <c r="A6150" s="1" t="s">
        <v>12221</v>
      </c>
      <c r="B6150" s="1" t="s">
        <v>12222</v>
      </c>
      <c r="C6150" s="1">
        <v>7031.0</v>
      </c>
      <c r="F6150" s="1" t="s">
        <v>0</v>
      </c>
      <c r="G6150" s="2">
        <f>IFERROR(__xludf.DUMMYFUNCTION("IF(B6150="""","""",COUNTA(SPLIT(B6150,"" "")))"),2.0)</f>
        <v>2</v>
      </c>
    </row>
    <row r="6151">
      <c r="A6151" s="1" t="s">
        <v>12223</v>
      </c>
      <c r="B6151" s="1" t="s">
        <v>12224</v>
      </c>
      <c r="C6151" s="1">
        <v>7038.0</v>
      </c>
      <c r="F6151" s="1" t="s">
        <v>0</v>
      </c>
      <c r="G6151" s="2">
        <f>IFERROR(__xludf.DUMMYFUNCTION("IF(B6151="""","""",COUNTA(SPLIT(B6151,"" "")))"),2.0)</f>
        <v>2</v>
      </c>
    </row>
    <row r="6152">
      <c r="A6152" s="1" t="s">
        <v>12225</v>
      </c>
      <c r="B6152" s="1" t="s">
        <v>12226</v>
      </c>
      <c r="C6152" s="1">
        <v>7045.0</v>
      </c>
      <c r="F6152" s="1" t="s">
        <v>0</v>
      </c>
      <c r="G6152" s="2">
        <f>IFERROR(__xludf.DUMMYFUNCTION("IF(B6152="""","""",COUNTA(SPLIT(B6152,"" "")))"),2.0)</f>
        <v>2</v>
      </c>
    </row>
    <row r="6153">
      <c r="A6153" s="1" t="s">
        <v>12227</v>
      </c>
      <c r="B6153" s="1" t="s">
        <v>12228</v>
      </c>
      <c r="C6153" s="1">
        <v>6906.0</v>
      </c>
      <c r="F6153" s="1" t="s">
        <v>0</v>
      </c>
      <c r="G6153" s="2">
        <f>IFERROR(__xludf.DUMMYFUNCTION("IF(B6153="""","""",COUNTA(SPLIT(B6153,"" "")))"),2.0)</f>
        <v>2</v>
      </c>
    </row>
    <row r="6154">
      <c r="A6154" s="1" t="s">
        <v>12229</v>
      </c>
      <c r="B6154" s="1" t="s">
        <v>12230</v>
      </c>
      <c r="C6154" s="1">
        <v>6913.0</v>
      </c>
      <c r="F6154" s="1" t="s">
        <v>0</v>
      </c>
      <c r="G6154" s="2">
        <f>IFERROR(__xludf.DUMMYFUNCTION("IF(B6154="""","""",COUNTA(SPLIT(B6154,"" "")))"),2.0)</f>
        <v>2</v>
      </c>
    </row>
    <row r="6155">
      <c r="A6155" s="1" t="s">
        <v>12231</v>
      </c>
      <c r="B6155" s="1" t="s">
        <v>12232</v>
      </c>
      <c r="C6155" s="1">
        <v>6920.0</v>
      </c>
      <c r="F6155" s="1" t="s">
        <v>0</v>
      </c>
      <c r="G6155" s="2">
        <f>IFERROR(__xludf.DUMMYFUNCTION("IF(B6155="""","""",COUNTA(SPLIT(B6155,"" "")))"),2.0)</f>
        <v>2</v>
      </c>
    </row>
    <row r="6156">
      <c r="A6156" s="1" t="s">
        <v>12233</v>
      </c>
      <c r="B6156" s="1" t="s">
        <v>12234</v>
      </c>
      <c r="C6156" s="1">
        <v>6927.0</v>
      </c>
      <c r="F6156" s="1" t="s">
        <v>0</v>
      </c>
      <c r="G6156" s="2">
        <f>IFERROR(__xludf.DUMMYFUNCTION("IF(B6156="""","""",COUNTA(SPLIT(B6156,"" "")))"),2.0)</f>
        <v>2</v>
      </c>
    </row>
    <row r="6157">
      <c r="A6157" s="1" t="s">
        <v>12235</v>
      </c>
      <c r="B6157" s="1" t="s">
        <v>12236</v>
      </c>
      <c r="C6157" s="1">
        <v>6934.0</v>
      </c>
      <c r="F6157" s="1" t="s">
        <v>0</v>
      </c>
      <c r="G6157" s="2">
        <f>IFERROR(__xludf.DUMMYFUNCTION("IF(B6157="""","""",COUNTA(SPLIT(B6157,"" "")))"),2.0)</f>
        <v>2</v>
      </c>
    </row>
    <row r="6158">
      <c r="A6158" s="1" t="s">
        <v>12237</v>
      </c>
      <c r="B6158" s="1" t="s">
        <v>12238</v>
      </c>
      <c r="C6158" s="1">
        <v>6941.0</v>
      </c>
      <c r="F6158" s="1" t="s">
        <v>0</v>
      </c>
      <c r="G6158" s="2">
        <f>IFERROR(__xludf.DUMMYFUNCTION("IF(B6158="""","""",COUNTA(SPLIT(B6158,"" "")))"),2.0)</f>
        <v>2</v>
      </c>
    </row>
    <row r="6159">
      <c r="A6159" s="1" t="s">
        <v>12239</v>
      </c>
      <c r="B6159" s="1" t="s">
        <v>12240</v>
      </c>
      <c r="C6159" s="1">
        <v>6948.0</v>
      </c>
      <c r="F6159" s="1" t="s">
        <v>0</v>
      </c>
      <c r="G6159" s="2">
        <f>IFERROR(__xludf.DUMMYFUNCTION("IF(B6159="""","""",COUNTA(SPLIT(B6159,"" "")))"),2.0)</f>
        <v>2</v>
      </c>
    </row>
    <row r="6160">
      <c r="A6160" s="1" t="s">
        <v>12241</v>
      </c>
      <c r="B6160" s="1" t="s">
        <v>12242</v>
      </c>
      <c r="C6160" s="1">
        <v>6955.0</v>
      </c>
      <c r="F6160" s="1" t="s">
        <v>0</v>
      </c>
      <c r="G6160" s="2">
        <f>IFERROR(__xludf.DUMMYFUNCTION("IF(B6160="""","""",COUNTA(SPLIT(B6160,"" "")))"),2.0)</f>
        <v>2</v>
      </c>
    </row>
    <row r="6161">
      <c r="A6161" s="1" t="s">
        <v>12243</v>
      </c>
      <c r="B6161" s="1" t="s">
        <v>12244</v>
      </c>
      <c r="C6161" s="1">
        <v>6962.0</v>
      </c>
      <c r="F6161" s="1" t="s">
        <v>0</v>
      </c>
      <c r="G6161" s="2">
        <f>IFERROR(__xludf.DUMMYFUNCTION("IF(B6161="""","""",COUNTA(SPLIT(B6161,"" "")))"),2.0)</f>
        <v>2</v>
      </c>
    </row>
    <row r="6162">
      <c r="A6162" s="1" t="s">
        <v>12245</v>
      </c>
      <c r="B6162" s="1" t="s">
        <v>12246</v>
      </c>
      <c r="C6162" s="1">
        <v>6969.0</v>
      </c>
      <c r="F6162" s="1" t="s">
        <v>0</v>
      </c>
      <c r="G6162" s="2">
        <f>IFERROR(__xludf.DUMMYFUNCTION("IF(B6162="""","""",COUNTA(SPLIT(B6162,"" "")))"),2.0)</f>
        <v>2</v>
      </c>
    </row>
    <row r="6163">
      <c r="A6163" s="1" t="s">
        <v>12247</v>
      </c>
      <c r="B6163" s="1" t="s">
        <v>12248</v>
      </c>
      <c r="C6163" s="1">
        <v>6976.0</v>
      </c>
      <c r="F6163" s="1" t="s">
        <v>0</v>
      </c>
      <c r="G6163" s="2">
        <f>IFERROR(__xludf.DUMMYFUNCTION("IF(B6163="""","""",COUNTA(SPLIT(B6163,"" "")))"),2.0)</f>
        <v>2</v>
      </c>
    </row>
    <row r="6164">
      <c r="A6164" s="1" t="s">
        <v>12249</v>
      </c>
      <c r="B6164" s="1" t="s">
        <v>12250</v>
      </c>
      <c r="C6164" s="1">
        <v>6983.0</v>
      </c>
      <c r="F6164" s="1" t="s">
        <v>0</v>
      </c>
      <c r="G6164" s="2">
        <f>IFERROR(__xludf.DUMMYFUNCTION("IF(B6164="""","""",COUNTA(SPLIT(B6164,"" "")))"),2.0)</f>
        <v>2</v>
      </c>
    </row>
    <row r="6165">
      <c r="A6165" s="1" t="s">
        <v>12251</v>
      </c>
      <c r="B6165" s="1" t="s">
        <v>12252</v>
      </c>
      <c r="C6165" s="1">
        <v>6990.0</v>
      </c>
      <c r="F6165" s="1" t="s">
        <v>0</v>
      </c>
      <c r="G6165" s="2">
        <f>IFERROR(__xludf.DUMMYFUNCTION("IF(B6165="""","""",COUNTA(SPLIT(B6165,"" "")))"),2.0)</f>
        <v>2</v>
      </c>
    </row>
    <row r="6166">
      <c r="A6166" s="1" t="s">
        <v>12253</v>
      </c>
      <c r="B6166" s="1" t="s">
        <v>12254</v>
      </c>
      <c r="C6166" s="1">
        <v>6997.0</v>
      </c>
      <c r="F6166" s="1" t="s">
        <v>0</v>
      </c>
      <c r="G6166" s="2">
        <f>IFERROR(__xludf.DUMMYFUNCTION("IF(B6166="""","""",COUNTA(SPLIT(B6166,"" "")))"),2.0)</f>
        <v>2</v>
      </c>
    </row>
    <row r="6167">
      <c r="A6167" s="1" t="s">
        <v>12255</v>
      </c>
      <c r="B6167" s="1" t="s">
        <v>12256</v>
      </c>
      <c r="C6167" s="1">
        <v>7004.0</v>
      </c>
      <c r="F6167" s="1" t="s">
        <v>0</v>
      </c>
      <c r="G6167" s="2">
        <f>IFERROR(__xludf.DUMMYFUNCTION("IF(B6167="""","""",COUNTA(SPLIT(B6167,"" "")))"),2.0)</f>
        <v>2</v>
      </c>
    </row>
    <row r="6168">
      <c r="A6168" s="1" t="s">
        <v>12257</v>
      </c>
      <c r="B6168" s="1" t="s">
        <v>12258</v>
      </c>
      <c r="C6168" s="1">
        <v>7011.0</v>
      </c>
      <c r="F6168" s="1" t="s">
        <v>0</v>
      </c>
      <c r="G6168" s="2">
        <f>IFERROR(__xludf.DUMMYFUNCTION("IF(B6168="""","""",COUNTA(SPLIT(B6168,"" "")))"),2.0)</f>
        <v>2</v>
      </c>
    </row>
    <row r="6169">
      <c r="A6169" s="1" t="s">
        <v>12259</v>
      </c>
      <c r="B6169" s="1" t="s">
        <v>12260</v>
      </c>
      <c r="C6169" s="1">
        <v>7018.0</v>
      </c>
      <c r="F6169" s="1" t="s">
        <v>0</v>
      </c>
      <c r="G6169" s="2">
        <f>IFERROR(__xludf.DUMMYFUNCTION("IF(B6169="""","""",COUNTA(SPLIT(B6169,"" "")))"),2.0)</f>
        <v>2</v>
      </c>
    </row>
    <row r="6170">
      <c r="A6170" s="1" t="s">
        <v>12261</v>
      </c>
      <c r="B6170" s="1" t="s">
        <v>12262</v>
      </c>
      <c r="C6170" s="1">
        <v>7025.0</v>
      </c>
      <c r="F6170" s="1" t="s">
        <v>0</v>
      </c>
      <c r="G6170" s="2">
        <f>IFERROR(__xludf.DUMMYFUNCTION("IF(B6170="""","""",COUNTA(SPLIT(B6170,"" "")))"),2.0)</f>
        <v>2</v>
      </c>
    </row>
    <row r="6171">
      <c r="A6171" s="1" t="s">
        <v>12263</v>
      </c>
      <c r="B6171" s="1" t="s">
        <v>12264</v>
      </c>
      <c r="C6171" s="1">
        <v>7032.0</v>
      </c>
      <c r="F6171" s="1" t="s">
        <v>0</v>
      </c>
      <c r="G6171" s="2">
        <f>IFERROR(__xludf.DUMMYFUNCTION("IF(B6171="""","""",COUNTA(SPLIT(B6171,"" "")))"),2.0)</f>
        <v>2</v>
      </c>
    </row>
    <row r="6172">
      <c r="A6172" s="1" t="s">
        <v>12265</v>
      </c>
      <c r="B6172" s="1" t="s">
        <v>12266</v>
      </c>
      <c r="C6172" s="1">
        <v>7039.0</v>
      </c>
      <c r="F6172" s="1" t="s">
        <v>0</v>
      </c>
      <c r="G6172" s="2">
        <f>IFERROR(__xludf.DUMMYFUNCTION("IF(B6172="""","""",COUNTA(SPLIT(B6172,"" "")))"),2.0)</f>
        <v>2</v>
      </c>
    </row>
    <row r="6173">
      <c r="A6173" s="1" t="s">
        <v>12267</v>
      </c>
      <c r="B6173" s="1" t="s">
        <v>12268</v>
      </c>
      <c r="C6173" s="1">
        <v>287.0</v>
      </c>
      <c r="F6173" s="1" t="s">
        <v>0</v>
      </c>
      <c r="G6173" s="2">
        <f>IFERROR(__xludf.DUMMYFUNCTION("IF(B6173="""","""",COUNTA(SPLIT(B6173,"" "")))"),1.0)</f>
        <v>1</v>
      </c>
    </row>
    <row r="6174">
      <c r="A6174" s="1" t="s">
        <v>12269</v>
      </c>
      <c r="B6174" s="1" t="s">
        <v>12270</v>
      </c>
      <c r="C6174" s="1">
        <v>288.0</v>
      </c>
      <c r="F6174" s="1" t="s">
        <v>0</v>
      </c>
      <c r="G6174" s="2">
        <f>IFERROR(__xludf.DUMMYFUNCTION("IF(B6174="""","""",COUNTA(SPLIT(B6174,"" "")))"),1.0)</f>
        <v>1</v>
      </c>
    </row>
    <row r="6175">
      <c r="A6175" s="1" t="s">
        <v>12271</v>
      </c>
      <c r="B6175" s="1" t="s">
        <v>12272</v>
      </c>
      <c r="C6175" s="1">
        <v>289.0</v>
      </c>
      <c r="F6175" s="1" t="s">
        <v>0</v>
      </c>
      <c r="G6175" s="2">
        <f>IFERROR(__xludf.DUMMYFUNCTION("IF(B6175="""","""",COUNTA(SPLIT(B6175,"" "")))"),1.0)</f>
        <v>1</v>
      </c>
    </row>
    <row r="6176">
      <c r="A6176" s="1" t="s">
        <v>12273</v>
      </c>
      <c r="B6176" s="1" t="s">
        <v>12274</v>
      </c>
      <c r="C6176" s="1">
        <v>290.0</v>
      </c>
      <c r="F6176" s="1" t="s">
        <v>0</v>
      </c>
      <c r="G6176" s="2">
        <f>IFERROR(__xludf.DUMMYFUNCTION("IF(B6176="""","""",COUNTA(SPLIT(B6176,"" "")))"),1.0)</f>
        <v>1</v>
      </c>
    </row>
    <row r="6177">
      <c r="A6177" s="1" t="s">
        <v>12275</v>
      </c>
      <c r="B6177" s="1" t="s">
        <v>12276</v>
      </c>
      <c r="C6177" s="1">
        <v>291.0</v>
      </c>
      <c r="F6177" s="1" t="s">
        <v>0</v>
      </c>
      <c r="G6177" s="2">
        <f>IFERROR(__xludf.DUMMYFUNCTION("IF(B6177="""","""",COUNTA(SPLIT(B6177,"" "")))"),1.0)</f>
        <v>1</v>
      </c>
    </row>
    <row r="6178">
      <c r="A6178" s="1" t="s">
        <v>12277</v>
      </c>
      <c r="B6178" s="1" t="s">
        <v>12278</v>
      </c>
      <c r="C6178" s="1">
        <v>292.0</v>
      </c>
      <c r="F6178" s="1" t="s">
        <v>0</v>
      </c>
      <c r="G6178" s="2">
        <f>IFERROR(__xludf.DUMMYFUNCTION("IF(B6178="""","""",COUNTA(SPLIT(B6178,"" "")))"),1.0)</f>
        <v>1</v>
      </c>
    </row>
    <row r="6179">
      <c r="A6179" s="1" t="s">
        <v>12279</v>
      </c>
      <c r="B6179" s="1" t="s">
        <v>12280</v>
      </c>
      <c r="C6179" s="1">
        <v>293.0</v>
      </c>
      <c r="F6179" s="1" t="s">
        <v>0</v>
      </c>
      <c r="G6179" s="2">
        <f>IFERROR(__xludf.DUMMYFUNCTION("IF(B6179="""","""",COUNTA(SPLIT(B6179,"" "")))"),1.0)</f>
        <v>1</v>
      </c>
    </row>
    <row r="6180">
      <c r="A6180" s="1" t="s">
        <v>12281</v>
      </c>
      <c r="B6180" s="1" t="s">
        <v>12282</v>
      </c>
      <c r="C6180" s="1">
        <v>294.0</v>
      </c>
      <c r="F6180" s="1" t="s">
        <v>0</v>
      </c>
      <c r="G6180" s="2">
        <f>IFERROR(__xludf.DUMMYFUNCTION("IF(B6180="""","""",COUNTA(SPLIT(B6180,"" "")))"),1.0)</f>
        <v>1</v>
      </c>
    </row>
    <row r="6181">
      <c r="A6181" s="1" t="s">
        <v>12283</v>
      </c>
      <c r="B6181" s="1" t="s">
        <v>12284</v>
      </c>
      <c r="C6181" s="1">
        <v>295.0</v>
      </c>
      <c r="F6181" s="1" t="s">
        <v>0</v>
      </c>
      <c r="G6181" s="2">
        <f>IFERROR(__xludf.DUMMYFUNCTION("IF(B6181="""","""",COUNTA(SPLIT(B6181,"" "")))"),1.0)</f>
        <v>1</v>
      </c>
    </row>
    <row r="6182">
      <c r="A6182" s="1" t="s">
        <v>12285</v>
      </c>
      <c r="B6182" s="1" t="s">
        <v>12286</v>
      </c>
      <c r="C6182" s="1">
        <v>296.0</v>
      </c>
      <c r="F6182" s="1" t="s">
        <v>0</v>
      </c>
      <c r="G6182" s="2">
        <f>IFERROR(__xludf.DUMMYFUNCTION("IF(B6182="""","""",COUNTA(SPLIT(B6182,"" "")))"),1.0)</f>
        <v>1</v>
      </c>
    </row>
    <row r="6183">
      <c r="A6183" s="1" t="s">
        <v>12287</v>
      </c>
      <c r="B6183" s="1" t="s">
        <v>12288</v>
      </c>
      <c r="C6183" s="1">
        <v>297.0</v>
      </c>
      <c r="F6183" s="1" t="s">
        <v>0</v>
      </c>
      <c r="G6183" s="2">
        <f>IFERROR(__xludf.DUMMYFUNCTION("IF(B6183="""","""",COUNTA(SPLIT(B6183,"" "")))"),1.0)</f>
        <v>1</v>
      </c>
    </row>
    <row r="6184">
      <c r="A6184" s="1" t="s">
        <v>12289</v>
      </c>
      <c r="B6184" s="1" t="s">
        <v>12290</v>
      </c>
      <c r="C6184" s="1">
        <v>298.0</v>
      </c>
      <c r="F6184" s="1" t="s">
        <v>0</v>
      </c>
      <c r="G6184" s="2">
        <f>IFERROR(__xludf.DUMMYFUNCTION("IF(B6184="""","""",COUNTA(SPLIT(B6184,"" "")))"),1.0)</f>
        <v>1</v>
      </c>
    </row>
    <row r="6185">
      <c r="A6185" s="1" t="s">
        <v>12291</v>
      </c>
      <c r="B6185" s="1" t="s">
        <v>12292</v>
      </c>
      <c r="C6185" s="1">
        <v>299.0</v>
      </c>
      <c r="F6185" s="1" t="s">
        <v>0</v>
      </c>
      <c r="G6185" s="2">
        <f>IFERROR(__xludf.DUMMYFUNCTION("IF(B6185="""","""",COUNTA(SPLIT(B6185,"" "")))"),1.0)</f>
        <v>1</v>
      </c>
    </row>
    <row r="6186">
      <c r="A6186" s="1" t="s">
        <v>12293</v>
      </c>
      <c r="B6186" s="1" t="s">
        <v>12294</v>
      </c>
      <c r="C6186" s="1">
        <v>300.0</v>
      </c>
      <c r="F6186" s="1" t="s">
        <v>0</v>
      </c>
      <c r="G6186" s="2">
        <f>IFERROR(__xludf.DUMMYFUNCTION("IF(B6186="""","""",COUNTA(SPLIT(B6186,"" "")))"),1.0)</f>
        <v>1</v>
      </c>
    </row>
    <row r="6187">
      <c r="A6187" s="1" t="s">
        <v>12295</v>
      </c>
      <c r="B6187" s="1" t="s">
        <v>12296</v>
      </c>
      <c r="C6187" s="1">
        <v>301.0</v>
      </c>
      <c r="F6187" s="1" t="s">
        <v>0</v>
      </c>
      <c r="G6187" s="2">
        <f>IFERROR(__xludf.DUMMYFUNCTION("IF(B6187="""","""",COUNTA(SPLIT(B6187,"" "")))"),1.0)</f>
        <v>1</v>
      </c>
    </row>
    <row r="6188">
      <c r="A6188" s="1" t="s">
        <v>12297</v>
      </c>
      <c r="B6188" s="1" t="s">
        <v>12298</v>
      </c>
      <c r="C6188" s="1">
        <v>302.0</v>
      </c>
      <c r="F6188" s="1" t="s">
        <v>0</v>
      </c>
      <c r="G6188" s="2">
        <f>IFERROR(__xludf.DUMMYFUNCTION("IF(B6188="""","""",COUNTA(SPLIT(B6188,"" "")))"),1.0)</f>
        <v>1</v>
      </c>
    </row>
    <row r="6189">
      <c r="A6189" s="1" t="s">
        <v>12299</v>
      </c>
      <c r="B6189" s="1" t="s">
        <v>12300</v>
      </c>
      <c r="C6189" s="1">
        <v>303.0</v>
      </c>
      <c r="F6189" s="1" t="s">
        <v>0</v>
      </c>
      <c r="G6189" s="2">
        <f>IFERROR(__xludf.DUMMYFUNCTION("IF(B6189="""","""",COUNTA(SPLIT(B6189,"" "")))"),1.0)</f>
        <v>1</v>
      </c>
    </row>
    <row r="6190">
      <c r="A6190" s="1" t="s">
        <v>12301</v>
      </c>
      <c r="B6190" s="1" t="s">
        <v>12302</v>
      </c>
      <c r="C6190" s="1">
        <v>304.0</v>
      </c>
      <c r="F6190" s="1" t="s">
        <v>0</v>
      </c>
      <c r="G6190" s="2">
        <f>IFERROR(__xludf.DUMMYFUNCTION("IF(B6190="""","""",COUNTA(SPLIT(B6190,"" "")))"),1.0)</f>
        <v>1</v>
      </c>
    </row>
    <row r="6191">
      <c r="A6191" s="1" t="s">
        <v>12303</v>
      </c>
      <c r="B6191" s="1" t="s">
        <v>12304</v>
      </c>
      <c r="C6191" s="1">
        <v>305.0</v>
      </c>
      <c r="F6191" s="1" t="s">
        <v>0</v>
      </c>
      <c r="G6191" s="2">
        <f>IFERROR(__xludf.DUMMYFUNCTION("IF(B6191="""","""",COUNTA(SPLIT(B6191,"" "")))"),1.0)</f>
        <v>1</v>
      </c>
    </row>
    <row r="6192">
      <c r="A6192" s="1" t="s">
        <v>12305</v>
      </c>
      <c r="B6192" s="1" t="s">
        <v>12306</v>
      </c>
      <c r="C6192" s="1">
        <v>306.0</v>
      </c>
      <c r="F6192" s="1" t="s">
        <v>0</v>
      </c>
      <c r="G6192" s="2">
        <f>IFERROR(__xludf.DUMMYFUNCTION("IF(B6192="""","""",COUNTA(SPLIT(B6192,"" "")))"),1.0)</f>
        <v>1</v>
      </c>
    </row>
    <row r="6193">
      <c r="A6193" s="1" t="s">
        <v>12307</v>
      </c>
      <c r="B6193" s="1" t="s">
        <v>12308</v>
      </c>
      <c r="C6193" s="1">
        <v>8399.0</v>
      </c>
      <c r="F6193" s="1" t="s">
        <v>0</v>
      </c>
      <c r="G6193" s="2">
        <f>IFERROR(__xludf.DUMMYFUNCTION("IF(B6193="""","""",COUNTA(SPLIT(B6193,"" "")))"),1.0)</f>
        <v>1</v>
      </c>
    </row>
    <row r="6194">
      <c r="A6194" s="1" t="s">
        <v>12309</v>
      </c>
      <c r="B6194" s="1" t="s">
        <v>12310</v>
      </c>
      <c r="C6194" s="1">
        <v>829.0</v>
      </c>
      <c r="F6194" s="1" t="s">
        <v>0</v>
      </c>
      <c r="G6194" s="2">
        <f>IFERROR(__xludf.DUMMYFUNCTION("IF(B6194="""","""",COUNTA(SPLIT(B6194,"" "")))"),1.0)</f>
        <v>1</v>
      </c>
    </row>
    <row r="6195">
      <c r="A6195" s="1" t="s">
        <v>12311</v>
      </c>
      <c r="B6195" s="1" t="s">
        <v>12312</v>
      </c>
      <c r="C6195" s="1">
        <v>833.0</v>
      </c>
      <c r="F6195" s="1" t="s">
        <v>0</v>
      </c>
      <c r="G6195" s="2">
        <f>IFERROR(__xludf.DUMMYFUNCTION("IF(B6195="""","""",COUNTA(SPLIT(B6195,"" "")))"),1.0)</f>
        <v>1</v>
      </c>
    </row>
    <row r="6196">
      <c r="A6196" s="1" t="s">
        <v>12313</v>
      </c>
      <c r="B6196" s="1" t="s">
        <v>12314</v>
      </c>
      <c r="C6196" s="1">
        <v>837.0</v>
      </c>
      <c r="F6196" s="1" t="s">
        <v>0</v>
      </c>
      <c r="G6196" s="2">
        <f>IFERROR(__xludf.DUMMYFUNCTION("IF(B6196="""","""",COUNTA(SPLIT(B6196,"" "")))"),1.0)</f>
        <v>1</v>
      </c>
    </row>
    <row r="6197">
      <c r="A6197" s="1" t="s">
        <v>12315</v>
      </c>
      <c r="B6197" s="1" t="s">
        <v>12316</v>
      </c>
      <c r="C6197" s="1">
        <v>841.0</v>
      </c>
      <c r="F6197" s="1" t="s">
        <v>0</v>
      </c>
      <c r="G6197" s="2">
        <f>IFERROR(__xludf.DUMMYFUNCTION("IF(B6197="""","""",COUNTA(SPLIT(B6197,"" "")))"),1.0)</f>
        <v>1</v>
      </c>
    </row>
    <row r="6198">
      <c r="A6198" s="1" t="s">
        <v>12317</v>
      </c>
      <c r="B6198" s="1" t="s">
        <v>12318</v>
      </c>
      <c r="C6198" s="1">
        <v>845.0</v>
      </c>
      <c r="F6198" s="1" t="s">
        <v>0</v>
      </c>
      <c r="G6198" s="2">
        <f>IFERROR(__xludf.DUMMYFUNCTION("IF(B6198="""","""",COUNTA(SPLIT(B6198,"" "")))"),1.0)</f>
        <v>1</v>
      </c>
    </row>
    <row r="6199">
      <c r="A6199" s="1" t="s">
        <v>12319</v>
      </c>
      <c r="B6199" s="1" t="s">
        <v>12320</v>
      </c>
      <c r="C6199" s="1">
        <v>849.0</v>
      </c>
      <c r="F6199" s="1" t="s">
        <v>0</v>
      </c>
      <c r="G6199" s="2">
        <f>IFERROR(__xludf.DUMMYFUNCTION("IF(B6199="""","""",COUNTA(SPLIT(B6199,"" "")))"),1.0)</f>
        <v>1</v>
      </c>
    </row>
    <row r="6200">
      <c r="A6200" s="1" t="s">
        <v>12321</v>
      </c>
      <c r="B6200" s="1" t="s">
        <v>12322</v>
      </c>
      <c r="C6200" s="1">
        <v>853.0</v>
      </c>
      <c r="F6200" s="1" t="s">
        <v>0</v>
      </c>
      <c r="G6200" s="2">
        <f>IFERROR(__xludf.DUMMYFUNCTION("IF(B6200="""","""",COUNTA(SPLIT(B6200,"" "")))"),1.0)</f>
        <v>1</v>
      </c>
    </row>
    <row r="6201">
      <c r="A6201" s="1" t="s">
        <v>12323</v>
      </c>
      <c r="B6201" s="1" t="s">
        <v>12324</v>
      </c>
      <c r="C6201" s="1">
        <v>857.0</v>
      </c>
      <c r="F6201" s="1" t="s">
        <v>0</v>
      </c>
      <c r="G6201" s="2">
        <f>IFERROR(__xludf.DUMMYFUNCTION("IF(B6201="""","""",COUNTA(SPLIT(B6201,"" "")))"),1.0)</f>
        <v>1</v>
      </c>
    </row>
    <row r="6202">
      <c r="A6202" s="1" t="s">
        <v>12325</v>
      </c>
      <c r="B6202" s="1" t="s">
        <v>12326</v>
      </c>
      <c r="C6202" s="1">
        <v>861.0</v>
      </c>
      <c r="F6202" s="1" t="s">
        <v>0</v>
      </c>
      <c r="G6202" s="2">
        <f>IFERROR(__xludf.DUMMYFUNCTION("IF(B6202="""","""",COUNTA(SPLIT(B6202,"" "")))"),1.0)</f>
        <v>1</v>
      </c>
    </row>
    <row r="6203">
      <c r="A6203" s="1" t="s">
        <v>12327</v>
      </c>
      <c r="B6203" s="1" t="s">
        <v>12328</v>
      </c>
      <c r="C6203" s="1">
        <v>865.0</v>
      </c>
      <c r="F6203" s="1" t="s">
        <v>0</v>
      </c>
      <c r="G6203" s="2">
        <f>IFERROR(__xludf.DUMMYFUNCTION("IF(B6203="""","""",COUNTA(SPLIT(B6203,"" "")))"),1.0)</f>
        <v>1</v>
      </c>
    </row>
    <row r="6204">
      <c r="A6204" s="1" t="s">
        <v>12329</v>
      </c>
      <c r="B6204" s="1" t="s">
        <v>12330</v>
      </c>
      <c r="C6204" s="1">
        <v>869.0</v>
      </c>
      <c r="F6204" s="1" t="s">
        <v>0</v>
      </c>
      <c r="G6204" s="2">
        <f>IFERROR(__xludf.DUMMYFUNCTION("IF(B6204="""","""",COUNTA(SPLIT(B6204,"" "")))"),1.0)</f>
        <v>1</v>
      </c>
    </row>
    <row r="6205">
      <c r="A6205" s="1" t="s">
        <v>12331</v>
      </c>
      <c r="B6205" s="1" t="s">
        <v>12332</v>
      </c>
      <c r="C6205" s="1">
        <v>873.0</v>
      </c>
      <c r="F6205" s="1" t="s">
        <v>0</v>
      </c>
      <c r="G6205" s="2">
        <f>IFERROR(__xludf.DUMMYFUNCTION("IF(B6205="""","""",COUNTA(SPLIT(B6205,"" "")))"),1.0)</f>
        <v>1</v>
      </c>
    </row>
    <row r="6206">
      <c r="A6206" s="1" t="s">
        <v>12333</v>
      </c>
      <c r="B6206" s="1" t="s">
        <v>12334</v>
      </c>
      <c r="C6206" s="1">
        <v>877.0</v>
      </c>
      <c r="F6206" s="1" t="s">
        <v>0</v>
      </c>
      <c r="G6206" s="2">
        <f>IFERROR(__xludf.DUMMYFUNCTION("IF(B6206="""","""",COUNTA(SPLIT(B6206,"" "")))"),1.0)</f>
        <v>1</v>
      </c>
    </row>
    <row r="6207">
      <c r="A6207" s="1" t="s">
        <v>12335</v>
      </c>
      <c r="B6207" s="1" t="s">
        <v>12336</v>
      </c>
      <c r="C6207" s="1">
        <v>881.0</v>
      </c>
      <c r="F6207" s="1" t="s">
        <v>0</v>
      </c>
      <c r="G6207" s="2">
        <f>IFERROR(__xludf.DUMMYFUNCTION("IF(B6207="""","""",COUNTA(SPLIT(B6207,"" "")))"),1.0)</f>
        <v>1</v>
      </c>
    </row>
    <row r="6208">
      <c r="A6208" s="1" t="s">
        <v>12337</v>
      </c>
      <c r="B6208" s="1" t="s">
        <v>12338</v>
      </c>
      <c r="C6208" s="1">
        <v>885.0</v>
      </c>
      <c r="F6208" s="1" t="s">
        <v>0</v>
      </c>
      <c r="G6208" s="2">
        <f>IFERROR(__xludf.DUMMYFUNCTION("IF(B6208="""","""",COUNTA(SPLIT(B6208,"" "")))"),1.0)</f>
        <v>1</v>
      </c>
    </row>
    <row r="6209">
      <c r="A6209" s="1" t="s">
        <v>12339</v>
      </c>
      <c r="B6209" s="1" t="s">
        <v>12340</v>
      </c>
      <c r="C6209" s="1">
        <v>889.0</v>
      </c>
      <c r="F6209" s="1" t="s">
        <v>0</v>
      </c>
      <c r="G6209" s="2">
        <f>IFERROR(__xludf.DUMMYFUNCTION("IF(B6209="""","""",COUNTA(SPLIT(B6209,"" "")))"),1.0)</f>
        <v>1</v>
      </c>
    </row>
    <row r="6210">
      <c r="A6210" s="1" t="s">
        <v>12341</v>
      </c>
      <c r="B6210" s="1" t="s">
        <v>12342</v>
      </c>
      <c r="C6210" s="1">
        <v>892.0</v>
      </c>
      <c r="F6210" s="1" t="s">
        <v>0</v>
      </c>
      <c r="G6210" s="2">
        <f>IFERROR(__xludf.DUMMYFUNCTION("IF(B6210="""","""",COUNTA(SPLIT(B6210,"" "")))"),1.0)</f>
        <v>1</v>
      </c>
    </row>
    <row r="6211">
      <c r="A6211" s="1" t="s">
        <v>12343</v>
      </c>
      <c r="B6211" s="1" t="s">
        <v>12344</v>
      </c>
      <c r="C6211" s="1">
        <v>896.0</v>
      </c>
      <c r="F6211" s="1" t="s">
        <v>0</v>
      </c>
      <c r="G6211" s="2">
        <f>IFERROR(__xludf.DUMMYFUNCTION("IF(B6211="""","""",COUNTA(SPLIT(B6211,"" "")))"),1.0)</f>
        <v>1</v>
      </c>
    </row>
    <row r="6212">
      <c r="A6212" s="1" t="s">
        <v>12345</v>
      </c>
      <c r="B6212" s="1" t="s">
        <v>12346</v>
      </c>
      <c r="C6212" s="1">
        <v>900.0</v>
      </c>
      <c r="F6212" s="1" t="s">
        <v>0</v>
      </c>
      <c r="G6212" s="2">
        <f>IFERROR(__xludf.DUMMYFUNCTION("IF(B6212="""","""",COUNTA(SPLIT(B6212,"" "")))"),1.0)</f>
        <v>1</v>
      </c>
    </row>
    <row r="6213">
      <c r="A6213" s="1" t="s">
        <v>12347</v>
      </c>
      <c r="B6213" s="1" t="s">
        <v>12348</v>
      </c>
      <c r="C6213" s="1">
        <v>904.0</v>
      </c>
      <c r="F6213" s="1" t="s">
        <v>0</v>
      </c>
      <c r="G6213" s="2">
        <f>IFERROR(__xludf.DUMMYFUNCTION("IF(B6213="""","""",COUNTA(SPLIT(B6213,"" "")))"),1.0)</f>
        <v>1</v>
      </c>
    </row>
    <row r="6214">
      <c r="A6214" s="1" t="s">
        <v>12349</v>
      </c>
      <c r="B6214" s="1" t="s">
        <v>12350</v>
      </c>
      <c r="C6214" s="1">
        <v>907.0</v>
      </c>
      <c r="F6214" s="1" t="s">
        <v>0</v>
      </c>
      <c r="G6214" s="2">
        <f>IFERROR(__xludf.DUMMYFUNCTION("IF(B6214="""","""",COUNTA(SPLIT(B6214,"" "")))"),1.0)</f>
        <v>1</v>
      </c>
    </row>
    <row r="6215">
      <c r="A6215" s="1" t="s">
        <v>12351</v>
      </c>
      <c r="B6215" s="1" t="s">
        <v>12150</v>
      </c>
      <c r="C6215" s="1">
        <v>911.0</v>
      </c>
      <c r="F6215" s="1" t="s">
        <v>0</v>
      </c>
      <c r="G6215" s="2">
        <f>IFERROR(__xludf.DUMMYFUNCTION("IF(B6215="""","""",COUNTA(SPLIT(B6215,"" "")))"),1.0)</f>
        <v>1</v>
      </c>
    </row>
    <row r="6216">
      <c r="A6216" s="1" t="s">
        <v>12352</v>
      </c>
      <c r="B6216" s="1" t="s">
        <v>12353</v>
      </c>
      <c r="C6216" s="1">
        <v>915.0</v>
      </c>
      <c r="F6216" s="1" t="s">
        <v>0</v>
      </c>
      <c r="G6216" s="2">
        <f>IFERROR(__xludf.DUMMYFUNCTION("IF(B6216="""","""",COUNTA(SPLIT(B6216,"" "")))"),1.0)</f>
        <v>1</v>
      </c>
    </row>
    <row r="6217">
      <c r="A6217" s="1" t="s">
        <v>12354</v>
      </c>
      <c r="B6217" s="1" t="s">
        <v>12355</v>
      </c>
      <c r="C6217" s="1">
        <v>919.0</v>
      </c>
      <c r="F6217" s="1" t="s">
        <v>0</v>
      </c>
      <c r="G6217" s="2">
        <f>IFERROR(__xludf.DUMMYFUNCTION("IF(B6217="""","""",COUNTA(SPLIT(B6217,"" "")))"),1.0)</f>
        <v>1</v>
      </c>
    </row>
    <row r="6218">
      <c r="A6218" s="1" t="s">
        <v>12356</v>
      </c>
      <c r="B6218" s="1" t="s">
        <v>12357</v>
      </c>
      <c r="C6218" s="1">
        <v>923.0</v>
      </c>
      <c r="F6218" s="1" t="s">
        <v>0</v>
      </c>
      <c r="G6218" s="2">
        <f>IFERROR(__xludf.DUMMYFUNCTION("IF(B6218="""","""",COUNTA(SPLIT(B6218,"" "")))"),1.0)</f>
        <v>1</v>
      </c>
    </row>
    <row r="6219">
      <c r="A6219" s="1" t="s">
        <v>12358</v>
      </c>
      <c r="B6219" s="1" t="s">
        <v>12359</v>
      </c>
      <c r="C6219" s="1">
        <v>927.0</v>
      </c>
      <c r="F6219" s="1" t="s">
        <v>0</v>
      </c>
      <c r="G6219" s="2">
        <f>IFERROR(__xludf.DUMMYFUNCTION("IF(B6219="""","""",COUNTA(SPLIT(B6219,"" "")))"),1.0)</f>
        <v>1</v>
      </c>
    </row>
    <row r="6220">
      <c r="A6220" s="1" t="s">
        <v>12360</v>
      </c>
      <c r="B6220" s="1" t="s">
        <v>12361</v>
      </c>
      <c r="C6220" s="1">
        <v>931.0</v>
      </c>
      <c r="F6220" s="1" t="s">
        <v>0</v>
      </c>
      <c r="G6220" s="2">
        <f>IFERROR(__xludf.DUMMYFUNCTION("IF(B6220="""","""",COUNTA(SPLIT(B6220,"" "")))"),1.0)</f>
        <v>1</v>
      </c>
    </row>
    <row r="6221">
      <c r="A6221" s="1" t="s">
        <v>12362</v>
      </c>
      <c r="B6221" s="1" t="s">
        <v>12363</v>
      </c>
      <c r="C6221" s="1">
        <v>935.0</v>
      </c>
      <c r="F6221" s="1" t="s">
        <v>0</v>
      </c>
      <c r="G6221" s="2">
        <f>IFERROR(__xludf.DUMMYFUNCTION("IF(B6221="""","""",COUNTA(SPLIT(B6221,"" "")))"),1.0)</f>
        <v>1</v>
      </c>
    </row>
    <row r="6222">
      <c r="A6222" s="1" t="s">
        <v>12364</v>
      </c>
      <c r="B6222" s="1" t="s">
        <v>12365</v>
      </c>
      <c r="C6222" s="1">
        <v>939.0</v>
      </c>
      <c r="F6222" s="1" t="s">
        <v>0</v>
      </c>
      <c r="G6222" s="2">
        <f>IFERROR(__xludf.DUMMYFUNCTION("IF(B6222="""","""",COUNTA(SPLIT(B6222,"" "")))"),1.0)</f>
        <v>1</v>
      </c>
    </row>
    <row r="6223">
      <c r="A6223" s="1" t="s">
        <v>12366</v>
      </c>
      <c r="B6223" s="1" t="s">
        <v>12367</v>
      </c>
      <c r="C6223" s="1">
        <v>941.0</v>
      </c>
      <c r="F6223" s="1" t="s">
        <v>0</v>
      </c>
      <c r="G6223" s="2">
        <f>IFERROR(__xludf.DUMMYFUNCTION("IF(B6223="""","""",COUNTA(SPLIT(B6223,"" "")))"),1.0)</f>
        <v>1</v>
      </c>
    </row>
    <row r="6224">
      <c r="A6224" s="1" t="s">
        <v>12368</v>
      </c>
      <c r="B6224" s="1" t="s">
        <v>12369</v>
      </c>
      <c r="C6224" s="1">
        <v>943.0</v>
      </c>
      <c r="F6224" s="1" t="s">
        <v>0</v>
      </c>
      <c r="G6224" s="2">
        <f>IFERROR(__xludf.DUMMYFUNCTION("IF(B6224="""","""",COUNTA(SPLIT(B6224,"" "")))"),1.0)</f>
        <v>1</v>
      </c>
    </row>
    <row r="6225">
      <c r="A6225" s="1" t="s">
        <v>12370</v>
      </c>
      <c r="B6225" s="1" t="s">
        <v>12371</v>
      </c>
      <c r="C6225" s="1">
        <v>8406.0</v>
      </c>
      <c r="F6225" s="1" t="s">
        <v>0</v>
      </c>
      <c r="G6225" s="2">
        <f>IFERROR(__xludf.DUMMYFUNCTION("IF(B6225="""","""",COUNTA(SPLIT(B6225,"" "")))"),1.0)</f>
        <v>1</v>
      </c>
    </row>
    <row r="6226">
      <c r="A6226" s="1" t="s">
        <v>12372</v>
      </c>
      <c r="B6226" s="1" t="s">
        <v>12373</v>
      </c>
      <c r="C6226" s="1">
        <v>2338.0</v>
      </c>
      <c r="F6226" s="1" t="s">
        <v>0</v>
      </c>
      <c r="G6226" s="2">
        <f>IFERROR(__xludf.DUMMYFUNCTION("IF(B6226="""","""",COUNTA(SPLIT(B6226,"" "")))"),2.0)</f>
        <v>2</v>
      </c>
    </row>
    <row r="6227">
      <c r="A6227" s="1" t="s">
        <v>12374</v>
      </c>
      <c r="B6227" s="1" t="s">
        <v>12375</v>
      </c>
      <c r="C6227" s="1">
        <v>2982.0</v>
      </c>
      <c r="F6227" s="1" t="s">
        <v>0</v>
      </c>
      <c r="G6227" s="2">
        <f>IFERROR(__xludf.DUMMYFUNCTION("IF(B6227="""","""",COUNTA(SPLIT(B6227,"" "")))"),1.0)</f>
        <v>1</v>
      </c>
    </row>
    <row r="6228">
      <c r="A6228" s="1" t="s">
        <v>12376</v>
      </c>
      <c r="B6228" s="1" t="s">
        <v>12377</v>
      </c>
      <c r="C6228" s="1">
        <v>2987.0</v>
      </c>
      <c r="F6228" s="1" t="s">
        <v>0</v>
      </c>
      <c r="G6228" s="2">
        <f>IFERROR(__xludf.DUMMYFUNCTION("IF(B6228="""","""",COUNTA(SPLIT(B6228,"" "")))"),1.0)</f>
        <v>1</v>
      </c>
    </row>
    <row r="6229">
      <c r="A6229" s="1" t="s">
        <v>12378</v>
      </c>
      <c r="B6229" s="1" t="s">
        <v>12379</v>
      </c>
      <c r="C6229" s="1">
        <v>2992.0</v>
      </c>
      <c r="F6229" s="1" t="s">
        <v>0</v>
      </c>
      <c r="G6229" s="2">
        <f>IFERROR(__xludf.DUMMYFUNCTION("IF(B6229="""","""",COUNTA(SPLIT(B6229,"" "")))"),2.0)</f>
        <v>2</v>
      </c>
    </row>
    <row r="6230">
      <c r="A6230" s="1" t="s">
        <v>12380</v>
      </c>
      <c r="B6230" s="1" t="s">
        <v>12381</v>
      </c>
      <c r="C6230" s="1">
        <v>2997.0</v>
      </c>
      <c r="F6230" s="1" t="s">
        <v>0</v>
      </c>
      <c r="G6230" s="2">
        <f>IFERROR(__xludf.DUMMYFUNCTION("IF(B6230="""","""",COUNTA(SPLIT(B6230,"" "")))"),1.0)</f>
        <v>1</v>
      </c>
    </row>
    <row r="6231">
      <c r="A6231" s="1" t="s">
        <v>12382</v>
      </c>
      <c r="B6231" s="1" t="s">
        <v>12383</v>
      </c>
      <c r="C6231" s="1">
        <v>3002.0</v>
      </c>
      <c r="F6231" s="1" t="s">
        <v>0</v>
      </c>
      <c r="G6231" s="2">
        <f>IFERROR(__xludf.DUMMYFUNCTION("IF(B6231="""","""",COUNTA(SPLIT(B6231,"" "")))"),2.0)</f>
        <v>2</v>
      </c>
    </row>
    <row r="6232">
      <c r="A6232" s="1" t="s">
        <v>12384</v>
      </c>
      <c r="B6232" s="1" t="s">
        <v>12385</v>
      </c>
      <c r="C6232" s="1">
        <v>3007.0</v>
      </c>
      <c r="F6232" s="1" t="s">
        <v>0</v>
      </c>
      <c r="G6232" s="2">
        <f>IFERROR(__xludf.DUMMYFUNCTION("IF(B6232="""","""",COUNTA(SPLIT(B6232,"" "")))"),2.0)</f>
        <v>2</v>
      </c>
    </row>
    <row r="6233">
      <c r="A6233" s="1" t="s">
        <v>12386</v>
      </c>
      <c r="B6233" s="1" t="s">
        <v>12387</v>
      </c>
      <c r="C6233" s="1">
        <v>3012.0</v>
      </c>
      <c r="F6233" s="1" t="s">
        <v>0</v>
      </c>
      <c r="G6233" s="2">
        <f>IFERROR(__xludf.DUMMYFUNCTION("IF(B6233="""","""",COUNTA(SPLIT(B6233,"" "")))"),1.0)</f>
        <v>1</v>
      </c>
    </row>
    <row r="6234">
      <c r="A6234" s="1" t="s">
        <v>12388</v>
      </c>
      <c r="B6234" s="1" t="s">
        <v>12389</v>
      </c>
      <c r="C6234" s="1">
        <v>3017.0</v>
      </c>
      <c r="F6234" s="1" t="s">
        <v>0</v>
      </c>
      <c r="G6234" s="2">
        <f>IFERROR(__xludf.DUMMYFUNCTION("IF(B6234="""","""",COUNTA(SPLIT(B6234,"" "")))"),1.0)</f>
        <v>1</v>
      </c>
    </row>
    <row r="6235">
      <c r="A6235" s="1" t="s">
        <v>12390</v>
      </c>
      <c r="B6235" s="1" t="s">
        <v>12391</v>
      </c>
      <c r="C6235" s="1">
        <v>3022.0</v>
      </c>
      <c r="F6235" s="1" t="s">
        <v>0</v>
      </c>
      <c r="G6235" s="2">
        <f>IFERROR(__xludf.DUMMYFUNCTION("IF(B6235="""","""",COUNTA(SPLIT(B6235,"" "")))"),1.0)</f>
        <v>1</v>
      </c>
    </row>
    <row r="6236">
      <c r="A6236" s="1" t="s">
        <v>12392</v>
      </c>
      <c r="B6236" s="1" t="s">
        <v>12393</v>
      </c>
      <c r="C6236" s="1">
        <v>3027.0</v>
      </c>
      <c r="F6236" s="1" t="s">
        <v>0</v>
      </c>
      <c r="G6236" s="2">
        <f>IFERROR(__xludf.DUMMYFUNCTION("IF(B6236="""","""",COUNTA(SPLIT(B6236,"" "")))"),1.0)</f>
        <v>1</v>
      </c>
    </row>
    <row r="6237">
      <c r="A6237" s="1" t="s">
        <v>12394</v>
      </c>
      <c r="B6237" s="1" t="s">
        <v>12395</v>
      </c>
      <c r="C6237" s="1">
        <v>3032.0</v>
      </c>
      <c r="F6237" s="1" t="s">
        <v>0</v>
      </c>
      <c r="G6237" s="2">
        <f>IFERROR(__xludf.DUMMYFUNCTION("IF(B6237="""","""",COUNTA(SPLIT(B6237,"" "")))"),2.0)</f>
        <v>2</v>
      </c>
    </row>
    <row r="6238">
      <c r="A6238" s="1" t="s">
        <v>12396</v>
      </c>
      <c r="B6238" s="1" t="s">
        <v>12397</v>
      </c>
      <c r="C6238" s="1">
        <v>3037.0</v>
      </c>
      <c r="F6238" s="1" t="s">
        <v>0</v>
      </c>
      <c r="G6238" s="2">
        <f>IFERROR(__xludf.DUMMYFUNCTION("IF(B6238="""","""",COUNTA(SPLIT(B6238,"" "")))"),1.0)</f>
        <v>1</v>
      </c>
    </row>
    <row r="6239">
      <c r="A6239" s="1" t="s">
        <v>12398</v>
      </c>
      <c r="B6239" s="1" t="s">
        <v>12399</v>
      </c>
      <c r="C6239" s="1">
        <v>3042.0</v>
      </c>
      <c r="F6239" s="1" t="s">
        <v>0</v>
      </c>
      <c r="G6239" s="2">
        <f>IFERROR(__xludf.DUMMYFUNCTION("IF(B6239="""","""",COUNTA(SPLIT(B6239,"" "")))"),1.0)</f>
        <v>1</v>
      </c>
    </row>
    <row r="6240">
      <c r="A6240" s="1" t="s">
        <v>12400</v>
      </c>
      <c r="B6240" s="1" t="s">
        <v>12401</v>
      </c>
      <c r="C6240" s="1">
        <v>3047.0</v>
      </c>
      <c r="F6240" s="1" t="s">
        <v>0</v>
      </c>
      <c r="G6240" s="2">
        <f>IFERROR(__xludf.DUMMYFUNCTION("IF(B6240="""","""",COUNTA(SPLIT(B6240,"" "")))"),1.0)</f>
        <v>1</v>
      </c>
    </row>
    <row r="6241">
      <c r="A6241" s="1" t="s">
        <v>12402</v>
      </c>
      <c r="B6241" s="1" t="s">
        <v>12403</v>
      </c>
      <c r="C6241" s="1">
        <v>3052.0</v>
      </c>
      <c r="F6241" s="1" t="s">
        <v>0</v>
      </c>
      <c r="G6241" s="2">
        <f>IFERROR(__xludf.DUMMYFUNCTION("IF(B6241="""","""",COUNTA(SPLIT(B6241,"" "")))"),1.0)</f>
        <v>1</v>
      </c>
    </row>
    <row r="6242">
      <c r="A6242" s="1" t="s">
        <v>12404</v>
      </c>
      <c r="B6242" s="1" t="s">
        <v>12405</v>
      </c>
      <c r="C6242" s="1">
        <v>3057.0</v>
      </c>
      <c r="F6242" s="1" t="s">
        <v>0</v>
      </c>
      <c r="G6242" s="2">
        <f>IFERROR(__xludf.DUMMYFUNCTION("IF(B6242="""","""",COUNTA(SPLIT(B6242,"" "")))"),1.0)</f>
        <v>1</v>
      </c>
    </row>
    <row r="6243">
      <c r="A6243" s="1" t="s">
        <v>12406</v>
      </c>
      <c r="B6243" s="1" t="s">
        <v>12407</v>
      </c>
      <c r="C6243" s="1">
        <v>3062.0</v>
      </c>
      <c r="F6243" s="1" t="s">
        <v>0</v>
      </c>
      <c r="G6243" s="2">
        <f>IFERROR(__xludf.DUMMYFUNCTION("IF(B6243="""","""",COUNTA(SPLIT(B6243,"" "")))"),1.0)</f>
        <v>1</v>
      </c>
    </row>
    <row r="6244">
      <c r="A6244" s="1" t="s">
        <v>12408</v>
      </c>
      <c r="B6244" s="1" t="s">
        <v>12409</v>
      </c>
      <c r="C6244" s="1">
        <v>3067.0</v>
      </c>
      <c r="F6244" s="1" t="s">
        <v>0</v>
      </c>
      <c r="G6244" s="2">
        <f>IFERROR(__xludf.DUMMYFUNCTION("IF(B6244="""","""",COUNTA(SPLIT(B6244,"" "")))"),1.0)</f>
        <v>1</v>
      </c>
    </row>
    <row r="6245">
      <c r="A6245" s="1" t="s">
        <v>12410</v>
      </c>
      <c r="B6245" s="1" t="s">
        <v>12411</v>
      </c>
      <c r="C6245" s="1">
        <v>3072.0</v>
      </c>
      <c r="F6245" s="1" t="s">
        <v>0</v>
      </c>
      <c r="G6245" s="2">
        <f>IFERROR(__xludf.DUMMYFUNCTION("IF(B6245="""","""",COUNTA(SPLIT(B6245,"" "")))"),1.0)</f>
        <v>1</v>
      </c>
    </row>
    <row r="6246">
      <c r="A6246" s="1" t="s">
        <v>12412</v>
      </c>
      <c r="B6246" s="1" t="s">
        <v>12413</v>
      </c>
      <c r="C6246" s="1">
        <v>3077.0</v>
      </c>
      <c r="F6246" s="1" t="s">
        <v>0</v>
      </c>
      <c r="G6246" s="2">
        <f>IFERROR(__xludf.DUMMYFUNCTION("IF(B6246="""","""",COUNTA(SPLIT(B6246,"" "")))"),1.0)</f>
        <v>1</v>
      </c>
    </row>
    <row r="6247">
      <c r="A6247" s="1" t="s">
        <v>12414</v>
      </c>
      <c r="B6247" s="1" t="s">
        <v>12415</v>
      </c>
      <c r="C6247" s="1">
        <v>3082.0</v>
      </c>
      <c r="F6247" s="1" t="s">
        <v>0</v>
      </c>
      <c r="G6247" s="2">
        <f>IFERROR(__xludf.DUMMYFUNCTION("IF(B6247="""","""",COUNTA(SPLIT(B6247,"" "")))"),1.0)</f>
        <v>1</v>
      </c>
    </row>
    <row r="6248">
      <c r="A6248" s="1" t="s">
        <v>12416</v>
      </c>
      <c r="B6248" s="1" t="s">
        <v>12417</v>
      </c>
      <c r="C6248" s="1">
        <v>3087.0</v>
      </c>
      <c r="F6248" s="1" t="s">
        <v>0</v>
      </c>
      <c r="G6248" s="2">
        <f>IFERROR(__xludf.DUMMYFUNCTION("IF(B6248="""","""",COUNTA(SPLIT(B6248,"" "")))"),1.0)</f>
        <v>1</v>
      </c>
    </row>
    <row r="6249">
      <c r="A6249" s="1" t="s">
        <v>12418</v>
      </c>
      <c r="B6249" s="1" t="s">
        <v>12419</v>
      </c>
      <c r="C6249" s="1">
        <v>3092.0</v>
      </c>
      <c r="F6249" s="1" t="s">
        <v>0</v>
      </c>
      <c r="G6249" s="2">
        <f>IFERROR(__xludf.DUMMYFUNCTION("IF(B6249="""","""",COUNTA(SPLIT(B6249,"" "")))"),1.0)</f>
        <v>1</v>
      </c>
    </row>
    <row r="6250">
      <c r="A6250" s="1" t="s">
        <v>12420</v>
      </c>
      <c r="B6250" s="1" t="s">
        <v>12421</v>
      </c>
      <c r="C6250" s="1">
        <v>3097.0</v>
      </c>
      <c r="F6250" s="1" t="s">
        <v>0</v>
      </c>
      <c r="G6250" s="2">
        <f>IFERROR(__xludf.DUMMYFUNCTION("IF(B6250="""","""",COUNTA(SPLIT(B6250,"" "")))"),1.0)</f>
        <v>1</v>
      </c>
    </row>
    <row r="6251">
      <c r="A6251" s="1" t="s">
        <v>12422</v>
      </c>
      <c r="B6251" s="1" t="s">
        <v>12423</v>
      </c>
      <c r="C6251" s="1">
        <v>3102.0</v>
      </c>
      <c r="F6251" s="1" t="s">
        <v>0</v>
      </c>
      <c r="G6251" s="2">
        <f>IFERROR(__xludf.DUMMYFUNCTION("IF(B6251="""","""",COUNTA(SPLIT(B6251,"" "")))"),1.0)</f>
        <v>1</v>
      </c>
    </row>
    <row r="6252">
      <c r="A6252" s="1" t="s">
        <v>12424</v>
      </c>
      <c r="B6252" s="1" t="s">
        <v>12425</v>
      </c>
      <c r="C6252" s="1">
        <v>3107.0</v>
      </c>
      <c r="F6252" s="1" t="s">
        <v>0</v>
      </c>
      <c r="G6252" s="2">
        <f>IFERROR(__xludf.DUMMYFUNCTION("IF(B6252="""","""",COUNTA(SPLIT(B6252,"" "")))"),1.0)</f>
        <v>1</v>
      </c>
    </row>
    <row r="6253">
      <c r="A6253" s="1" t="s">
        <v>12426</v>
      </c>
      <c r="B6253" s="1" t="s">
        <v>12427</v>
      </c>
      <c r="C6253" s="1">
        <v>3112.0</v>
      </c>
      <c r="F6253" s="1" t="s">
        <v>0</v>
      </c>
      <c r="G6253" s="2">
        <f>IFERROR(__xludf.DUMMYFUNCTION("IF(B6253="""","""",COUNTA(SPLIT(B6253,"" "")))"),1.0)</f>
        <v>1</v>
      </c>
    </row>
    <row r="6254">
      <c r="A6254" s="1" t="s">
        <v>12428</v>
      </c>
      <c r="B6254" s="1" t="s">
        <v>12429</v>
      </c>
      <c r="C6254" s="1">
        <v>3117.0</v>
      </c>
      <c r="F6254" s="1" t="s">
        <v>0</v>
      </c>
      <c r="G6254" s="2">
        <f>IFERROR(__xludf.DUMMYFUNCTION("IF(B6254="""","""",COUNTA(SPLIT(B6254,"" "")))"),1.0)</f>
        <v>1</v>
      </c>
    </row>
    <row r="6255">
      <c r="A6255" s="1" t="s">
        <v>12430</v>
      </c>
      <c r="B6255" s="1" t="s">
        <v>12431</v>
      </c>
      <c r="C6255" s="1">
        <v>3122.0</v>
      </c>
      <c r="F6255" s="1" t="s">
        <v>0</v>
      </c>
      <c r="G6255" s="2">
        <f>IFERROR(__xludf.DUMMYFUNCTION("IF(B6255="""","""",COUNTA(SPLIT(B6255,"" "")))"),1.0)</f>
        <v>1</v>
      </c>
    </row>
    <row r="6256">
      <c r="A6256" s="1" t="s">
        <v>12432</v>
      </c>
      <c r="B6256" s="1" t="s">
        <v>12433</v>
      </c>
      <c r="C6256" s="1">
        <v>3127.0</v>
      </c>
      <c r="F6256" s="1" t="s">
        <v>0</v>
      </c>
      <c r="G6256" s="2">
        <f>IFERROR(__xludf.DUMMYFUNCTION("IF(B6256="""","""",COUNTA(SPLIT(B6256,"" "")))"),1.0)</f>
        <v>1</v>
      </c>
    </row>
    <row r="6257">
      <c r="A6257" s="1" t="s">
        <v>12434</v>
      </c>
      <c r="B6257" s="1" t="s">
        <v>12435</v>
      </c>
      <c r="C6257" s="1">
        <v>3132.0</v>
      </c>
      <c r="F6257" s="1" t="s">
        <v>0</v>
      </c>
      <c r="G6257" s="2">
        <f>IFERROR(__xludf.DUMMYFUNCTION("IF(B6257="""","""",COUNTA(SPLIT(B6257,"" "")))"),1.0)</f>
        <v>1</v>
      </c>
    </row>
    <row r="6258">
      <c r="A6258" s="1" t="s">
        <v>12436</v>
      </c>
      <c r="B6258" s="1" t="s">
        <v>12437</v>
      </c>
      <c r="C6258" s="1">
        <v>3135.0</v>
      </c>
      <c r="F6258" s="1" t="s">
        <v>0</v>
      </c>
      <c r="G6258" s="2">
        <f>IFERROR(__xludf.DUMMYFUNCTION("IF(B6258="""","""",COUNTA(SPLIT(B6258,"" "")))"),1.0)</f>
        <v>1</v>
      </c>
    </row>
    <row r="6259">
      <c r="A6259" s="1" t="s">
        <v>12438</v>
      </c>
      <c r="B6259" s="1" t="s">
        <v>12439</v>
      </c>
      <c r="C6259" s="1">
        <v>3138.0</v>
      </c>
      <c r="F6259" s="1" t="s">
        <v>0</v>
      </c>
      <c r="G6259" s="2">
        <f>IFERROR(__xludf.DUMMYFUNCTION("IF(B6259="""","""",COUNTA(SPLIT(B6259,"" "")))"),1.0)</f>
        <v>1</v>
      </c>
    </row>
    <row r="6260">
      <c r="A6260" s="1" t="s">
        <v>12440</v>
      </c>
      <c r="B6260" s="1" t="s">
        <v>12441</v>
      </c>
      <c r="C6260" s="1">
        <v>3141.0</v>
      </c>
      <c r="F6260" s="1" t="s">
        <v>0</v>
      </c>
      <c r="G6260" s="2">
        <f>IFERROR(__xludf.DUMMYFUNCTION("IF(B6260="""","""",COUNTA(SPLIT(B6260,"" "")))"),1.0)</f>
        <v>1</v>
      </c>
    </row>
    <row r="6261">
      <c r="A6261" s="1" t="s">
        <v>12442</v>
      </c>
      <c r="B6261" s="1" t="s">
        <v>12443</v>
      </c>
      <c r="C6261" s="1">
        <v>3144.0</v>
      </c>
      <c r="F6261" s="1" t="s">
        <v>0</v>
      </c>
      <c r="G6261" s="2">
        <f>IFERROR(__xludf.DUMMYFUNCTION("IF(B6261="""","""",COUNTA(SPLIT(B6261,"" "")))"),1.0)</f>
        <v>1</v>
      </c>
    </row>
    <row r="6262">
      <c r="A6262" s="1" t="s">
        <v>12444</v>
      </c>
      <c r="B6262" s="1" t="s">
        <v>12445</v>
      </c>
      <c r="C6262" s="1">
        <v>3146.0</v>
      </c>
      <c r="F6262" s="1" t="s">
        <v>0</v>
      </c>
      <c r="G6262" s="2">
        <f>IFERROR(__xludf.DUMMYFUNCTION("IF(B6262="""","""",COUNTA(SPLIT(B6262,"" "")))"),1.0)</f>
        <v>1</v>
      </c>
    </row>
    <row r="6263">
      <c r="A6263" s="1" t="s">
        <v>12446</v>
      </c>
      <c r="B6263" s="1" t="s">
        <v>12447</v>
      </c>
      <c r="C6263" s="1">
        <v>3148.0</v>
      </c>
      <c r="F6263" s="1" t="s">
        <v>0</v>
      </c>
      <c r="G6263" s="2">
        <f>IFERROR(__xludf.DUMMYFUNCTION("IF(B6263="""","""",COUNTA(SPLIT(B6263,"" "")))"),1.0)</f>
        <v>1</v>
      </c>
    </row>
    <row r="6264">
      <c r="A6264" s="1" t="s">
        <v>12448</v>
      </c>
      <c r="B6264" s="1" t="s">
        <v>12449</v>
      </c>
      <c r="C6264" s="1">
        <v>3150.0</v>
      </c>
      <c r="F6264" s="1" t="s">
        <v>0</v>
      </c>
      <c r="G6264" s="2">
        <f>IFERROR(__xludf.DUMMYFUNCTION("IF(B6264="""","""",COUNTA(SPLIT(B6264,"" "")))"),1.0)</f>
        <v>1</v>
      </c>
    </row>
    <row r="6265">
      <c r="A6265" s="1" t="s">
        <v>12450</v>
      </c>
      <c r="B6265" s="1" t="s">
        <v>12451</v>
      </c>
      <c r="C6265" s="1">
        <v>3152.0</v>
      </c>
      <c r="F6265" s="1" t="s">
        <v>0</v>
      </c>
      <c r="G6265" s="2">
        <f>IFERROR(__xludf.DUMMYFUNCTION("IF(B6265="""","""",COUNTA(SPLIT(B6265,"" "")))"),1.0)</f>
        <v>1</v>
      </c>
    </row>
    <row r="6266">
      <c r="A6266" s="1" t="s">
        <v>12452</v>
      </c>
      <c r="B6266" s="1" t="s">
        <v>12453</v>
      </c>
      <c r="C6266" s="1">
        <v>3154.0</v>
      </c>
      <c r="F6266" s="1" t="s">
        <v>0</v>
      </c>
      <c r="G6266" s="2">
        <f>IFERROR(__xludf.DUMMYFUNCTION("IF(B6266="""","""",COUNTA(SPLIT(B6266,"" "")))"),1.0)</f>
        <v>1</v>
      </c>
    </row>
    <row r="6267">
      <c r="A6267" s="1" t="s">
        <v>12454</v>
      </c>
      <c r="B6267" s="1" t="s">
        <v>12455</v>
      </c>
      <c r="C6267" s="1">
        <v>307.0</v>
      </c>
      <c r="F6267" s="1" t="s">
        <v>697</v>
      </c>
      <c r="G6267" s="2">
        <f>IFERROR(__xludf.DUMMYFUNCTION("IF(B6267="""","""",COUNTA(SPLIT(B6267,"" "")))"),6.0)</f>
        <v>6</v>
      </c>
    </row>
    <row r="6268">
      <c r="A6268" s="1" t="s">
        <v>12456</v>
      </c>
      <c r="B6268" s="1" t="s">
        <v>12457</v>
      </c>
      <c r="C6268" s="1">
        <v>60.0</v>
      </c>
      <c r="F6268" s="1" t="s">
        <v>697</v>
      </c>
      <c r="G6268" s="2">
        <f>IFERROR(__xludf.DUMMYFUNCTION("IF(B6268="""","""",COUNTA(SPLIT(B6268,"" "")))"),3.0)</f>
        <v>3</v>
      </c>
    </row>
    <row r="6269">
      <c r="A6269" s="1" t="s">
        <v>12458</v>
      </c>
      <c r="B6269" s="1" t="s">
        <v>12459</v>
      </c>
      <c r="C6269" s="1">
        <v>3448.0</v>
      </c>
      <c r="F6269" s="1" t="s">
        <v>697</v>
      </c>
      <c r="G6269" s="2">
        <f>IFERROR(__xludf.DUMMYFUNCTION("IF(B6269="""","""",COUNTA(SPLIT(B6269,"" "")))"),4.0)</f>
        <v>4</v>
      </c>
    </row>
    <row r="6270">
      <c r="A6270" s="1" t="s">
        <v>12460</v>
      </c>
      <c r="B6270" s="1" t="s">
        <v>12461</v>
      </c>
      <c r="C6270" s="1">
        <v>61.0</v>
      </c>
      <c r="F6270" s="1" t="s">
        <v>697</v>
      </c>
      <c r="G6270" s="2">
        <f>IFERROR(__xludf.DUMMYFUNCTION("IF(B6270="""","""",COUNTA(SPLIT(B6270,"" "")))"),3.0)</f>
        <v>3</v>
      </c>
    </row>
    <row r="6271">
      <c r="A6271" s="1" t="s">
        <v>12462</v>
      </c>
      <c r="B6271" s="1" t="s">
        <v>12463</v>
      </c>
      <c r="C6271" s="1">
        <v>59.0</v>
      </c>
      <c r="F6271" s="1" t="s">
        <v>697</v>
      </c>
      <c r="G6271" s="2">
        <f>IFERROR(__xludf.DUMMYFUNCTION("IF(B6271="""","""",COUNTA(SPLIT(B6271,"" "")))"),3.0)</f>
        <v>3</v>
      </c>
    </row>
    <row r="6272">
      <c r="A6272" s="1" t="s">
        <v>12464</v>
      </c>
      <c r="B6272" s="1" t="s">
        <v>12465</v>
      </c>
      <c r="C6272" s="1">
        <v>8133.0</v>
      </c>
      <c r="F6272" s="1" t="s">
        <v>697</v>
      </c>
      <c r="G6272" s="2">
        <f>IFERROR(__xludf.DUMMYFUNCTION("IF(B6272="""","""",COUNTA(SPLIT(B6272,"" "")))"),3.0)</f>
        <v>3</v>
      </c>
    </row>
    <row r="6273">
      <c r="A6273" s="1" t="s">
        <v>12466</v>
      </c>
      <c r="B6273" s="1" t="s">
        <v>12467</v>
      </c>
      <c r="C6273" s="1">
        <v>10824.0</v>
      </c>
      <c r="F6273" s="1" t="s">
        <v>12468</v>
      </c>
      <c r="G6273" s="2">
        <f>IFERROR(__xludf.DUMMYFUNCTION("IF(B6273="""","""",COUNTA(SPLIT(B6273,"" "")))"),3.0)</f>
        <v>3</v>
      </c>
    </row>
    <row r="6274">
      <c r="A6274" s="1" t="s">
        <v>12469</v>
      </c>
      <c r="B6274" s="1" t="s">
        <v>12470</v>
      </c>
      <c r="C6274" s="1">
        <v>10825.0</v>
      </c>
      <c r="F6274" s="1" t="s">
        <v>12468</v>
      </c>
      <c r="G6274" s="2">
        <f>IFERROR(__xludf.DUMMYFUNCTION("IF(B6274="""","""",COUNTA(SPLIT(B6274,"" "")))"),9.0)</f>
        <v>9</v>
      </c>
    </row>
    <row r="6275">
      <c r="A6275" s="1" t="s">
        <v>12471</v>
      </c>
      <c r="B6275" s="1" t="s">
        <v>12472</v>
      </c>
      <c r="C6275" s="1">
        <v>10826.0</v>
      </c>
      <c r="F6275" s="1" t="s">
        <v>12468</v>
      </c>
      <c r="G6275" s="2">
        <f>IFERROR(__xludf.DUMMYFUNCTION("IF(B6275="""","""",COUNTA(SPLIT(B6275,"" "")))"),2.0)</f>
        <v>2</v>
      </c>
    </row>
    <row r="6276">
      <c r="A6276" s="1" t="s">
        <v>12473</v>
      </c>
      <c r="B6276" s="1" t="s">
        <v>12474</v>
      </c>
      <c r="C6276" s="1">
        <v>10827.0</v>
      </c>
      <c r="F6276" s="1" t="s">
        <v>12468</v>
      </c>
      <c r="G6276" s="2">
        <f>IFERROR(__xludf.DUMMYFUNCTION("IF(B6276="""","""",COUNTA(SPLIT(B6276,"" "")))"),5.0)</f>
        <v>5</v>
      </c>
    </row>
    <row r="6277">
      <c r="A6277" s="1" t="s">
        <v>12475</v>
      </c>
      <c r="B6277" s="1" t="s">
        <v>12476</v>
      </c>
      <c r="C6277" s="1">
        <v>9743.0</v>
      </c>
      <c r="F6277" s="1" t="s">
        <v>12468</v>
      </c>
      <c r="G6277" s="2">
        <f>IFERROR(__xludf.DUMMYFUNCTION("IF(B6277="""","""",COUNTA(SPLIT(B6277,"" "")))"),2.0)</f>
        <v>2</v>
      </c>
    </row>
    <row r="6278">
      <c r="A6278" s="1" t="s">
        <v>12477</v>
      </c>
      <c r="B6278" s="1" t="s">
        <v>12478</v>
      </c>
      <c r="C6278" s="1">
        <v>9744.0</v>
      </c>
      <c r="F6278" s="1" t="s">
        <v>12468</v>
      </c>
      <c r="G6278" s="2">
        <f>IFERROR(__xludf.DUMMYFUNCTION("IF(B6278="""","""",COUNTA(SPLIT(B6278,"" "")))"),4.0)</f>
        <v>4</v>
      </c>
    </row>
    <row r="6279">
      <c r="A6279" s="1" t="s">
        <v>12479</v>
      </c>
      <c r="B6279" s="1" t="s">
        <v>12480</v>
      </c>
      <c r="C6279" s="1">
        <v>9741.0</v>
      </c>
      <c r="F6279" s="1" t="s">
        <v>12468</v>
      </c>
      <c r="G6279" s="2">
        <f>IFERROR(__xludf.DUMMYFUNCTION("IF(B6279="""","""",COUNTA(SPLIT(B6279,"" "")))"),3.0)</f>
        <v>3</v>
      </c>
    </row>
    <row r="6280">
      <c r="A6280" s="1" t="s">
        <v>12481</v>
      </c>
      <c r="B6280" s="1" t="s">
        <v>12482</v>
      </c>
      <c r="C6280" s="1">
        <v>9742.0</v>
      </c>
      <c r="F6280" s="1" t="s">
        <v>12468</v>
      </c>
      <c r="G6280" s="2">
        <f>IFERROR(__xludf.DUMMYFUNCTION("IF(B6280="""","""",COUNTA(SPLIT(B6280,"" "")))"),8.0)</f>
        <v>8</v>
      </c>
    </row>
    <row r="6281">
      <c r="A6281" s="1" t="s">
        <v>12483</v>
      </c>
      <c r="B6281" s="1" t="s">
        <v>12484</v>
      </c>
      <c r="C6281" s="1">
        <v>7957.0</v>
      </c>
      <c r="F6281" s="1" t="s">
        <v>12468</v>
      </c>
      <c r="G6281" s="2">
        <f>IFERROR(__xludf.DUMMYFUNCTION("IF(B6281="""","""",COUNTA(SPLIT(B6281,"" "")))"),4.0)</f>
        <v>4</v>
      </c>
    </row>
    <row r="6282">
      <c r="A6282" s="1" t="s">
        <v>12485</v>
      </c>
      <c r="B6282" s="1" t="s">
        <v>12486</v>
      </c>
      <c r="C6282" s="1">
        <v>7958.0</v>
      </c>
      <c r="F6282" s="1" t="s">
        <v>12468</v>
      </c>
      <c r="G6282" s="2">
        <f>IFERROR(__xludf.DUMMYFUNCTION("IF(B6282="""","""",COUNTA(SPLIT(B6282,"" "")))"),4.0)</f>
        <v>4</v>
      </c>
    </row>
    <row r="6283">
      <c r="A6283" s="1" t="s">
        <v>12487</v>
      </c>
      <c r="B6283" s="1" t="s">
        <v>12488</v>
      </c>
      <c r="C6283" s="1">
        <v>7965.0</v>
      </c>
      <c r="F6283" s="1" t="s">
        <v>12468</v>
      </c>
      <c r="G6283" s="2">
        <f>IFERROR(__xludf.DUMMYFUNCTION("IF(B6283="""","""",COUNTA(SPLIT(B6283,"" "")))"),2.0)</f>
        <v>2</v>
      </c>
    </row>
    <row r="6284">
      <c r="A6284" s="1" t="s">
        <v>12489</v>
      </c>
      <c r="B6284" s="1" t="s">
        <v>12490</v>
      </c>
      <c r="C6284" s="1">
        <v>7966.0</v>
      </c>
      <c r="F6284" s="1" t="s">
        <v>12468</v>
      </c>
      <c r="G6284" s="2">
        <f>IFERROR(__xludf.DUMMYFUNCTION("IF(B6284="""","""",COUNTA(SPLIT(B6284,"" "")))"),4.0)</f>
        <v>4</v>
      </c>
    </row>
    <row r="6285">
      <c r="A6285" s="1" t="s">
        <v>12491</v>
      </c>
      <c r="B6285" s="1" t="s">
        <v>12492</v>
      </c>
      <c r="C6285" s="1">
        <v>7951.0</v>
      </c>
      <c r="F6285" s="1" t="s">
        <v>12468</v>
      </c>
      <c r="G6285" s="2">
        <f>IFERROR(__xludf.DUMMYFUNCTION("IF(B6285="""","""",COUNTA(SPLIT(B6285,"" "")))"),2.0)</f>
        <v>2</v>
      </c>
    </row>
    <row r="6286">
      <c r="A6286" s="1" t="s">
        <v>12493</v>
      </c>
      <c r="B6286" s="1" t="s">
        <v>12494</v>
      </c>
      <c r="C6286" s="1">
        <v>7952.0</v>
      </c>
      <c r="F6286" s="1" t="s">
        <v>12468</v>
      </c>
      <c r="G6286" s="2">
        <f>IFERROR(__xludf.DUMMYFUNCTION("IF(B6286="""","""",COUNTA(SPLIT(B6286,"" "")))"),8.0)</f>
        <v>8</v>
      </c>
    </row>
    <row r="6287">
      <c r="A6287" s="1" t="s">
        <v>12495</v>
      </c>
      <c r="B6287" s="1" t="s">
        <v>12496</v>
      </c>
      <c r="C6287" s="1">
        <v>7967.0</v>
      </c>
      <c r="F6287" s="1" t="s">
        <v>12468</v>
      </c>
      <c r="G6287" s="2">
        <f>IFERROR(__xludf.DUMMYFUNCTION("IF(B6287="""","""",COUNTA(SPLIT(B6287,"" "")))"),3.0)</f>
        <v>3</v>
      </c>
    </row>
    <row r="6288">
      <c r="A6288" s="1" t="s">
        <v>12497</v>
      </c>
      <c r="B6288" s="1" t="s">
        <v>12498</v>
      </c>
      <c r="C6288" s="1">
        <v>7968.0</v>
      </c>
      <c r="F6288" s="1" t="s">
        <v>12468</v>
      </c>
      <c r="G6288" s="2">
        <f>IFERROR(__xludf.DUMMYFUNCTION("IF(B6288="""","""",COUNTA(SPLIT(B6288,"" "")))"),5.0)</f>
        <v>5</v>
      </c>
    </row>
    <row r="6289">
      <c r="A6289" s="1" t="s">
        <v>12499</v>
      </c>
      <c r="B6289" s="1" t="s">
        <v>12500</v>
      </c>
      <c r="C6289" s="1">
        <v>7961.0</v>
      </c>
      <c r="F6289" s="1" t="s">
        <v>12468</v>
      </c>
      <c r="G6289" s="2">
        <f>IFERROR(__xludf.DUMMYFUNCTION("IF(B6289="""","""",COUNTA(SPLIT(B6289,"" "")))"),2.0)</f>
        <v>2</v>
      </c>
    </row>
    <row r="6290">
      <c r="A6290" s="1" t="s">
        <v>12501</v>
      </c>
      <c r="B6290" s="1" t="s">
        <v>12502</v>
      </c>
      <c r="C6290" s="1">
        <v>7962.0</v>
      </c>
      <c r="F6290" s="1" t="s">
        <v>12468</v>
      </c>
      <c r="G6290" s="2">
        <f>IFERROR(__xludf.DUMMYFUNCTION("IF(B6290="""","""",COUNTA(SPLIT(B6290,"" "")))"),6.0)</f>
        <v>6</v>
      </c>
    </row>
    <row r="6291">
      <c r="A6291" s="1" t="s">
        <v>12503</v>
      </c>
      <c r="B6291" s="1" t="s">
        <v>12504</v>
      </c>
      <c r="C6291" s="1">
        <v>7949.0</v>
      </c>
      <c r="F6291" s="1" t="s">
        <v>12468</v>
      </c>
      <c r="G6291" s="2">
        <f>IFERROR(__xludf.DUMMYFUNCTION("IF(B6291="""","""",COUNTA(SPLIT(B6291,"" "")))"),2.0)</f>
        <v>2</v>
      </c>
    </row>
    <row r="6292">
      <c r="A6292" s="1" t="s">
        <v>12505</v>
      </c>
      <c r="B6292" s="1" t="s">
        <v>12506</v>
      </c>
      <c r="C6292" s="1">
        <v>7950.0</v>
      </c>
      <c r="F6292" s="1" t="s">
        <v>12468</v>
      </c>
      <c r="G6292" s="2">
        <f>IFERROR(__xludf.DUMMYFUNCTION("IF(B6292="""","""",COUNTA(SPLIT(B6292,"" "")))"),4.0)</f>
        <v>4</v>
      </c>
    </row>
    <row r="6293">
      <c r="A6293" s="1" t="s">
        <v>12507</v>
      </c>
      <c r="B6293" s="1" t="s">
        <v>12508</v>
      </c>
      <c r="C6293" s="1">
        <v>10828.0</v>
      </c>
      <c r="F6293" s="1" t="s">
        <v>12468</v>
      </c>
      <c r="G6293" s="2">
        <f>IFERROR(__xludf.DUMMYFUNCTION("IF(B6293="""","""",COUNTA(SPLIT(B6293,"" "")))"),1.0)</f>
        <v>1</v>
      </c>
    </row>
    <row r="6294">
      <c r="A6294" s="1" t="s">
        <v>12509</v>
      </c>
      <c r="B6294" s="1" t="s">
        <v>12510</v>
      </c>
      <c r="C6294" s="1">
        <v>10830.0</v>
      </c>
      <c r="F6294" s="1" t="s">
        <v>12468</v>
      </c>
      <c r="G6294" s="2">
        <f>IFERROR(__xludf.DUMMYFUNCTION("IF(B6294="""","""",COUNTA(SPLIT(B6294,"" "")))"),5.0)</f>
        <v>5</v>
      </c>
    </row>
    <row r="6295">
      <c r="A6295" s="1" t="s">
        <v>12511</v>
      </c>
      <c r="B6295" s="1" t="s">
        <v>12512</v>
      </c>
      <c r="C6295" s="1">
        <v>10829.0</v>
      </c>
      <c r="F6295" s="1" t="s">
        <v>12468</v>
      </c>
      <c r="G6295" s="2">
        <f>IFERROR(__xludf.DUMMYFUNCTION("IF(B6295="""","""",COUNTA(SPLIT(B6295,"" "")))"),2.0)</f>
        <v>2</v>
      </c>
    </row>
    <row r="6296">
      <c r="A6296" s="1" t="s">
        <v>12513</v>
      </c>
      <c r="B6296" s="1" t="s">
        <v>12514</v>
      </c>
      <c r="C6296" s="1">
        <v>10831.0</v>
      </c>
      <c r="F6296" s="1" t="s">
        <v>12468</v>
      </c>
      <c r="G6296" s="2">
        <f>IFERROR(__xludf.DUMMYFUNCTION("IF(B6296="""","""",COUNTA(SPLIT(B6296,"" "")))"),6.0)</f>
        <v>6</v>
      </c>
    </row>
    <row r="6297">
      <c r="A6297" s="1" t="s">
        <v>12515</v>
      </c>
      <c r="B6297" s="1" t="s">
        <v>12516</v>
      </c>
      <c r="C6297" s="1">
        <v>8275.0</v>
      </c>
      <c r="F6297" s="1" t="s">
        <v>12468</v>
      </c>
      <c r="G6297" s="2">
        <f>IFERROR(__xludf.DUMMYFUNCTION("IF(B6297="""","""",COUNTA(SPLIT(B6297,"" "")))"),2.0)</f>
        <v>2</v>
      </c>
    </row>
    <row r="6298">
      <c r="A6298" s="1" t="s">
        <v>12517</v>
      </c>
      <c r="B6298" s="1" t="s">
        <v>12518</v>
      </c>
      <c r="C6298" s="1">
        <v>8276.0</v>
      </c>
      <c r="F6298" s="1" t="s">
        <v>12468</v>
      </c>
      <c r="G6298" s="2">
        <f>IFERROR(__xludf.DUMMYFUNCTION("IF(B6298="""","""",COUNTA(SPLIT(B6298,"" "")))"),9.0)</f>
        <v>9</v>
      </c>
    </row>
    <row r="6299">
      <c r="A6299" s="1" t="s">
        <v>12519</v>
      </c>
      <c r="B6299" s="1" t="s">
        <v>12520</v>
      </c>
      <c r="C6299" s="1">
        <v>8273.0</v>
      </c>
      <c r="F6299" s="1" t="s">
        <v>12468</v>
      </c>
      <c r="G6299" s="2">
        <f>IFERROR(__xludf.DUMMYFUNCTION("IF(B6299="""","""",COUNTA(SPLIT(B6299,"" "")))"),3.0)</f>
        <v>3</v>
      </c>
    </row>
    <row r="6300">
      <c r="A6300" s="1" t="s">
        <v>12521</v>
      </c>
      <c r="B6300" s="1" t="s">
        <v>12522</v>
      </c>
      <c r="C6300" s="1">
        <v>8274.0</v>
      </c>
      <c r="F6300" s="1" t="s">
        <v>12468</v>
      </c>
      <c r="G6300" s="2">
        <f>IFERROR(__xludf.DUMMYFUNCTION("IF(B6300="""","""",COUNTA(SPLIT(B6300,"" "")))"),13.0)</f>
        <v>13</v>
      </c>
    </row>
    <row r="6301">
      <c r="A6301" s="1" t="s">
        <v>12523</v>
      </c>
      <c r="B6301" s="1" t="s">
        <v>12524</v>
      </c>
      <c r="C6301" s="1">
        <v>8279.0</v>
      </c>
      <c r="F6301" s="1" t="s">
        <v>12468</v>
      </c>
      <c r="G6301" s="2">
        <f>IFERROR(__xludf.DUMMYFUNCTION("IF(B6301="""","""",COUNTA(SPLIT(B6301,"" "")))"),3.0)</f>
        <v>3</v>
      </c>
    </row>
    <row r="6302">
      <c r="A6302" s="1" t="s">
        <v>12525</v>
      </c>
      <c r="B6302" s="1" t="s">
        <v>12526</v>
      </c>
      <c r="C6302" s="1">
        <v>8280.0</v>
      </c>
      <c r="F6302" s="1" t="s">
        <v>12468</v>
      </c>
      <c r="G6302" s="2">
        <f>IFERROR(__xludf.DUMMYFUNCTION("IF(B6302="""","""",COUNTA(SPLIT(B6302,"" "")))"),5.0)</f>
        <v>5</v>
      </c>
    </row>
    <row r="6303">
      <c r="A6303" s="1" t="s">
        <v>12527</v>
      </c>
      <c r="B6303" s="1" t="s">
        <v>12528</v>
      </c>
      <c r="C6303" s="1">
        <v>8277.0</v>
      </c>
      <c r="F6303" s="1" t="s">
        <v>12468</v>
      </c>
      <c r="G6303" s="2">
        <f>IFERROR(__xludf.DUMMYFUNCTION("IF(B6303="""","""",COUNTA(SPLIT(B6303,"" "")))"),2.0)</f>
        <v>2</v>
      </c>
    </row>
    <row r="6304">
      <c r="A6304" s="1" t="s">
        <v>12529</v>
      </c>
      <c r="B6304" s="1" t="s">
        <v>12530</v>
      </c>
      <c r="C6304" s="1">
        <v>8278.0</v>
      </c>
      <c r="F6304" s="1" t="s">
        <v>12468</v>
      </c>
      <c r="G6304" s="2">
        <f>IFERROR(__xludf.DUMMYFUNCTION("IF(B6304="""","""",COUNTA(SPLIT(B6304,"" "")))"),9.0)</f>
        <v>9</v>
      </c>
    </row>
    <row r="6305">
      <c r="A6305" s="1" t="s">
        <v>12531</v>
      </c>
      <c r="B6305" s="1" t="s">
        <v>12532</v>
      </c>
      <c r="C6305" s="1">
        <v>10832.0</v>
      </c>
      <c r="F6305" s="1" t="s">
        <v>12468</v>
      </c>
      <c r="G6305" s="2">
        <f>IFERROR(__xludf.DUMMYFUNCTION("IF(B6305="""","""",COUNTA(SPLIT(B6305,"" "")))"),3.0)</f>
        <v>3</v>
      </c>
    </row>
    <row r="6306">
      <c r="A6306" s="1" t="s">
        <v>12533</v>
      </c>
      <c r="B6306" s="1" t="s">
        <v>12534</v>
      </c>
      <c r="C6306" s="1">
        <v>10833.0</v>
      </c>
      <c r="F6306" s="1" t="s">
        <v>12468</v>
      </c>
      <c r="G6306" s="2">
        <f>IFERROR(__xludf.DUMMYFUNCTION("IF(B6306="""","""",COUNTA(SPLIT(B6306,"" "")))"),5.0)</f>
        <v>5</v>
      </c>
    </row>
    <row r="6307">
      <c r="A6307" s="1" t="s">
        <v>12535</v>
      </c>
      <c r="B6307" s="1" t="s">
        <v>12536</v>
      </c>
      <c r="C6307" s="1">
        <v>10834.0</v>
      </c>
      <c r="F6307" s="1" t="s">
        <v>12468</v>
      </c>
      <c r="G6307" s="2">
        <f>IFERROR(__xludf.DUMMYFUNCTION("IF(B6307="""","""",COUNTA(SPLIT(B6307,"" "")))"),4.0)</f>
        <v>4</v>
      </c>
    </row>
    <row r="6308">
      <c r="A6308" s="1" t="s">
        <v>12537</v>
      </c>
      <c r="B6308" s="1" t="s">
        <v>12538</v>
      </c>
      <c r="C6308" s="1">
        <v>10835.0</v>
      </c>
      <c r="F6308" s="1" t="s">
        <v>12468</v>
      </c>
      <c r="G6308" s="2">
        <f>IFERROR(__xludf.DUMMYFUNCTION("IF(B6308="""","""",COUNTA(SPLIT(B6308,"" "")))"),3.0)</f>
        <v>3</v>
      </c>
    </row>
    <row r="6309">
      <c r="A6309" s="1" t="s">
        <v>12539</v>
      </c>
      <c r="B6309" s="1" t="s">
        <v>12540</v>
      </c>
      <c r="C6309" s="1">
        <v>9720.0</v>
      </c>
      <c r="F6309" s="1" t="s">
        <v>12468</v>
      </c>
      <c r="G6309" s="2">
        <f>IFERROR(__xludf.DUMMYFUNCTION("IF(B6309="""","""",COUNTA(SPLIT(B6309,"" "")))"),2.0)</f>
        <v>2</v>
      </c>
    </row>
    <row r="6310">
      <c r="A6310" s="1" t="s">
        <v>12541</v>
      </c>
      <c r="B6310" s="1" t="s">
        <v>12542</v>
      </c>
      <c r="C6310" s="1">
        <v>9721.0</v>
      </c>
      <c r="F6310" s="1" t="s">
        <v>12468</v>
      </c>
      <c r="G6310" s="2">
        <f>IFERROR(__xludf.DUMMYFUNCTION("IF(B6310="""","""",COUNTA(SPLIT(B6310,"" "")))"),5.0)</f>
        <v>5</v>
      </c>
    </row>
    <row r="6311">
      <c r="A6311" s="1" t="s">
        <v>12543</v>
      </c>
      <c r="B6311" s="1" t="s">
        <v>12544</v>
      </c>
      <c r="C6311" s="1">
        <v>9718.0</v>
      </c>
      <c r="F6311" s="1" t="s">
        <v>12468</v>
      </c>
      <c r="G6311" s="2">
        <f>IFERROR(__xludf.DUMMYFUNCTION("IF(B6311="""","""",COUNTA(SPLIT(B6311,"" "")))"),2.0)</f>
        <v>2</v>
      </c>
    </row>
    <row r="6312">
      <c r="A6312" s="1" t="s">
        <v>12545</v>
      </c>
      <c r="B6312" s="1" t="s">
        <v>12546</v>
      </c>
      <c r="C6312" s="1">
        <v>9719.0</v>
      </c>
      <c r="F6312" s="1" t="s">
        <v>12468</v>
      </c>
      <c r="G6312" s="2">
        <f>IFERROR(__xludf.DUMMYFUNCTION("IF(B6312="""","""",COUNTA(SPLIT(B6312,"" "")))"),7.0)</f>
        <v>7</v>
      </c>
    </row>
    <row r="6313">
      <c r="A6313" s="1" t="s">
        <v>12547</v>
      </c>
      <c r="B6313" s="1" t="s">
        <v>12548</v>
      </c>
      <c r="C6313" s="1">
        <v>9755.0</v>
      </c>
      <c r="F6313" s="1" t="s">
        <v>12468</v>
      </c>
      <c r="G6313" s="2">
        <f>IFERROR(__xludf.DUMMYFUNCTION("IF(B6313="""","""",COUNTA(SPLIT(B6313,"" "")))"),2.0)</f>
        <v>2</v>
      </c>
    </row>
    <row r="6314">
      <c r="A6314" s="1" t="s">
        <v>12549</v>
      </c>
      <c r="B6314" s="1" t="s">
        <v>12550</v>
      </c>
      <c r="C6314" s="1">
        <v>9756.0</v>
      </c>
      <c r="F6314" s="1" t="s">
        <v>12468</v>
      </c>
      <c r="G6314" s="2">
        <f>IFERROR(__xludf.DUMMYFUNCTION("IF(B6314="""","""",COUNTA(SPLIT(B6314,"" "")))"),7.0)</f>
        <v>7</v>
      </c>
    </row>
    <row r="6315">
      <c r="A6315" s="1" t="s">
        <v>12551</v>
      </c>
      <c r="B6315" s="1" t="s">
        <v>12552</v>
      </c>
      <c r="C6315" s="1">
        <v>9753.0</v>
      </c>
      <c r="F6315" s="1" t="s">
        <v>12468</v>
      </c>
      <c r="G6315" s="2">
        <f>IFERROR(__xludf.DUMMYFUNCTION("IF(B6315="""","""",COUNTA(SPLIT(B6315,"" "")))"),2.0)</f>
        <v>2</v>
      </c>
    </row>
    <row r="6316">
      <c r="A6316" s="1" t="s">
        <v>12553</v>
      </c>
      <c r="B6316" s="1" t="s">
        <v>12554</v>
      </c>
      <c r="C6316" s="1">
        <v>9754.0</v>
      </c>
      <c r="F6316" s="1" t="s">
        <v>12468</v>
      </c>
      <c r="G6316" s="2">
        <f>IFERROR(__xludf.DUMMYFUNCTION("IF(B6316="""","""",COUNTA(SPLIT(B6316,"" "")))"),4.0)</f>
        <v>4</v>
      </c>
    </row>
    <row r="6317">
      <c r="A6317" s="1" t="s">
        <v>12555</v>
      </c>
      <c r="B6317" s="1" t="s">
        <v>12556</v>
      </c>
      <c r="C6317" s="1">
        <v>7963.0</v>
      </c>
      <c r="F6317" s="1" t="s">
        <v>12468</v>
      </c>
      <c r="G6317" s="2">
        <f>IFERROR(__xludf.DUMMYFUNCTION("IF(B6317="""","""",COUNTA(SPLIT(B6317,"" "")))"),2.0)</f>
        <v>2</v>
      </c>
    </row>
    <row r="6318">
      <c r="A6318" s="1" t="s">
        <v>12557</v>
      </c>
      <c r="B6318" s="1" t="s">
        <v>12558</v>
      </c>
      <c r="C6318" s="1">
        <v>7964.0</v>
      </c>
      <c r="F6318" s="1" t="s">
        <v>12468</v>
      </c>
      <c r="G6318" s="2">
        <f>IFERROR(__xludf.DUMMYFUNCTION("IF(B6318="""","""",COUNTA(SPLIT(B6318,"" "")))"),7.0)</f>
        <v>7</v>
      </c>
    </row>
    <row r="6319">
      <c r="A6319" s="1" t="s">
        <v>12559</v>
      </c>
      <c r="B6319" s="1" t="s">
        <v>12560</v>
      </c>
      <c r="C6319" s="1">
        <v>7959.0</v>
      </c>
      <c r="F6319" s="1" t="s">
        <v>12468</v>
      </c>
      <c r="G6319" s="2">
        <f>IFERROR(__xludf.DUMMYFUNCTION("IF(B6319="""","""",COUNTA(SPLIT(B6319,"" "")))"),2.0)</f>
        <v>2</v>
      </c>
    </row>
    <row r="6320">
      <c r="A6320" s="1" t="s">
        <v>12561</v>
      </c>
      <c r="B6320" s="1" t="s">
        <v>12562</v>
      </c>
      <c r="C6320" s="1">
        <v>7960.0</v>
      </c>
      <c r="F6320" s="1" t="s">
        <v>12468</v>
      </c>
      <c r="G6320" s="2">
        <f>IFERROR(__xludf.DUMMYFUNCTION("IF(B6320="""","""",COUNTA(SPLIT(B6320,"" "")))"),5.0)</f>
        <v>5</v>
      </c>
    </row>
    <row r="6321">
      <c r="A6321" s="1" t="s">
        <v>12563</v>
      </c>
      <c r="B6321" s="1" t="s">
        <v>12564</v>
      </c>
      <c r="C6321" s="1">
        <v>9724.0</v>
      </c>
      <c r="F6321" s="1" t="s">
        <v>12468</v>
      </c>
      <c r="G6321" s="2">
        <f>IFERROR(__xludf.DUMMYFUNCTION("IF(B6321="""","""",COUNTA(SPLIT(B6321,"" "")))"),2.0)</f>
        <v>2</v>
      </c>
    </row>
    <row r="6322">
      <c r="A6322" s="1" t="s">
        <v>12565</v>
      </c>
      <c r="B6322" s="1" t="s">
        <v>12566</v>
      </c>
      <c r="C6322" s="1">
        <v>9725.0</v>
      </c>
      <c r="F6322" s="1" t="s">
        <v>12468</v>
      </c>
      <c r="G6322" s="2">
        <f>IFERROR(__xludf.DUMMYFUNCTION("IF(B6322="""","""",COUNTA(SPLIT(B6322,"" "")))"),6.0)</f>
        <v>6</v>
      </c>
    </row>
    <row r="6323">
      <c r="A6323" s="1" t="s">
        <v>12567</v>
      </c>
      <c r="B6323" s="1" t="s">
        <v>12568</v>
      </c>
      <c r="C6323" s="1">
        <v>9722.0</v>
      </c>
      <c r="F6323" s="1" t="s">
        <v>12468</v>
      </c>
      <c r="G6323" s="2">
        <f>IFERROR(__xludf.DUMMYFUNCTION("IF(B6323="""","""",COUNTA(SPLIT(B6323,"" "")))"),2.0)</f>
        <v>2</v>
      </c>
    </row>
    <row r="6324">
      <c r="A6324" s="1" t="s">
        <v>12569</v>
      </c>
      <c r="B6324" s="1" t="s">
        <v>12570</v>
      </c>
      <c r="C6324" s="1">
        <v>9723.0</v>
      </c>
      <c r="F6324" s="1" t="s">
        <v>12468</v>
      </c>
      <c r="G6324" s="2">
        <f>IFERROR(__xludf.DUMMYFUNCTION("IF(B6324="""","""",COUNTA(SPLIT(B6324,"" "")))"),5.0)</f>
        <v>5</v>
      </c>
    </row>
    <row r="6325">
      <c r="A6325" s="1" t="s">
        <v>12571</v>
      </c>
      <c r="B6325" s="1" t="s">
        <v>12572</v>
      </c>
      <c r="C6325" s="1">
        <v>9776.0</v>
      </c>
      <c r="F6325" s="1" t="s">
        <v>12468</v>
      </c>
      <c r="G6325" s="2">
        <f>IFERROR(__xludf.DUMMYFUNCTION("IF(B6325="""","""",COUNTA(SPLIT(B6325,"" "")))"),2.0)</f>
        <v>2</v>
      </c>
    </row>
    <row r="6326">
      <c r="A6326" s="1" t="s">
        <v>12573</v>
      </c>
      <c r="B6326" s="1" t="s">
        <v>12574</v>
      </c>
      <c r="C6326" s="1">
        <v>9777.0</v>
      </c>
      <c r="F6326" s="1" t="s">
        <v>12468</v>
      </c>
      <c r="G6326" s="2">
        <f>IFERROR(__xludf.DUMMYFUNCTION("IF(B6326="""","""",COUNTA(SPLIT(B6326,"" "")))"),6.0)</f>
        <v>6</v>
      </c>
    </row>
    <row r="6327">
      <c r="A6327" s="1" t="s">
        <v>12575</v>
      </c>
      <c r="B6327" s="1" t="s">
        <v>12576</v>
      </c>
      <c r="C6327" s="1">
        <v>9774.0</v>
      </c>
      <c r="F6327" s="1" t="s">
        <v>12468</v>
      </c>
      <c r="G6327" s="2">
        <f>IFERROR(__xludf.DUMMYFUNCTION("IF(B6327="""","""",COUNTA(SPLIT(B6327,"" "")))"),3.0)</f>
        <v>3</v>
      </c>
    </row>
    <row r="6328">
      <c r="A6328" s="1" t="s">
        <v>12577</v>
      </c>
      <c r="B6328" s="1" t="s">
        <v>12578</v>
      </c>
      <c r="C6328" s="1">
        <v>9775.0</v>
      </c>
      <c r="F6328" s="1" t="s">
        <v>12468</v>
      </c>
      <c r="G6328" s="2">
        <f>IFERROR(__xludf.DUMMYFUNCTION("IF(B6328="""","""",COUNTA(SPLIT(B6328,"" "")))"),5.0)</f>
        <v>5</v>
      </c>
    </row>
    <row r="6329">
      <c r="A6329" s="1" t="s">
        <v>12579</v>
      </c>
      <c r="B6329" s="1" t="s">
        <v>12580</v>
      </c>
      <c r="C6329" s="1">
        <v>8267.0</v>
      </c>
      <c r="F6329" s="1" t="s">
        <v>12468</v>
      </c>
      <c r="G6329" s="2">
        <f>IFERROR(__xludf.DUMMYFUNCTION("IF(B6329="""","""",COUNTA(SPLIT(B6329,"" "")))"),2.0)</f>
        <v>2</v>
      </c>
    </row>
    <row r="6330">
      <c r="A6330" s="1" t="s">
        <v>12581</v>
      </c>
      <c r="B6330" s="1" t="s">
        <v>12582</v>
      </c>
      <c r="C6330" s="1">
        <v>8268.0</v>
      </c>
      <c r="F6330" s="1" t="s">
        <v>12468</v>
      </c>
      <c r="G6330" s="2">
        <f>IFERROR(__xludf.DUMMYFUNCTION("IF(B6330="""","""",COUNTA(SPLIT(B6330,"" "")))"),10.0)</f>
        <v>10</v>
      </c>
    </row>
    <row r="6331">
      <c r="A6331" s="1" t="s">
        <v>12583</v>
      </c>
      <c r="B6331" s="1" t="s">
        <v>12584</v>
      </c>
      <c r="C6331" s="1">
        <v>8265.0</v>
      </c>
      <c r="F6331" s="1" t="s">
        <v>12468</v>
      </c>
      <c r="G6331" s="2">
        <f>IFERROR(__xludf.DUMMYFUNCTION("IF(B6331="""","""",COUNTA(SPLIT(B6331,"" "")))"),2.0)</f>
        <v>2</v>
      </c>
    </row>
    <row r="6332">
      <c r="A6332" s="1" t="s">
        <v>12585</v>
      </c>
      <c r="B6332" s="1" t="s">
        <v>12586</v>
      </c>
      <c r="C6332" s="1">
        <v>8266.0</v>
      </c>
      <c r="F6332" s="1" t="s">
        <v>12468</v>
      </c>
      <c r="G6332" s="2">
        <f>IFERROR(__xludf.DUMMYFUNCTION("IF(B6332="""","""",COUNTA(SPLIT(B6332,"" "")))"),6.0)</f>
        <v>6</v>
      </c>
    </row>
    <row r="6333">
      <c r="A6333" s="1" t="s">
        <v>12587</v>
      </c>
      <c r="B6333" s="1" t="s">
        <v>12588</v>
      </c>
      <c r="C6333" s="1">
        <v>9735.0</v>
      </c>
      <c r="F6333" s="1" t="s">
        <v>12468</v>
      </c>
      <c r="G6333" s="2">
        <f>IFERROR(__xludf.DUMMYFUNCTION("IF(B6333="""","""",COUNTA(SPLIT(B6333,"" "")))"),3.0)</f>
        <v>3</v>
      </c>
    </row>
    <row r="6334">
      <c r="A6334" s="1" t="s">
        <v>12589</v>
      </c>
      <c r="B6334" s="1" t="s">
        <v>12590</v>
      </c>
      <c r="C6334" s="1">
        <v>9736.0</v>
      </c>
      <c r="F6334" s="1" t="s">
        <v>12468</v>
      </c>
      <c r="G6334" s="2">
        <f>IFERROR(__xludf.DUMMYFUNCTION("IF(B6334="""","""",COUNTA(SPLIT(B6334,"" "")))"),3.0)</f>
        <v>3</v>
      </c>
    </row>
    <row r="6335">
      <c r="A6335" s="1" t="s">
        <v>12591</v>
      </c>
      <c r="B6335" s="1" t="s">
        <v>12592</v>
      </c>
      <c r="C6335" s="1">
        <v>9733.0</v>
      </c>
      <c r="F6335" s="1" t="s">
        <v>12468</v>
      </c>
      <c r="G6335" s="2">
        <f>IFERROR(__xludf.DUMMYFUNCTION("IF(B6335="""","""",COUNTA(SPLIT(B6335,"" "")))"),4.0)</f>
        <v>4</v>
      </c>
    </row>
    <row r="6336">
      <c r="A6336" s="1" t="s">
        <v>12593</v>
      </c>
      <c r="B6336" s="1" t="s">
        <v>12594</v>
      </c>
      <c r="C6336" s="1">
        <v>9734.0</v>
      </c>
      <c r="F6336" s="1" t="s">
        <v>12468</v>
      </c>
      <c r="G6336" s="2">
        <f>IFERROR(__xludf.DUMMYFUNCTION("IF(B6336="""","""",COUNTA(SPLIT(B6336,"" "")))"),4.0)</f>
        <v>4</v>
      </c>
    </row>
    <row r="6337">
      <c r="A6337" s="1" t="s">
        <v>12595</v>
      </c>
      <c r="B6337" s="1" t="s">
        <v>12596</v>
      </c>
      <c r="C6337" s="1">
        <v>9751.0</v>
      </c>
      <c r="F6337" s="1" t="s">
        <v>12468</v>
      </c>
      <c r="G6337" s="2">
        <f>IFERROR(__xludf.DUMMYFUNCTION("IF(B6337="""","""",COUNTA(SPLIT(B6337,"" "")))"),4.0)</f>
        <v>4</v>
      </c>
    </row>
    <row r="6338">
      <c r="A6338" s="1" t="s">
        <v>12597</v>
      </c>
      <c r="B6338" s="1" t="s">
        <v>12598</v>
      </c>
      <c r="C6338" s="1">
        <v>9752.0</v>
      </c>
      <c r="F6338" s="1" t="s">
        <v>12468</v>
      </c>
      <c r="G6338" s="2">
        <f>IFERROR(__xludf.DUMMYFUNCTION("IF(B6338="""","""",COUNTA(SPLIT(B6338,"" "")))"),9.0)</f>
        <v>9</v>
      </c>
    </row>
    <row r="6339">
      <c r="A6339" s="1" t="s">
        <v>12599</v>
      </c>
      <c r="B6339" s="1" t="s">
        <v>12600</v>
      </c>
      <c r="C6339" s="1">
        <v>9749.0</v>
      </c>
      <c r="F6339" s="1" t="s">
        <v>12468</v>
      </c>
      <c r="G6339" s="2">
        <f>IFERROR(__xludf.DUMMYFUNCTION("IF(B6339="""","""",COUNTA(SPLIT(B6339,"" "")))"),2.0)</f>
        <v>2</v>
      </c>
    </row>
    <row r="6340">
      <c r="A6340" s="1" t="s">
        <v>12601</v>
      </c>
      <c r="B6340" s="1" t="s">
        <v>12602</v>
      </c>
      <c r="C6340" s="1">
        <v>9750.0</v>
      </c>
      <c r="F6340" s="1" t="s">
        <v>12468</v>
      </c>
      <c r="G6340" s="2">
        <f>IFERROR(__xludf.DUMMYFUNCTION("IF(B6340="""","""",COUNTA(SPLIT(B6340,"" "")))"),3.0)</f>
        <v>3</v>
      </c>
    </row>
    <row r="6341">
      <c r="A6341" s="1" t="s">
        <v>12603</v>
      </c>
      <c r="B6341" s="1" t="s">
        <v>12604</v>
      </c>
      <c r="C6341" s="1">
        <v>7953.0</v>
      </c>
      <c r="F6341" s="1" t="s">
        <v>12468</v>
      </c>
      <c r="G6341" s="2">
        <f>IFERROR(__xludf.DUMMYFUNCTION("IF(B6341="""","""",COUNTA(SPLIT(B6341,"" "")))"),4.0)</f>
        <v>4</v>
      </c>
    </row>
    <row r="6342">
      <c r="A6342" s="1" t="s">
        <v>12605</v>
      </c>
      <c r="B6342" s="1" t="s">
        <v>12606</v>
      </c>
      <c r="C6342" s="1">
        <v>7954.0</v>
      </c>
      <c r="F6342" s="1" t="s">
        <v>12468</v>
      </c>
      <c r="G6342" s="2">
        <f>IFERROR(__xludf.DUMMYFUNCTION("IF(B6342="""","""",COUNTA(SPLIT(B6342,"" "")))"),7.0)</f>
        <v>7</v>
      </c>
    </row>
    <row r="6343">
      <c r="A6343" s="1" t="s">
        <v>12607</v>
      </c>
      <c r="B6343" s="1" t="s">
        <v>12608</v>
      </c>
      <c r="C6343" s="1">
        <v>7969.0</v>
      </c>
      <c r="F6343" s="1" t="s">
        <v>12468</v>
      </c>
      <c r="G6343" s="2">
        <f>IFERROR(__xludf.DUMMYFUNCTION("IF(B6343="""","""",COUNTA(SPLIT(B6343,"" "")))"),4.0)</f>
        <v>4</v>
      </c>
    </row>
    <row r="6344">
      <c r="A6344" s="1" t="s">
        <v>12609</v>
      </c>
      <c r="B6344" s="1" t="s">
        <v>12610</v>
      </c>
      <c r="C6344" s="1">
        <v>7970.0</v>
      </c>
      <c r="F6344" s="1" t="s">
        <v>12468</v>
      </c>
      <c r="G6344" s="2">
        <f>IFERROR(__xludf.DUMMYFUNCTION("IF(B6344="""","""",COUNTA(SPLIT(B6344,"" "")))"),6.0)</f>
        <v>6</v>
      </c>
    </row>
    <row r="6345">
      <c r="A6345" s="1" t="s">
        <v>12611</v>
      </c>
      <c r="B6345" s="1" t="s">
        <v>12612</v>
      </c>
      <c r="C6345" s="1">
        <v>9728.0</v>
      </c>
      <c r="F6345" s="1" t="s">
        <v>12468</v>
      </c>
      <c r="G6345" s="2">
        <f>IFERROR(__xludf.DUMMYFUNCTION("IF(B6345="""","""",COUNTA(SPLIT(B6345,"" "")))"),4.0)</f>
        <v>4</v>
      </c>
    </row>
    <row r="6346">
      <c r="A6346" s="1" t="s">
        <v>12613</v>
      </c>
      <c r="B6346" s="1" t="s">
        <v>12614</v>
      </c>
      <c r="C6346" s="1">
        <v>9729.0</v>
      </c>
      <c r="F6346" s="1" t="s">
        <v>12468</v>
      </c>
      <c r="G6346" s="2">
        <f>IFERROR(__xludf.DUMMYFUNCTION("IF(B6346="""","""",COUNTA(SPLIT(B6346,"" "")))"),4.0)</f>
        <v>4</v>
      </c>
    </row>
    <row r="6347">
      <c r="A6347" s="1" t="s">
        <v>12615</v>
      </c>
      <c r="B6347" s="1" t="s">
        <v>12616</v>
      </c>
      <c r="C6347" s="1">
        <v>9726.0</v>
      </c>
      <c r="F6347" s="1" t="s">
        <v>12468</v>
      </c>
      <c r="G6347" s="2">
        <f>IFERROR(__xludf.DUMMYFUNCTION("IF(B6347="""","""",COUNTA(SPLIT(B6347,"" "")))"),6.0)</f>
        <v>6</v>
      </c>
    </row>
    <row r="6348">
      <c r="A6348" s="1" t="s">
        <v>12617</v>
      </c>
      <c r="B6348" s="1" t="s">
        <v>12618</v>
      </c>
      <c r="C6348" s="1">
        <v>9727.0</v>
      </c>
      <c r="F6348" s="1" t="s">
        <v>12468</v>
      </c>
      <c r="G6348" s="2">
        <f>IFERROR(__xludf.DUMMYFUNCTION("IF(B6348="""","""",COUNTA(SPLIT(B6348,"" "")))"),4.0)</f>
        <v>4</v>
      </c>
    </row>
    <row r="6349">
      <c r="A6349" s="1" t="s">
        <v>12619</v>
      </c>
      <c r="B6349" s="1" t="s">
        <v>12620</v>
      </c>
      <c r="C6349" s="1">
        <v>9747.0</v>
      </c>
      <c r="F6349" s="1" t="s">
        <v>12468</v>
      </c>
      <c r="G6349" s="2">
        <f>IFERROR(__xludf.DUMMYFUNCTION("IF(B6349="""","""",COUNTA(SPLIT(B6349,"" "")))"),3.0)</f>
        <v>3</v>
      </c>
    </row>
    <row r="6350">
      <c r="A6350" s="1" t="s">
        <v>12621</v>
      </c>
      <c r="B6350" s="1" t="s">
        <v>12622</v>
      </c>
      <c r="C6350" s="1">
        <v>9748.0</v>
      </c>
      <c r="F6350" s="1" t="s">
        <v>12468</v>
      </c>
      <c r="G6350" s="2">
        <f>IFERROR(__xludf.DUMMYFUNCTION("IF(B6350="""","""",COUNTA(SPLIT(B6350,"" "")))"),5.0)</f>
        <v>5</v>
      </c>
    </row>
    <row r="6351">
      <c r="A6351" s="1" t="s">
        <v>12623</v>
      </c>
      <c r="B6351" s="1" t="s">
        <v>12624</v>
      </c>
      <c r="C6351" s="1">
        <v>9745.0</v>
      </c>
      <c r="F6351" s="1" t="s">
        <v>12468</v>
      </c>
      <c r="G6351" s="2">
        <f>IFERROR(__xludf.DUMMYFUNCTION("IF(B6351="""","""",COUNTA(SPLIT(B6351,"" "")))"),4.0)</f>
        <v>4</v>
      </c>
    </row>
    <row r="6352">
      <c r="A6352" s="1" t="s">
        <v>12625</v>
      </c>
      <c r="B6352" s="1" t="s">
        <v>12626</v>
      </c>
      <c r="C6352" s="1">
        <v>9746.0</v>
      </c>
      <c r="F6352" s="1" t="s">
        <v>12468</v>
      </c>
      <c r="G6352" s="2">
        <f>IFERROR(__xludf.DUMMYFUNCTION("IF(B6352="""","""",COUNTA(SPLIT(B6352,"" "")))"),8.0)</f>
        <v>8</v>
      </c>
    </row>
    <row r="6353">
      <c r="A6353" s="1" t="s">
        <v>12627</v>
      </c>
      <c r="B6353" s="1" t="s">
        <v>12628</v>
      </c>
      <c r="C6353" s="1">
        <v>9739.0</v>
      </c>
      <c r="F6353" s="1" t="s">
        <v>12468</v>
      </c>
      <c r="G6353" s="2">
        <f>IFERROR(__xludf.DUMMYFUNCTION("IF(B6353="""","""",COUNTA(SPLIT(B6353,"" "")))"),2.0)</f>
        <v>2</v>
      </c>
    </row>
    <row r="6354">
      <c r="A6354" s="1" t="s">
        <v>12629</v>
      </c>
      <c r="B6354" s="1" t="s">
        <v>12630</v>
      </c>
      <c r="C6354" s="1">
        <v>9740.0</v>
      </c>
      <c r="F6354" s="1" t="s">
        <v>12468</v>
      </c>
      <c r="G6354" s="2">
        <f>IFERROR(__xludf.DUMMYFUNCTION("IF(B6354="""","""",COUNTA(SPLIT(B6354,"" "")))"),11.0)</f>
        <v>11</v>
      </c>
    </row>
    <row r="6355">
      <c r="A6355" s="1" t="s">
        <v>12631</v>
      </c>
      <c r="B6355" s="1" t="s">
        <v>12632</v>
      </c>
      <c r="C6355" s="1">
        <v>9737.0</v>
      </c>
      <c r="F6355" s="1" t="s">
        <v>12468</v>
      </c>
      <c r="G6355" s="2">
        <f>IFERROR(__xludf.DUMMYFUNCTION("IF(B6355="""","""",COUNTA(SPLIT(B6355,"" "")))"),2.0)</f>
        <v>2</v>
      </c>
    </row>
    <row r="6356">
      <c r="A6356" s="1" t="s">
        <v>12633</v>
      </c>
      <c r="B6356" s="1" t="s">
        <v>12634</v>
      </c>
      <c r="C6356" s="1">
        <v>9738.0</v>
      </c>
      <c r="F6356" s="1" t="s">
        <v>12468</v>
      </c>
      <c r="G6356" s="2">
        <f>IFERROR(__xludf.DUMMYFUNCTION("IF(B6356="""","""",COUNTA(SPLIT(B6356,"" "")))"),8.0)</f>
        <v>8</v>
      </c>
    </row>
    <row r="6357">
      <c r="A6357" s="1" t="s">
        <v>12635</v>
      </c>
      <c r="B6357" s="1" t="s">
        <v>12636</v>
      </c>
      <c r="C6357" s="1">
        <v>7955.0</v>
      </c>
      <c r="F6357" s="1" t="s">
        <v>12468</v>
      </c>
      <c r="G6357" s="2">
        <f>IFERROR(__xludf.DUMMYFUNCTION("IF(B6357="""","""",COUNTA(SPLIT(B6357,"" "")))"),3.0)</f>
        <v>3</v>
      </c>
    </row>
    <row r="6358">
      <c r="A6358" s="1" t="s">
        <v>12637</v>
      </c>
      <c r="B6358" s="1" t="s">
        <v>12638</v>
      </c>
      <c r="C6358" s="1">
        <v>7956.0</v>
      </c>
      <c r="F6358" s="1" t="s">
        <v>12468</v>
      </c>
      <c r="G6358" s="2">
        <f>IFERROR(__xludf.DUMMYFUNCTION("IF(B6358="""","""",COUNTA(SPLIT(B6358,"" "")))"),5.0)</f>
        <v>5</v>
      </c>
    </row>
    <row r="6359">
      <c r="A6359" s="1" t="s">
        <v>12639</v>
      </c>
      <c r="B6359" s="1" t="s">
        <v>12640</v>
      </c>
      <c r="C6359" s="1">
        <v>7971.0</v>
      </c>
      <c r="F6359" s="1" t="s">
        <v>12468</v>
      </c>
      <c r="G6359" s="2">
        <f>IFERROR(__xludf.DUMMYFUNCTION("IF(B6359="""","""",COUNTA(SPLIT(B6359,"" "")))"),3.0)</f>
        <v>3</v>
      </c>
    </row>
    <row r="6360">
      <c r="A6360" s="1" t="s">
        <v>12641</v>
      </c>
      <c r="B6360" s="1" t="s">
        <v>12642</v>
      </c>
      <c r="C6360" s="1">
        <v>7972.0</v>
      </c>
      <c r="F6360" s="1" t="s">
        <v>12468</v>
      </c>
      <c r="G6360" s="2">
        <f>IFERROR(__xludf.DUMMYFUNCTION("IF(B6360="""","""",COUNTA(SPLIT(B6360,"" "")))"),4.0)</f>
        <v>4</v>
      </c>
    </row>
    <row r="6361">
      <c r="A6361" s="1" t="s">
        <v>12643</v>
      </c>
      <c r="B6361" s="1" t="s">
        <v>12644</v>
      </c>
      <c r="C6361" s="1">
        <v>8271.0</v>
      </c>
      <c r="F6361" s="1" t="s">
        <v>12468</v>
      </c>
      <c r="G6361" s="2">
        <f>IFERROR(__xludf.DUMMYFUNCTION("IF(B6361="""","""",COUNTA(SPLIT(B6361,"" "")))"),3.0)</f>
        <v>3</v>
      </c>
    </row>
    <row r="6362">
      <c r="A6362" s="1" t="s">
        <v>12645</v>
      </c>
      <c r="B6362" s="1" t="s">
        <v>12646</v>
      </c>
      <c r="C6362" s="1">
        <v>8272.0</v>
      </c>
      <c r="F6362" s="1" t="s">
        <v>12468</v>
      </c>
      <c r="G6362" s="2">
        <f>IFERROR(__xludf.DUMMYFUNCTION("IF(B6362="""","""",COUNTA(SPLIT(B6362,"" "")))"),5.0)</f>
        <v>5</v>
      </c>
    </row>
    <row r="6363">
      <c r="A6363" s="1" t="s">
        <v>12647</v>
      </c>
      <c r="B6363" s="1" t="s">
        <v>12648</v>
      </c>
      <c r="C6363" s="1">
        <v>8269.0</v>
      </c>
      <c r="F6363" s="1" t="s">
        <v>12468</v>
      </c>
      <c r="G6363" s="2">
        <f>IFERROR(__xludf.DUMMYFUNCTION("IF(B6363="""","""",COUNTA(SPLIT(B6363,"" "")))"),2.0)</f>
        <v>2</v>
      </c>
    </row>
    <row r="6364">
      <c r="A6364" s="1" t="s">
        <v>12649</v>
      </c>
      <c r="B6364" s="1" t="s">
        <v>12650</v>
      </c>
      <c r="C6364" s="1">
        <v>8270.0</v>
      </c>
      <c r="F6364" s="1" t="s">
        <v>12468</v>
      </c>
      <c r="G6364" s="2">
        <f>IFERROR(__xludf.DUMMYFUNCTION("IF(B6364="""","""",COUNTA(SPLIT(B6364,"" "")))"),6.0)</f>
        <v>6</v>
      </c>
    </row>
    <row r="6365">
      <c r="A6365" s="1" t="s">
        <v>12651</v>
      </c>
      <c r="B6365" s="1" t="s">
        <v>12652</v>
      </c>
      <c r="C6365" s="1">
        <v>7874.0</v>
      </c>
      <c r="F6365" s="1" t="s">
        <v>12468</v>
      </c>
      <c r="G6365" s="2">
        <f>IFERROR(__xludf.DUMMYFUNCTION("IF(B6365="""","""",COUNTA(SPLIT(B6365,"" "")))"),2.0)</f>
        <v>2</v>
      </c>
    </row>
    <row r="6366">
      <c r="A6366" s="1" t="s">
        <v>12653</v>
      </c>
      <c r="B6366" s="1" t="s">
        <v>12654</v>
      </c>
      <c r="C6366" s="1">
        <v>7875.0</v>
      </c>
      <c r="F6366" s="1" t="s">
        <v>12468</v>
      </c>
      <c r="G6366" s="2">
        <f>IFERROR(__xludf.DUMMYFUNCTION("IF(B6366="""","""",COUNTA(SPLIT(B6366,"" "")))"),6.0)</f>
        <v>6</v>
      </c>
    </row>
    <row r="6367">
      <c r="A6367" s="1" t="s">
        <v>12655</v>
      </c>
      <c r="B6367" s="1" t="s">
        <v>12656</v>
      </c>
      <c r="C6367" s="1">
        <v>10747.0</v>
      </c>
      <c r="F6367" s="1" t="s">
        <v>12468</v>
      </c>
      <c r="G6367" s="2">
        <f>IFERROR(__xludf.DUMMYFUNCTION("IF(B6367="""","""",COUNTA(SPLIT(B6367,"" "")))"),2.0)</f>
        <v>2</v>
      </c>
    </row>
    <row r="6368">
      <c r="A6368" s="1" t="s">
        <v>12657</v>
      </c>
      <c r="B6368" s="1" t="s">
        <v>12658</v>
      </c>
      <c r="C6368" s="1">
        <v>10748.0</v>
      </c>
      <c r="F6368" s="1" t="s">
        <v>12468</v>
      </c>
      <c r="G6368" s="2">
        <f>IFERROR(__xludf.DUMMYFUNCTION("IF(B6368="""","""",COUNTA(SPLIT(B6368,"" "")))"),9.0)</f>
        <v>9</v>
      </c>
    </row>
    <row r="6369">
      <c r="A6369" s="1" t="s">
        <v>12659</v>
      </c>
      <c r="B6369" s="1" t="s">
        <v>12660</v>
      </c>
      <c r="C6369" s="1">
        <v>7888.0</v>
      </c>
      <c r="F6369" s="1" t="s">
        <v>12468</v>
      </c>
      <c r="G6369" s="2">
        <f>IFERROR(__xludf.DUMMYFUNCTION("IF(B6369="""","""",COUNTA(SPLIT(B6369,"" "")))"),3.0)</f>
        <v>3</v>
      </c>
    </row>
    <row r="6370">
      <c r="A6370" s="1" t="s">
        <v>12661</v>
      </c>
      <c r="B6370" s="1" t="s">
        <v>12662</v>
      </c>
      <c r="C6370" s="1">
        <v>7889.0</v>
      </c>
      <c r="F6370" s="1" t="s">
        <v>12468</v>
      </c>
      <c r="G6370" s="2">
        <f>IFERROR(__xludf.DUMMYFUNCTION("IF(B6370="""","""",COUNTA(SPLIT(B6370,"" "")))"),8.0)</f>
        <v>8</v>
      </c>
    </row>
    <row r="6371">
      <c r="A6371" s="1" t="s">
        <v>12663</v>
      </c>
      <c r="B6371" s="1" t="s">
        <v>12664</v>
      </c>
      <c r="C6371" s="1">
        <v>10730.0</v>
      </c>
      <c r="F6371" s="1" t="s">
        <v>12468</v>
      </c>
      <c r="G6371" s="2">
        <f>IFERROR(__xludf.DUMMYFUNCTION("IF(B6371="""","""",COUNTA(SPLIT(B6371,"" "")))"),2.0)</f>
        <v>2</v>
      </c>
    </row>
    <row r="6372">
      <c r="A6372" s="1" t="s">
        <v>12665</v>
      </c>
      <c r="B6372" s="1" t="s">
        <v>12666</v>
      </c>
      <c r="C6372" s="1">
        <v>10731.0</v>
      </c>
      <c r="F6372" s="1" t="s">
        <v>12468</v>
      </c>
      <c r="G6372" s="2">
        <f>IFERROR(__xludf.DUMMYFUNCTION("IF(B6372="""","""",COUNTA(SPLIT(B6372,"" "")))"),5.0)</f>
        <v>5</v>
      </c>
    </row>
    <row r="6373">
      <c r="A6373" s="1" t="s">
        <v>12667</v>
      </c>
      <c r="B6373" s="1" t="s">
        <v>12668</v>
      </c>
      <c r="C6373" s="1">
        <v>9800.0</v>
      </c>
      <c r="F6373" s="1" t="s">
        <v>12468</v>
      </c>
      <c r="G6373" s="2">
        <f>IFERROR(__xludf.DUMMYFUNCTION("IF(B6373="""","""",COUNTA(SPLIT(B6373,"" "")))"),3.0)</f>
        <v>3</v>
      </c>
    </row>
    <row r="6374">
      <c r="A6374" s="1" t="s">
        <v>12669</v>
      </c>
      <c r="B6374" s="1" t="s">
        <v>12670</v>
      </c>
      <c r="C6374" s="1">
        <v>9801.0</v>
      </c>
      <c r="F6374" s="1" t="s">
        <v>12468</v>
      </c>
      <c r="G6374" s="2">
        <f>IFERROR(__xludf.DUMMYFUNCTION("IF(B6374="""","""",COUNTA(SPLIT(B6374,"" "")))"),5.0)</f>
        <v>5</v>
      </c>
    </row>
    <row r="6375">
      <c r="A6375" s="1" t="s">
        <v>12671</v>
      </c>
      <c r="B6375" s="1" t="s">
        <v>12672</v>
      </c>
      <c r="C6375" s="1">
        <v>9802.0</v>
      </c>
      <c r="F6375" s="1" t="s">
        <v>12468</v>
      </c>
      <c r="G6375" s="2">
        <f>IFERROR(__xludf.DUMMYFUNCTION("IF(B6375="""","""",COUNTA(SPLIT(B6375,"" "")))"),3.0)</f>
        <v>3</v>
      </c>
    </row>
    <row r="6376">
      <c r="A6376" s="1" t="s">
        <v>12673</v>
      </c>
      <c r="B6376" s="1" t="s">
        <v>12674</v>
      </c>
      <c r="C6376" s="1">
        <v>9803.0</v>
      </c>
      <c r="F6376" s="1" t="s">
        <v>12468</v>
      </c>
      <c r="G6376" s="2">
        <f>IFERROR(__xludf.DUMMYFUNCTION("IF(B6376="""","""",COUNTA(SPLIT(B6376,"" "")))"),2.0)</f>
        <v>2</v>
      </c>
    </row>
    <row r="6377">
      <c r="A6377" s="1" t="s">
        <v>12675</v>
      </c>
      <c r="B6377" s="1" t="s">
        <v>12676</v>
      </c>
      <c r="C6377" s="1">
        <v>9814.0</v>
      </c>
      <c r="F6377" s="1" t="s">
        <v>12468</v>
      </c>
      <c r="G6377" s="2">
        <f>IFERROR(__xludf.DUMMYFUNCTION("IF(B6377="""","""",COUNTA(SPLIT(B6377,"" "")))"),2.0)</f>
        <v>2</v>
      </c>
    </row>
    <row r="6378">
      <c r="A6378" s="1" t="s">
        <v>12677</v>
      </c>
      <c r="B6378" s="1" t="s">
        <v>12678</v>
      </c>
      <c r="C6378" s="1">
        <v>9815.0</v>
      </c>
      <c r="F6378" s="1" t="s">
        <v>12468</v>
      </c>
      <c r="G6378" s="2">
        <f>IFERROR(__xludf.DUMMYFUNCTION("IF(B6378="""","""",COUNTA(SPLIT(B6378,"" "")))"),4.0)</f>
        <v>4</v>
      </c>
    </row>
    <row r="6379">
      <c r="A6379" s="1" t="s">
        <v>12679</v>
      </c>
      <c r="B6379" s="1" t="s">
        <v>12680</v>
      </c>
      <c r="C6379" s="1">
        <v>7886.0</v>
      </c>
      <c r="F6379" s="1" t="s">
        <v>12468</v>
      </c>
      <c r="G6379" s="2">
        <f>IFERROR(__xludf.DUMMYFUNCTION("IF(B6379="""","""",COUNTA(SPLIT(B6379,"" "")))"),3.0)</f>
        <v>3</v>
      </c>
    </row>
    <row r="6380">
      <c r="A6380" s="1" t="s">
        <v>12681</v>
      </c>
      <c r="B6380" s="1" t="s">
        <v>12682</v>
      </c>
      <c r="C6380" s="1">
        <v>7887.0</v>
      </c>
      <c r="F6380" s="1" t="s">
        <v>12468</v>
      </c>
      <c r="G6380" s="2">
        <f>IFERROR(__xludf.DUMMYFUNCTION("IF(B6380="""","""",COUNTA(SPLIT(B6380,"" "")))"),5.0)</f>
        <v>5</v>
      </c>
    </row>
    <row r="6381">
      <c r="A6381" s="1" t="s">
        <v>12683</v>
      </c>
      <c r="B6381" s="1" t="s">
        <v>12684</v>
      </c>
      <c r="C6381" s="1">
        <v>10753.0</v>
      </c>
      <c r="F6381" s="1" t="s">
        <v>12468</v>
      </c>
      <c r="G6381" s="2">
        <f>IFERROR(__xludf.DUMMYFUNCTION("IF(B6381="""","""",COUNTA(SPLIT(B6381,"" "")))"),3.0)</f>
        <v>3</v>
      </c>
    </row>
    <row r="6382">
      <c r="A6382" s="1" t="s">
        <v>12685</v>
      </c>
      <c r="B6382" s="1" t="s">
        <v>12686</v>
      </c>
      <c r="C6382" s="1">
        <v>10754.0</v>
      </c>
      <c r="F6382" s="1" t="s">
        <v>12468</v>
      </c>
      <c r="G6382" s="2">
        <f>IFERROR(__xludf.DUMMYFUNCTION("IF(B6382="""","""",COUNTA(SPLIT(B6382,"" "")))"),18.0)</f>
        <v>18</v>
      </c>
    </row>
    <row r="6383">
      <c r="A6383" s="1" t="s">
        <v>12687</v>
      </c>
      <c r="B6383" s="1" t="s">
        <v>12688</v>
      </c>
      <c r="C6383" s="1">
        <v>10792.0</v>
      </c>
      <c r="F6383" s="1" t="s">
        <v>12468</v>
      </c>
      <c r="G6383" s="2">
        <f>IFERROR(__xludf.DUMMYFUNCTION("IF(B6383="""","""",COUNTA(SPLIT(B6383,"" "")))"),4.0)</f>
        <v>4</v>
      </c>
    </row>
    <row r="6384">
      <c r="A6384" s="1" t="s">
        <v>12689</v>
      </c>
      <c r="B6384" s="1" t="s">
        <v>12690</v>
      </c>
      <c r="C6384" s="1">
        <v>7785.0</v>
      </c>
      <c r="F6384" s="1" t="s">
        <v>12468</v>
      </c>
      <c r="G6384" s="2">
        <f>IFERROR(__xludf.DUMMYFUNCTION("IF(B6384="""","""",COUNTA(SPLIT(B6384,"" "")))"),2.0)</f>
        <v>2</v>
      </c>
    </row>
    <row r="6385">
      <c r="A6385" s="1" t="s">
        <v>12691</v>
      </c>
      <c r="B6385" s="1" t="s">
        <v>12692</v>
      </c>
      <c r="C6385" s="1">
        <v>11108.0</v>
      </c>
      <c r="F6385" s="1" t="s">
        <v>12468</v>
      </c>
      <c r="G6385" s="2">
        <f>IFERROR(__xludf.DUMMYFUNCTION("IF(B6385="""","""",COUNTA(SPLIT(B6385,"" "")))"),2.0)</f>
        <v>2</v>
      </c>
    </row>
    <row r="6386">
      <c r="A6386" s="1" t="s">
        <v>12693</v>
      </c>
      <c r="B6386" s="1" t="s">
        <v>12694</v>
      </c>
      <c r="C6386" s="1">
        <v>7929.0</v>
      </c>
      <c r="F6386" s="1" t="s">
        <v>12468</v>
      </c>
      <c r="G6386" s="2">
        <f>IFERROR(__xludf.DUMMYFUNCTION("IF(B6386="""","""",COUNTA(SPLIT(B6386,"" "")))"),2.0)</f>
        <v>2</v>
      </c>
    </row>
    <row r="6387">
      <c r="A6387" s="1" t="s">
        <v>12695</v>
      </c>
      <c r="B6387" s="1" t="s">
        <v>12696</v>
      </c>
      <c r="C6387" s="1">
        <v>11424.0</v>
      </c>
      <c r="F6387" s="1" t="s">
        <v>12468</v>
      </c>
      <c r="G6387" s="2">
        <f>IFERROR(__xludf.DUMMYFUNCTION("IF(B6387="""","""",COUNTA(SPLIT(B6387,"" "")))"),3.0)</f>
        <v>3</v>
      </c>
    </row>
    <row r="6388">
      <c r="A6388" s="1" t="s">
        <v>12697</v>
      </c>
      <c r="B6388" s="1" t="s">
        <v>12698</v>
      </c>
      <c r="C6388" s="1">
        <v>7784.0</v>
      </c>
      <c r="F6388" s="1" t="s">
        <v>12468</v>
      </c>
      <c r="G6388" s="2">
        <f>IFERROR(__xludf.DUMMYFUNCTION("IF(B6388="""","""",COUNTA(SPLIT(B6388,"" "")))"),2.0)</f>
        <v>2</v>
      </c>
    </row>
    <row r="6389">
      <c r="A6389" s="1" t="s">
        <v>12699</v>
      </c>
      <c r="B6389" s="1" t="s">
        <v>12700</v>
      </c>
      <c r="C6389" s="1">
        <v>7786.0</v>
      </c>
      <c r="F6389" s="1" t="s">
        <v>12468</v>
      </c>
      <c r="G6389" s="2">
        <f>IFERROR(__xludf.DUMMYFUNCTION("IF(B6389="""","""",COUNTA(SPLIT(B6389,"" "")))"),2.0)</f>
        <v>2</v>
      </c>
    </row>
    <row r="6390">
      <c r="A6390" s="1" t="s">
        <v>12701</v>
      </c>
      <c r="B6390" s="1" t="s">
        <v>12702</v>
      </c>
      <c r="C6390" s="1">
        <v>10793.0</v>
      </c>
      <c r="F6390" s="1" t="s">
        <v>12468</v>
      </c>
      <c r="G6390" s="2">
        <f>IFERROR(__xludf.DUMMYFUNCTION("IF(B6390="""","""",COUNTA(SPLIT(B6390,"" "")))"),4.0)</f>
        <v>4</v>
      </c>
    </row>
    <row r="6391">
      <c r="A6391" s="1" t="s">
        <v>12703</v>
      </c>
      <c r="B6391" s="1" t="s">
        <v>12704</v>
      </c>
      <c r="C6391" s="1">
        <v>10794.0</v>
      </c>
      <c r="F6391" s="1" t="s">
        <v>12468</v>
      </c>
      <c r="G6391" s="2">
        <f>IFERROR(__xludf.DUMMYFUNCTION("IF(B6391="""","""",COUNTA(SPLIT(B6391,"" "")))"),8.0)</f>
        <v>8</v>
      </c>
    </row>
    <row r="6392">
      <c r="A6392" s="1" t="s">
        <v>12705</v>
      </c>
      <c r="B6392" s="1" t="s">
        <v>12706</v>
      </c>
      <c r="C6392" s="1">
        <v>7780.0</v>
      </c>
      <c r="F6392" s="1" t="s">
        <v>12468</v>
      </c>
      <c r="G6392" s="2">
        <f>IFERROR(__xludf.DUMMYFUNCTION("IF(B6392="""","""",COUNTA(SPLIT(B6392,"" "")))"),2.0)</f>
        <v>2</v>
      </c>
    </row>
    <row r="6393">
      <c r="A6393" s="1" t="s">
        <v>12707</v>
      </c>
      <c r="B6393" s="1" t="s">
        <v>12708</v>
      </c>
      <c r="C6393" s="1">
        <v>7781.0</v>
      </c>
      <c r="F6393" s="1" t="s">
        <v>12468</v>
      </c>
      <c r="G6393" s="2">
        <f>IFERROR(__xludf.DUMMYFUNCTION("IF(B6393="""","""",COUNTA(SPLIT(B6393,"" "")))"),7.0)</f>
        <v>7</v>
      </c>
    </row>
    <row r="6394">
      <c r="A6394" s="1" t="s">
        <v>12709</v>
      </c>
      <c r="B6394" s="1" t="s">
        <v>12710</v>
      </c>
      <c r="C6394" s="1">
        <v>11109.0</v>
      </c>
      <c r="F6394" s="1" t="s">
        <v>12468</v>
      </c>
      <c r="G6394" s="2">
        <f>IFERROR(__xludf.DUMMYFUNCTION("IF(B6394="""","""",COUNTA(SPLIT(B6394,"" "")))"),4.0)</f>
        <v>4</v>
      </c>
    </row>
    <row r="6395">
      <c r="A6395" s="1" t="s">
        <v>12711</v>
      </c>
      <c r="B6395" s="1" t="s">
        <v>12712</v>
      </c>
      <c r="C6395" s="1">
        <v>11110.0</v>
      </c>
      <c r="F6395" s="1" t="s">
        <v>12468</v>
      </c>
      <c r="G6395" s="2">
        <f>IFERROR(__xludf.DUMMYFUNCTION("IF(B6395="""","""",COUNTA(SPLIT(B6395,"" "")))"),8.0)</f>
        <v>8</v>
      </c>
    </row>
    <row r="6396">
      <c r="A6396" s="1" t="s">
        <v>12713</v>
      </c>
      <c r="B6396" s="1" t="s">
        <v>12714</v>
      </c>
      <c r="C6396" s="1">
        <v>11425.0</v>
      </c>
      <c r="F6396" s="1" t="s">
        <v>12468</v>
      </c>
      <c r="G6396" s="2">
        <f>IFERROR(__xludf.DUMMYFUNCTION("IF(B6396="""","""",COUNTA(SPLIT(B6396,"" "")))"),4.0)</f>
        <v>4</v>
      </c>
    </row>
    <row r="6397">
      <c r="A6397" s="1" t="s">
        <v>12715</v>
      </c>
      <c r="B6397" s="1" t="s">
        <v>12716</v>
      </c>
      <c r="C6397" s="1">
        <v>11426.0</v>
      </c>
      <c r="F6397" s="1" t="s">
        <v>12468</v>
      </c>
      <c r="G6397" s="2">
        <f>IFERROR(__xludf.DUMMYFUNCTION("IF(B6397="""","""",COUNTA(SPLIT(B6397,"" "")))"),8.0)</f>
        <v>8</v>
      </c>
    </row>
    <row r="6398">
      <c r="A6398" s="1" t="s">
        <v>12717</v>
      </c>
      <c r="B6398" s="1" t="s">
        <v>12718</v>
      </c>
      <c r="C6398" s="1">
        <v>7903.0</v>
      </c>
      <c r="F6398" s="1" t="s">
        <v>12468</v>
      </c>
      <c r="G6398" s="2">
        <f>IFERROR(__xludf.DUMMYFUNCTION("IF(B6398="""","""",COUNTA(SPLIT(B6398,"" "")))"),3.0)</f>
        <v>3</v>
      </c>
    </row>
    <row r="6399">
      <c r="A6399" s="1" t="s">
        <v>12719</v>
      </c>
      <c r="B6399" s="1" t="s">
        <v>12720</v>
      </c>
      <c r="C6399" s="1">
        <v>7904.0</v>
      </c>
      <c r="F6399" s="1" t="s">
        <v>12468</v>
      </c>
      <c r="G6399" s="2">
        <f>IFERROR(__xludf.DUMMYFUNCTION("IF(B6399="""","""",COUNTA(SPLIT(B6399,"" "")))"),11.0)</f>
        <v>11</v>
      </c>
    </row>
    <row r="6400">
      <c r="A6400" s="1" t="s">
        <v>12721</v>
      </c>
      <c r="B6400" s="1" t="s">
        <v>12548</v>
      </c>
      <c r="C6400" s="1">
        <v>7778.0</v>
      </c>
      <c r="F6400" s="1" t="s">
        <v>12468</v>
      </c>
      <c r="G6400" s="2">
        <f>IFERROR(__xludf.DUMMYFUNCTION("IF(B6400="""","""",COUNTA(SPLIT(B6400,"" "")))"),2.0)</f>
        <v>2</v>
      </c>
    </row>
    <row r="6401">
      <c r="A6401" s="1" t="s">
        <v>12722</v>
      </c>
      <c r="B6401" s="1" t="s">
        <v>12723</v>
      </c>
      <c r="C6401" s="1">
        <v>7779.0</v>
      </c>
      <c r="F6401" s="1" t="s">
        <v>12468</v>
      </c>
      <c r="G6401" s="2">
        <f>IFERROR(__xludf.DUMMYFUNCTION("IF(B6401="""","""",COUNTA(SPLIT(B6401,"" "")))"),7.0)</f>
        <v>7</v>
      </c>
    </row>
    <row r="6402">
      <c r="A6402" s="1" t="s">
        <v>12724</v>
      </c>
      <c r="B6402" s="1" t="s">
        <v>12725</v>
      </c>
      <c r="C6402" s="1">
        <v>7782.0</v>
      </c>
      <c r="F6402" s="1" t="s">
        <v>12468</v>
      </c>
      <c r="G6402" s="2">
        <f>IFERROR(__xludf.DUMMYFUNCTION("IF(B6402="""","""",COUNTA(SPLIT(B6402,"" "")))"),3.0)</f>
        <v>3</v>
      </c>
    </row>
    <row r="6403">
      <c r="A6403" s="1" t="s">
        <v>12726</v>
      </c>
      <c r="B6403" s="1" t="s">
        <v>12727</v>
      </c>
      <c r="C6403" s="1">
        <v>7783.0</v>
      </c>
      <c r="F6403" s="1" t="s">
        <v>12468</v>
      </c>
      <c r="G6403" s="2">
        <f>IFERROR(__xludf.DUMMYFUNCTION("IF(B6403="""","""",COUNTA(SPLIT(B6403,"" "")))"),13.0)</f>
        <v>13</v>
      </c>
    </row>
    <row r="6404">
      <c r="A6404" s="1" t="s">
        <v>12728</v>
      </c>
      <c r="B6404" s="1" t="s">
        <v>12729</v>
      </c>
      <c r="C6404" s="1">
        <v>7772.0</v>
      </c>
      <c r="F6404" s="1" t="s">
        <v>12468</v>
      </c>
      <c r="G6404" s="2">
        <f>IFERROR(__xludf.DUMMYFUNCTION("IF(B6404="""","""",COUNTA(SPLIT(B6404,"" "")))"),2.0)</f>
        <v>2</v>
      </c>
    </row>
    <row r="6405">
      <c r="A6405" s="1" t="s">
        <v>12730</v>
      </c>
      <c r="B6405" s="1" t="s">
        <v>12731</v>
      </c>
      <c r="C6405" s="1">
        <v>7773.0</v>
      </c>
      <c r="F6405" s="1" t="s">
        <v>12468</v>
      </c>
      <c r="G6405" s="2">
        <f>IFERROR(__xludf.DUMMYFUNCTION("IF(B6405="""","""",COUNTA(SPLIT(B6405,"" "")))"),7.0)</f>
        <v>7</v>
      </c>
    </row>
    <row r="6406">
      <c r="A6406" s="1" t="s">
        <v>12732</v>
      </c>
      <c r="B6406" s="1" t="s">
        <v>12733</v>
      </c>
      <c r="C6406" s="1">
        <v>7776.0</v>
      </c>
      <c r="F6406" s="1" t="s">
        <v>12468</v>
      </c>
      <c r="G6406" s="2">
        <f>IFERROR(__xludf.DUMMYFUNCTION("IF(B6406="""","""",COUNTA(SPLIT(B6406,"" "")))"),2.0)</f>
        <v>2</v>
      </c>
    </row>
    <row r="6407">
      <c r="A6407" s="1" t="s">
        <v>12734</v>
      </c>
      <c r="B6407" s="1" t="s">
        <v>12735</v>
      </c>
      <c r="C6407" s="1">
        <v>7777.0</v>
      </c>
      <c r="F6407" s="1" t="s">
        <v>12468</v>
      </c>
      <c r="G6407" s="2">
        <f>IFERROR(__xludf.DUMMYFUNCTION("IF(B6407="""","""",COUNTA(SPLIT(B6407,"" "")))"),14.0)</f>
        <v>14</v>
      </c>
    </row>
    <row r="6408">
      <c r="A6408" s="1" t="s">
        <v>12736</v>
      </c>
      <c r="B6408" s="1" t="s">
        <v>12737</v>
      </c>
      <c r="C6408" s="1">
        <v>7774.0</v>
      </c>
      <c r="F6408" s="1" t="s">
        <v>12468</v>
      </c>
      <c r="G6408" s="2">
        <f>IFERROR(__xludf.DUMMYFUNCTION("IF(B6408="""","""",COUNTA(SPLIT(B6408,"" "")))"),2.0)</f>
        <v>2</v>
      </c>
    </row>
    <row r="6409">
      <c r="A6409" s="1" t="s">
        <v>12738</v>
      </c>
      <c r="B6409" s="1" t="s">
        <v>12739</v>
      </c>
      <c r="C6409" s="1">
        <v>7775.0</v>
      </c>
      <c r="F6409" s="1" t="s">
        <v>12468</v>
      </c>
      <c r="G6409" s="2">
        <f>IFERROR(__xludf.DUMMYFUNCTION("IF(B6409="""","""",COUNTA(SPLIT(B6409,"" "")))"),10.0)</f>
        <v>10</v>
      </c>
    </row>
    <row r="6410">
      <c r="A6410" s="1" t="s">
        <v>12740</v>
      </c>
      <c r="B6410" s="1" t="s">
        <v>12741</v>
      </c>
      <c r="C6410" s="1">
        <v>9826.0</v>
      </c>
      <c r="F6410" s="1" t="s">
        <v>12468</v>
      </c>
      <c r="G6410" s="2">
        <f>IFERROR(__xludf.DUMMYFUNCTION("IF(B6410="""","""",COUNTA(SPLIT(B6410,"" "")))"),3.0)</f>
        <v>3</v>
      </c>
    </row>
    <row r="6411">
      <c r="A6411" s="1" t="s">
        <v>12742</v>
      </c>
      <c r="B6411" s="1" t="s">
        <v>12743</v>
      </c>
      <c r="C6411" s="1">
        <v>9827.0</v>
      </c>
      <c r="F6411" s="1" t="s">
        <v>12468</v>
      </c>
      <c r="G6411" s="2">
        <f>IFERROR(__xludf.DUMMYFUNCTION("IF(B6411="""","""",COUNTA(SPLIT(B6411,"" "")))"),3.0)</f>
        <v>3</v>
      </c>
    </row>
    <row r="6412">
      <c r="A6412" s="1" t="s">
        <v>12744</v>
      </c>
      <c r="B6412" s="1" t="s">
        <v>12745</v>
      </c>
      <c r="C6412" s="1">
        <v>8180.0</v>
      </c>
      <c r="F6412" s="1" t="s">
        <v>12468</v>
      </c>
      <c r="G6412" s="2">
        <f>IFERROR(__xludf.DUMMYFUNCTION("IF(B6412="""","""",COUNTA(SPLIT(B6412,"" "")))"),2.0)</f>
        <v>2</v>
      </c>
    </row>
    <row r="6413">
      <c r="A6413" s="1" t="s">
        <v>12746</v>
      </c>
      <c r="B6413" s="1" t="s">
        <v>12747</v>
      </c>
      <c r="C6413" s="1">
        <v>8181.0</v>
      </c>
      <c r="F6413" s="1" t="s">
        <v>12468</v>
      </c>
      <c r="G6413" s="2">
        <f>IFERROR(__xludf.DUMMYFUNCTION("IF(B6413="""","""",COUNTA(SPLIT(B6413,"" "")))"),6.0)</f>
        <v>6</v>
      </c>
    </row>
    <row r="6414">
      <c r="A6414" s="1" t="s">
        <v>12748</v>
      </c>
      <c r="B6414" s="1" t="s">
        <v>12749</v>
      </c>
      <c r="C6414" s="1">
        <v>9804.0</v>
      </c>
      <c r="F6414" s="1" t="s">
        <v>12468</v>
      </c>
      <c r="G6414" s="2">
        <f>IFERROR(__xludf.DUMMYFUNCTION("IF(B6414="""","""",COUNTA(SPLIT(B6414,"" "")))"),4.0)</f>
        <v>4</v>
      </c>
    </row>
    <row r="6415">
      <c r="A6415" s="1" t="s">
        <v>12750</v>
      </c>
      <c r="B6415" s="1" t="s">
        <v>12751</v>
      </c>
      <c r="C6415" s="1">
        <v>9805.0</v>
      </c>
      <c r="F6415" s="1" t="s">
        <v>12468</v>
      </c>
      <c r="G6415" s="2">
        <f>IFERROR(__xludf.DUMMYFUNCTION("IF(B6415="""","""",COUNTA(SPLIT(B6415,"" "")))"),5.0)</f>
        <v>5</v>
      </c>
    </row>
    <row r="6416">
      <c r="A6416" s="1" t="s">
        <v>12752</v>
      </c>
      <c r="B6416" s="1" t="s">
        <v>12753</v>
      </c>
      <c r="C6416" s="1">
        <v>11135.0</v>
      </c>
      <c r="F6416" s="1" t="s">
        <v>12468</v>
      </c>
      <c r="G6416" s="2">
        <f>IFERROR(__xludf.DUMMYFUNCTION("IF(B6416="""","""",COUNTA(SPLIT(B6416,"" "")))"),2.0)</f>
        <v>2</v>
      </c>
    </row>
    <row r="6417">
      <c r="A6417" s="1" t="s">
        <v>12754</v>
      </c>
      <c r="B6417" s="1" t="s">
        <v>12755</v>
      </c>
      <c r="C6417" s="1">
        <v>11136.0</v>
      </c>
      <c r="F6417" s="1" t="s">
        <v>12468</v>
      </c>
      <c r="G6417" s="2">
        <f>IFERROR(__xludf.DUMMYFUNCTION("IF(B6417="""","""",COUNTA(SPLIT(B6417,"" "")))"),10.0)</f>
        <v>10</v>
      </c>
    </row>
    <row r="6418">
      <c r="A6418" s="1" t="s">
        <v>12756</v>
      </c>
      <c r="B6418" s="1" t="s">
        <v>12757</v>
      </c>
      <c r="C6418" s="1">
        <v>7799.0</v>
      </c>
      <c r="F6418" s="1" t="s">
        <v>12468</v>
      </c>
      <c r="G6418" s="2">
        <f>IFERROR(__xludf.DUMMYFUNCTION("IF(B6418="""","""",COUNTA(SPLIT(B6418,"" "")))"),3.0)</f>
        <v>3</v>
      </c>
    </row>
    <row r="6419">
      <c r="A6419" s="1" t="s">
        <v>12758</v>
      </c>
      <c r="B6419" s="1" t="s">
        <v>12759</v>
      </c>
      <c r="C6419" s="1">
        <v>7800.0</v>
      </c>
      <c r="F6419" s="1" t="s">
        <v>12468</v>
      </c>
      <c r="G6419" s="2">
        <f>IFERROR(__xludf.DUMMYFUNCTION("IF(B6419="""","""",COUNTA(SPLIT(B6419,"" "")))"),10.0)</f>
        <v>10</v>
      </c>
    </row>
    <row r="6420">
      <c r="A6420" s="1" t="s">
        <v>12760</v>
      </c>
      <c r="B6420" s="1" t="s">
        <v>12761</v>
      </c>
      <c r="C6420" s="1">
        <v>7892.0</v>
      </c>
      <c r="F6420" s="1" t="s">
        <v>12468</v>
      </c>
      <c r="G6420" s="2">
        <f>IFERROR(__xludf.DUMMYFUNCTION("IF(B6420="""","""",COUNTA(SPLIT(B6420,"" "")))"),4.0)</f>
        <v>4</v>
      </c>
    </row>
    <row r="6421">
      <c r="A6421" s="1" t="s">
        <v>12762</v>
      </c>
      <c r="B6421" s="1" t="s">
        <v>12763</v>
      </c>
      <c r="C6421" s="1">
        <v>7893.0</v>
      </c>
      <c r="F6421" s="1" t="s">
        <v>12468</v>
      </c>
      <c r="G6421" s="2">
        <f>IFERROR(__xludf.DUMMYFUNCTION("IF(B6421="""","""",COUNTA(SPLIT(B6421,"" "")))"),11.0)</f>
        <v>11</v>
      </c>
    </row>
    <row r="6422">
      <c r="A6422" s="1" t="s">
        <v>12764</v>
      </c>
      <c r="B6422" s="1" t="s">
        <v>12765</v>
      </c>
      <c r="C6422" s="1">
        <v>7801.0</v>
      </c>
      <c r="F6422" s="1" t="s">
        <v>12468</v>
      </c>
      <c r="G6422" s="2">
        <f>IFERROR(__xludf.DUMMYFUNCTION("IF(B6422="""","""",COUNTA(SPLIT(B6422,"" "")))"),1.0)</f>
        <v>1</v>
      </c>
    </row>
    <row r="6423">
      <c r="A6423" s="1" t="s">
        <v>12766</v>
      </c>
      <c r="B6423" s="1" t="s">
        <v>12767</v>
      </c>
      <c r="C6423" s="1">
        <v>7802.0</v>
      </c>
      <c r="F6423" s="1" t="s">
        <v>12468</v>
      </c>
      <c r="G6423" s="2">
        <f>IFERROR(__xludf.DUMMYFUNCTION("IF(B6423="""","""",COUNTA(SPLIT(B6423,"" "")))"),10.0)</f>
        <v>10</v>
      </c>
    </row>
    <row r="6424">
      <c r="A6424" s="1" t="s">
        <v>12768</v>
      </c>
      <c r="B6424" s="1" t="s">
        <v>12769</v>
      </c>
      <c r="C6424" s="1">
        <v>7844.0</v>
      </c>
      <c r="F6424" s="1" t="s">
        <v>12468</v>
      </c>
      <c r="G6424" s="2">
        <f>IFERROR(__xludf.DUMMYFUNCTION("IF(B6424="""","""",COUNTA(SPLIT(B6424,"" "")))"),1.0)</f>
        <v>1</v>
      </c>
    </row>
    <row r="6425">
      <c r="A6425" s="1" t="s">
        <v>12770</v>
      </c>
      <c r="B6425" s="1" t="s">
        <v>12771</v>
      </c>
      <c r="C6425" s="1">
        <v>7845.0</v>
      </c>
      <c r="F6425" s="1" t="s">
        <v>12468</v>
      </c>
      <c r="G6425" s="2">
        <f>IFERROR(__xludf.DUMMYFUNCTION("IF(B6425="""","""",COUNTA(SPLIT(B6425,"" "")))"),14.0)</f>
        <v>14</v>
      </c>
    </row>
    <row r="6426">
      <c r="A6426" s="1" t="s">
        <v>12772</v>
      </c>
      <c r="B6426" s="1" t="s">
        <v>12773</v>
      </c>
      <c r="C6426" s="1">
        <v>7836.0</v>
      </c>
      <c r="F6426" s="1" t="s">
        <v>12468</v>
      </c>
      <c r="G6426" s="2">
        <f>IFERROR(__xludf.DUMMYFUNCTION("IF(B6426="""","""",COUNTA(SPLIT(B6426,"" "")))"),3.0)</f>
        <v>3</v>
      </c>
    </row>
    <row r="6427">
      <c r="A6427" s="1" t="s">
        <v>12774</v>
      </c>
      <c r="B6427" s="1" t="s">
        <v>12775</v>
      </c>
      <c r="C6427" s="1">
        <v>7837.0</v>
      </c>
      <c r="F6427" s="1" t="s">
        <v>12468</v>
      </c>
      <c r="G6427" s="2">
        <f>IFERROR(__xludf.DUMMYFUNCTION("IF(B6427="""","""",COUNTA(SPLIT(B6427,"" "")))"),11.0)</f>
        <v>11</v>
      </c>
    </row>
    <row r="6428">
      <c r="A6428" s="1" t="s">
        <v>12776</v>
      </c>
      <c r="B6428" s="1" t="s">
        <v>12777</v>
      </c>
      <c r="C6428" s="1">
        <v>7838.0</v>
      </c>
      <c r="F6428" s="1" t="s">
        <v>12468</v>
      </c>
      <c r="G6428" s="2">
        <f>IFERROR(__xludf.DUMMYFUNCTION("IF(B6428="""","""",COUNTA(SPLIT(B6428,"" "")))"),2.0)</f>
        <v>2</v>
      </c>
    </row>
    <row r="6429">
      <c r="A6429" s="1" t="s">
        <v>12778</v>
      </c>
      <c r="B6429" s="1" t="s">
        <v>12779</v>
      </c>
      <c r="C6429" s="1">
        <v>7839.0</v>
      </c>
      <c r="F6429" s="1" t="s">
        <v>12468</v>
      </c>
      <c r="G6429" s="2">
        <f>IFERROR(__xludf.DUMMYFUNCTION("IF(B6429="""","""",COUNTA(SPLIT(B6429,"" "")))"),9.0)</f>
        <v>9</v>
      </c>
    </row>
    <row r="6430">
      <c r="A6430" s="1" t="s">
        <v>12780</v>
      </c>
      <c r="B6430" s="1" t="s">
        <v>12781</v>
      </c>
      <c r="C6430" s="1">
        <v>10037.0</v>
      </c>
      <c r="F6430" s="1" t="s">
        <v>12468</v>
      </c>
      <c r="G6430" s="2">
        <f>IFERROR(__xludf.DUMMYFUNCTION("IF(B6430="""","""",COUNTA(SPLIT(B6430,"" "")))"),3.0)</f>
        <v>3</v>
      </c>
    </row>
    <row r="6431">
      <c r="A6431" s="1" t="s">
        <v>12782</v>
      </c>
      <c r="B6431" s="1" t="s">
        <v>12783</v>
      </c>
      <c r="C6431" s="1">
        <v>10038.0</v>
      </c>
      <c r="F6431" s="1" t="s">
        <v>12468</v>
      </c>
      <c r="G6431" s="2">
        <f>IFERROR(__xludf.DUMMYFUNCTION("IF(B6431="""","""",COUNTA(SPLIT(B6431,"" "")))"),8.0)</f>
        <v>8</v>
      </c>
    </row>
    <row r="6432">
      <c r="A6432" s="1" t="s">
        <v>12784</v>
      </c>
      <c r="B6432" s="1" t="s">
        <v>12785</v>
      </c>
      <c r="C6432" s="1">
        <v>9810.0</v>
      </c>
      <c r="F6432" s="1" t="s">
        <v>12468</v>
      </c>
      <c r="G6432" s="2">
        <f>IFERROR(__xludf.DUMMYFUNCTION("IF(B6432="""","""",COUNTA(SPLIT(B6432,"" "")))"),2.0)</f>
        <v>2</v>
      </c>
    </row>
    <row r="6433">
      <c r="A6433" s="1" t="s">
        <v>12786</v>
      </c>
      <c r="B6433" s="1" t="s">
        <v>12787</v>
      </c>
      <c r="C6433" s="1">
        <v>9811.0</v>
      </c>
      <c r="F6433" s="1" t="s">
        <v>12468</v>
      </c>
      <c r="G6433" s="2">
        <f>IFERROR(__xludf.DUMMYFUNCTION("IF(B6433="""","""",COUNTA(SPLIT(B6433,"" "")))"),4.0)</f>
        <v>4</v>
      </c>
    </row>
    <row r="6434">
      <c r="A6434" s="1" t="s">
        <v>12788</v>
      </c>
      <c r="B6434" s="1" t="s">
        <v>12789</v>
      </c>
      <c r="C6434" s="1">
        <v>7793.0</v>
      </c>
      <c r="F6434" s="1" t="s">
        <v>12468</v>
      </c>
      <c r="G6434" s="2">
        <f>IFERROR(__xludf.DUMMYFUNCTION("IF(B6434="""","""",COUNTA(SPLIT(B6434,"" "")))"),3.0)</f>
        <v>3</v>
      </c>
    </row>
    <row r="6435">
      <c r="A6435" s="1" t="s">
        <v>12790</v>
      </c>
      <c r="B6435" s="1" t="s">
        <v>12791</v>
      </c>
      <c r="C6435" s="1">
        <v>7794.0</v>
      </c>
      <c r="F6435" s="1" t="s">
        <v>12468</v>
      </c>
      <c r="G6435" s="2">
        <f>IFERROR(__xludf.DUMMYFUNCTION("IF(B6435="""","""",COUNTA(SPLIT(B6435,"" "")))"),7.0)</f>
        <v>7</v>
      </c>
    </row>
    <row r="6436">
      <c r="A6436" s="1" t="s">
        <v>12792</v>
      </c>
      <c r="B6436" s="1" t="s">
        <v>12789</v>
      </c>
      <c r="C6436" s="1">
        <v>7789.0</v>
      </c>
      <c r="F6436" s="1" t="s">
        <v>12468</v>
      </c>
      <c r="G6436" s="2">
        <f>IFERROR(__xludf.DUMMYFUNCTION("IF(B6436="""","""",COUNTA(SPLIT(B6436,"" "")))"),3.0)</f>
        <v>3</v>
      </c>
    </row>
    <row r="6437">
      <c r="A6437" s="1" t="s">
        <v>12793</v>
      </c>
      <c r="B6437" s="1" t="s">
        <v>12794</v>
      </c>
      <c r="C6437" s="1">
        <v>7790.0</v>
      </c>
      <c r="F6437" s="1" t="s">
        <v>12468</v>
      </c>
      <c r="G6437" s="2">
        <f>IFERROR(__xludf.DUMMYFUNCTION("IF(B6437="""","""",COUNTA(SPLIT(B6437,"" "")))"),12.0)</f>
        <v>12</v>
      </c>
    </row>
    <row r="6438">
      <c r="A6438" s="1" t="s">
        <v>12795</v>
      </c>
      <c r="B6438" s="1" t="s">
        <v>12796</v>
      </c>
      <c r="C6438" s="1">
        <v>7791.0</v>
      </c>
      <c r="F6438" s="1" t="s">
        <v>12468</v>
      </c>
      <c r="G6438" s="2">
        <f>IFERROR(__xludf.DUMMYFUNCTION("IF(B6438="""","""",COUNTA(SPLIT(B6438,"" "")))"),2.0)</f>
        <v>2</v>
      </c>
    </row>
    <row r="6439">
      <c r="A6439" s="1" t="s">
        <v>12797</v>
      </c>
      <c r="B6439" s="1" t="s">
        <v>12798</v>
      </c>
      <c r="C6439" s="1">
        <v>7792.0</v>
      </c>
      <c r="F6439" s="1" t="s">
        <v>12468</v>
      </c>
      <c r="G6439" s="2">
        <f>IFERROR(__xludf.DUMMYFUNCTION("IF(B6439="""","""",COUNTA(SPLIT(B6439,"" "")))"),9.0)</f>
        <v>9</v>
      </c>
    </row>
    <row r="6440">
      <c r="A6440" s="1" t="s">
        <v>12799</v>
      </c>
      <c r="B6440" s="1" t="s">
        <v>12800</v>
      </c>
      <c r="C6440" s="1">
        <v>7787.0</v>
      </c>
      <c r="F6440" s="1" t="s">
        <v>12468</v>
      </c>
      <c r="G6440" s="2">
        <f>IFERROR(__xludf.DUMMYFUNCTION("IF(B6440="""","""",COUNTA(SPLIT(B6440,"" "")))"),4.0)</f>
        <v>4</v>
      </c>
    </row>
    <row r="6441">
      <c r="A6441" s="1" t="s">
        <v>12801</v>
      </c>
      <c r="B6441" s="1" t="s">
        <v>12802</v>
      </c>
      <c r="C6441" s="1">
        <v>7788.0</v>
      </c>
      <c r="F6441" s="1" t="s">
        <v>12468</v>
      </c>
      <c r="G6441" s="2">
        <f>IFERROR(__xludf.DUMMYFUNCTION("IF(B6441="""","""",COUNTA(SPLIT(B6441,"" "")))"),10.0)</f>
        <v>10</v>
      </c>
    </row>
    <row r="6442">
      <c r="A6442" s="1" t="s">
        <v>12803</v>
      </c>
      <c r="B6442" s="1" t="s">
        <v>12804</v>
      </c>
      <c r="C6442" s="1">
        <v>7840.0</v>
      </c>
      <c r="F6442" s="1" t="s">
        <v>12468</v>
      </c>
      <c r="G6442" s="2">
        <f>IFERROR(__xludf.DUMMYFUNCTION("IF(B6442="""","""",COUNTA(SPLIT(B6442,"" "")))"),3.0)</f>
        <v>3</v>
      </c>
    </row>
    <row r="6443">
      <c r="A6443" s="1" t="s">
        <v>12805</v>
      </c>
      <c r="B6443" s="1" t="s">
        <v>12806</v>
      </c>
      <c r="C6443" s="1">
        <v>7841.0</v>
      </c>
      <c r="F6443" s="1" t="s">
        <v>12468</v>
      </c>
      <c r="G6443" s="2">
        <f>IFERROR(__xludf.DUMMYFUNCTION("IF(B6443="""","""",COUNTA(SPLIT(B6443,"" "")))"),7.0)</f>
        <v>7</v>
      </c>
    </row>
    <row r="6444">
      <c r="A6444" s="1" t="s">
        <v>12807</v>
      </c>
      <c r="B6444" s="1" t="s">
        <v>12808</v>
      </c>
      <c r="C6444" s="1">
        <v>7842.0</v>
      </c>
      <c r="F6444" s="1" t="s">
        <v>12468</v>
      </c>
      <c r="G6444" s="2">
        <f>IFERROR(__xludf.DUMMYFUNCTION("IF(B6444="""","""",COUNTA(SPLIT(B6444,"" "")))"),2.0)</f>
        <v>2</v>
      </c>
    </row>
    <row r="6445">
      <c r="A6445" s="1" t="s">
        <v>12809</v>
      </c>
      <c r="B6445" s="1" t="s">
        <v>12810</v>
      </c>
      <c r="C6445" s="1">
        <v>7843.0</v>
      </c>
      <c r="F6445" s="1" t="s">
        <v>12468</v>
      </c>
      <c r="G6445" s="2">
        <f>IFERROR(__xludf.DUMMYFUNCTION("IF(B6445="""","""",COUNTA(SPLIT(B6445,"" "")))"),7.0)</f>
        <v>7</v>
      </c>
    </row>
    <row r="6446">
      <c r="A6446" s="1" t="s">
        <v>12811</v>
      </c>
      <c r="B6446" s="1" t="s">
        <v>12812</v>
      </c>
      <c r="C6446" s="1">
        <v>10035.0</v>
      </c>
      <c r="F6446" s="1" t="s">
        <v>12468</v>
      </c>
      <c r="G6446" s="2">
        <f>IFERROR(__xludf.DUMMYFUNCTION("IF(B6446="""","""",COUNTA(SPLIT(B6446,"" "")))"),3.0)</f>
        <v>3</v>
      </c>
    </row>
    <row r="6447">
      <c r="A6447" s="1" t="s">
        <v>12813</v>
      </c>
      <c r="B6447" s="1" t="s">
        <v>12814</v>
      </c>
      <c r="C6447" s="1">
        <v>10036.0</v>
      </c>
      <c r="F6447" s="1" t="s">
        <v>12468</v>
      </c>
      <c r="G6447" s="2">
        <f>IFERROR(__xludf.DUMMYFUNCTION("IF(B6447="""","""",COUNTA(SPLIT(B6447,"" "")))"),4.0)</f>
        <v>4</v>
      </c>
    </row>
    <row r="6448">
      <c r="A6448" s="1" t="s">
        <v>12815</v>
      </c>
      <c r="B6448" s="1" t="s">
        <v>12816</v>
      </c>
      <c r="C6448" s="1">
        <v>9808.0</v>
      </c>
      <c r="F6448" s="1" t="s">
        <v>12468</v>
      </c>
      <c r="G6448" s="2">
        <f>IFERROR(__xludf.DUMMYFUNCTION("IF(B6448="""","""",COUNTA(SPLIT(B6448,"" "")))"),2.0)</f>
        <v>2</v>
      </c>
    </row>
    <row r="6449">
      <c r="A6449" s="1" t="s">
        <v>12817</v>
      </c>
      <c r="B6449" s="1" t="s">
        <v>12818</v>
      </c>
      <c r="C6449" s="1">
        <v>9809.0</v>
      </c>
      <c r="F6449" s="1" t="s">
        <v>12468</v>
      </c>
      <c r="G6449" s="2">
        <f>IFERROR(__xludf.DUMMYFUNCTION("IF(B6449="""","""",COUNTA(SPLIT(B6449,"" "")))"),8.0)</f>
        <v>8</v>
      </c>
    </row>
    <row r="6450">
      <c r="A6450" s="1" t="s">
        <v>12819</v>
      </c>
      <c r="B6450" s="1" t="s">
        <v>12820</v>
      </c>
      <c r="C6450" s="1">
        <v>11429.0</v>
      </c>
      <c r="F6450" s="1" t="s">
        <v>12468</v>
      </c>
      <c r="G6450" s="2">
        <f>IFERROR(__xludf.DUMMYFUNCTION("IF(B6450="""","""",COUNTA(SPLIT(B6450,"" "")))"),2.0)</f>
        <v>2</v>
      </c>
    </row>
    <row r="6451">
      <c r="A6451" s="1" t="s">
        <v>12821</v>
      </c>
      <c r="B6451" s="1" t="s">
        <v>12822</v>
      </c>
      <c r="C6451" s="1">
        <v>11430.0</v>
      </c>
      <c r="F6451" s="1" t="s">
        <v>12468</v>
      </c>
      <c r="G6451" s="2">
        <f>IFERROR(__xludf.DUMMYFUNCTION("IF(B6451="""","""",COUNTA(SPLIT(B6451,"" "")))"),4.0)</f>
        <v>4</v>
      </c>
    </row>
    <row r="6452">
      <c r="A6452" s="1" t="s">
        <v>12823</v>
      </c>
      <c r="B6452" s="1" t="s">
        <v>12824</v>
      </c>
      <c r="C6452" s="1">
        <v>10751.0</v>
      </c>
      <c r="F6452" s="1" t="s">
        <v>12468</v>
      </c>
      <c r="G6452" s="2">
        <f>IFERROR(__xludf.DUMMYFUNCTION("IF(B6452="""","""",COUNTA(SPLIT(B6452,"" "")))"),3.0)</f>
        <v>3</v>
      </c>
    </row>
    <row r="6453">
      <c r="A6453" s="1" t="s">
        <v>12825</v>
      </c>
      <c r="B6453" s="1" t="s">
        <v>12826</v>
      </c>
      <c r="C6453" s="1">
        <v>10752.0</v>
      </c>
      <c r="F6453" s="1" t="s">
        <v>12468</v>
      </c>
      <c r="G6453" s="2">
        <f>IFERROR(__xludf.DUMMYFUNCTION("IF(B6453="""","""",COUNTA(SPLIT(B6453,"" "")))"),12.0)</f>
        <v>12</v>
      </c>
    </row>
    <row r="6454">
      <c r="A6454" s="1" t="s">
        <v>12827</v>
      </c>
      <c r="B6454" s="1" t="s">
        <v>12828</v>
      </c>
      <c r="C6454" s="1">
        <v>7797.0</v>
      </c>
      <c r="F6454" s="1" t="s">
        <v>12468</v>
      </c>
      <c r="G6454" s="2">
        <f>IFERROR(__xludf.DUMMYFUNCTION("IF(B6454="""","""",COUNTA(SPLIT(B6454,"" "")))"),1.0)</f>
        <v>1</v>
      </c>
    </row>
    <row r="6455">
      <c r="A6455" s="1" t="s">
        <v>12829</v>
      </c>
      <c r="B6455" s="1" t="s">
        <v>12830</v>
      </c>
      <c r="C6455" s="1">
        <v>7798.0</v>
      </c>
      <c r="F6455" s="1" t="s">
        <v>12468</v>
      </c>
      <c r="G6455" s="2">
        <f>IFERROR(__xludf.DUMMYFUNCTION("IF(B6455="""","""",COUNTA(SPLIT(B6455,"" "")))"),13.0)</f>
        <v>13</v>
      </c>
    </row>
    <row r="6456">
      <c r="A6456" s="1" t="s">
        <v>12831</v>
      </c>
      <c r="B6456" s="1" t="s">
        <v>12832</v>
      </c>
      <c r="C6456" s="1">
        <v>9824.0</v>
      </c>
      <c r="F6456" s="1" t="s">
        <v>12468</v>
      </c>
      <c r="G6456" s="2">
        <f>IFERROR(__xludf.DUMMYFUNCTION("IF(B6456="""","""",COUNTA(SPLIT(B6456,"" "")))"),2.0)</f>
        <v>2</v>
      </c>
    </row>
    <row r="6457">
      <c r="A6457" s="1" t="s">
        <v>12833</v>
      </c>
      <c r="B6457" s="1" t="s">
        <v>12834</v>
      </c>
      <c r="C6457" s="1">
        <v>9825.0</v>
      </c>
      <c r="F6457" s="1" t="s">
        <v>12468</v>
      </c>
      <c r="G6457" s="2">
        <f>IFERROR(__xludf.DUMMYFUNCTION("IF(B6457="""","""",COUNTA(SPLIT(B6457,"" "")))"),9.0)</f>
        <v>9</v>
      </c>
    </row>
    <row r="6458">
      <c r="A6458" s="1" t="s">
        <v>12835</v>
      </c>
      <c r="B6458" s="1" t="s">
        <v>12836</v>
      </c>
      <c r="C6458" s="1">
        <v>7876.0</v>
      </c>
      <c r="F6458" s="1" t="s">
        <v>12468</v>
      </c>
      <c r="G6458" s="2">
        <f>IFERROR(__xludf.DUMMYFUNCTION("IF(B6458="""","""",COUNTA(SPLIT(B6458,"" "")))"),2.0)</f>
        <v>2</v>
      </c>
    </row>
    <row r="6459">
      <c r="A6459" s="1" t="s">
        <v>12837</v>
      </c>
      <c r="B6459" s="1" t="s">
        <v>12838</v>
      </c>
      <c r="C6459" s="1">
        <v>7877.0</v>
      </c>
      <c r="F6459" s="1" t="s">
        <v>12468</v>
      </c>
      <c r="G6459" s="2">
        <f>IFERROR(__xludf.DUMMYFUNCTION("IF(B6459="""","""",COUNTA(SPLIT(B6459,"" "")))"),6.0)</f>
        <v>6</v>
      </c>
    </row>
    <row r="6460">
      <c r="A6460" s="1" t="s">
        <v>12839</v>
      </c>
      <c r="B6460" s="1" t="s">
        <v>93</v>
      </c>
      <c r="C6460" s="1">
        <v>7860.0</v>
      </c>
      <c r="F6460" s="1" t="s">
        <v>12468</v>
      </c>
      <c r="G6460" s="2">
        <f>IFERROR(__xludf.DUMMYFUNCTION("IF(B6460="""","""",COUNTA(SPLIT(B6460,"" "")))"),3.0)</f>
        <v>3</v>
      </c>
    </row>
    <row r="6461">
      <c r="A6461" s="1" t="s">
        <v>12840</v>
      </c>
      <c r="B6461" s="1" t="s">
        <v>12841</v>
      </c>
      <c r="C6461" s="1">
        <v>7861.0</v>
      </c>
      <c r="F6461" s="1" t="s">
        <v>12468</v>
      </c>
      <c r="G6461" s="2">
        <f>IFERROR(__xludf.DUMMYFUNCTION("IF(B6461="""","""",COUNTA(SPLIT(B6461,"" "")))"),4.0)</f>
        <v>4</v>
      </c>
    </row>
    <row r="6462">
      <c r="A6462" s="1" t="s">
        <v>12842</v>
      </c>
      <c r="B6462" s="1" t="s">
        <v>12843</v>
      </c>
      <c r="C6462" s="1">
        <v>10734.0</v>
      </c>
      <c r="F6462" s="1" t="s">
        <v>12468</v>
      </c>
      <c r="G6462" s="2">
        <f>IFERROR(__xludf.DUMMYFUNCTION("IF(B6462="""","""",COUNTA(SPLIT(B6462,"" "")))"),2.0)</f>
        <v>2</v>
      </c>
    </row>
    <row r="6463">
      <c r="A6463" s="1" t="s">
        <v>12844</v>
      </c>
      <c r="B6463" s="1" t="s">
        <v>12845</v>
      </c>
      <c r="C6463" s="1">
        <v>10735.0</v>
      </c>
      <c r="F6463" s="1" t="s">
        <v>12468</v>
      </c>
      <c r="G6463" s="2">
        <f>IFERROR(__xludf.DUMMYFUNCTION("IF(B6463="""","""",COUNTA(SPLIT(B6463,"" "")))"),6.0)</f>
        <v>6</v>
      </c>
    </row>
    <row r="6464">
      <c r="A6464" s="1" t="s">
        <v>12846</v>
      </c>
      <c r="B6464" s="1" t="s">
        <v>12847</v>
      </c>
      <c r="C6464" s="1">
        <v>10749.0</v>
      </c>
      <c r="F6464" s="1" t="s">
        <v>12468</v>
      </c>
      <c r="G6464" s="2">
        <f>IFERROR(__xludf.DUMMYFUNCTION("IF(B6464="""","""",COUNTA(SPLIT(B6464,"" "")))"),1.0)</f>
        <v>1</v>
      </c>
    </row>
    <row r="6465">
      <c r="A6465" s="1" t="s">
        <v>12848</v>
      </c>
      <c r="B6465" s="1" t="s">
        <v>12849</v>
      </c>
      <c r="C6465" s="1">
        <v>10750.0</v>
      </c>
      <c r="F6465" s="1" t="s">
        <v>12468</v>
      </c>
      <c r="G6465" s="2">
        <f>IFERROR(__xludf.DUMMYFUNCTION("IF(B6465="""","""",COUNTA(SPLIT(B6465,"" "")))"),7.0)</f>
        <v>7</v>
      </c>
    </row>
    <row r="6466">
      <c r="A6466" s="1" t="s">
        <v>12850</v>
      </c>
      <c r="B6466" s="1" t="s">
        <v>12851</v>
      </c>
      <c r="C6466" s="1">
        <v>7852.0</v>
      </c>
      <c r="F6466" s="1" t="s">
        <v>12468</v>
      </c>
      <c r="G6466" s="2">
        <f>IFERROR(__xludf.DUMMYFUNCTION("IF(B6466="""","""",COUNTA(SPLIT(B6466,"" "")))"),1.0)</f>
        <v>1</v>
      </c>
    </row>
    <row r="6467">
      <c r="A6467" s="1" t="s">
        <v>12852</v>
      </c>
      <c r="B6467" s="1" t="s">
        <v>12853</v>
      </c>
      <c r="C6467" s="1">
        <v>7853.0</v>
      </c>
      <c r="F6467" s="1" t="s">
        <v>12468</v>
      </c>
      <c r="G6467" s="2">
        <f>IFERROR(__xludf.DUMMYFUNCTION("IF(B6467="""","""",COUNTA(SPLIT(B6467,"" "")))"),3.0)</f>
        <v>3</v>
      </c>
    </row>
    <row r="6468">
      <c r="A6468" s="1" t="s">
        <v>12854</v>
      </c>
      <c r="B6468" s="1" t="s">
        <v>12769</v>
      </c>
      <c r="C6468" s="1">
        <v>7890.0</v>
      </c>
      <c r="F6468" s="1" t="s">
        <v>12468</v>
      </c>
      <c r="G6468" s="2">
        <f>IFERROR(__xludf.DUMMYFUNCTION("IF(B6468="""","""",COUNTA(SPLIT(B6468,"" "")))"),1.0)</f>
        <v>1</v>
      </c>
    </row>
    <row r="6469">
      <c r="A6469" s="1" t="s">
        <v>12855</v>
      </c>
      <c r="B6469" s="1" t="s">
        <v>12856</v>
      </c>
      <c r="C6469" s="1">
        <v>7891.0</v>
      </c>
      <c r="F6469" s="1" t="s">
        <v>12468</v>
      </c>
      <c r="G6469" s="2">
        <f>IFERROR(__xludf.DUMMYFUNCTION("IF(B6469="""","""",COUNTA(SPLIT(B6469,"" "")))"),2.0)</f>
        <v>2</v>
      </c>
    </row>
    <row r="6470">
      <c r="A6470" s="1" t="s">
        <v>12857</v>
      </c>
      <c r="B6470" s="1" t="s">
        <v>12858</v>
      </c>
      <c r="C6470" s="1">
        <v>7995.0</v>
      </c>
      <c r="F6470" s="1" t="s">
        <v>12468</v>
      </c>
      <c r="G6470" s="2">
        <f>IFERROR(__xludf.DUMMYFUNCTION("IF(B6470="""","""",COUNTA(SPLIT(B6470,"" "")))"),2.0)</f>
        <v>2</v>
      </c>
    </row>
    <row r="6471">
      <c r="A6471" s="1" t="s">
        <v>12859</v>
      </c>
      <c r="B6471" s="1" t="s">
        <v>12860</v>
      </c>
      <c r="C6471" s="1">
        <v>7996.0</v>
      </c>
      <c r="F6471" s="1" t="s">
        <v>12468</v>
      </c>
      <c r="G6471" s="2">
        <f>IFERROR(__xludf.DUMMYFUNCTION("IF(B6471="""","""",COUNTA(SPLIT(B6471,"" "")))"),4.0)</f>
        <v>4</v>
      </c>
    </row>
    <row r="6472">
      <c r="A6472" s="1" t="s">
        <v>12861</v>
      </c>
      <c r="B6472" s="1" t="s">
        <v>12862</v>
      </c>
      <c r="C6472" s="1">
        <v>9789.0</v>
      </c>
      <c r="F6472" s="1" t="s">
        <v>12468</v>
      </c>
      <c r="G6472" s="2">
        <f>IFERROR(__xludf.DUMMYFUNCTION("IF(B6472="""","""",COUNTA(SPLIT(B6472,"" "")))"),2.0)</f>
        <v>2</v>
      </c>
    </row>
    <row r="6473">
      <c r="A6473" s="1" t="s">
        <v>12863</v>
      </c>
      <c r="B6473" s="1" t="s">
        <v>12864</v>
      </c>
      <c r="C6473" s="1">
        <v>9790.0</v>
      </c>
      <c r="F6473" s="1" t="s">
        <v>12468</v>
      </c>
      <c r="G6473" s="2">
        <f>IFERROR(__xludf.DUMMYFUNCTION("IF(B6473="""","""",COUNTA(SPLIT(B6473,"" "")))"),4.0)</f>
        <v>4</v>
      </c>
    </row>
    <row r="6474">
      <c r="A6474" s="1" t="s">
        <v>12865</v>
      </c>
      <c r="B6474" s="1" t="s">
        <v>12866</v>
      </c>
      <c r="C6474" s="1">
        <v>9791.0</v>
      </c>
      <c r="F6474" s="1" t="s">
        <v>12468</v>
      </c>
      <c r="G6474" s="2">
        <f>IFERROR(__xludf.DUMMYFUNCTION("IF(B6474="""","""",COUNTA(SPLIT(B6474,"" "")))"),3.0)</f>
        <v>3</v>
      </c>
    </row>
    <row r="6475">
      <c r="A6475" s="1" t="s">
        <v>12867</v>
      </c>
      <c r="B6475" s="1" t="s">
        <v>12868</v>
      </c>
      <c r="C6475" s="1">
        <v>9792.0</v>
      </c>
      <c r="F6475" s="1" t="s">
        <v>12468</v>
      </c>
      <c r="G6475" s="2">
        <f>IFERROR(__xludf.DUMMYFUNCTION("IF(B6475="""","""",COUNTA(SPLIT(B6475,"" "")))"),5.0)</f>
        <v>5</v>
      </c>
    </row>
    <row r="6476">
      <c r="A6476" s="1" t="s">
        <v>12869</v>
      </c>
      <c r="B6476" s="1" t="s">
        <v>12870</v>
      </c>
      <c r="C6476" s="1">
        <v>9793.0</v>
      </c>
      <c r="F6476" s="1" t="s">
        <v>12468</v>
      </c>
      <c r="G6476" s="2">
        <f>IFERROR(__xludf.DUMMYFUNCTION("IF(B6476="""","""",COUNTA(SPLIT(B6476,"" "")))"),3.0)</f>
        <v>3</v>
      </c>
    </row>
    <row r="6477">
      <c r="A6477" s="1" t="s">
        <v>12871</v>
      </c>
      <c r="B6477" s="1" t="s">
        <v>12868</v>
      </c>
      <c r="C6477" s="1">
        <v>9794.0</v>
      </c>
      <c r="F6477" s="1" t="s">
        <v>12468</v>
      </c>
      <c r="G6477" s="2">
        <f>IFERROR(__xludf.DUMMYFUNCTION("IF(B6477="""","""",COUNTA(SPLIT(B6477,"" "")))"),5.0)</f>
        <v>5</v>
      </c>
    </row>
    <row r="6478">
      <c r="A6478" s="1" t="s">
        <v>12872</v>
      </c>
      <c r="B6478" s="1" t="s">
        <v>12873</v>
      </c>
      <c r="C6478" s="1">
        <v>9795.0</v>
      </c>
      <c r="F6478" s="1" t="s">
        <v>12468</v>
      </c>
      <c r="G6478" s="2">
        <f>IFERROR(__xludf.DUMMYFUNCTION("IF(B6478="""","""",COUNTA(SPLIT(B6478,"" "")))"),3.0)</f>
        <v>3</v>
      </c>
    </row>
    <row r="6479">
      <c r="A6479" s="1" t="s">
        <v>12874</v>
      </c>
      <c r="B6479" s="1" t="s">
        <v>12868</v>
      </c>
      <c r="C6479" s="1">
        <v>9796.0</v>
      </c>
      <c r="F6479" s="1" t="s">
        <v>12468</v>
      </c>
      <c r="G6479" s="2">
        <f>IFERROR(__xludf.DUMMYFUNCTION("IF(B6479="""","""",COUNTA(SPLIT(B6479,"" "")))"),5.0)</f>
        <v>5</v>
      </c>
    </row>
    <row r="6480">
      <c r="A6480" s="1" t="s">
        <v>12875</v>
      </c>
      <c r="B6480" s="1" t="s">
        <v>12624</v>
      </c>
      <c r="C6480" s="1">
        <v>10755.0</v>
      </c>
      <c r="F6480" s="1" t="s">
        <v>12468</v>
      </c>
      <c r="G6480" s="2">
        <f>IFERROR(__xludf.DUMMYFUNCTION("IF(B6480="""","""",COUNTA(SPLIT(B6480,"" "")))"),4.0)</f>
        <v>4</v>
      </c>
    </row>
    <row r="6481">
      <c r="A6481" s="1" t="s">
        <v>12876</v>
      </c>
      <c r="B6481" s="1" t="s">
        <v>12877</v>
      </c>
      <c r="C6481" s="1">
        <v>10756.0</v>
      </c>
      <c r="F6481" s="1" t="s">
        <v>12468</v>
      </c>
      <c r="G6481" s="2">
        <f>IFERROR(__xludf.DUMMYFUNCTION("IF(B6481="""","""",COUNTA(SPLIT(B6481,"" "")))"),13.0)</f>
        <v>13</v>
      </c>
    </row>
    <row r="6482">
      <c r="A6482" s="1" t="s">
        <v>12878</v>
      </c>
      <c r="B6482" s="1" t="s">
        <v>12879</v>
      </c>
      <c r="C6482" s="1">
        <v>7872.0</v>
      </c>
      <c r="F6482" s="1" t="s">
        <v>12468</v>
      </c>
      <c r="G6482" s="2">
        <f>IFERROR(__xludf.DUMMYFUNCTION("IF(B6482="""","""",COUNTA(SPLIT(B6482,"" "")))"),1.0)</f>
        <v>1</v>
      </c>
    </row>
    <row r="6483">
      <c r="A6483" s="1" t="s">
        <v>12880</v>
      </c>
      <c r="B6483" s="1" t="s">
        <v>12881</v>
      </c>
      <c r="C6483" s="1">
        <v>7873.0</v>
      </c>
      <c r="F6483" s="1" t="s">
        <v>12468</v>
      </c>
      <c r="G6483" s="2">
        <f>IFERROR(__xludf.DUMMYFUNCTION("IF(B6483="""","""",COUNTA(SPLIT(B6483,"" "")))"),8.0)</f>
        <v>8</v>
      </c>
    </row>
    <row r="6484">
      <c r="A6484" s="1" t="s">
        <v>12882</v>
      </c>
      <c r="B6484" s="1" t="s">
        <v>12883</v>
      </c>
      <c r="C6484" s="1">
        <v>7854.0</v>
      </c>
      <c r="F6484" s="1" t="s">
        <v>12468</v>
      </c>
      <c r="G6484" s="2">
        <f>IFERROR(__xludf.DUMMYFUNCTION("IF(B6484="""","""",COUNTA(SPLIT(B6484,"" "")))"),2.0)</f>
        <v>2</v>
      </c>
    </row>
    <row r="6485">
      <c r="A6485" s="1" t="s">
        <v>12884</v>
      </c>
      <c r="B6485" s="1" t="s">
        <v>12885</v>
      </c>
      <c r="C6485" s="1">
        <v>7855.0</v>
      </c>
      <c r="F6485" s="1" t="s">
        <v>12468</v>
      </c>
      <c r="G6485" s="2">
        <f>IFERROR(__xludf.DUMMYFUNCTION("IF(B6485="""","""",COUNTA(SPLIT(B6485,"" "")))"),8.0)</f>
        <v>8</v>
      </c>
    </row>
    <row r="6486">
      <c r="A6486" s="1" t="s">
        <v>12886</v>
      </c>
      <c r="B6486" s="1" t="s">
        <v>12887</v>
      </c>
      <c r="C6486" s="1">
        <v>7856.0</v>
      </c>
      <c r="F6486" s="1" t="s">
        <v>12468</v>
      </c>
      <c r="G6486" s="2">
        <f>IFERROR(__xludf.DUMMYFUNCTION("IF(B6486="""","""",COUNTA(SPLIT(B6486,"" "")))"),2.0)</f>
        <v>2</v>
      </c>
    </row>
    <row r="6487">
      <c r="A6487" s="1" t="s">
        <v>12888</v>
      </c>
      <c r="B6487" s="1" t="s">
        <v>12889</v>
      </c>
      <c r="C6487" s="1">
        <v>7858.0</v>
      </c>
      <c r="F6487" s="1" t="s">
        <v>12468</v>
      </c>
      <c r="G6487" s="2">
        <f>IFERROR(__xludf.DUMMYFUNCTION("IF(B6487="""","""",COUNTA(SPLIT(B6487,"" "")))"),3.0)</f>
        <v>3</v>
      </c>
    </row>
    <row r="6488">
      <c r="A6488" s="1" t="s">
        <v>12890</v>
      </c>
      <c r="B6488" s="1" t="s">
        <v>12891</v>
      </c>
      <c r="C6488" s="1">
        <v>7859.0</v>
      </c>
      <c r="F6488" s="1" t="s">
        <v>12468</v>
      </c>
      <c r="G6488" s="2">
        <f>IFERROR(__xludf.DUMMYFUNCTION("IF(B6488="""","""",COUNTA(SPLIT(B6488,"" "")))"),3.0)</f>
        <v>3</v>
      </c>
    </row>
    <row r="6489">
      <c r="A6489" s="1" t="s">
        <v>12892</v>
      </c>
      <c r="B6489" s="1" t="s">
        <v>12893</v>
      </c>
      <c r="C6489" s="1">
        <v>7857.0</v>
      </c>
      <c r="F6489" s="1" t="s">
        <v>12468</v>
      </c>
      <c r="G6489" s="2">
        <f>IFERROR(__xludf.DUMMYFUNCTION("IF(B6489="""","""",COUNTA(SPLIT(B6489,"" "")))"),3.0)</f>
        <v>3</v>
      </c>
    </row>
    <row r="6490">
      <c r="A6490" s="1" t="s">
        <v>12894</v>
      </c>
      <c r="B6490" s="1" t="s">
        <v>12895</v>
      </c>
      <c r="C6490" s="1">
        <v>11145.0</v>
      </c>
      <c r="F6490" s="1" t="s">
        <v>12468</v>
      </c>
      <c r="G6490" s="2">
        <f>IFERROR(__xludf.DUMMYFUNCTION("IF(B6490="""","""",COUNTA(SPLIT(B6490,"" "")))"),2.0)</f>
        <v>2</v>
      </c>
    </row>
    <row r="6491">
      <c r="A6491" s="1" t="s">
        <v>12896</v>
      </c>
      <c r="B6491" s="1" t="s">
        <v>12897</v>
      </c>
      <c r="C6491" s="1">
        <v>11146.0</v>
      </c>
      <c r="F6491" s="1" t="s">
        <v>12468</v>
      </c>
      <c r="G6491" s="2">
        <f>IFERROR(__xludf.DUMMYFUNCTION("IF(B6491="""","""",COUNTA(SPLIT(B6491,"" "")))"),8.0)</f>
        <v>8</v>
      </c>
    </row>
    <row r="6492">
      <c r="A6492" s="1" t="s">
        <v>12898</v>
      </c>
      <c r="B6492" s="1" t="s">
        <v>12899</v>
      </c>
      <c r="C6492" s="1">
        <v>11147.0</v>
      </c>
      <c r="F6492" s="1" t="s">
        <v>12468</v>
      </c>
      <c r="G6492" s="2">
        <f>IFERROR(__xludf.DUMMYFUNCTION("IF(B6492="""","""",COUNTA(SPLIT(B6492,"" "")))"),2.0)</f>
        <v>2</v>
      </c>
    </row>
    <row r="6493">
      <c r="A6493" s="1" t="s">
        <v>12900</v>
      </c>
      <c r="B6493" s="1" t="s">
        <v>12901</v>
      </c>
      <c r="C6493" s="1">
        <v>11148.0</v>
      </c>
      <c r="F6493" s="1" t="s">
        <v>12468</v>
      </c>
      <c r="G6493" s="2">
        <f>IFERROR(__xludf.DUMMYFUNCTION("IF(B6493="""","""",COUNTA(SPLIT(B6493,"" "")))"),8.0)</f>
        <v>8</v>
      </c>
    </row>
    <row r="6494">
      <c r="A6494" s="1" t="s">
        <v>12902</v>
      </c>
      <c r="B6494" s="1" t="s">
        <v>12903</v>
      </c>
      <c r="C6494" s="1">
        <v>7862.0</v>
      </c>
      <c r="F6494" s="1" t="s">
        <v>12468</v>
      </c>
      <c r="G6494" s="2">
        <f>IFERROR(__xludf.DUMMYFUNCTION("IF(B6494="""","""",COUNTA(SPLIT(B6494,"" "")))"),2.0)</f>
        <v>2</v>
      </c>
    </row>
    <row r="6495">
      <c r="A6495" s="1" t="s">
        <v>12904</v>
      </c>
      <c r="B6495" s="1" t="s">
        <v>12905</v>
      </c>
      <c r="C6495" s="1">
        <v>7863.0</v>
      </c>
      <c r="F6495" s="1" t="s">
        <v>12468</v>
      </c>
      <c r="G6495" s="2">
        <f>IFERROR(__xludf.DUMMYFUNCTION("IF(B6495="""","""",COUNTA(SPLIT(B6495,"" "")))"),6.0)</f>
        <v>6</v>
      </c>
    </row>
    <row r="6496">
      <c r="A6496" s="1" t="s">
        <v>12906</v>
      </c>
      <c r="B6496" s="1" t="s">
        <v>12907</v>
      </c>
      <c r="C6496" s="1">
        <v>10736.0</v>
      </c>
      <c r="F6496" s="1" t="s">
        <v>12468</v>
      </c>
      <c r="G6496" s="2">
        <f>IFERROR(__xludf.DUMMYFUNCTION("IF(B6496="""","""",COUNTA(SPLIT(B6496,"" "")))"),2.0)</f>
        <v>2</v>
      </c>
    </row>
    <row r="6497">
      <c r="A6497" s="1" t="s">
        <v>12908</v>
      </c>
      <c r="B6497" s="1" t="s">
        <v>12909</v>
      </c>
      <c r="C6497" s="1">
        <v>10737.0</v>
      </c>
      <c r="F6497" s="1" t="s">
        <v>12468</v>
      </c>
      <c r="G6497" s="2">
        <f>IFERROR(__xludf.DUMMYFUNCTION("IF(B6497="""","""",COUNTA(SPLIT(B6497,"" "")))"),7.0)</f>
        <v>7</v>
      </c>
    </row>
    <row r="6498">
      <c r="A6498" s="1" t="s">
        <v>12910</v>
      </c>
      <c r="B6498" s="1" t="s">
        <v>12911</v>
      </c>
      <c r="C6498" s="1">
        <v>7986.0</v>
      </c>
      <c r="F6498" s="1" t="s">
        <v>12468</v>
      </c>
      <c r="G6498" s="2">
        <f>IFERROR(__xludf.DUMMYFUNCTION("IF(B6498="""","""",COUNTA(SPLIT(B6498,"" "")))"),2.0)</f>
        <v>2</v>
      </c>
    </row>
    <row r="6499">
      <c r="A6499" s="1" t="s">
        <v>12912</v>
      </c>
      <c r="B6499" s="1" t="s">
        <v>12913</v>
      </c>
      <c r="C6499" s="1">
        <v>7987.0</v>
      </c>
      <c r="F6499" s="1" t="s">
        <v>12468</v>
      </c>
      <c r="G6499" s="2">
        <f>IFERROR(__xludf.DUMMYFUNCTION("IF(B6499="""","""",COUNTA(SPLIT(B6499,"" "")))"),5.0)</f>
        <v>5</v>
      </c>
    </row>
    <row r="6500">
      <c r="A6500" s="1" t="s">
        <v>12914</v>
      </c>
      <c r="B6500" s="1" t="s">
        <v>12915</v>
      </c>
      <c r="C6500" s="1">
        <v>7864.0</v>
      </c>
      <c r="F6500" s="1" t="s">
        <v>12468</v>
      </c>
      <c r="G6500" s="2">
        <f>IFERROR(__xludf.DUMMYFUNCTION("IF(B6500="""","""",COUNTA(SPLIT(B6500,"" "")))"),4.0)</f>
        <v>4</v>
      </c>
    </row>
    <row r="6501">
      <c r="A6501" s="1" t="s">
        <v>12916</v>
      </c>
      <c r="B6501" s="1" t="s">
        <v>12917</v>
      </c>
      <c r="C6501" s="1">
        <v>7865.0</v>
      </c>
      <c r="F6501" s="1" t="s">
        <v>12468</v>
      </c>
      <c r="G6501" s="2">
        <f>IFERROR(__xludf.DUMMYFUNCTION("IF(B6501="""","""",COUNTA(SPLIT(B6501,"" "")))"),9.0)</f>
        <v>9</v>
      </c>
    </row>
    <row r="6502">
      <c r="A6502" s="1" t="s">
        <v>12918</v>
      </c>
      <c r="B6502" s="1" t="s">
        <v>12919</v>
      </c>
      <c r="C6502" s="1">
        <v>7895.0</v>
      </c>
      <c r="F6502" s="1" t="s">
        <v>12468</v>
      </c>
      <c r="G6502" s="2">
        <f>IFERROR(__xludf.DUMMYFUNCTION("IF(B6502="""","""",COUNTA(SPLIT(B6502,"" "")))"),4.0)</f>
        <v>4</v>
      </c>
    </row>
    <row r="6503">
      <c r="A6503" s="1" t="s">
        <v>12920</v>
      </c>
      <c r="B6503" s="1" t="s">
        <v>12921</v>
      </c>
      <c r="C6503" s="1">
        <v>7894.0</v>
      </c>
      <c r="F6503" s="1" t="s">
        <v>12468</v>
      </c>
      <c r="G6503" s="2">
        <f>IFERROR(__xludf.DUMMYFUNCTION("IF(B6503="""","""",COUNTA(SPLIT(B6503,"" "")))"),3.0)</f>
        <v>3</v>
      </c>
    </row>
    <row r="6504">
      <c r="A6504" s="1" t="s">
        <v>12922</v>
      </c>
      <c r="B6504" s="1" t="s">
        <v>12923</v>
      </c>
      <c r="C6504" s="1">
        <v>7993.0</v>
      </c>
      <c r="F6504" s="1" t="s">
        <v>12468</v>
      </c>
      <c r="G6504" s="2">
        <f>IFERROR(__xludf.DUMMYFUNCTION("IF(B6504="""","""",COUNTA(SPLIT(B6504,"" "")))"),1.0)</f>
        <v>1</v>
      </c>
    </row>
    <row r="6505">
      <c r="A6505" s="1" t="s">
        <v>12924</v>
      </c>
      <c r="B6505" s="1" t="s">
        <v>12925</v>
      </c>
      <c r="C6505" s="1">
        <v>7994.0</v>
      </c>
      <c r="F6505" s="1" t="s">
        <v>12468</v>
      </c>
      <c r="G6505" s="2">
        <f>IFERROR(__xludf.DUMMYFUNCTION("IF(B6505="""","""",COUNTA(SPLIT(B6505,"" "")))"),2.0)</f>
        <v>2</v>
      </c>
    </row>
    <row r="6506">
      <c r="A6506" s="1" t="s">
        <v>12926</v>
      </c>
      <c r="B6506" s="1" t="s">
        <v>12927</v>
      </c>
      <c r="C6506" s="1">
        <v>7866.0</v>
      </c>
      <c r="F6506" s="1" t="s">
        <v>12468</v>
      </c>
      <c r="G6506" s="2">
        <f>IFERROR(__xludf.DUMMYFUNCTION("IF(B6506="""","""",COUNTA(SPLIT(B6506,"" "")))"),5.0)</f>
        <v>5</v>
      </c>
    </row>
    <row r="6507">
      <c r="A6507" s="1" t="s">
        <v>12928</v>
      </c>
      <c r="B6507" s="1" t="s">
        <v>12929</v>
      </c>
      <c r="C6507" s="1">
        <v>7867.0</v>
      </c>
      <c r="F6507" s="1" t="s">
        <v>12468</v>
      </c>
      <c r="G6507" s="2">
        <f>IFERROR(__xludf.DUMMYFUNCTION("IF(B6507="""","""",COUNTA(SPLIT(B6507,"" "")))"),4.0)</f>
        <v>4</v>
      </c>
    </row>
    <row r="6508">
      <c r="A6508" s="1" t="s">
        <v>12930</v>
      </c>
      <c r="B6508" s="1" t="s">
        <v>12931</v>
      </c>
      <c r="C6508" s="1">
        <v>7868.0</v>
      </c>
      <c r="F6508" s="1" t="s">
        <v>12468</v>
      </c>
      <c r="G6508" s="2">
        <f>IFERROR(__xludf.DUMMYFUNCTION("IF(B6508="""","""",COUNTA(SPLIT(B6508,"" "")))"),2.0)</f>
        <v>2</v>
      </c>
    </row>
    <row r="6509">
      <c r="A6509" s="1" t="s">
        <v>12932</v>
      </c>
      <c r="B6509" s="1" t="s">
        <v>12933</v>
      </c>
      <c r="C6509" s="1">
        <v>7869.0</v>
      </c>
      <c r="F6509" s="1" t="s">
        <v>12468</v>
      </c>
      <c r="G6509" s="2">
        <f>IFERROR(__xludf.DUMMYFUNCTION("IF(B6509="""","""",COUNTA(SPLIT(B6509,"" "")))"),6.0)</f>
        <v>6</v>
      </c>
    </row>
    <row r="6510">
      <c r="A6510" s="1" t="s">
        <v>12934</v>
      </c>
      <c r="B6510" s="1" t="s">
        <v>12935</v>
      </c>
      <c r="C6510" s="1">
        <v>7870.0</v>
      </c>
      <c r="F6510" s="1" t="s">
        <v>12468</v>
      </c>
      <c r="G6510" s="2">
        <f>IFERROR(__xludf.DUMMYFUNCTION("IF(B6510="""","""",COUNTA(SPLIT(B6510,"" "")))"),1.0)</f>
        <v>1</v>
      </c>
    </row>
    <row r="6511">
      <c r="A6511" s="1" t="s">
        <v>12936</v>
      </c>
      <c r="B6511" s="1" t="s">
        <v>12937</v>
      </c>
      <c r="C6511" s="1">
        <v>7871.0</v>
      </c>
      <c r="F6511" s="1" t="s">
        <v>12468</v>
      </c>
      <c r="G6511" s="2">
        <f>IFERROR(__xludf.DUMMYFUNCTION("IF(B6511="""","""",COUNTA(SPLIT(B6511,"" "")))"),4.0)</f>
        <v>4</v>
      </c>
    </row>
    <row r="6512">
      <c r="A6512" s="1" t="s">
        <v>12938</v>
      </c>
      <c r="B6512" s="1" t="s">
        <v>12939</v>
      </c>
      <c r="C6512" s="1">
        <v>7850.0</v>
      </c>
      <c r="F6512" s="1" t="s">
        <v>12468</v>
      </c>
      <c r="G6512" s="2">
        <f>IFERROR(__xludf.DUMMYFUNCTION("IF(B6512="""","""",COUNTA(SPLIT(B6512,"" "")))"),3.0)</f>
        <v>3</v>
      </c>
    </row>
    <row r="6513">
      <c r="A6513" s="1" t="s">
        <v>12940</v>
      </c>
      <c r="B6513" s="1" t="s">
        <v>12941</v>
      </c>
      <c r="C6513" s="1">
        <v>7851.0</v>
      </c>
      <c r="F6513" s="1" t="s">
        <v>12468</v>
      </c>
      <c r="G6513" s="2">
        <f>IFERROR(__xludf.DUMMYFUNCTION("IF(B6513="""","""",COUNTA(SPLIT(B6513,"" "")))"),6.0)</f>
        <v>6</v>
      </c>
    </row>
    <row r="6514">
      <c r="A6514" s="1" t="s">
        <v>12942</v>
      </c>
      <c r="B6514" s="1" t="s">
        <v>12943</v>
      </c>
      <c r="C6514" s="1">
        <v>9863.0</v>
      </c>
      <c r="F6514" s="1" t="s">
        <v>12468</v>
      </c>
      <c r="G6514" s="2">
        <f>IFERROR(__xludf.DUMMYFUNCTION("IF(B6514="""","""",COUNTA(SPLIT(B6514,"" "")))"),1.0)</f>
        <v>1</v>
      </c>
    </row>
    <row r="6515">
      <c r="A6515" s="1" t="s">
        <v>12944</v>
      </c>
      <c r="B6515" s="1" t="s">
        <v>12945</v>
      </c>
      <c r="C6515" s="1">
        <v>9862.0</v>
      </c>
      <c r="F6515" s="1" t="s">
        <v>12468</v>
      </c>
      <c r="G6515" s="2">
        <f>IFERROR(__xludf.DUMMYFUNCTION("IF(B6515="""","""",COUNTA(SPLIT(B6515,"" "")))"),4.0)</f>
        <v>4</v>
      </c>
    </row>
    <row r="6516">
      <c r="A6516" s="1" t="s">
        <v>12946</v>
      </c>
      <c r="B6516" s="1" t="s">
        <v>12947</v>
      </c>
      <c r="C6516" s="1">
        <v>11133.0</v>
      </c>
      <c r="F6516" s="1" t="s">
        <v>12468</v>
      </c>
      <c r="G6516" s="2">
        <f>IFERROR(__xludf.DUMMYFUNCTION("IF(B6516="""","""",COUNTA(SPLIT(B6516,"" "")))"),2.0)</f>
        <v>2</v>
      </c>
    </row>
    <row r="6517">
      <c r="A6517" s="1" t="s">
        <v>12948</v>
      </c>
      <c r="B6517" s="1" t="s">
        <v>12949</v>
      </c>
      <c r="C6517" s="1">
        <v>11134.0</v>
      </c>
      <c r="F6517" s="1" t="s">
        <v>12468</v>
      </c>
      <c r="G6517" s="2">
        <f>IFERROR(__xludf.DUMMYFUNCTION("IF(B6517="""","""",COUNTA(SPLIT(B6517,"" "")))"),11.0)</f>
        <v>11</v>
      </c>
    </row>
    <row r="6518">
      <c r="A6518" s="1" t="s">
        <v>12950</v>
      </c>
      <c r="B6518" s="1" t="s">
        <v>12951</v>
      </c>
      <c r="C6518" s="1">
        <v>11129.0</v>
      </c>
      <c r="F6518" s="1" t="s">
        <v>12468</v>
      </c>
      <c r="G6518" s="2">
        <f>IFERROR(__xludf.DUMMYFUNCTION("IF(B6518="""","""",COUNTA(SPLIT(B6518,"" "")))"),3.0)</f>
        <v>3</v>
      </c>
    </row>
    <row r="6519">
      <c r="A6519" s="1" t="s">
        <v>12952</v>
      </c>
      <c r="B6519" s="1" t="s">
        <v>12953</v>
      </c>
      <c r="C6519" s="1">
        <v>11130.0</v>
      </c>
      <c r="F6519" s="1" t="s">
        <v>12468</v>
      </c>
      <c r="G6519" s="2">
        <f>IFERROR(__xludf.DUMMYFUNCTION("IF(B6519="""","""",COUNTA(SPLIT(B6519,"" "")))"),7.0)</f>
        <v>7</v>
      </c>
    </row>
    <row r="6520">
      <c r="A6520" s="1" t="s">
        <v>12954</v>
      </c>
      <c r="B6520" s="1" t="s">
        <v>12955</v>
      </c>
      <c r="C6520" s="1">
        <v>11127.0</v>
      </c>
      <c r="F6520" s="1" t="s">
        <v>12468</v>
      </c>
      <c r="G6520" s="2">
        <f>IFERROR(__xludf.DUMMYFUNCTION("IF(B6520="""","""",COUNTA(SPLIT(B6520,"" "")))"),4.0)</f>
        <v>4</v>
      </c>
    </row>
    <row r="6521">
      <c r="A6521" s="1" t="s">
        <v>12956</v>
      </c>
      <c r="B6521" s="1" t="s">
        <v>12957</v>
      </c>
      <c r="C6521" s="1">
        <v>11128.0</v>
      </c>
      <c r="F6521" s="1" t="s">
        <v>12468</v>
      </c>
      <c r="G6521" s="2">
        <f>IFERROR(__xludf.DUMMYFUNCTION("IF(B6521="""","""",COUNTA(SPLIT(B6521,"" "")))"),9.0)</f>
        <v>9</v>
      </c>
    </row>
    <row r="6522">
      <c r="A6522" s="1" t="s">
        <v>12958</v>
      </c>
      <c r="B6522" s="1" t="s">
        <v>12959</v>
      </c>
      <c r="C6522" s="1">
        <v>11131.0</v>
      </c>
      <c r="F6522" s="1" t="s">
        <v>12468</v>
      </c>
      <c r="G6522" s="2">
        <f>IFERROR(__xludf.DUMMYFUNCTION("IF(B6522="""","""",COUNTA(SPLIT(B6522,"" "")))"),3.0)</f>
        <v>3</v>
      </c>
    </row>
    <row r="6523">
      <c r="A6523" s="1" t="s">
        <v>12960</v>
      </c>
      <c r="B6523" s="1" t="s">
        <v>12961</v>
      </c>
      <c r="C6523" s="1">
        <v>11132.0</v>
      </c>
      <c r="F6523" s="1" t="s">
        <v>12468</v>
      </c>
      <c r="G6523" s="2">
        <f>IFERROR(__xludf.DUMMYFUNCTION("IF(B6523="""","""",COUNTA(SPLIT(B6523,"" "")))"),15.0)</f>
        <v>15</v>
      </c>
    </row>
    <row r="6524">
      <c r="A6524" s="1" t="s">
        <v>12962</v>
      </c>
      <c r="B6524" s="1" t="s">
        <v>12963</v>
      </c>
      <c r="C6524" s="1">
        <v>8182.0</v>
      </c>
      <c r="F6524" s="1" t="s">
        <v>12468</v>
      </c>
      <c r="G6524" s="2">
        <f>IFERROR(__xludf.DUMMYFUNCTION("IF(B6524="""","""",COUNTA(SPLIT(B6524,"" "")))"),4.0)</f>
        <v>4</v>
      </c>
    </row>
    <row r="6525">
      <c r="A6525" s="1" t="s">
        <v>12964</v>
      </c>
      <c r="B6525" s="1" t="s">
        <v>12965</v>
      </c>
      <c r="C6525" s="1">
        <v>8744.0</v>
      </c>
      <c r="F6525" s="1" t="s">
        <v>12468</v>
      </c>
      <c r="G6525" s="2">
        <f>IFERROR(__xludf.DUMMYFUNCTION("IF(B6525="""","""",COUNTA(SPLIT(B6525,"" "")))"),4.0)</f>
        <v>4</v>
      </c>
    </row>
    <row r="6526">
      <c r="A6526" s="1" t="s">
        <v>12966</v>
      </c>
      <c r="B6526" s="1" t="s">
        <v>12967</v>
      </c>
      <c r="C6526" s="1">
        <v>8745.0</v>
      </c>
      <c r="F6526" s="1" t="s">
        <v>12468</v>
      </c>
      <c r="G6526" s="2">
        <f>IFERROR(__xludf.DUMMYFUNCTION("IF(B6526="""","""",COUNTA(SPLIT(B6526,"" "")))"),17.0)</f>
        <v>17</v>
      </c>
    </row>
    <row r="6527">
      <c r="A6527" s="1" t="s">
        <v>12968</v>
      </c>
      <c r="B6527" s="1" t="s">
        <v>12969</v>
      </c>
      <c r="C6527" s="1">
        <v>8742.0</v>
      </c>
      <c r="F6527" s="1" t="s">
        <v>12468</v>
      </c>
      <c r="G6527" s="2">
        <f>IFERROR(__xludf.DUMMYFUNCTION("IF(B6527="""","""",COUNTA(SPLIT(B6527,"" "")))"),3.0)</f>
        <v>3</v>
      </c>
    </row>
    <row r="6528">
      <c r="A6528" s="1" t="s">
        <v>12970</v>
      </c>
      <c r="B6528" s="1" t="s">
        <v>12971</v>
      </c>
      <c r="C6528" s="1">
        <v>8743.0</v>
      </c>
      <c r="F6528" s="1" t="s">
        <v>12468</v>
      </c>
      <c r="G6528" s="2">
        <f>IFERROR(__xludf.DUMMYFUNCTION("IF(B6528="""","""",COUNTA(SPLIT(B6528,"" "")))"),16.0)</f>
        <v>16</v>
      </c>
    </row>
    <row r="6529">
      <c r="A6529" s="1" t="s">
        <v>12972</v>
      </c>
      <c r="B6529" s="1" t="s">
        <v>12973</v>
      </c>
      <c r="C6529" s="1">
        <v>8183.0</v>
      </c>
      <c r="F6529" s="1" t="s">
        <v>12468</v>
      </c>
      <c r="G6529" s="2">
        <f>IFERROR(__xludf.DUMMYFUNCTION("IF(B6529="""","""",COUNTA(SPLIT(B6529,"" "")))"),17.0)</f>
        <v>17</v>
      </c>
    </row>
    <row r="6530">
      <c r="A6530" s="1" t="s">
        <v>12974</v>
      </c>
      <c r="B6530" s="1" t="s">
        <v>1369</v>
      </c>
      <c r="C6530" s="1">
        <v>9806.0</v>
      </c>
      <c r="F6530" s="1" t="s">
        <v>12468</v>
      </c>
      <c r="G6530" s="2">
        <f>IFERROR(__xludf.DUMMYFUNCTION("IF(B6530="""","""",COUNTA(SPLIT(B6530,"" "")))"),4.0)</f>
        <v>4</v>
      </c>
    </row>
    <row r="6531">
      <c r="A6531" s="1" t="s">
        <v>12975</v>
      </c>
      <c r="B6531" s="1" t="s">
        <v>12976</v>
      </c>
      <c r="C6531" s="1">
        <v>9807.0</v>
      </c>
      <c r="F6531" s="1" t="s">
        <v>12468</v>
      </c>
      <c r="G6531" s="2">
        <f>IFERROR(__xludf.DUMMYFUNCTION("IF(B6531="""","""",COUNTA(SPLIT(B6531,"" "")))"),10.0)</f>
        <v>10</v>
      </c>
    </row>
    <row r="6532">
      <c r="A6532" s="1" t="s">
        <v>12977</v>
      </c>
      <c r="B6532" s="1" t="s">
        <v>12978</v>
      </c>
      <c r="C6532" s="1">
        <v>9784.0</v>
      </c>
      <c r="F6532" s="1" t="s">
        <v>12468</v>
      </c>
      <c r="G6532" s="2">
        <f>IFERROR(__xludf.DUMMYFUNCTION("IF(B6532="""","""",COUNTA(SPLIT(B6532,"" "")))"),3.0)</f>
        <v>3</v>
      </c>
    </row>
    <row r="6533">
      <c r="A6533" s="1" t="s">
        <v>12979</v>
      </c>
      <c r="B6533" s="1" t="s">
        <v>12980</v>
      </c>
      <c r="C6533" s="1">
        <v>9780.0</v>
      </c>
      <c r="F6533" s="1" t="s">
        <v>12468</v>
      </c>
      <c r="G6533" s="2">
        <f>IFERROR(__xludf.DUMMYFUNCTION("IF(B6533="""","""",COUNTA(SPLIT(B6533,"" "")))"),3.0)</f>
        <v>3</v>
      </c>
    </row>
    <row r="6534">
      <c r="A6534" s="1" t="s">
        <v>12981</v>
      </c>
      <c r="B6534" s="1" t="s">
        <v>12982</v>
      </c>
      <c r="C6534" s="1">
        <v>9778.0</v>
      </c>
      <c r="F6534" s="1" t="s">
        <v>12468</v>
      </c>
      <c r="G6534" s="2">
        <f>IFERROR(__xludf.DUMMYFUNCTION("IF(B6534="""","""",COUNTA(SPLIT(B6534,"" "")))"),3.0)</f>
        <v>3</v>
      </c>
    </row>
    <row r="6535">
      <c r="A6535" s="1" t="s">
        <v>12983</v>
      </c>
      <c r="B6535" s="1" t="s">
        <v>12984</v>
      </c>
      <c r="C6535" s="1">
        <v>9782.0</v>
      </c>
      <c r="F6535" s="1" t="s">
        <v>12468</v>
      </c>
      <c r="G6535" s="2">
        <f>IFERROR(__xludf.DUMMYFUNCTION("IF(B6535="""","""",COUNTA(SPLIT(B6535,"" "")))"),3.0)</f>
        <v>3</v>
      </c>
    </row>
    <row r="6536">
      <c r="A6536" s="1" t="s">
        <v>12985</v>
      </c>
      <c r="B6536" s="1" t="s">
        <v>12986</v>
      </c>
      <c r="C6536" s="1">
        <v>9783.0</v>
      </c>
      <c r="F6536" s="1" t="s">
        <v>12468</v>
      </c>
      <c r="G6536" s="2">
        <f>IFERROR(__xludf.DUMMYFUNCTION("IF(B6536="""","""",COUNTA(SPLIT(B6536,"" "")))"),4.0)</f>
        <v>4</v>
      </c>
    </row>
    <row r="6537">
      <c r="A6537" s="1" t="s">
        <v>12987</v>
      </c>
      <c r="B6537" s="1" t="s">
        <v>12988</v>
      </c>
      <c r="C6537" s="1">
        <v>9779.0</v>
      </c>
      <c r="F6537" s="1" t="s">
        <v>12468</v>
      </c>
      <c r="G6537" s="2">
        <f>IFERROR(__xludf.DUMMYFUNCTION("IF(B6537="""","""",COUNTA(SPLIT(B6537,"" "")))"),3.0)</f>
        <v>3</v>
      </c>
    </row>
    <row r="6538">
      <c r="A6538" s="1" t="s">
        <v>12989</v>
      </c>
      <c r="B6538" s="1" t="s">
        <v>12990</v>
      </c>
      <c r="C6538" s="1">
        <v>9781.0</v>
      </c>
      <c r="F6538" s="1" t="s">
        <v>12468</v>
      </c>
      <c r="G6538" s="2">
        <f>IFERROR(__xludf.DUMMYFUNCTION("IF(B6538="""","""",COUNTA(SPLIT(B6538,"" "")))"),3.0)</f>
        <v>3</v>
      </c>
    </row>
    <row r="6539">
      <c r="A6539" s="1" t="s">
        <v>12991</v>
      </c>
      <c r="B6539" s="1" t="s">
        <v>12992</v>
      </c>
      <c r="C6539" s="1">
        <v>10732.0</v>
      </c>
      <c r="F6539" s="1" t="s">
        <v>12468</v>
      </c>
      <c r="G6539" s="2">
        <f>IFERROR(__xludf.DUMMYFUNCTION("IF(B6539="""","""",COUNTA(SPLIT(B6539,"" "")))"),2.0)</f>
        <v>2</v>
      </c>
    </row>
    <row r="6540">
      <c r="A6540" s="1" t="s">
        <v>12993</v>
      </c>
      <c r="B6540" s="1" t="s">
        <v>12994</v>
      </c>
      <c r="C6540" s="1">
        <v>10733.0</v>
      </c>
      <c r="F6540" s="1" t="s">
        <v>12468</v>
      </c>
      <c r="G6540" s="2">
        <f>IFERROR(__xludf.DUMMYFUNCTION("IF(B6540="""","""",COUNTA(SPLIT(B6540,"" "")))"),5.0)</f>
        <v>5</v>
      </c>
    </row>
    <row r="6541">
      <c r="A6541" s="1" t="s">
        <v>12995</v>
      </c>
      <c r="B6541" s="1" t="s">
        <v>12996</v>
      </c>
      <c r="C6541" s="1">
        <v>11427.0</v>
      </c>
      <c r="F6541" s="1" t="s">
        <v>12468</v>
      </c>
      <c r="G6541" s="2">
        <f>IFERROR(__xludf.DUMMYFUNCTION("IF(B6541="""","""",COUNTA(SPLIT(B6541,"" "")))"),3.0)</f>
        <v>3</v>
      </c>
    </row>
    <row r="6542">
      <c r="A6542" s="1" t="s">
        <v>12997</v>
      </c>
      <c r="B6542" s="1" t="s">
        <v>12998</v>
      </c>
      <c r="C6542" s="1">
        <v>11428.0</v>
      </c>
      <c r="F6542" s="1" t="s">
        <v>12468</v>
      </c>
      <c r="G6542" s="2">
        <f>IFERROR(__xludf.DUMMYFUNCTION("IF(B6542="""","""",COUNTA(SPLIT(B6542,"" "")))"),9.0)</f>
        <v>9</v>
      </c>
    </row>
    <row r="6543">
      <c r="A6543" s="1" t="s">
        <v>12999</v>
      </c>
      <c r="B6543" s="1" t="s">
        <v>13000</v>
      </c>
      <c r="C6543" s="1">
        <v>7795.0</v>
      </c>
      <c r="F6543" s="1" t="s">
        <v>12468</v>
      </c>
      <c r="G6543" s="2">
        <f>IFERROR(__xludf.DUMMYFUNCTION("IF(B6543="""","""",COUNTA(SPLIT(B6543,"" "")))"),3.0)</f>
        <v>3</v>
      </c>
    </row>
    <row r="6544">
      <c r="A6544" s="1" t="s">
        <v>13001</v>
      </c>
      <c r="B6544" s="1" t="s">
        <v>13002</v>
      </c>
      <c r="C6544" s="1">
        <v>7796.0</v>
      </c>
      <c r="F6544" s="1" t="s">
        <v>12468</v>
      </c>
      <c r="G6544" s="2">
        <f>IFERROR(__xludf.DUMMYFUNCTION("IF(B6544="""","""",COUNTA(SPLIT(B6544,"" "")))"),11.0)</f>
        <v>11</v>
      </c>
    </row>
    <row r="6545">
      <c r="A6545" s="1" t="s">
        <v>13003</v>
      </c>
      <c r="B6545" s="1" t="s">
        <v>13004</v>
      </c>
      <c r="C6545" s="1">
        <v>9860.0</v>
      </c>
      <c r="F6545" s="1" t="s">
        <v>12468</v>
      </c>
      <c r="G6545" s="2">
        <f>IFERROR(__xludf.DUMMYFUNCTION("IF(B6545="""","""",COUNTA(SPLIT(B6545,"" "")))"),3.0)</f>
        <v>3</v>
      </c>
    </row>
    <row r="6546">
      <c r="A6546" s="1" t="s">
        <v>13005</v>
      </c>
      <c r="B6546" s="1" t="s">
        <v>13006</v>
      </c>
      <c r="C6546" s="1">
        <v>9861.0</v>
      </c>
      <c r="F6546" s="1" t="s">
        <v>12468</v>
      </c>
      <c r="G6546" s="2">
        <f>IFERROR(__xludf.DUMMYFUNCTION("IF(B6546="""","""",COUNTA(SPLIT(B6546,"" "")))"),10.0)</f>
        <v>10</v>
      </c>
    </row>
    <row r="6547">
      <c r="A6547" s="1" t="s">
        <v>13007</v>
      </c>
      <c r="B6547" s="1" t="s">
        <v>13008</v>
      </c>
      <c r="C6547" s="1">
        <v>9858.0</v>
      </c>
      <c r="F6547" s="1" t="s">
        <v>12468</v>
      </c>
      <c r="G6547" s="2">
        <f>IFERROR(__xludf.DUMMYFUNCTION("IF(B6547="""","""",COUNTA(SPLIT(B6547,"" "")))"),3.0)</f>
        <v>3</v>
      </c>
    </row>
    <row r="6548">
      <c r="A6548" s="1" t="s">
        <v>13009</v>
      </c>
      <c r="B6548" s="1" t="s">
        <v>13010</v>
      </c>
      <c r="C6548" s="1">
        <v>9857.0</v>
      </c>
      <c r="F6548" s="1" t="s">
        <v>12468</v>
      </c>
      <c r="G6548" s="2">
        <f>IFERROR(__xludf.DUMMYFUNCTION("IF(B6548="""","""",COUNTA(SPLIT(B6548,"" "")))"),3.0)</f>
        <v>3</v>
      </c>
    </row>
    <row r="6549">
      <c r="A6549" s="1" t="s">
        <v>13011</v>
      </c>
      <c r="B6549" s="1" t="s">
        <v>13012</v>
      </c>
      <c r="C6549" s="1">
        <v>7880.0</v>
      </c>
      <c r="F6549" s="1" t="s">
        <v>564</v>
      </c>
      <c r="G6549" s="2">
        <f>IFERROR(__xludf.DUMMYFUNCTION("IF(B6549="""","""",COUNTA(SPLIT(B6549,"" "")))"),2.0)</f>
        <v>2</v>
      </c>
    </row>
    <row r="6550">
      <c r="A6550" s="1" t="s">
        <v>13013</v>
      </c>
      <c r="B6550" s="1" t="s">
        <v>13014</v>
      </c>
      <c r="C6550" s="1">
        <v>7881.0</v>
      </c>
      <c r="F6550" s="1" t="s">
        <v>564</v>
      </c>
      <c r="G6550" s="2">
        <f>IFERROR(__xludf.DUMMYFUNCTION("IF(B6550="""","""",COUNTA(SPLIT(B6550,"" "")))"),5.0)</f>
        <v>5</v>
      </c>
    </row>
    <row r="6551">
      <c r="A6551" s="1" t="s">
        <v>13015</v>
      </c>
      <c r="B6551" s="1" t="s">
        <v>13016</v>
      </c>
      <c r="C6551" s="1">
        <v>7878.0</v>
      </c>
      <c r="F6551" s="1" t="s">
        <v>564</v>
      </c>
      <c r="G6551" s="2">
        <f>IFERROR(__xludf.DUMMYFUNCTION("IF(B6551="""","""",COUNTA(SPLIT(B6551,"" "")))"),2.0)</f>
        <v>2</v>
      </c>
    </row>
    <row r="6552">
      <c r="A6552" s="1" t="s">
        <v>13017</v>
      </c>
      <c r="B6552" s="1" t="s">
        <v>13018</v>
      </c>
      <c r="C6552" s="1">
        <v>7879.0</v>
      </c>
      <c r="F6552" s="1" t="s">
        <v>564</v>
      </c>
      <c r="G6552" s="2">
        <f>IFERROR(__xludf.DUMMYFUNCTION("IF(B6552="""","""",COUNTA(SPLIT(B6552,"" "")))"),3.0)</f>
        <v>3</v>
      </c>
    </row>
    <row r="6553">
      <c r="A6553" s="1" t="s">
        <v>13019</v>
      </c>
      <c r="B6553" s="1" t="s">
        <v>13020</v>
      </c>
      <c r="C6553" s="1">
        <v>7882.0</v>
      </c>
      <c r="F6553" s="1" t="s">
        <v>564</v>
      </c>
      <c r="G6553" s="2">
        <f>IFERROR(__xludf.DUMMYFUNCTION("IF(B6553="""","""",COUNTA(SPLIT(B6553,"" "")))"),2.0)</f>
        <v>2</v>
      </c>
    </row>
    <row r="6554">
      <c r="A6554" s="1" t="s">
        <v>13021</v>
      </c>
      <c r="B6554" s="1" t="s">
        <v>13022</v>
      </c>
      <c r="C6554" s="1">
        <v>7883.0</v>
      </c>
      <c r="F6554" s="1" t="s">
        <v>564</v>
      </c>
      <c r="G6554" s="2">
        <f>IFERROR(__xludf.DUMMYFUNCTION("IF(B6554="""","""",COUNTA(SPLIT(B6554,"" "")))"),6.0)</f>
        <v>6</v>
      </c>
    </row>
    <row r="6555">
      <c r="A6555" s="1" t="s">
        <v>13023</v>
      </c>
      <c r="B6555" s="1" t="s">
        <v>13024</v>
      </c>
      <c r="C6555" s="1">
        <v>7884.0</v>
      </c>
      <c r="F6555" s="1" t="s">
        <v>564</v>
      </c>
      <c r="G6555" s="2">
        <f>IFERROR(__xludf.DUMMYFUNCTION("IF(B6555="""","""",COUNTA(SPLIT(B6555,"" "")))"),2.0)</f>
        <v>2</v>
      </c>
    </row>
    <row r="6556">
      <c r="A6556" s="1" t="s">
        <v>13025</v>
      </c>
      <c r="B6556" s="1" t="s">
        <v>13026</v>
      </c>
      <c r="C6556" s="1">
        <v>7885.0</v>
      </c>
      <c r="F6556" s="1" t="s">
        <v>564</v>
      </c>
      <c r="G6556" s="2">
        <f>IFERROR(__xludf.DUMMYFUNCTION("IF(B6556="""","""",COUNTA(SPLIT(B6556,"" "")))"),9.0)</f>
        <v>9</v>
      </c>
    </row>
    <row r="6557">
      <c r="A6557" s="1" t="s">
        <v>13027</v>
      </c>
      <c r="B6557" s="1" t="s">
        <v>13028</v>
      </c>
      <c r="C6557" s="1">
        <v>7693.0</v>
      </c>
      <c r="F6557" s="1" t="s">
        <v>564</v>
      </c>
      <c r="G6557" s="2">
        <f>IFERROR(__xludf.DUMMYFUNCTION("IF(B6557="""","""",COUNTA(SPLIT(B6557,"" "")))"),4.0)</f>
        <v>4</v>
      </c>
    </row>
    <row r="6558">
      <c r="A6558" s="1" t="s">
        <v>13029</v>
      </c>
      <c r="B6558" s="1" t="s">
        <v>13030</v>
      </c>
      <c r="C6558" s="1">
        <v>7692.0</v>
      </c>
      <c r="F6558" s="1" t="s">
        <v>564</v>
      </c>
      <c r="G6558" s="2">
        <f>IFERROR(__xludf.DUMMYFUNCTION("IF(B6558="""","""",COUNTA(SPLIT(B6558,"" "")))"),1.0)</f>
        <v>1</v>
      </c>
    </row>
    <row r="6559">
      <c r="A6559" s="1" t="s">
        <v>13031</v>
      </c>
      <c r="B6559" s="1" t="s">
        <v>13032</v>
      </c>
      <c r="C6559" s="1">
        <v>10128.0</v>
      </c>
      <c r="F6559" s="1" t="s">
        <v>12468</v>
      </c>
      <c r="G6559" s="2">
        <f>IFERROR(__xludf.DUMMYFUNCTION("IF(B6559="""","""",COUNTA(SPLIT(B6559,"" "")))"),11.0)</f>
        <v>11</v>
      </c>
    </row>
    <row r="6560">
      <c r="A6560" s="1" t="s">
        <v>13033</v>
      </c>
      <c r="B6560" s="1" t="s">
        <v>13034</v>
      </c>
      <c r="C6560" s="1">
        <v>10127.0</v>
      </c>
      <c r="F6560" s="1" t="s">
        <v>12468</v>
      </c>
      <c r="G6560" s="2">
        <f>IFERROR(__xludf.DUMMYFUNCTION("IF(B6560="""","""",COUNTA(SPLIT(B6560,"" "")))"),3.0)</f>
        <v>3</v>
      </c>
    </row>
    <row r="6561">
      <c r="A6561" s="1" t="s">
        <v>13035</v>
      </c>
      <c r="B6561" s="1" t="s">
        <v>13036</v>
      </c>
      <c r="C6561" s="1">
        <v>10130.0</v>
      </c>
      <c r="F6561" s="1" t="s">
        <v>12468</v>
      </c>
      <c r="G6561" s="2">
        <f>IFERROR(__xludf.DUMMYFUNCTION("IF(B6561="""","""",COUNTA(SPLIT(B6561,"" "")))"),6.0)</f>
        <v>6</v>
      </c>
    </row>
    <row r="6562">
      <c r="A6562" s="1" t="s">
        <v>13037</v>
      </c>
      <c r="B6562" s="1" t="s">
        <v>13038</v>
      </c>
      <c r="C6562" s="1">
        <v>10129.0</v>
      </c>
      <c r="F6562" s="1" t="s">
        <v>12468</v>
      </c>
      <c r="G6562" s="2">
        <f>IFERROR(__xludf.DUMMYFUNCTION("IF(B6562="""","""",COUNTA(SPLIT(B6562,"" "")))"),3.0)</f>
        <v>3</v>
      </c>
    </row>
    <row r="6563">
      <c r="A6563" s="1" t="s">
        <v>13039</v>
      </c>
      <c r="B6563" s="1" t="s">
        <v>13040</v>
      </c>
      <c r="C6563" s="1">
        <v>10132.0</v>
      </c>
      <c r="F6563" s="1" t="s">
        <v>12468</v>
      </c>
      <c r="G6563" s="2">
        <f>IFERROR(__xludf.DUMMYFUNCTION("IF(B6563="""","""",COUNTA(SPLIT(B6563,"" "")))"),12.0)</f>
        <v>12</v>
      </c>
    </row>
    <row r="6564">
      <c r="A6564" s="1" t="s">
        <v>13041</v>
      </c>
      <c r="B6564" s="1" t="s">
        <v>13042</v>
      </c>
      <c r="C6564" s="1">
        <v>10131.0</v>
      </c>
      <c r="F6564" s="1" t="s">
        <v>12468</v>
      </c>
      <c r="G6564" s="2">
        <f>IFERROR(__xludf.DUMMYFUNCTION("IF(B6564="""","""",COUNTA(SPLIT(B6564,"" "")))"),3.0)</f>
        <v>3</v>
      </c>
    </row>
    <row r="6565">
      <c r="A6565" s="1" t="s">
        <v>13043</v>
      </c>
      <c r="B6565" s="1" t="s">
        <v>13044</v>
      </c>
      <c r="C6565" s="1">
        <v>10032.0</v>
      </c>
      <c r="F6565" s="1" t="s">
        <v>12468</v>
      </c>
      <c r="G6565" s="2">
        <f>IFERROR(__xludf.DUMMYFUNCTION("IF(B6565="""","""",COUNTA(SPLIT(B6565,"" "")))"),6.0)</f>
        <v>6</v>
      </c>
    </row>
    <row r="6566">
      <c r="A6566" s="1" t="s">
        <v>13045</v>
      </c>
      <c r="B6566" s="1" t="s">
        <v>13046</v>
      </c>
      <c r="C6566" s="1">
        <v>10031.0</v>
      </c>
      <c r="F6566" s="1" t="s">
        <v>12468</v>
      </c>
      <c r="G6566" s="2">
        <f>IFERROR(__xludf.DUMMYFUNCTION("IF(B6566="""","""",COUNTA(SPLIT(B6566,"" "")))"),3.0)</f>
        <v>3</v>
      </c>
    </row>
    <row r="6567">
      <c r="A6567" s="1" t="s">
        <v>13047</v>
      </c>
      <c r="B6567" s="1" t="s">
        <v>13048</v>
      </c>
      <c r="C6567" s="1">
        <v>10500.0</v>
      </c>
      <c r="F6567" s="1" t="s">
        <v>12468</v>
      </c>
      <c r="G6567" s="2">
        <f>IFERROR(__xludf.DUMMYFUNCTION("IF(B6567="""","""",COUNTA(SPLIT(B6567,"" "")))"),6.0)</f>
        <v>6</v>
      </c>
    </row>
    <row r="6568">
      <c r="A6568" s="1" t="s">
        <v>13049</v>
      </c>
      <c r="B6568" s="1" t="s">
        <v>13050</v>
      </c>
      <c r="C6568" s="1">
        <v>10499.0</v>
      </c>
      <c r="F6568" s="1" t="s">
        <v>12468</v>
      </c>
      <c r="G6568" s="2">
        <f>IFERROR(__xludf.DUMMYFUNCTION("IF(B6568="""","""",COUNTA(SPLIT(B6568,"" "")))"),3.0)</f>
        <v>3</v>
      </c>
    </row>
    <row r="6569">
      <c r="A6569" s="1" t="s">
        <v>13051</v>
      </c>
      <c r="B6569" s="1" t="s">
        <v>13052</v>
      </c>
      <c r="C6569" s="1">
        <v>10034.0</v>
      </c>
      <c r="F6569" s="1" t="s">
        <v>12468</v>
      </c>
      <c r="G6569" s="2">
        <f>IFERROR(__xludf.DUMMYFUNCTION("IF(B6569="""","""",COUNTA(SPLIT(B6569,"" "")))"),10.0)</f>
        <v>10</v>
      </c>
    </row>
    <row r="6570">
      <c r="A6570" s="1" t="s">
        <v>13053</v>
      </c>
      <c r="B6570" s="1" t="s">
        <v>13054</v>
      </c>
      <c r="C6570" s="1">
        <v>10033.0</v>
      </c>
      <c r="F6570" s="1" t="s">
        <v>12468</v>
      </c>
      <c r="G6570" s="2">
        <f>IFERROR(__xludf.DUMMYFUNCTION("IF(B6570="""","""",COUNTA(SPLIT(B6570,"" "")))"),1.0)</f>
        <v>1</v>
      </c>
    </row>
    <row r="6571">
      <c r="A6571" s="1" t="s">
        <v>13055</v>
      </c>
      <c r="B6571" s="1" t="s">
        <v>13056</v>
      </c>
      <c r="C6571" s="1">
        <v>10124.0</v>
      </c>
      <c r="F6571" s="1" t="s">
        <v>12468</v>
      </c>
      <c r="G6571" s="2">
        <f>IFERROR(__xludf.DUMMYFUNCTION("IF(B6571="""","""",COUNTA(SPLIT(B6571,"" "")))"),9.0)</f>
        <v>9</v>
      </c>
    </row>
    <row r="6572">
      <c r="A6572" s="1" t="s">
        <v>13057</v>
      </c>
      <c r="B6572" s="1" t="s">
        <v>13058</v>
      </c>
      <c r="C6572" s="1">
        <v>10123.0</v>
      </c>
      <c r="F6572" s="1" t="s">
        <v>12468</v>
      </c>
      <c r="G6572" s="2">
        <f>IFERROR(__xludf.DUMMYFUNCTION("IF(B6572="""","""",COUNTA(SPLIT(B6572,"" "")))"),4.0)</f>
        <v>4</v>
      </c>
    </row>
    <row r="6573">
      <c r="A6573" s="1" t="s">
        <v>13059</v>
      </c>
      <c r="B6573" s="1" t="s">
        <v>13060</v>
      </c>
      <c r="C6573" s="1">
        <v>10122.0</v>
      </c>
      <c r="F6573" s="1" t="s">
        <v>12468</v>
      </c>
      <c r="G6573" s="2">
        <f>IFERROR(__xludf.DUMMYFUNCTION("IF(B6573="""","""",COUNTA(SPLIT(B6573,"" "")))"),8.0)</f>
        <v>8</v>
      </c>
    </row>
    <row r="6574">
      <c r="A6574" s="1" t="s">
        <v>13061</v>
      </c>
      <c r="B6574" s="1" t="s">
        <v>13062</v>
      </c>
      <c r="C6574" s="1">
        <v>10121.0</v>
      </c>
      <c r="F6574" s="1" t="s">
        <v>12468</v>
      </c>
      <c r="G6574" s="2">
        <f>IFERROR(__xludf.DUMMYFUNCTION("IF(B6574="""","""",COUNTA(SPLIT(B6574,"" "")))"),4.0)</f>
        <v>4</v>
      </c>
    </row>
    <row r="6575">
      <c r="A6575" s="1" t="s">
        <v>13063</v>
      </c>
      <c r="B6575" s="1" t="s">
        <v>13064</v>
      </c>
      <c r="C6575" s="1">
        <v>10120.0</v>
      </c>
      <c r="F6575" s="1" t="s">
        <v>12468</v>
      </c>
      <c r="G6575" s="2">
        <f>IFERROR(__xludf.DUMMYFUNCTION("IF(B6575="""","""",COUNTA(SPLIT(B6575,"" "")))"),9.0)</f>
        <v>9</v>
      </c>
    </row>
    <row r="6576">
      <c r="A6576" s="1" t="s">
        <v>13065</v>
      </c>
      <c r="B6576" s="1" t="s">
        <v>13066</v>
      </c>
      <c r="C6576" s="1">
        <v>10119.0</v>
      </c>
      <c r="F6576" s="1" t="s">
        <v>12468</v>
      </c>
      <c r="G6576" s="2">
        <f>IFERROR(__xludf.DUMMYFUNCTION("IF(B6576="""","""",COUNTA(SPLIT(B6576,"" "")))"),3.0)</f>
        <v>3</v>
      </c>
    </row>
    <row r="6577">
      <c r="A6577" s="1" t="s">
        <v>13067</v>
      </c>
      <c r="B6577" s="1" t="s">
        <v>13068</v>
      </c>
      <c r="C6577" s="1">
        <v>10126.0</v>
      </c>
      <c r="F6577" s="1" t="s">
        <v>12468</v>
      </c>
      <c r="G6577" s="2">
        <f>IFERROR(__xludf.DUMMYFUNCTION("IF(B6577="""","""",COUNTA(SPLIT(B6577,"" "")))"),9.0)</f>
        <v>9</v>
      </c>
    </row>
    <row r="6578">
      <c r="A6578" s="1" t="s">
        <v>13069</v>
      </c>
      <c r="B6578" s="1" t="s">
        <v>13070</v>
      </c>
      <c r="C6578" s="1">
        <v>10125.0</v>
      </c>
      <c r="F6578" s="1" t="s">
        <v>12468</v>
      </c>
      <c r="G6578" s="2">
        <f>IFERROR(__xludf.DUMMYFUNCTION("IF(B6578="""","""",COUNTA(SPLIT(B6578,"" "")))"),4.0)</f>
        <v>4</v>
      </c>
    </row>
    <row r="6579">
      <c r="A6579" s="1" t="s">
        <v>13071</v>
      </c>
      <c r="B6579" s="1" t="s">
        <v>13072</v>
      </c>
      <c r="C6579" s="1">
        <v>10134.0</v>
      </c>
      <c r="F6579" s="1" t="s">
        <v>12468</v>
      </c>
      <c r="G6579" s="2">
        <f>IFERROR(__xludf.DUMMYFUNCTION("IF(B6579="""","""",COUNTA(SPLIT(B6579,"" "")))"),11.0)</f>
        <v>11</v>
      </c>
    </row>
    <row r="6580">
      <c r="A6580" s="1" t="s">
        <v>13073</v>
      </c>
      <c r="B6580" s="1" t="s">
        <v>13074</v>
      </c>
      <c r="C6580" s="1">
        <v>10133.0</v>
      </c>
      <c r="F6580" s="1" t="s">
        <v>12468</v>
      </c>
      <c r="G6580" s="2">
        <f>IFERROR(__xludf.DUMMYFUNCTION("IF(B6580="""","""",COUNTA(SPLIT(B6580,"" "")))"),2.0)</f>
        <v>2</v>
      </c>
    </row>
    <row r="6581">
      <c r="A6581" s="1" t="s">
        <v>13075</v>
      </c>
      <c r="B6581" s="1" t="s">
        <v>13036</v>
      </c>
      <c r="C6581" s="1">
        <v>10136.0</v>
      </c>
      <c r="F6581" s="1" t="s">
        <v>12468</v>
      </c>
      <c r="G6581" s="2">
        <f>IFERROR(__xludf.DUMMYFUNCTION("IF(B6581="""","""",COUNTA(SPLIT(B6581,"" "")))"),6.0)</f>
        <v>6</v>
      </c>
    </row>
    <row r="6582">
      <c r="A6582" s="1" t="s">
        <v>13076</v>
      </c>
      <c r="B6582" s="1" t="s">
        <v>13077</v>
      </c>
      <c r="C6582" s="1">
        <v>10135.0</v>
      </c>
      <c r="F6582" s="1" t="s">
        <v>12468</v>
      </c>
      <c r="G6582" s="2">
        <f>IFERROR(__xludf.DUMMYFUNCTION("IF(B6582="""","""",COUNTA(SPLIT(B6582,"" "")))"),2.0)</f>
        <v>2</v>
      </c>
    </row>
    <row r="6583">
      <c r="A6583" s="1" t="s">
        <v>13078</v>
      </c>
      <c r="B6583" s="1" t="s">
        <v>13040</v>
      </c>
      <c r="C6583" s="1">
        <v>10138.0</v>
      </c>
      <c r="F6583" s="1" t="s">
        <v>12468</v>
      </c>
      <c r="G6583" s="2">
        <f>IFERROR(__xludf.DUMMYFUNCTION("IF(B6583="""","""",COUNTA(SPLIT(B6583,"" "")))"),12.0)</f>
        <v>12</v>
      </c>
    </row>
    <row r="6584">
      <c r="A6584" s="1" t="s">
        <v>13079</v>
      </c>
      <c r="B6584" s="1" t="s">
        <v>13080</v>
      </c>
      <c r="C6584" s="1">
        <v>10137.0</v>
      </c>
      <c r="F6584" s="1" t="s">
        <v>12468</v>
      </c>
      <c r="G6584" s="2">
        <f>IFERROR(__xludf.DUMMYFUNCTION("IF(B6584="""","""",COUNTA(SPLIT(B6584,"" "")))"),2.0)</f>
        <v>2</v>
      </c>
    </row>
    <row r="6585">
      <c r="A6585" s="1" t="s">
        <v>13081</v>
      </c>
      <c r="B6585" s="1" t="s">
        <v>13082</v>
      </c>
      <c r="C6585" s="1">
        <v>427.0</v>
      </c>
      <c r="F6585" s="1" t="s">
        <v>13083</v>
      </c>
      <c r="G6585" s="2">
        <f>IFERROR(__xludf.DUMMYFUNCTION("IF(B6585="""","""",COUNTA(SPLIT(B6585,"" "")))"),5.0)</f>
        <v>5</v>
      </c>
    </row>
    <row r="6586">
      <c r="A6586" s="1" t="s">
        <v>13084</v>
      </c>
      <c r="B6586" s="1" t="s">
        <v>13082</v>
      </c>
      <c r="C6586" s="1">
        <v>1248.0</v>
      </c>
      <c r="F6586" s="1" t="s">
        <v>13083</v>
      </c>
      <c r="G6586" s="2">
        <f>IFERROR(__xludf.DUMMYFUNCTION("IF(B6586="""","""",COUNTA(SPLIT(B6586,"" "")))"),5.0)</f>
        <v>5</v>
      </c>
    </row>
    <row r="6587">
      <c r="A6587" s="1" t="s">
        <v>13085</v>
      </c>
      <c r="B6587" s="1" t="s">
        <v>13086</v>
      </c>
      <c r="C6587" s="1">
        <v>426.0</v>
      </c>
      <c r="F6587" s="1" t="s">
        <v>13083</v>
      </c>
      <c r="G6587" s="2">
        <f>IFERROR(__xludf.DUMMYFUNCTION("IF(B6587="""","""",COUNTA(SPLIT(B6587,"" "")))"),3.0)</f>
        <v>3</v>
      </c>
    </row>
    <row r="6588">
      <c r="A6588" s="1" t="s">
        <v>13087</v>
      </c>
      <c r="B6588" s="1" t="s">
        <v>13086</v>
      </c>
      <c r="C6588" s="1">
        <v>1249.0</v>
      </c>
      <c r="F6588" s="1" t="s">
        <v>13083</v>
      </c>
      <c r="G6588" s="2">
        <f>IFERROR(__xludf.DUMMYFUNCTION("IF(B6588="""","""",COUNTA(SPLIT(B6588,"" "")))"),3.0)</f>
        <v>3</v>
      </c>
    </row>
    <row r="6589">
      <c r="A6589" s="1" t="s">
        <v>13088</v>
      </c>
      <c r="B6589" s="1" t="s">
        <v>13089</v>
      </c>
      <c r="C6589" s="1">
        <v>436.0</v>
      </c>
      <c r="F6589" s="1" t="s">
        <v>13083</v>
      </c>
      <c r="G6589" s="2">
        <f>IFERROR(__xludf.DUMMYFUNCTION("IF(B6589="""","""",COUNTA(SPLIT(B6589,"" "")))"),4.0)</f>
        <v>4</v>
      </c>
    </row>
    <row r="6590">
      <c r="A6590" s="1" t="s">
        <v>13090</v>
      </c>
      <c r="B6590" s="1" t="s">
        <v>13089</v>
      </c>
      <c r="C6590" s="1">
        <v>1250.0</v>
      </c>
      <c r="F6590" s="1" t="s">
        <v>13083</v>
      </c>
      <c r="G6590" s="2">
        <f>IFERROR(__xludf.DUMMYFUNCTION("IF(B6590="""","""",COUNTA(SPLIT(B6590,"" "")))"),4.0)</f>
        <v>4</v>
      </c>
    </row>
    <row r="6591">
      <c r="A6591" s="1" t="s">
        <v>13091</v>
      </c>
      <c r="B6591" s="1" t="s">
        <v>13092</v>
      </c>
      <c r="C6591" s="1">
        <v>430.0</v>
      </c>
      <c r="F6591" s="1" t="s">
        <v>13083</v>
      </c>
      <c r="G6591" s="2">
        <f>IFERROR(__xludf.DUMMYFUNCTION("IF(B6591="""","""",COUNTA(SPLIT(B6591,"" "")))"),4.0)</f>
        <v>4</v>
      </c>
    </row>
    <row r="6592">
      <c r="A6592" s="1" t="s">
        <v>13093</v>
      </c>
      <c r="B6592" s="1" t="s">
        <v>13092</v>
      </c>
      <c r="C6592" s="1">
        <v>1251.0</v>
      </c>
      <c r="F6592" s="1" t="s">
        <v>13083</v>
      </c>
      <c r="G6592" s="2">
        <f>IFERROR(__xludf.DUMMYFUNCTION("IF(B6592="""","""",COUNTA(SPLIT(B6592,"" "")))"),4.0)</f>
        <v>4</v>
      </c>
    </row>
    <row r="6593">
      <c r="A6593" s="1" t="s">
        <v>13094</v>
      </c>
      <c r="B6593" s="1" t="s">
        <v>13095</v>
      </c>
      <c r="C6593" s="1">
        <v>8777.0</v>
      </c>
      <c r="F6593" s="1" t="s">
        <v>13083</v>
      </c>
      <c r="G6593" s="2">
        <f>IFERROR(__xludf.DUMMYFUNCTION("IF(B6593="""","""",COUNTA(SPLIT(B6593,"" "")))"),1.0)</f>
        <v>1</v>
      </c>
    </row>
    <row r="6594">
      <c r="A6594" s="1" t="s">
        <v>13096</v>
      </c>
      <c r="B6594" s="1" t="s">
        <v>13097</v>
      </c>
      <c r="C6594" s="1">
        <v>1267.0</v>
      </c>
      <c r="F6594" s="1" t="s">
        <v>13083</v>
      </c>
      <c r="G6594" s="2">
        <f>IFERROR(__xludf.DUMMYFUNCTION("IF(B6594="""","""",COUNTA(SPLIT(B6594,"" "")))"),3.0)</f>
        <v>3</v>
      </c>
    </row>
    <row r="6595">
      <c r="A6595" s="1" t="s">
        <v>13098</v>
      </c>
      <c r="B6595" s="1" t="s">
        <v>13097</v>
      </c>
      <c r="C6595" s="1">
        <v>1268.0</v>
      </c>
      <c r="F6595" s="1" t="s">
        <v>13083</v>
      </c>
      <c r="G6595" s="2">
        <f>IFERROR(__xludf.DUMMYFUNCTION("IF(B6595="""","""",COUNTA(SPLIT(B6595,"" "")))"),3.0)</f>
        <v>3</v>
      </c>
    </row>
    <row r="6596">
      <c r="A6596" s="1" t="s">
        <v>13099</v>
      </c>
      <c r="B6596" s="1" t="s">
        <v>13100</v>
      </c>
      <c r="C6596" s="1">
        <v>7531.0</v>
      </c>
      <c r="F6596" s="1" t="s">
        <v>13083</v>
      </c>
      <c r="G6596" s="2">
        <f>IFERROR(__xludf.DUMMYFUNCTION("IF(B6596="""","""",COUNTA(SPLIT(B6596,"" "")))"),3.0)</f>
        <v>3</v>
      </c>
    </row>
    <row r="6597">
      <c r="A6597" s="1" t="s">
        <v>13101</v>
      </c>
      <c r="B6597" s="1" t="s">
        <v>13102</v>
      </c>
      <c r="C6597" s="1">
        <v>7532.0</v>
      </c>
      <c r="F6597" s="1" t="s">
        <v>13083</v>
      </c>
      <c r="G6597" s="2">
        <f>IFERROR(__xludf.DUMMYFUNCTION("IF(B6597="""","""",COUNTA(SPLIT(B6597,"" "")))"),7.0)</f>
        <v>7</v>
      </c>
    </row>
    <row r="6598">
      <c r="A6598" s="1" t="s">
        <v>13103</v>
      </c>
      <c r="B6598" s="1" t="s">
        <v>13104</v>
      </c>
      <c r="C6598" s="1">
        <v>1269.0</v>
      </c>
      <c r="F6598" s="1" t="s">
        <v>13083</v>
      </c>
      <c r="G6598" s="2">
        <f>IFERROR(__xludf.DUMMYFUNCTION("IF(B6598="""","""",COUNTA(SPLIT(B6598,"" "")))"),3.0)</f>
        <v>3</v>
      </c>
    </row>
    <row r="6599">
      <c r="A6599" s="1" t="s">
        <v>13105</v>
      </c>
      <c r="B6599" s="1" t="s">
        <v>13104</v>
      </c>
      <c r="C6599" s="1">
        <v>1270.0</v>
      </c>
      <c r="F6599" s="1" t="s">
        <v>13083</v>
      </c>
      <c r="G6599" s="2">
        <f>IFERROR(__xludf.DUMMYFUNCTION("IF(B6599="""","""",COUNTA(SPLIT(B6599,"" "")))"),3.0)</f>
        <v>3</v>
      </c>
    </row>
    <row r="6600">
      <c r="A6600" s="1" t="s">
        <v>13106</v>
      </c>
      <c r="B6600" s="1" t="s">
        <v>13107</v>
      </c>
      <c r="C6600" s="1">
        <v>7533.0</v>
      </c>
      <c r="F6600" s="1" t="s">
        <v>13083</v>
      </c>
      <c r="G6600" s="2">
        <f>IFERROR(__xludf.DUMMYFUNCTION("IF(B6600="""","""",COUNTA(SPLIT(B6600,"" "")))"),3.0)</f>
        <v>3</v>
      </c>
    </row>
    <row r="6601">
      <c r="A6601" s="1" t="s">
        <v>13108</v>
      </c>
      <c r="B6601" s="1" t="s">
        <v>13109</v>
      </c>
      <c r="C6601" s="1">
        <v>7534.0</v>
      </c>
      <c r="F6601" s="1" t="s">
        <v>13083</v>
      </c>
      <c r="G6601" s="2">
        <f>IFERROR(__xludf.DUMMYFUNCTION("IF(B6601="""","""",COUNTA(SPLIT(B6601,"" "")))"),5.0)</f>
        <v>5</v>
      </c>
    </row>
    <row r="6602">
      <c r="A6602" s="1" t="s">
        <v>13110</v>
      </c>
      <c r="B6602" s="1" t="s">
        <v>13111</v>
      </c>
      <c r="C6602" s="1">
        <v>1271.0</v>
      </c>
      <c r="F6602" s="1" t="s">
        <v>13083</v>
      </c>
      <c r="G6602" s="2">
        <f>IFERROR(__xludf.DUMMYFUNCTION("IF(B6602="""","""",COUNTA(SPLIT(B6602,"" "")))"),3.0)</f>
        <v>3</v>
      </c>
    </row>
    <row r="6603">
      <c r="A6603" s="1" t="s">
        <v>13112</v>
      </c>
      <c r="B6603" s="1" t="s">
        <v>13111</v>
      </c>
      <c r="C6603" s="1">
        <v>1272.0</v>
      </c>
      <c r="F6603" s="1" t="s">
        <v>13083</v>
      </c>
      <c r="G6603" s="2">
        <f>IFERROR(__xludf.DUMMYFUNCTION("IF(B6603="""","""",COUNTA(SPLIT(B6603,"" "")))"),3.0)</f>
        <v>3</v>
      </c>
    </row>
    <row r="6604">
      <c r="A6604" s="1" t="s">
        <v>13113</v>
      </c>
      <c r="B6604" s="1" t="s">
        <v>13114</v>
      </c>
      <c r="C6604" s="1">
        <v>7535.0</v>
      </c>
      <c r="F6604" s="1" t="s">
        <v>13083</v>
      </c>
      <c r="G6604" s="2">
        <f>IFERROR(__xludf.DUMMYFUNCTION("IF(B6604="""","""",COUNTA(SPLIT(B6604,"" "")))"),3.0)</f>
        <v>3</v>
      </c>
    </row>
    <row r="6605">
      <c r="A6605" s="1" t="s">
        <v>13115</v>
      </c>
      <c r="B6605" s="1" t="s">
        <v>13116</v>
      </c>
      <c r="C6605" s="1">
        <v>7536.0</v>
      </c>
      <c r="F6605" s="1" t="s">
        <v>13083</v>
      </c>
      <c r="G6605" s="2">
        <f>IFERROR(__xludf.DUMMYFUNCTION("IF(B6605="""","""",COUNTA(SPLIT(B6605,"" "")))"),6.0)</f>
        <v>6</v>
      </c>
    </row>
    <row r="6606">
      <c r="A6606" s="1" t="s">
        <v>13117</v>
      </c>
      <c r="B6606" s="1" t="s">
        <v>13118</v>
      </c>
      <c r="C6606" s="1">
        <v>1297.0</v>
      </c>
      <c r="F6606" s="1" t="s">
        <v>13083</v>
      </c>
      <c r="G6606" s="2">
        <f>IFERROR(__xludf.DUMMYFUNCTION("IF(B6606="""","""",COUNTA(SPLIT(B6606,"" "")))"),3.0)</f>
        <v>3</v>
      </c>
    </row>
    <row r="6607">
      <c r="A6607" s="1" t="s">
        <v>13119</v>
      </c>
      <c r="B6607" s="1" t="s">
        <v>13118</v>
      </c>
      <c r="C6607" s="1">
        <v>1298.0</v>
      </c>
      <c r="F6607" s="1" t="s">
        <v>13083</v>
      </c>
      <c r="G6607" s="2">
        <f>IFERROR(__xludf.DUMMYFUNCTION("IF(B6607="""","""",COUNTA(SPLIT(B6607,"" "")))"),3.0)</f>
        <v>3</v>
      </c>
    </row>
    <row r="6608">
      <c r="A6608" s="1" t="s">
        <v>13120</v>
      </c>
      <c r="B6608" s="1" t="s">
        <v>13121</v>
      </c>
      <c r="C6608" s="1">
        <v>7537.0</v>
      </c>
      <c r="F6608" s="1" t="s">
        <v>13083</v>
      </c>
      <c r="G6608" s="2">
        <f>IFERROR(__xludf.DUMMYFUNCTION("IF(B6608="""","""",COUNTA(SPLIT(B6608,"" "")))"),2.0)</f>
        <v>2</v>
      </c>
    </row>
    <row r="6609">
      <c r="A6609" s="1" t="s">
        <v>13122</v>
      </c>
      <c r="B6609" s="1" t="s">
        <v>13123</v>
      </c>
      <c r="C6609" s="1">
        <v>7538.0</v>
      </c>
      <c r="F6609" s="1" t="s">
        <v>13083</v>
      </c>
      <c r="G6609" s="2">
        <f>IFERROR(__xludf.DUMMYFUNCTION("IF(B6609="""","""",COUNTA(SPLIT(B6609,"" "")))"),11.0)</f>
        <v>11</v>
      </c>
    </row>
    <row r="6610">
      <c r="A6610" s="1" t="s">
        <v>13124</v>
      </c>
      <c r="B6610" s="1" t="s">
        <v>13125</v>
      </c>
      <c r="C6610" s="1">
        <v>1277.0</v>
      </c>
      <c r="F6610" s="1" t="s">
        <v>13083</v>
      </c>
      <c r="G6610" s="2">
        <f>IFERROR(__xludf.DUMMYFUNCTION("IF(B6610="""","""",COUNTA(SPLIT(B6610,"" "")))"),4.0)</f>
        <v>4</v>
      </c>
    </row>
    <row r="6611">
      <c r="A6611" s="1" t="s">
        <v>13126</v>
      </c>
      <c r="B6611" s="1" t="s">
        <v>13125</v>
      </c>
      <c r="C6611" s="1">
        <v>1278.0</v>
      </c>
      <c r="F6611" s="1" t="s">
        <v>13083</v>
      </c>
      <c r="G6611" s="2">
        <f>IFERROR(__xludf.DUMMYFUNCTION("IF(B6611="""","""",COUNTA(SPLIT(B6611,"" "")))"),4.0)</f>
        <v>4</v>
      </c>
    </row>
    <row r="6612">
      <c r="A6612" s="1" t="s">
        <v>13127</v>
      </c>
      <c r="B6612" s="1" t="s">
        <v>13128</v>
      </c>
      <c r="C6612" s="1">
        <v>7539.0</v>
      </c>
      <c r="F6612" s="1" t="s">
        <v>13083</v>
      </c>
      <c r="G6612" s="2">
        <f>IFERROR(__xludf.DUMMYFUNCTION("IF(B6612="""","""",COUNTA(SPLIT(B6612,"" "")))"),4.0)</f>
        <v>4</v>
      </c>
    </row>
    <row r="6613">
      <c r="A6613" s="1" t="s">
        <v>13129</v>
      </c>
      <c r="B6613" s="1" t="s">
        <v>13130</v>
      </c>
      <c r="C6613" s="1">
        <v>7540.0</v>
      </c>
      <c r="F6613" s="1" t="s">
        <v>13083</v>
      </c>
      <c r="G6613" s="2">
        <f>IFERROR(__xludf.DUMMYFUNCTION("IF(B6613="""","""",COUNTA(SPLIT(B6613,"" "")))"),9.0)</f>
        <v>9</v>
      </c>
    </row>
    <row r="6614">
      <c r="A6614" s="1" t="s">
        <v>13131</v>
      </c>
      <c r="B6614" s="1" t="s">
        <v>13132</v>
      </c>
      <c r="C6614" s="1">
        <v>1279.0</v>
      </c>
      <c r="F6614" s="1" t="s">
        <v>13083</v>
      </c>
      <c r="G6614" s="2">
        <f>IFERROR(__xludf.DUMMYFUNCTION("IF(B6614="""","""",COUNTA(SPLIT(B6614,"" "")))"),3.0)</f>
        <v>3</v>
      </c>
    </row>
    <row r="6615">
      <c r="A6615" s="1" t="s">
        <v>13133</v>
      </c>
      <c r="B6615" s="1" t="s">
        <v>13132</v>
      </c>
      <c r="C6615" s="1">
        <v>1280.0</v>
      </c>
      <c r="F6615" s="1" t="s">
        <v>13083</v>
      </c>
      <c r="G6615" s="2">
        <f>IFERROR(__xludf.DUMMYFUNCTION("IF(B6615="""","""",COUNTA(SPLIT(B6615,"" "")))"),3.0)</f>
        <v>3</v>
      </c>
    </row>
    <row r="6616">
      <c r="A6616" s="1" t="s">
        <v>13134</v>
      </c>
      <c r="B6616" s="1" t="s">
        <v>13135</v>
      </c>
      <c r="C6616" s="1">
        <v>7541.0</v>
      </c>
      <c r="F6616" s="1" t="s">
        <v>13083</v>
      </c>
      <c r="G6616" s="2">
        <f>IFERROR(__xludf.DUMMYFUNCTION("IF(B6616="""","""",COUNTA(SPLIT(B6616,"" "")))"),4.0)</f>
        <v>4</v>
      </c>
    </row>
    <row r="6617">
      <c r="A6617" s="1" t="s">
        <v>13136</v>
      </c>
      <c r="B6617" s="1" t="s">
        <v>13137</v>
      </c>
      <c r="C6617" s="1">
        <v>7542.0</v>
      </c>
      <c r="F6617" s="1" t="s">
        <v>13083</v>
      </c>
      <c r="G6617" s="2">
        <f>IFERROR(__xludf.DUMMYFUNCTION("IF(B6617="""","""",COUNTA(SPLIT(B6617,"" "")))"),8.0)</f>
        <v>8</v>
      </c>
    </row>
    <row r="6618">
      <c r="A6618" s="1" t="s">
        <v>13138</v>
      </c>
      <c r="B6618" s="1" t="s">
        <v>13139</v>
      </c>
      <c r="C6618" s="1">
        <v>1281.0</v>
      </c>
      <c r="F6618" s="1" t="s">
        <v>13083</v>
      </c>
      <c r="G6618" s="2">
        <f>IFERROR(__xludf.DUMMYFUNCTION("IF(B6618="""","""",COUNTA(SPLIT(B6618,"" "")))"),5.0)</f>
        <v>5</v>
      </c>
    </row>
    <row r="6619">
      <c r="A6619" s="1" t="s">
        <v>13140</v>
      </c>
      <c r="B6619" s="1" t="s">
        <v>13139</v>
      </c>
      <c r="C6619" s="1">
        <v>1282.0</v>
      </c>
      <c r="F6619" s="1" t="s">
        <v>13083</v>
      </c>
      <c r="G6619" s="2">
        <f>IFERROR(__xludf.DUMMYFUNCTION("IF(B6619="""","""",COUNTA(SPLIT(B6619,"" "")))"),5.0)</f>
        <v>5</v>
      </c>
    </row>
    <row r="6620">
      <c r="A6620" s="1" t="s">
        <v>13141</v>
      </c>
      <c r="B6620" s="1" t="s">
        <v>13142</v>
      </c>
      <c r="C6620" s="1">
        <v>7543.0</v>
      </c>
      <c r="F6620" s="1" t="s">
        <v>13083</v>
      </c>
      <c r="G6620" s="2">
        <f>IFERROR(__xludf.DUMMYFUNCTION("IF(B6620="""","""",COUNTA(SPLIT(B6620,"" "")))"),4.0)</f>
        <v>4</v>
      </c>
    </row>
    <row r="6621">
      <c r="A6621" s="1" t="s">
        <v>13143</v>
      </c>
      <c r="B6621" s="1" t="s">
        <v>13144</v>
      </c>
      <c r="C6621" s="1">
        <v>7544.0</v>
      </c>
      <c r="F6621" s="1" t="s">
        <v>13083</v>
      </c>
      <c r="G6621" s="2">
        <f>IFERROR(__xludf.DUMMYFUNCTION("IF(B6621="""","""",COUNTA(SPLIT(B6621,"" "")))"),9.0)</f>
        <v>9</v>
      </c>
    </row>
    <row r="6622">
      <c r="A6622" s="1" t="s">
        <v>13145</v>
      </c>
      <c r="B6622" s="1" t="s">
        <v>13146</v>
      </c>
      <c r="C6622" s="1">
        <v>1273.0</v>
      </c>
      <c r="F6622" s="1" t="s">
        <v>13083</v>
      </c>
      <c r="G6622" s="2">
        <f>IFERROR(__xludf.DUMMYFUNCTION("IF(B6622="""","""",COUNTA(SPLIT(B6622,"" "")))"),3.0)</f>
        <v>3</v>
      </c>
    </row>
    <row r="6623">
      <c r="A6623" s="1" t="s">
        <v>13147</v>
      </c>
      <c r="B6623" s="1" t="s">
        <v>13146</v>
      </c>
      <c r="C6623" s="1">
        <v>1274.0</v>
      </c>
      <c r="F6623" s="1" t="s">
        <v>13083</v>
      </c>
      <c r="G6623" s="2">
        <f>IFERROR(__xludf.DUMMYFUNCTION("IF(B6623="""","""",COUNTA(SPLIT(B6623,"" "")))"),3.0)</f>
        <v>3</v>
      </c>
    </row>
    <row r="6624">
      <c r="A6624" s="1" t="s">
        <v>13148</v>
      </c>
      <c r="B6624" s="1" t="s">
        <v>13149</v>
      </c>
      <c r="C6624" s="1">
        <v>7545.0</v>
      </c>
      <c r="F6624" s="1" t="s">
        <v>13083</v>
      </c>
      <c r="G6624" s="2">
        <f>IFERROR(__xludf.DUMMYFUNCTION("IF(B6624="""","""",COUNTA(SPLIT(B6624,"" "")))"),3.0)</f>
        <v>3</v>
      </c>
    </row>
    <row r="6625">
      <c r="A6625" s="1" t="s">
        <v>13150</v>
      </c>
      <c r="B6625" s="1" t="s">
        <v>13151</v>
      </c>
      <c r="C6625" s="1">
        <v>7546.0</v>
      </c>
      <c r="F6625" s="1" t="s">
        <v>13083</v>
      </c>
      <c r="G6625" s="2">
        <f>IFERROR(__xludf.DUMMYFUNCTION("IF(B6625="""","""",COUNTA(SPLIT(B6625,"" "")))"),6.0)</f>
        <v>6</v>
      </c>
    </row>
    <row r="6626">
      <c r="A6626" s="1" t="s">
        <v>13152</v>
      </c>
      <c r="B6626" s="1" t="s">
        <v>13153</v>
      </c>
      <c r="C6626" s="1">
        <v>1275.0</v>
      </c>
      <c r="F6626" s="1" t="s">
        <v>13083</v>
      </c>
      <c r="G6626" s="2">
        <f>IFERROR(__xludf.DUMMYFUNCTION("IF(B6626="""","""",COUNTA(SPLIT(B6626,"" "")))"),4.0)</f>
        <v>4</v>
      </c>
    </row>
    <row r="6627">
      <c r="A6627" s="1" t="s">
        <v>13154</v>
      </c>
      <c r="B6627" s="1" t="s">
        <v>13153</v>
      </c>
      <c r="C6627" s="1">
        <v>1276.0</v>
      </c>
      <c r="F6627" s="1" t="s">
        <v>13083</v>
      </c>
      <c r="G6627" s="2">
        <f>IFERROR(__xludf.DUMMYFUNCTION("IF(B6627="""","""",COUNTA(SPLIT(B6627,"" "")))"),4.0)</f>
        <v>4</v>
      </c>
    </row>
    <row r="6628">
      <c r="A6628" s="1" t="s">
        <v>13155</v>
      </c>
      <c r="B6628" s="1" t="s">
        <v>13156</v>
      </c>
      <c r="C6628" s="1">
        <v>7547.0</v>
      </c>
      <c r="F6628" s="1" t="s">
        <v>13083</v>
      </c>
      <c r="G6628" s="2">
        <f>IFERROR(__xludf.DUMMYFUNCTION("IF(B6628="""","""",COUNTA(SPLIT(B6628,"" "")))"),3.0)</f>
        <v>3</v>
      </c>
    </row>
    <row r="6629">
      <c r="A6629" s="1" t="s">
        <v>13157</v>
      </c>
      <c r="B6629" s="1" t="s">
        <v>13158</v>
      </c>
      <c r="C6629" s="1">
        <v>7548.0</v>
      </c>
      <c r="F6629" s="1" t="s">
        <v>13083</v>
      </c>
      <c r="G6629" s="2">
        <f>IFERROR(__xludf.DUMMYFUNCTION("IF(B6629="""","""",COUNTA(SPLIT(B6629,"" "")))"),7.0)</f>
        <v>7</v>
      </c>
    </row>
    <row r="6630">
      <c r="A6630" s="1" t="s">
        <v>13159</v>
      </c>
      <c r="B6630" s="1" t="s">
        <v>13160</v>
      </c>
      <c r="C6630" s="1">
        <v>7176.0</v>
      </c>
      <c r="F6630" s="1" t="s">
        <v>13083</v>
      </c>
      <c r="G6630" s="2">
        <f>IFERROR(__xludf.DUMMYFUNCTION("IF(B6630="""","""",COUNTA(SPLIT(B6630,"" "")))"),4.0)</f>
        <v>4</v>
      </c>
    </row>
    <row r="6631">
      <c r="A6631" s="1" t="s">
        <v>13161</v>
      </c>
      <c r="B6631" s="1" t="s">
        <v>13160</v>
      </c>
      <c r="C6631" s="1">
        <v>7177.0</v>
      </c>
      <c r="F6631" s="1" t="s">
        <v>13083</v>
      </c>
      <c r="G6631" s="2">
        <f>IFERROR(__xludf.DUMMYFUNCTION("IF(B6631="""","""",COUNTA(SPLIT(B6631,"" "")))"),4.0)</f>
        <v>4</v>
      </c>
    </row>
    <row r="6632">
      <c r="A6632" s="1" t="s">
        <v>13162</v>
      </c>
      <c r="B6632" s="1" t="s">
        <v>13163</v>
      </c>
      <c r="C6632" s="1">
        <v>7573.0</v>
      </c>
      <c r="F6632" s="1" t="s">
        <v>13083</v>
      </c>
      <c r="G6632" s="2">
        <f>IFERROR(__xludf.DUMMYFUNCTION("IF(B6632="""","""",COUNTA(SPLIT(B6632,"" "")))"),4.0)</f>
        <v>4</v>
      </c>
    </row>
    <row r="6633">
      <c r="A6633" s="1" t="s">
        <v>13164</v>
      </c>
      <c r="B6633" s="1" t="s">
        <v>13165</v>
      </c>
      <c r="C6633" s="1">
        <v>7574.0</v>
      </c>
      <c r="F6633" s="1" t="s">
        <v>13083</v>
      </c>
      <c r="G6633" s="2">
        <f>IFERROR(__xludf.DUMMYFUNCTION("IF(B6633="""","""",COUNTA(SPLIT(B6633,"" "")))"),9.0)</f>
        <v>9</v>
      </c>
    </row>
    <row r="6634">
      <c r="A6634" s="1" t="s">
        <v>13166</v>
      </c>
      <c r="B6634" s="1" t="s">
        <v>13167</v>
      </c>
      <c r="C6634" s="1">
        <v>7180.0</v>
      </c>
      <c r="F6634" s="1" t="s">
        <v>13083</v>
      </c>
      <c r="G6634" s="2">
        <f>IFERROR(__xludf.DUMMYFUNCTION("IF(B6634="""","""",COUNTA(SPLIT(B6634,"" "")))"),4.0)</f>
        <v>4</v>
      </c>
    </row>
    <row r="6635">
      <c r="A6635" s="1" t="s">
        <v>13168</v>
      </c>
      <c r="B6635" s="1" t="s">
        <v>13167</v>
      </c>
      <c r="C6635" s="1">
        <v>7181.0</v>
      </c>
      <c r="F6635" s="1" t="s">
        <v>13083</v>
      </c>
      <c r="G6635" s="2">
        <f>IFERROR(__xludf.DUMMYFUNCTION("IF(B6635="""","""",COUNTA(SPLIT(B6635,"" "")))"),4.0)</f>
        <v>4</v>
      </c>
    </row>
    <row r="6636">
      <c r="A6636" s="1" t="s">
        <v>13169</v>
      </c>
      <c r="B6636" s="1" t="s">
        <v>13170</v>
      </c>
      <c r="C6636" s="1">
        <v>7579.0</v>
      </c>
      <c r="F6636" s="1" t="s">
        <v>13083</v>
      </c>
      <c r="G6636" s="2">
        <f>IFERROR(__xludf.DUMMYFUNCTION("IF(B6636="""","""",COUNTA(SPLIT(B6636,"" "")))"),3.0)</f>
        <v>3</v>
      </c>
    </row>
    <row r="6637">
      <c r="A6637" s="1" t="s">
        <v>13171</v>
      </c>
      <c r="B6637" s="1" t="s">
        <v>13172</v>
      </c>
      <c r="C6637" s="1">
        <v>7580.0</v>
      </c>
      <c r="F6637" s="1" t="s">
        <v>13083</v>
      </c>
      <c r="G6637" s="2">
        <f>IFERROR(__xludf.DUMMYFUNCTION("IF(B6637="""","""",COUNTA(SPLIT(B6637,"" "")))"),7.0)</f>
        <v>7</v>
      </c>
    </row>
    <row r="6638">
      <c r="A6638" s="1" t="s">
        <v>13173</v>
      </c>
      <c r="B6638" s="1" t="s">
        <v>13174</v>
      </c>
      <c r="C6638" s="1">
        <v>7178.0</v>
      </c>
      <c r="F6638" s="1" t="s">
        <v>13083</v>
      </c>
      <c r="G6638" s="2">
        <f>IFERROR(__xludf.DUMMYFUNCTION("IF(B6638="""","""",COUNTA(SPLIT(B6638,"" "")))"),3.0)</f>
        <v>3</v>
      </c>
    </row>
    <row r="6639">
      <c r="A6639" s="1" t="s">
        <v>13175</v>
      </c>
      <c r="B6639" s="1" t="s">
        <v>13176</v>
      </c>
      <c r="C6639" s="1">
        <v>7179.0</v>
      </c>
      <c r="F6639" s="1" t="s">
        <v>13083</v>
      </c>
      <c r="G6639" s="2">
        <f>IFERROR(__xludf.DUMMYFUNCTION("IF(B6639="""","""",COUNTA(SPLIT(B6639,"" "")))"),3.0)</f>
        <v>3</v>
      </c>
    </row>
    <row r="6640">
      <c r="A6640" s="1" t="s">
        <v>13177</v>
      </c>
      <c r="B6640" s="1" t="s">
        <v>13178</v>
      </c>
      <c r="C6640" s="1">
        <v>7577.0</v>
      </c>
      <c r="F6640" s="1" t="s">
        <v>13083</v>
      </c>
      <c r="G6640" s="2">
        <f>IFERROR(__xludf.DUMMYFUNCTION("IF(B6640="""","""",COUNTA(SPLIT(B6640,"" "")))"),4.0)</f>
        <v>4</v>
      </c>
    </row>
    <row r="6641">
      <c r="A6641" s="1" t="s">
        <v>13179</v>
      </c>
      <c r="B6641" s="1" t="s">
        <v>13180</v>
      </c>
      <c r="C6641" s="1">
        <v>7578.0</v>
      </c>
      <c r="F6641" s="1" t="s">
        <v>13083</v>
      </c>
      <c r="G6641" s="2">
        <f>IFERROR(__xludf.DUMMYFUNCTION("IF(B6641="""","""",COUNTA(SPLIT(B6641,"" "")))"),15.0)</f>
        <v>15</v>
      </c>
    </row>
    <row r="6642">
      <c r="A6642" s="1" t="s">
        <v>13181</v>
      </c>
      <c r="B6642" s="1" t="s">
        <v>13182</v>
      </c>
      <c r="C6642" s="1">
        <v>1299.0</v>
      </c>
      <c r="F6642" s="1" t="s">
        <v>13083</v>
      </c>
      <c r="G6642" s="2">
        <f>IFERROR(__xludf.DUMMYFUNCTION("IF(B6642="""","""",COUNTA(SPLIT(B6642,"" "")))"),4.0)</f>
        <v>4</v>
      </c>
    </row>
    <row r="6643">
      <c r="A6643" s="1" t="s">
        <v>13183</v>
      </c>
      <c r="B6643" s="1" t="s">
        <v>13182</v>
      </c>
      <c r="C6643" s="1">
        <v>1300.0</v>
      </c>
      <c r="F6643" s="1" t="s">
        <v>13083</v>
      </c>
      <c r="G6643" s="2">
        <f>IFERROR(__xludf.DUMMYFUNCTION("IF(B6643="""","""",COUNTA(SPLIT(B6643,"" "")))"),4.0)</f>
        <v>4</v>
      </c>
    </row>
    <row r="6644">
      <c r="A6644" s="1" t="s">
        <v>13184</v>
      </c>
      <c r="B6644" s="1" t="s">
        <v>13185</v>
      </c>
      <c r="C6644" s="1">
        <v>7549.0</v>
      </c>
      <c r="F6644" s="1" t="s">
        <v>13083</v>
      </c>
      <c r="G6644" s="2">
        <f>IFERROR(__xludf.DUMMYFUNCTION("IF(B6644="""","""",COUNTA(SPLIT(B6644,"" "")))"),2.0)</f>
        <v>2</v>
      </c>
    </row>
    <row r="6645">
      <c r="A6645" s="1" t="s">
        <v>13186</v>
      </c>
      <c r="B6645" s="1" t="s">
        <v>13187</v>
      </c>
      <c r="C6645" s="1">
        <v>7550.0</v>
      </c>
      <c r="F6645" s="1" t="s">
        <v>13083</v>
      </c>
      <c r="G6645" s="2">
        <f>IFERROR(__xludf.DUMMYFUNCTION("IF(B6645="""","""",COUNTA(SPLIT(B6645,"" "")))"),15.0)</f>
        <v>15</v>
      </c>
    </row>
    <row r="6646">
      <c r="A6646" s="1" t="s">
        <v>13188</v>
      </c>
      <c r="B6646" s="1" t="s">
        <v>13189</v>
      </c>
      <c r="C6646" s="1">
        <v>1653.0</v>
      </c>
      <c r="F6646" s="1" t="s">
        <v>13083</v>
      </c>
      <c r="G6646" s="2">
        <f>IFERROR(__xludf.DUMMYFUNCTION("IF(B6646="""","""",COUNTA(SPLIT(B6646,"" "")))"),3.0)</f>
        <v>3</v>
      </c>
    </row>
    <row r="6647">
      <c r="A6647" s="1" t="s">
        <v>13190</v>
      </c>
      <c r="B6647" s="1" t="s">
        <v>13189</v>
      </c>
      <c r="C6647" s="1">
        <v>1654.0</v>
      </c>
      <c r="F6647" s="1" t="s">
        <v>13083</v>
      </c>
      <c r="G6647" s="2">
        <f>IFERROR(__xludf.DUMMYFUNCTION("IF(B6647="""","""",COUNTA(SPLIT(B6647,"" "")))"),3.0)</f>
        <v>3</v>
      </c>
    </row>
    <row r="6648">
      <c r="A6648" s="1" t="s">
        <v>13191</v>
      </c>
      <c r="B6648" s="1" t="s">
        <v>13192</v>
      </c>
      <c r="C6648" s="1">
        <v>7551.0</v>
      </c>
      <c r="F6648" s="1" t="s">
        <v>13083</v>
      </c>
      <c r="G6648" s="2">
        <f>IFERROR(__xludf.DUMMYFUNCTION("IF(B6648="""","""",COUNTA(SPLIT(B6648,"" "")))"),2.0)</f>
        <v>2</v>
      </c>
    </row>
    <row r="6649">
      <c r="A6649" s="1" t="s">
        <v>13193</v>
      </c>
      <c r="B6649" s="1" t="s">
        <v>13194</v>
      </c>
      <c r="C6649" s="1">
        <v>7552.0</v>
      </c>
      <c r="F6649" s="1" t="s">
        <v>13083</v>
      </c>
      <c r="G6649" s="2">
        <f>IFERROR(__xludf.DUMMYFUNCTION("IF(B6649="""","""",COUNTA(SPLIT(B6649,"" "")))"),14.0)</f>
        <v>14</v>
      </c>
    </row>
    <row r="6650">
      <c r="A6650" s="1" t="s">
        <v>13195</v>
      </c>
      <c r="B6650" s="1" t="s">
        <v>13196</v>
      </c>
      <c r="C6650" s="1">
        <v>1261.0</v>
      </c>
      <c r="F6650" s="1" t="s">
        <v>13083</v>
      </c>
      <c r="G6650" s="2">
        <f>IFERROR(__xludf.DUMMYFUNCTION("IF(B6650="""","""",COUNTA(SPLIT(B6650,"" "")))"),3.0)</f>
        <v>3</v>
      </c>
    </row>
    <row r="6651">
      <c r="A6651" s="1" t="s">
        <v>13197</v>
      </c>
      <c r="B6651" s="1" t="s">
        <v>13196</v>
      </c>
      <c r="C6651" s="1">
        <v>1262.0</v>
      </c>
      <c r="F6651" s="1" t="s">
        <v>13083</v>
      </c>
      <c r="G6651" s="2">
        <f>IFERROR(__xludf.DUMMYFUNCTION("IF(B6651="""","""",COUNTA(SPLIT(B6651,"" "")))"),3.0)</f>
        <v>3</v>
      </c>
    </row>
    <row r="6652">
      <c r="A6652" s="1" t="s">
        <v>13198</v>
      </c>
      <c r="B6652" s="1" t="s">
        <v>13199</v>
      </c>
      <c r="C6652" s="1">
        <v>7553.0</v>
      </c>
      <c r="F6652" s="1" t="s">
        <v>13083</v>
      </c>
      <c r="G6652" s="2">
        <f>IFERROR(__xludf.DUMMYFUNCTION("IF(B6652="""","""",COUNTA(SPLIT(B6652,"" "")))"),3.0)</f>
        <v>3</v>
      </c>
    </row>
    <row r="6653">
      <c r="A6653" s="1" t="s">
        <v>13200</v>
      </c>
      <c r="B6653" s="1" t="s">
        <v>13201</v>
      </c>
      <c r="C6653" s="1">
        <v>7554.0</v>
      </c>
      <c r="F6653" s="1" t="s">
        <v>13083</v>
      </c>
      <c r="G6653" s="2">
        <f>IFERROR(__xludf.DUMMYFUNCTION("IF(B6653="""","""",COUNTA(SPLIT(B6653,"" "")))"),7.0)</f>
        <v>7</v>
      </c>
    </row>
    <row r="6654">
      <c r="A6654" s="1" t="s">
        <v>13202</v>
      </c>
      <c r="B6654" s="1" t="s">
        <v>13203</v>
      </c>
      <c r="C6654" s="1">
        <v>1263.0</v>
      </c>
      <c r="F6654" s="1" t="s">
        <v>13083</v>
      </c>
      <c r="G6654" s="2">
        <f>IFERROR(__xludf.DUMMYFUNCTION("IF(B6654="""","""",COUNTA(SPLIT(B6654,"" "")))"),3.0)</f>
        <v>3</v>
      </c>
    </row>
    <row r="6655">
      <c r="A6655" s="1" t="s">
        <v>13204</v>
      </c>
      <c r="B6655" s="1" t="s">
        <v>13205</v>
      </c>
      <c r="C6655" s="1">
        <v>1264.0</v>
      </c>
      <c r="F6655" s="1" t="s">
        <v>13083</v>
      </c>
      <c r="G6655" s="2">
        <f>IFERROR(__xludf.DUMMYFUNCTION("IF(B6655="""","""",COUNTA(SPLIT(B6655,"" "")))"),3.0)</f>
        <v>3</v>
      </c>
    </row>
    <row r="6656">
      <c r="A6656" s="1" t="s">
        <v>13206</v>
      </c>
      <c r="B6656" s="1" t="s">
        <v>13207</v>
      </c>
      <c r="C6656" s="1">
        <v>7555.0</v>
      </c>
      <c r="F6656" s="1" t="s">
        <v>13083</v>
      </c>
      <c r="G6656" s="2">
        <f>IFERROR(__xludf.DUMMYFUNCTION("IF(B6656="""","""",COUNTA(SPLIT(B6656,"" "")))"),3.0)</f>
        <v>3</v>
      </c>
    </row>
    <row r="6657">
      <c r="A6657" s="1" t="s">
        <v>13208</v>
      </c>
      <c r="B6657" s="1" t="s">
        <v>13209</v>
      </c>
      <c r="C6657" s="1">
        <v>7556.0</v>
      </c>
      <c r="F6657" s="1" t="s">
        <v>13083</v>
      </c>
      <c r="G6657" s="2">
        <f>IFERROR(__xludf.DUMMYFUNCTION("IF(B6657="""","""",COUNTA(SPLIT(B6657,"" "")))"),5.0)</f>
        <v>5</v>
      </c>
    </row>
    <row r="6658">
      <c r="A6658" s="1" t="s">
        <v>13210</v>
      </c>
      <c r="B6658" s="1" t="s">
        <v>13211</v>
      </c>
      <c r="C6658" s="1">
        <v>1265.0</v>
      </c>
      <c r="F6658" s="1" t="s">
        <v>13083</v>
      </c>
      <c r="G6658" s="2">
        <f>IFERROR(__xludf.DUMMYFUNCTION("IF(B6658="""","""",COUNTA(SPLIT(B6658,"" "")))"),3.0)</f>
        <v>3</v>
      </c>
    </row>
    <row r="6659">
      <c r="A6659" s="1" t="s">
        <v>13212</v>
      </c>
      <c r="B6659" s="1" t="s">
        <v>13211</v>
      </c>
      <c r="C6659" s="1">
        <v>1266.0</v>
      </c>
      <c r="F6659" s="1" t="s">
        <v>13083</v>
      </c>
      <c r="G6659" s="2">
        <f>IFERROR(__xludf.DUMMYFUNCTION("IF(B6659="""","""",COUNTA(SPLIT(B6659,"" "")))"),3.0)</f>
        <v>3</v>
      </c>
    </row>
    <row r="6660">
      <c r="A6660" s="1" t="s">
        <v>13213</v>
      </c>
      <c r="B6660" s="1" t="s">
        <v>13214</v>
      </c>
      <c r="C6660" s="1">
        <v>7557.0</v>
      </c>
      <c r="F6660" s="1" t="s">
        <v>13083</v>
      </c>
      <c r="G6660" s="2">
        <f>IFERROR(__xludf.DUMMYFUNCTION("IF(B6660="""","""",COUNTA(SPLIT(B6660,"" "")))"),3.0)</f>
        <v>3</v>
      </c>
    </row>
    <row r="6661">
      <c r="A6661" s="1" t="s">
        <v>13215</v>
      </c>
      <c r="B6661" s="1" t="s">
        <v>13216</v>
      </c>
      <c r="C6661" s="1">
        <v>7558.0</v>
      </c>
      <c r="F6661" s="1" t="s">
        <v>13083</v>
      </c>
      <c r="G6661" s="2">
        <f>IFERROR(__xludf.DUMMYFUNCTION("IF(B6661="""","""",COUNTA(SPLIT(B6661,"" "")))"),6.0)</f>
        <v>6</v>
      </c>
    </row>
    <row r="6662">
      <c r="A6662" s="1" t="s">
        <v>13217</v>
      </c>
      <c r="B6662" s="1" t="s">
        <v>13218</v>
      </c>
      <c r="C6662" s="1">
        <v>7184.0</v>
      </c>
      <c r="F6662" s="1" t="s">
        <v>13083</v>
      </c>
      <c r="G6662" s="2">
        <f>IFERROR(__xludf.DUMMYFUNCTION("IF(B6662="""","""",COUNTA(SPLIT(B6662,"" "")))"),3.0)</f>
        <v>3</v>
      </c>
    </row>
    <row r="6663">
      <c r="A6663" s="1" t="s">
        <v>13219</v>
      </c>
      <c r="B6663" s="1" t="s">
        <v>13218</v>
      </c>
      <c r="C6663" s="1">
        <v>7185.0</v>
      </c>
      <c r="F6663" s="1" t="s">
        <v>13083</v>
      </c>
      <c r="G6663" s="2">
        <f>IFERROR(__xludf.DUMMYFUNCTION("IF(B6663="""","""",COUNTA(SPLIT(B6663,"" "")))"),3.0)</f>
        <v>3</v>
      </c>
    </row>
    <row r="6664">
      <c r="A6664" s="1" t="s">
        <v>13220</v>
      </c>
      <c r="B6664" s="1" t="s">
        <v>13221</v>
      </c>
      <c r="C6664" s="1">
        <v>7583.0</v>
      </c>
      <c r="F6664" s="1" t="s">
        <v>13083</v>
      </c>
      <c r="G6664" s="2">
        <f>IFERROR(__xludf.DUMMYFUNCTION("IF(B6664="""","""",COUNTA(SPLIT(B6664,"" "")))"),3.0)</f>
        <v>3</v>
      </c>
    </row>
    <row r="6665">
      <c r="A6665" s="1" t="s">
        <v>13222</v>
      </c>
      <c r="B6665" s="1" t="s">
        <v>13223</v>
      </c>
      <c r="C6665" s="1">
        <v>7584.0</v>
      </c>
      <c r="F6665" s="1" t="s">
        <v>13083</v>
      </c>
      <c r="G6665" s="2">
        <f>IFERROR(__xludf.DUMMYFUNCTION("IF(B6665="""","""",COUNTA(SPLIT(B6665,"" "")))"),9.0)</f>
        <v>9</v>
      </c>
    </row>
    <row r="6666">
      <c r="A6666" s="1" t="s">
        <v>13224</v>
      </c>
      <c r="B6666" s="1" t="s">
        <v>13225</v>
      </c>
      <c r="C6666" s="1">
        <v>7186.0</v>
      </c>
      <c r="F6666" s="1" t="s">
        <v>13083</v>
      </c>
      <c r="G6666" s="2">
        <f>IFERROR(__xludf.DUMMYFUNCTION("IF(B6666="""","""",COUNTA(SPLIT(B6666,"" "")))"),3.0)</f>
        <v>3</v>
      </c>
    </row>
    <row r="6667">
      <c r="A6667" s="1" t="s">
        <v>13226</v>
      </c>
      <c r="B6667" s="1" t="s">
        <v>13225</v>
      </c>
      <c r="C6667" s="1">
        <v>7187.0</v>
      </c>
      <c r="F6667" s="1" t="s">
        <v>13083</v>
      </c>
      <c r="G6667" s="2">
        <f>IFERROR(__xludf.DUMMYFUNCTION("IF(B6667="""","""",COUNTA(SPLIT(B6667,"" "")))"),3.0)</f>
        <v>3</v>
      </c>
    </row>
    <row r="6668">
      <c r="A6668" s="1" t="s">
        <v>13227</v>
      </c>
      <c r="B6668" s="1" t="s">
        <v>13228</v>
      </c>
      <c r="C6668" s="1">
        <v>7585.0</v>
      </c>
      <c r="F6668" s="1" t="s">
        <v>13083</v>
      </c>
      <c r="G6668" s="2">
        <f>IFERROR(__xludf.DUMMYFUNCTION("IF(B6668="""","""",COUNTA(SPLIT(B6668,"" "")))"),3.0)</f>
        <v>3</v>
      </c>
    </row>
    <row r="6669">
      <c r="A6669" s="1" t="s">
        <v>13229</v>
      </c>
      <c r="B6669" s="1" t="s">
        <v>13230</v>
      </c>
      <c r="C6669" s="1">
        <v>7586.0</v>
      </c>
      <c r="F6669" s="1" t="s">
        <v>13083</v>
      </c>
      <c r="G6669" s="2">
        <f>IFERROR(__xludf.DUMMYFUNCTION("IF(B6669="""","""",COUNTA(SPLIT(B6669,"" "")))"),7.0)</f>
        <v>7</v>
      </c>
    </row>
    <row r="6670">
      <c r="A6670" s="1" t="s">
        <v>13231</v>
      </c>
      <c r="B6670" s="1" t="s">
        <v>13232</v>
      </c>
      <c r="C6670" s="1">
        <v>7188.0</v>
      </c>
      <c r="F6670" s="1" t="s">
        <v>13083</v>
      </c>
      <c r="G6670" s="2">
        <f>IFERROR(__xludf.DUMMYFUNCTION("IF(B6670="""","""",COUNTA(SPLIT(B6670,"" "")))"),3.0)</f>
        <v>3</v>
      </c>
    </row>
    <row r="6671">
      <c r="A6671" s="1" t="s">
        <v>13233</v>
      </c>
      <c r="B6671" s="1" t="s">
        <v>13232</v>
      </c>
      <c r="C6671" s="1">
        <v>7189.0</v>
      </c>
      <c r="F6671" s="1" t="s">
        <v>13083</v>
      </c>
      <c r="G6671" s="2">
        <f>IFERROR(__xludf.DUMMYFUNCTION("IF(B6671="""","""",COUNTA(SPLIT(B6671,"" "")))"),3.0)</f>
        <v>3</v>
      </c>
    </row>
    <row r="6672">
      <c r="A6672" s="1" t="s">
        <v>13234</v>
      </c>
      <c r="B6672" s="1" t="s">
        <v>13235</v>
      </c>
      <c r="C6672" s="1">
        <v>7587.0</v>
      </c>
      <c r="F6672" s="1" t="s">
        <v>13083</v>
      </c>
      <c r="G6672" s="2">
        <f>IFERROR(__xludf.DUMMYFUNCTION("IF(B6672="""","""",COUNTA(SPLIT(B6672,"" "")))"),3.0)</f>
        <v>3</v>
      </c>
    </row>
    <row r="6673">
      <c r="A6673" s="1" t="s">
        <v>13236</v>
      </c>
      <c r="B6673" s="1" t="s">
        <v>13237</v>
      </c>
      <c r="C6673" s="1">
        <v>7588.0</v>
      </c>
      <c r="F6673" s="1" t="s">
        <v>13083</v>
      </c>
      <c r="G6673" s="2">
        <f>IFERROR(__xludf.DUMMYFUNCTION("IF(B6673="""","""",COUNTA(SPLIT(B6673,"" "")))"),8.0)</f>
        <v>8</v>
      </c>
    </row>
    <row r="6674">
      <c r="A6674" s="1" t="s">
        <v>13238</v>
      </c>
      <c r="B6674" s="1" t="s">
        <v>13239</v>
      </c>
      <c r="C6674" s="1">
        <v>7182.0</v>
      </c>
      <c r="F6674" s="1" t="s">
        <v>13083</v>
      </c>
      <c r="G6674" s="2">
        <f>IFERROR(__xludf.DUMMYFUNCTION("IF(B6674="""","""",COUNTA(SPLIT(B6674,"" "")))"),3.0)</f>
        <v>3</v>
      </c>
    </row>
    <row r="6675">
      <c r="A6675" s="1" t="s">
        <v>13240</v>
      </c>
      <c r="B6675" s="1" t="s">
        <v>13239</v>
      </c>
      <c r="C6675" s="1">
        <v>7183.0</v>
      </c>
      <c r="F6675" s="1" t="s">
        <v>13083</v>
      </c>
      <c r="G6675" s="2">
        <f>IFERROR(__xludf.DUMMYFUNCTION("IF(B6675="""","""",COUNTA(SPLIT(B6675,"" "")))"),3.0)</f>
        <v>3</v>
      </c>
    </row>
    <row r="6676">
      <c r="A6676" s="1" t="s">
        <v>13241</v>
      </c>
      <c r="B6676" s="1" t="s">
        <v>13242</v>
      </c>
      <c r="C6676" s="1">
        <v>7581.0</v>
      </c>
      <c r="F6676" s="1" t="s">
        <v>13083</v>
      </c>
      <c r="G6676" s="2">
        <f>IFERROR(__xludf.DUMMYFUNCTION("IF(B6676="""","""",COUNTA(SPLIT(B6676,"" "")))"),3.0)</f>
        <v>3</v>
      </c>
    </row>
    <row r="6677">
      <c r="A6677" s="1" t="s">
        <v>13243</v>
      </c>
      <c r="B6677" s="1" t="s">
        <v>13244</v>
      </c>
      <c r="C6677" s="1">
        <v>7582.0</v>
      </c>
      <c r="F6677" s="1" t="s">
        <v>13083</v>
      </c>
      <c r="G6677" s="2">
        <f>IFERROR(__xludf.DUMMYFUNCTION("IF(B6677="""","""",COUNTA(SPLIT(B6677,"" "")))"),13.0)</f>
        <v>13</v>
      </c>
    </row>
    <row r="6678">
      <c r="A6678" s="1" t="s">
        <v>13245</v>
      </c>
      <c r="B6678" s="1" t="s">
        <v>13246</v>
      </c>
      <c r="C6678" s="1">
        <v>1291.0</v>
      </c>
      <c r="F6678" s="1" t="s">
        <v>13083</v>
      </c>
      <c r="G6678" s="2">
        <f>IFERROR(__xludf.DUMMYFUNCTION("IF(B6678="""","""",COUNTA(SPLIT(B6678,"" "")))"),3.0)</f>
        <v>3</v>
      </c>
    </row>
    <row r="6679">
      <c r="A6679" s="1" t="s">
        <v>13247</v>
      </c>
      <c r="B6679" s="1" t="s">
        <v>13246</v>
      </c>
      <c r="C6679" s="1">
        <v>1292.0</v>
      </c>
      <c r="F6679" s="1" t="s">
        <v>13083</v>
      </c>
      <c r="G6679" s="2">
        <f>IFERROR(__xludf.DUMMYFUNCTION("IF(B6679="""","""",COUNTA(SPLIT(B6679,"" "")))"),3.0)</f>
        <v>3</v>
      </c>
    </row>
    <row r="6680">
      <c r="A6680" s="1" t="s">
        <v>13248</v>
      </c>
      <c r="B6680" s="1" t="s">
        <v>13249</v>
      </c>
      <c r="C6680" s="1">
        <v>7559.0</v>
      </c>
      <c r="F6680" s="1" t="s">
        <v>13083</v>
      </c>
      <c r="G6680" s="2">
        <f>IFERROR(__xludf.DUMMYFUNCTION("IF(B6680="""","""",COUNTA(SPLIT(B6680,"" "")))"),3.0)</f>
        <v>3</v>
      </c>
    </row>
    <row r="6681">
      <c r="A6681" s="1" t="s">
        <v>13250</v>
      </c>
      <c r="B6681" s="1" t="s">
        <v>13251</v>
      </c>
      <c r="C6681" s="1">
        <v>7560.0</v>
      </c>
      <c r="F6681" s="1" t="s">
        <v>13083</v>
      </c>
      <c r="G6681" s="2">
        <f>IFERROR(__xludf.DUMMYFUNCTION("IF(B6681="""","""",COUNTA(SPLIT(B6681,"" "")))"),4.0)</f>
        <v>4</v>
      </c>
    </row>
    <row r="6682">
      <c r="A6682" s="1" t="s">
        <v>13252</v>
      </c>
      <c r="B6682" s="1" t="s">
        <v>13253</v>
      </c>
      <c r="C6682" s="1">
        <v>1655.0</v>
      </c>
      <c r="F6682" s="1" t="s">
        <v>13083</v>
      </c>
      <c r="G6682" s="2">
        <f>IFERROR(__xludf.DUMMYFUNCTION("IF(B6682="""","""",COUNTA(SPLIT(B6682,"" "")))"),4.0)</f>
        <v>4</v>
      </c>
    </row>
    <row r="6683">
      <c r="A6683" s="1" t="s">
        <v>13254</v>
      </c>
      <c r="B6683" s="1" t="s">
        <v>13253</v>
      </c>
      <c r="C6683" s="1">
        <v>1656.0</v>
      </c>
      <c r="F6683" s="1" t="s">
        <v>13083</v>
      </c>
      <c r="G6683" s="2">
        <f>IFERROR(__xludf.DUMMYFUNCTION("IF(B6683="""","""",COUNTA(SPLIT(B6683,"" "")))"),4.0)</f>
        <v>4</v>
      </c>
    </row>
    <row r="6684">
      <c r="A6684" s="1" t="s">
        <v>13255</v>
      </c>
      <c r="B6684" s="1" t="s">
        <v>13256</v>
      </c>
      <c r="C6684" s="1">
        <v>7561.0</v>
      </c>
      <c r="F6684" s="1" t="s">
        <v>13083</v>
      </c>
      <c r="G6684" s="2">
        <f>IFERROR(__xludf.DUMMYFUNCTION("IF(B6684="""","""",COUNTA(SPLIT(B6684,"" "")))"),3.0)</f>
        <v>3</v>
      </c>
    </row>
    <row r="6685">
      <c r="A6685" s="1" t="s">
        <v>13257</v>
      </c>
      <c r="B6685" s="1" t="s">
        <v>13258</v>
      </c>
      <c r="C6685" s="1">
        <v>7562.0</v>
      </c>
      <c r="F6685" s="1" t="s">
        <v>13083</v>
      </c>
      <c r="G6685" s="2">
        <f>IFERROR(__xludf.DUMMYFUNCTION("IF(B6685="""","""",COUNTA(SPLIT(B6685,"" "")))"),5.0)</f>
        <v>5</v>
      </c>
    </row>
    <row r="6686">
      <c r="A6686" s="1" t="s">
        <v>13259</v>
      </c>
      <c r="B6686" s="1" t="s">
        <v>13260</v>
      </c>
      <c r="C6686" s="1">
        <v>1289.0</v>
      </c>
      <c r="F6686" s="1" t="s">
        <v>13083</v>
      </c>
      <c r="G6686" s="2">
        <f>IFERROR(__xludf.DUMMYFUNCTION("IF(B6686="""","""",COUNTA(SPLIT(B6686,"" "")))"),4.0)</f>
        <v>4</v>
      </c>
    </row>
    <row r="6687">
      <c r="A6687" s="1" t="s">
        <v>13261</v>
      </c>
      <c r="B6687" s="1" t="s">
        <v>13260</v>
      </c>
      <c r="C6687" s="1">
        <v>1290.0</v>
      </c>
      <c r="F6687" s="1" t="s">
        <v>13083</v>
      </c>
      <c r="G6687" s="2">
        <f>IFERROR(__xludf.DUMMYFUNCTION("IF(B6687="""","""",COUNTA(SPLIT(B6687,"" "")))"),4.0)</f>
        <v>4</v>
      </c>
    </row>
    <row r="6688">
      <c r="A6688" s="1" t="s">
        <v>13262</v>
      </c>
      <c r="B6688" s="1" t="s">
        <v>13263</v>
      </c>
      <c r="C6688" s="1">
        <v>7589.0</v>
      </c>
      <c r="F6688" s="1" t="s">
        <v>13083</v>
      </c>
      <c r="G6688" s="2">
        <f>IFERROR(__xludf.DUMMYFUNCTION("IF(B6688="""","""",COUNTA(SPLIT(B6688,"" "")))"),3.0)</f>
        <v>3</v>
      </c>
    </row>
    <row r="6689">
      <c r="A6689" s="1" t="s">
        <v>13264</v>
      </c>
      <c r="B6689" s="1" t="s">
        <v>13265</v>
      </c>
      <c r="C6689" s="1">
        <v>7590.0</v>
      </c>
      <c r="F6689" s="1" t="s">
        <v>13083</v>
      </c>
      <c r="G6689" s="2">
        <f>IFERROR(__xludf.DUMMYFUNCTION("IF(B6689="""","""",COUNTA(SPLIT(B6689,"" "")))"),5.0)</f>
        <v>5</v>
      </c>
    </row>
    <row r="6690">
      <c r="A6690" s="1" t="s">
        <v>13266</v>
      </c>
      <c r="B6690" s="1" t="s">
        <v>13267</v>
      </c>
      <c r="C6690" s="1">
        <v>1301.0</v>
      </c>
      <c r="F6690" s="1" t="s">
        <v>13083</v>
      </c>
      <c r="G6690" s="2">
        <f>IFERROR(__xludf.DUMMYFUNCTION("IF(B6690="""","""",COUNTA(SPLIT(B6690,"" "")))"),3.0)</f>
        <v>3</v>
      </c>
    </row>
    <row r="6691">
      <c r="A6691" s="1" t="s">
        <v>13268</v>
      </c>
      <c r="B6691" s="1" t="s">
        <v>13267</v>
      </c>
      <c r="C6691" s="1">
        <v>1302.0</v>
      </c>
      <c r="F6691" s="1" t="s">
        <v>13083</v>
      </c>
      <c r="G6691" s="2">
        <f>IFERROR(__xludf.DUMMYFUNCTION("IF(B6691="""","""",COUNTA(SPLIT(B6691,"" "")))"),3.0)</f>
        <v>3</v>
      </c>
    </row>
    <row r="6692">
      <c r="A6692" s="1" t="s">
        <v>13269</v>
      </c>
      <c r="B6692" s="1" t="s">
        <v>13270</v>
      </c>
      <c r="C6692" s="1">
        <v>7563.0</v>
      </c>
      <c r="F6692" s="1" t="s">
        <v>13083</v>
      </c>
      <c r="G6692" s="2">
        <f>IFERROR(__xludf.DUMMYFUNCTION("IF(B6692="""","""",COUNTA(SPLIT(B6692,"" "")))"),3.0)</f>
        <v>3</v>
      </c>
    </row>
    <row r="6693">
      <c r="A6693" s="1" t="s">
        <v>13271</v>
      </c>
      <c r="B6693" s="1" t="s">
        <v>13272</v>
      </c>
      <c r="C6693" s="1">
        <v>7564.0</v>
      </c>
      <c r="F6693" s="1" t="s">
        <v>13083</v>
      </c>
      <c r="G6693" s="2">
        <f>IFERROR(__xludf.DUMMYFUNCTION("IF(B6693="""","""",COUNTA(SPLIT(B6693,"" "")))"),7.0)</f>
        <v>7</v>
      </c>
    </row>
    <row r="6694">
      <c r="A6694" s="1" t="s">
        <v>13273</v>
      </c>
      <c r="B6694" s="1" t="s">
        <v>13274</v>
      </c>
      <c r="C6694" s="1">
        <v>1303.0</v>
      </c>
      <c r="F6694" s="1" t="s">
        <v>13083</v>
      </c>
      <c r="G6694" s="2">
        <f>IFERROR(__xludf.DUMMYFUNCTION("IF(B6694="""","""",COUNTA(SPLIT(B6694,"" "")))"),3.0)</f>
        <v>3</v>
      </c>
    </row>
    <row r="6695">
      <c r="A6695" s="1" t="s">
        <v>13275</v>
      </c>
      <c r="B6695" s="1" t="s">
        <v>13274</v>
      </c>
      <c r="C6695" s="1">
        <v>1304.0</v>
      </c>
      <c r="F6695" s="1" t="s">
        <v>13083</v>
      </c>
      <c r="G6695" s="2">
        <f>IFERROR(__xludf.DUMMYFUNCTION("IF(B6695="""","""",COUNTA(SPLIT(B6695,"" "")))"),3.0)</f>
        <v>3</v>
      </c>
    </row>
    <row r="6696">
      <c r="A6696" s="1" t="s">
        <v>13276</v>
      </c>
      <c r="B6696" s="1" t="s">
        <v>13277</v>
      </c>
      <c r="C6696" s="1">
        <v>7565.0</v>
      </c>
      <c r="F6696" s="1" t="s">
        <v>13083</v>
      </c>
      <c r="G6696" s="2">
        <f>IFERROR(__xludf.DUMMYFUNCTION("IF(B6696="""","""",COUNTA(SPLIT(B6696,"" "")))"),3.0)</f>
        <v>3</v>
      </c>
    </row>
    <row r="6697">
      <c r="A6697" s="1" t="s">
        <v>13278</v>
      </c>
      <c r="B6697" s="1" t="s">
        <v>13279</v>
      </c>
      <c r="C6697" s="1">
        <v>7566.0</v>
      </c>
      <c r="F6697" s="1" t="s">
        <v>13083</v>
      </c>
      <c r="G6697" s="2">
        <f>IFERROR(__xludf.DUMMYFUNCTION("IF(B6697="""","""",COUNTA(SPLIT(B6697,"" "")))"),6.0)</f>
        <v>6</v>
      </c>
    </row>
    <row r="6698">
      <c r="A6698" s="1" t="s">
        <v>13280</v>
      </c>
      <c r="B6698" s="1" t="s">
        <v>13281</v>
      </c>
      <c r="C6698" s="1">
        <v>1305.0</v>
      </c>
      <c r="F6698" s="1" t="s">
        <v>13083</v>
      </c>
      <c r="G6698" s="2">
        <f>IFERROR(__xludf.DUMMYFUNCTION("IF(B6698="""","""",COUNTA(SPLIT(B6698,"" "")))"),4.0)</f>
        <v>4</v>
      </c>
    </row>
    <row r="6699">
      <c r="A6699" s="1" t="s">
        <v>13282</v>
      </c>
      <c r="B6699" s="1" t="s">
        <v>13281</v>
      </c>
      <c r="C6699" s="1">
        <v>1306.0</v>
      </c>
      <c r="F6699" s="1" t="s">
        <v>13083</v>
      </c>
      <c r="G6699" s="2">
        <f>IFERROR(__xludf.DUMMYFUNCTION("IF(B6699="""","""",COUNTA(SPLIT(B6699,"" "")))"),4.0)</f>
        <v>4</v>
      </c>
    </row>
    <row r="6700">
      <c r="A6700" s="1" t="s">
        <v>13283</v>
      </c>
      <c r="B6700" s="1" t="s">
        <v>13284</v>
      </c>
      <c r="C6700" s="1">
        <v>7567.0</v>
      </c>
      <c r="F6700" s="1" t="s">
        <v>13083</v>
      </c>
      <c r="G6700" s="2">
        <f>IFERROR(__xludf.DUMMYFUNCTION("IF(B6700="""","""",COUNTA(SPLIT(B6700,"" "")))"),3.0)</f>
        <v>3</v>
      </c>
    </row>
    <row r="6701">
      <c r="A6701" s="1" t="s">
        <v>13285</v>
      </c>
      <c r="B6701" s="1" t="s">
        <v>13286</v>
      </c>
      <c r="C6701" s="1">
        <v>7568.0</v>
      </c>
      <c r="F6701" s="1" t="s">
        <v>13083</v>
      </c>
      <c r="G6701" s="2">
        <f>IFERROR(__xludf.DUMMYFUNCTION("IF(B6701="""","""",COUNTA(SPLIT(B6701,"" "")))"),7.0)</f>
        <v>7</v>
      </c>
    </row>
    <row r="6702">
      <c r="A6702" s="1" t="s">
        <v>13287</v>
      </c>
      <c r="B6702" s="1" t="s">
        <v>13288</v>
      </c>
      <c r="C6702" s="1">
        <v>1295.0</v>
      </c>
      <c r="F6702" s="1" t="s">
        <v>13083</v>
      </c>
      <c r="G6702" s="2">
        <f>IFERROR(__xludf.DUMMYFUNCTION("IF(B6702="""","""",COUNTA(SPLIT(B6702,"" "")))"),3.0)</f>
        <v>3</v>
      </c>
    </row>
    <row r="6703">
      <c r="A6703" s="1" t="s">
        <v>13289</v>
      </c>
      <c r="B6703" s="1" t="s">
        <v>13288</v>
      </c>
      <c r="C6703" s="1">
        <v>1296.0</v>
      </c>
      <c r="F6703" s="1" t="s">
        <v>13083</v>
      </c>
      <c r="G6703" s="2">
        <f>IFERROR(__xludf.DUMMYFUNCTION("IF(B6703="""","""",COUNTA(SPLIT(B6703,"" "")))"),3.0)</f>
        <v>3</v>
      </c>
    </row>
    <row r="6704">
      <c r="A6704" s="1" t="s">
        <v>13290</v>
      </c>
      <c r="B6704" s="1" t="s">
        <v>13291</v>
      </c>
      <c r="C6704" s="1">
        <v>7569.0</v>
      </c>
      <c r="F6704" s="1" t="s">
        <v>13083</v>
      </c>
      <c r="G6704" s="2">
        <f>IFERROR(__xludf.DUMMYFUNCTION("IF(B6704="""","""",COUNTA(SPLIT(B6704,"" "")))"),3.0)</f>
        <v>3</v>
      </c>
    </row>
    <row r="6705">
      <c r="A6705" s="1" t="s">
        <v>13292</v>
      </c>
      <c r="B6705" s="1" t="s">
        <v>13293</v>
      </c>
      <c r="C6705" s="1">
        <v>7570.0</v>
      </c>
      <c r="F6705" s="1" t="s">
        <v>13083</v>
      </c>
      <c r="G6705" s="2">
        <f>IFERROR(__xludf.DUMMYFUNCTION("IF(B6705="""","""",COUNTA(SPLIT(B6705,"" "")))"),5.0)</f>
        <v>5</v>
      </c>
    </row>
    <row r="6706">
      <c r="A6706" s="1" t="s">
        <v>13294</v>
      </c>
      <c r="B6706" s="1" t="s">
        <v>13295</v>
      </c>
      <c r="C6706" s="1">
        <v>1293.0</v>
      </c>
      <c r="F6706" s="1" t="s">
        <v>13083</v>
      </c>
      <c r="G6706" s="2">
        <f>IFERROR(__xludf.DUMMYFUNCTION("IF(B6706="""","""",COUNTA(SPLIT(B6706,"" "")))"),3.0)</f>
        <v>3</v>
      </c>
    </row>
    <row r="6707">
      <c r="A6707" s="1" t="s">
        <v>13296</v>
      </c>
      <c r="B6707" s="1" t="s">
        <v>13295</v>
      </c>
      <c r="C6707" s="1">
        <v>1294.0</v>
      </c>
      <c r="F6707" s="1" t="s">
        <v>13083</v>
      </c>
      <c r="G6707" s="2">
        <f>IFERROR(__xludf.DUMMYFUNCTION("IF(B6707="""","""",COUNTA(SPLIT(B6707,"" "")))"),3.0)</f>
        <v>3</v>
      </c>
    </row>
    <row r="6708">
      <c r="A6708" s="1" t="s">
        <v>13297</v>
      </c>
      <c r="B6708" s="1" t="s">
        <v>13298</v>
      </c>
      <c r="C6708" s="1">
        <v>7571.0</v>
      </c>
      <c r="F6708" s="1" t="s">
        <v>13083</v>
      </c>
      <c r="G6708" s="2">
        <f>IFERROR(__xludf.DUMMYFUNCTION("IF(B6708="""","""",COUNTA(SPLIT(B6708,"" "")))"),3.0)</f>
        <v>3</v>
      </c>
    </row>
    <row r="6709">
      <c r="A6709" s="1" t="s">
        <v>13299</v>
      </c>
      <c r="B6709" s="1" t="s">
        <v>13300</v>
      </c>
      <c r="C6709" s="1">
        <v>7572.0</v>
      </c>
      <c r="F6709" s="1" t="s">
        <v>13083</v>
      </c>
      <c r="G6709" s="2">
        <f>IFERROR(__xludf.DUMMYFUNCTION("IF(B6709="""","""",COUNTA(SPLIT(B6709,"" "")))"),6.0)</f>
        <v>6</v>
      </c>
    </row>
    <row r="6710">
      <c r="A6710" s="1" t="s">
        <v>13301</v>
      </c>
      <c r="B6710" s="1" t="s">
        <v>13302</v>
      </c>
      <c r="C6710" s="1">
        <v>7174.0</v>
      </c>
      <c r="F6710" s="1" t="s">
        <v>13083</v>
      </c>
      <c r="G6710" s="2">
        <f>IFERROR(__xludf.DUMMYFUNCTION("IF(B6710="""","""",COUNTA(SPLIT(B6710,"" "")))"),3.0)</f>
        <v>3</v>
      </c>
    </row>
    <row r="6711">
      <c r="A6711" s="1" t="s">
        <v>13303</v>
      </c>
      <c r="B6711" s="1" t="s">
        <v>13302</v>
      </c>
      <c r="C6711" s="1">
        <v>7175.0</v>
      </c>
      <c r="F6711" s="1" t="s">
        <v>13083</v>
      </c>
      <c r="G6711" s="2">
        <f>IFERROR(__xludf.DUMMYFUNCTION("IF(B6711="""","""",COUNTA(SPLIT(B6711,"" "")))"),3.0)</f>
        <v>3</v>
      </c>
    </row>
    <row r="6712">
      <c r="A6712" s="1" t="s">
        <v>13304</v>
      </c>
      <c r="B6712" s="1" t="s">
        <v>13305</v>
      </c>
      <c r="C6712" s="1">
        <v>7575.0</v>
      </c>
      <c r="F6712" s="1" t="s">
        <v>13083</v>
      </c>
      <c r="G6712" s="2">
        <f>IFERROR(__xludf.DUMMYFUNCTION("IF(B6712="""","""",COUNTA(SPLIT(B6712,"" "")))"),3.0)</f>
        <v>3</v>
      </c>
    </row>
    <row r="6713">
      <c r="A6713" s="1" t="s">
        <v>13306</v>
      </c>
      <c r="B6713" s="1" t="s">
        <v>13307</v>
      </c>
      <c r="C6713" s="1">
        <v>7576.0</v>
      </c>
      <c r="F6713" s="1" t="s">
        <v>13083</v>
      </c>
      <c r="G6713" s="2">
        <f>IFERROR(__xludf.DUMMYFUNCTION("IF(B6713="""","""",COUNTA(SPLIT(B6713,"" "")))"),16.0)</f>
        <v>16</v>
      </c>
    </row>
    <row r="6714">
      <c r="A6714" s="1" t="s">
        <v>13308</v>
      </c>
      <c r="B6714" s="1" t="s">
        <v>13309</v>
      </c>
      <c r="C6714" s="1">
        <v>1287.0</v>
      </c>
      <c r="F6714" s="1" t="s">
        <v>13083</v>
      </c>
      <c r="G6714" s="2">
        <f>IFERROR(__xludf.DUMMYFUNCTION("IF(B6714="""","""",COUNTA(SPLIT(B6714,"" "")))"),3.0)</f>
        <v>3</v>
      </c>
    </row>
    <row r="6715">
      <c r="A6715" s="1" t="s">
        <v>13310</v>
      </c>
      <c r="B6715" s="1" t="s">
        <v>13309</v>
      </c>
      <c r="C6715" s="1">
        <v>1288.0</v>
      </c>
      <c r="F6715" s="1" t="s">
        <v>13083</v>
      </c>
      <c r="G6715" s="2">
        <f>IFERROR(__xludf.DUMMYFUNCTION("IF(B6715="""","""",COUNTA(SPLIT(B6715,"" "")))"),3.0)</f>
        <v>3</v>
      </c>
    </row>
    <row r="6716">
      <c r="A6716" s="1" t="s">
        <v>13311</v>
      </c>
      <c r="B6716" s="1" t="s">
        <v>13312</v>
      </c>
      <c r="C6716" s="1">
        <v>7591.0</v>
      </c>
      <c r="F6716" s="1" t="s">
        <v>13083</v>
      </c>
      <c r="G6716" s="2">
        <f>IFERROR(__xludf.DUMMYFUNCTION("IF(B6716="""","""",COUNTA(SPLIT(B6716,"" "")))"),2.0)</f>
        <v>2</v>
      </c>
    </row>
    <row r="6717">
      <c r="A6717" s="1" t="s">
        <v>13313</v>
      </c>
      <c r="B6717" s="1" t="s">
        <v>13314</v>
      </c>
      <c r="C6717" s="1">
        <v>7592.0</v>
      </c>
      <c r="F6717" s="1" t="s">
        <v>13083</v>
      </c>
      <c r="G6717" s="2">
        <f>IFERROR(__xludf.DUMMYFUNCTION("IF(B6717="""","""",COUNTA(SPLIT(B6717,"" "")))"),6.0)</f>
        <v>6</v>
      </c>
    </row>
    <row r="6718">
      <c r="A6718" s="1" t="s">
        <v>13315</v>
      </c>
      <c r="B6718" s="1" t="s">
        <v>13316</v>
      </c>
      <c r="C6718" s="1">
        <v>429.0</v>
      </c>
      <c r="F6718" s="1" t="s">
        <v>13083</v>
      </c>
      <c r="G6718" s="2">
        <f>IFERROR(__xludf.DUMMYFUNCTION("IF(B6718="""","""",COUNTA(SPLIT(B6718,"" "")))"),1.0)</f>
        <v>1</v>
      </c>
    </row>
    <row r="6719">
      <c r="A6719" s="1" t="s">
        <v>13317</v>
      </c>
      <c r="B6719" s="1" t="s">
        <v>13316</v>
      </c>
      <c r="C6719" s="1">
        <v>1254.0</v>
      </c>
      <c r="F6719" s="1" t="s">
        <v>13083</v>
      </c>
      <c r="G6719" s="2">
        <f>IFERROR(__xludf.DUMMYFUNCTION("IF(B6719="""","""",COUNTA(SPLIT(B6719,"" "")))"),1.0)</f>
        <v>1</v>
      </c>
    </row>
    <row r="6720">
      <c r="A6720" s="1" t="s">
        <v>13318</v>
      </c>
      <c r="B6720" s="1" t="s">
        <v>13319</v>
      </c>
      <c r="C6720" s="1">
        <v>435.0</v>
      </c>
      <c r="F6720" s="1" t="s">
        <v>13083</v>
      </c>
      <c r="G6720" s="2">
        <f>IFERROR(__xludf.DUMMYFUNCTION("IF(B6720="""","""",COUNTA(SPLIT(B6720,"" "")))"),3.0)</f>
        <v>3</v>
      </c>
    </row>
    <row r="6721">
      <c r="A6721" s="1" t="s">
        <v>13320</v>
      </c>
      <c r="B6721" s="1" t="s">
        <v>13319</v>
      </c>
      <c r="C6721" s="1">
        <v>1258.0</v>
      </c>
      <c r="F6721" s="1" t="s">
        <v>13083</v>
      </c>
      <c r="G6721" s="2">
        <f>IFERROR(__xludf.DUMMYFUNCTION("IF(B6721="""","""",COUNTA(SPLIT(B6721,"" "")))"),3.0)</f>
        <v>3</v>
      </c>
    </row>
    <row r="6722">
      <c r="A6722" s="1" t="s">
        <v>13321</v>
      </c>
      <c r="B6722" s="1" t="s">
        <v>13322</v>
      </c>
      <c r="C6722" s="1">
        <v>431.0</v>
      </c>
      <c r="F6722" s="1" t="s">
        <v>13083</v>
      </c>
      <c r="G6722" s="2">
        <f>IFERROR(__xludf.DUMMYFUNCTION("IF(B6722="""","""",COUNTA(SPLIT(B6722,"" "")))"),3.0)</f>
        <v>3</v>
      </c>
    </row>
    <row r="6723">
      <c r="A6723" s="1" t="s">
        <v>13323</v>
      </c>
      <c r="B6723" s="1" t="s">
        <v>13322</v>
      </c>
      <c r="C6723" s="1">
        <v>1259.0</v>
      </c>
      <c r="F6723" s="1" t="s">
        <v>13083</v>
      </c>
      <c r="G6723" s="2">
        <f>IFERROR(__xludf.DUMMYFUNCTION("IF(B6723="""","""",COUNTA(SPLIT(B6723,"" "")))"),3.0)</f>
        <v>3</v>
      </c>
    </row>
    <row r="6724">
      <c r="A6724" s="1" t="s">
        <v>13324</v>
      </c>
      <c r="B6724" s="1" t="s">
        <v>13325</v>
      </c>
      <c r="C6724" s="1">
        <v>428.0</v>
      </c>
      <c r="F6724" s="1" t="s">
        <v>13083</v>
      </c>
      <c r="G6724" s="2">
        <f>IFERROR(__xludf.DUMMYFUNCTION("IF(B6724="""","""",COUNTA(SPLIT(B6724,"" "")))"),3.0)</f>
        <v>3</v>
      </c>
    </row>
    <row r="6725">
      <c r="A6725" s="1" t="s">
        <v>13326</v>
      </c>
      <c r="B6725" s="1" t="s">
        <v>13325</v>
      </c>
      <c r="C6725" s="1">
        <v>1260.0</v>
      </c>
      <c r="F6725" s="1" t="s">
        <v>13083</v>
      </c>
      <c r="G6725" s="2">
        <f>IFERROR(__xludf.DUMMYFUNCTION("IF(B6725="""","""",COUNTA(SPLIT(B6725,"" "")))"),3.0)</f>
        <v>3</v>
      </c>
    </row>
    <row r="6726">
      <c r="A6726" s="1" t="s">
        <v>13327</v>
      </c>
      <c r="B6726" s="1" t="s">
        <v>13328</v>
      </c>
      <c r="C6726" s="1">
        <v>8419.0</v>
      </c>
      <c r="F6726" s="1" t="s">
        <v>13083</v>
      </c>
      <c r="G6726" s="2">
        <f>IFERROR(__xludf.DUMMYFUNCTION("IF(B6726="""","""",COUNTA(SPLIT(B6726,"" "")))"),2.0)</f>
        <v>2</v>
      </c>
    </row>
    <row r="6727">
      <c r="A6727" s="1" t="s">
        <v>13329</v>
      </c>
      <c r="B6727" s="1" t="s">
        <v>13328</v>
      </c>
      <c r="C6727" s="1">
        <v>8420.0</v>
      </c>
      <c r="F6727" s="1" t="s">
        <v>13083</v>
      </c>
      <c r="G6727" s="2">
        <f>IFERROR(__xludf.DUMMYFUNCTION("IF(B6727="""","""",COUNTA(SPLIT(B6727,"" "")))"),2.0)</f>
        <v>2</v>
      </c>
    </row>
    <row r="6728">
      <c r="A6728" s="1" t="s">
        <v>13330</v>
      </c>
      <c r="B6728" s="1" t="s">
        <v>13331</v>
      </c>
      <c r="C6728" s="1">
        <v>3283.0</v>
      </c>
      <c r="F6728" s="1" t="s">
        <v>564</v>
      </c>
      <c r="G6728" s="2">
        <f>IFERROR(__xludf.DUMMYFUNCTION("IF(B6728="""","""",COUNTA(SPLIT(B6728,"" "")))"),13.0)</f>
        <v>13</v>
      </c>
    </row>
    <row r="6729">
      <c r="A6729" s="1" t="s">
        <v>13332</v>
      </c>
      <c r="B6729" s="1" t="s">
        <v>13333</v>
      </c>
      <c r="C6729" s="1">
        <v>3282.0</v>
      </c>
      <c r="E6729" s="1" t="s">
        <v>13334</v>
      </c>
      <c r="F6729" s="1" t="s">
        <v>564</v>
      </c>
      <c r="G6729" s="2">
        <f>IFERROR(__xludf.DUMMYFUNCTION("IF(B6729="""","""",COUNTA(SPLIT(B6729,"" "")))"),5.0)</f>
        <v>5</v>
      </c>
    </row>
    <row r="6730">
      <c r="A6730" s="1" t="s">
        <v>13335</v>
      </c>
      <c r="B6730" s="1" t="s">
        <v>440</v>
      </c>
      <c r="C6730" s="1">
        <v>3281.0</v>
      </c>
      <c r="E6730" s="1" t="s">
        <v>13334</v>
      </c>
      <c r="F6730" s="1" t="s">
        <v>564</v>
      </c>
      <c r="G6730" s="2">
        <f>IFERROR(__xludf.DUMMYFUNCTION("IF(B6730="""","""",COUNTA(SPLIT(B6730,"" "")))"),2.0)</f>
        <v>2</v>
      </c>
    </row>
    <row r="6731">
      <c r="A6731" s="1" t="s">
        <v>13336</v>
      </c>
      <c r="B6731" s="1" t="s">
        <v>13337</v>
      </c>
      <c r="C6731" s="1">
        <v>3438.0</v>
      </c>
      <c r="E6731" s="1" t="s">
        <v>390</v>
      </c>
      <c r="F6731" s="1" t="s">
        <v>564</v>
      </c>
      <c r="G6731" s="2">
        <f>IFERROR(__xludf.DUMMYFUNCTION("IF(B6731="""","""",COUNTA(SPLIT(B6731,"" "")))"),7.0)</f>
        <v>7</v>
      </c>
    </row>
    <row r="6732">
      <c r="A6732" s="1" t="s">
        <v>13338</v>
      </c>
      <c r="B6732" s="1" t="s">
        <v>13339</v>
      </c>
      <c r="C6732" s="1">
        <v>3288.0</v>
      </c>
      <c r="E6732" s="1" t="s">
        <v>13340</v>
      </c>
      <c r="F6732" s="1" t="s">
        <v>564</v>
      </c>
      <c r="G6732" s="2">
        <f>IFERROR(__xludf.DUMMYFUNCTION("IF(B6732="""","""",COUNTA(SPLIT(B6732,"" "")))"),8.0)</f>
        <v>8</v>
      </c>
    </row>
    <row r="6733">
      <c r="A6733" s="1" t="s">
        <v>13341</v>
      </c>
      <c r="B6733" s="1" t="s">
        <v>13342</v>
      </c>
      <c r="C6733" s="1">
        <v>3290.0</v>
      </c>
      <c r="F6733" s="1" t="s">
        <v>564</v>
      </c>
      <c r="G6733" s="2">
        <f>IFERROR(__xludf.DUMMYFUNCTION("IF(B6733="""","""",COUNTA(SPLIT(B6733,"" "")))"),5.0)</f>
        <v>5</v>
      </c>
    </row>
    <row r="6734">
      <c r="A6734" s="1" t="s">
        <v>13343</v>
      </c>
      <c r="B6734" s="1" t="s">
        <v>13344</v>
      </c>
      <c r="C6734" s="1">
        <v>3336.0</v>
      </c>
      <c r="F6734" s="1" t="s">
        <v>564</v>
      </c>
      <c r="G6734" s="2">
        <f>IFERROR(__xludf.DUMMYFUNCTION("IF(B6734="""","""",COUNTA(SPLIT(B6734,"" "")))"),25.0)</f>
        <v>25</v>
      </c>
    </row>
    <row r="6735">
      <c r="A6735" s="1" t="s">
        <v>13345</v>
      </c>
      <c r="B6735" s="1" t="s">
        <v>13346</v>
      </c>
      <c r="C6735" s="1">
        <v>3289.0</v>
      </c>
      <c r="F6735" s="1" t="s">
        <v>564</v>
      </c>
      <c r="G6735" s="2">
        <f>IFERROR(__xludf.DUMMYFUNCTION("IF(B6735="""","""",COUNTA(SPLIT(B6735,"" "")))"),3.0)</f>
        <v>3</v>
      </c>
    </row>
    <row r="6736">
      <c r="A6736" s="1" t="s">
        <v>13347</v>
      </c>
      <c r="B6736" s="1" t="s">
        <v>13348</v>
      </c>
      <c r="C6736" s="1">
        <v>3287.0</v>
      </c>
      <c r="E6736" s="1" t="s">
        <v>13349</v>
      </c>
      <c r="F6736" s="1" t="s">
        <v>564</v>
      </c>
      <c r="G6736" s="2">
        <f>IFERROR(__xludf.DUMMYFUNCTION("IF(B6736="""","""",COUNTA(SPLIT(B6736,"" "")))"),1.0)</f>
        <v>1</v>
      </c>
    </row>
    <row r="6737">
      <c r="A6737" s="1" t="s">
        <v>13350</v>
      </c>
      <c r="B6737" s="1" t="s">
        <v>440</v>
      </c>
      <c r="C6737" s="1">
        <v>3280.0</v>
      </c>
      <c r="E6737" s="1" t="s">
        <v>13334</v>
      </c>
      <c r="F6737" s="1" t="s">
        <v>564</v>
      </c>
      <c r="G6737" s="2">
        <f>IFERROR(__xludf.DUMMYFUNCTION("IF(B6737="""","""",COUNTA(SPLIT(B6737,"" "")))"),2.0)</f>
        <v>2</v>
      </c>
    </row>
    <row r="6738">
      <c r="A6738" s="1" t="s">
        <v>13351</v>
      </c>
      <c r="B6738" s="1" t="s">
        <v>13352</v>
      </c>
      <c r="C6738" s="1">
        <v>416.0</v>
      </c>
      <c r="F6738" s="1" t="s">
        <v>564</v>
      </c>
      <c r="G6738" s="2">
        <f>IFERROR(__xludf.DUMMYFUNCTION("IF(B6738="""","""",COUNTA(SPLIT(B6738,"" "")))"),1.0)</f>
        <v>1</v>
      </c>
    </row>
    <row r="6739">
      <c r="A6739" s="1" t="s">
        <v>13353</v>
      </c>
      <c r="B6739" s="1" t="s">
        <v>13354</v>
      </c>
      <c r="C6739" s="1">
        <v>6808.0</v>
      </c>
      <c r="F6739" s="1" t="s">
        <v>13355</v>
      </c>
      <c r="G6739" s="2">
        <f>IFERROR(__xludf.DUMMYFUNCTION("IF(B6739="""","""",COUNTA(SPLIT(B6739,"" "")))"),2.0)</f>
        <v>2</v>
      </c>
    </row>
    <row r="6740">
      <c r="A6740" s="1" t="s">
        <v>13356</v>
      </c>
      <c r="B6740" s="1" t="s">
        <v>13357</v>
      </c>
      <c r="C6740" s="1">
        <v>6818.0</v>
      </c>
      <c r="F6740" s="1" t="s">
        <v>13355</v>
      </c>
      <c r="G6740" s="2">
        <f>IFERROR(__xludf.DUMMYFUNCTION("IF(B6740="""","""",COUNTA(SPLIT(B6740,"" "")))"),18.0)</f>
        <v>18</v>
      </c>
    </row>
    <row r="6741">
      <c r="A6741" s="1" t="s">
        <v>13358</v>
      </c>
      <c r="B6741" s="1" t="s">
        <v>13359</v>
      </c>
      <c r="C6741" s="1">
        <v>6881.0</v>
      </c>
      <c r="F6741" s="1" t="s">
        <v>13355</v>
      </c>
      <c r="G6741" s="2">
        <f>IFERROR(__xludf.DUMMYFUNCTION("IF(B6741="""","""",COUNTA(SPLIT(B6741,"" "")))"),3.0)</f>
        <v>3</v>
      </c>
    </row>
    <row r="6742">
      <c r="A6742" s="1" t="s">
        <v>13360</v>
      </c>
      <c r="B6742" s="1" t="s">
        <v>13361</v>
      </c>
      <c r="C6742" s="1">
        <v>6821.0</v>
      </c>
      <c r="F6742" s="1" t="s">
        <v>13355</v>
      </c>
      <c r="G6742" s="2">
        <f>IFERROR(__xludf.DUMMYFUNCTION("IF(B6742="""","""",COUNTA(SPLIT(B6742,"" "")))"),36.0)</f>
        <v>36</v>
      </c>
    </row>
    <row r="6743">
      <c r="A6743" s="1" t="s">
        <v>13362</v>
      </c>
      <c r="B6743" s="1" t="s">
        <v>13363</v>
      </c>
      <c r="C6743" s="1">
        <v>6802.0</v>
      </c>
      <c r="F6743" s="1" t="s">
        <v>13355</v>
      </c>
      <c r="G6743" s="2">
        <f>IFERROR(__xludf.DUMMYFUNCTION("IF(B6743="""","""",COUNTA(SPLIT(B6743,"" "")))"),3.0)</f>
        <v>3</v>
      </c>
    </row>
    <row r="6744">
      <c r="A6744" s="1" t="s">
        <v>13364</v>
      </c>
      <c r="B6744" s="1" t="s">
        <v>13365</v>
      </c>
      <c r="C6744" s="1">
        <v>6817.0</v>
      </c>
      <c r="F6744" s="1" t="s">
        <v>13355</v>
      </c>
      <c r="G6744" s="2">
        <f>IFERROR(__xludf.DUMMYFUNCTION("IF(B6744="""","""",COUNTA(SPLIT(B6744,"" "")))"),14.0)</f>
        <v>14</v>
      </c>
    </row>
    <row r="6745">
      <c r="A6745" s="1" t="s">
        <v>13366</v>
      </c>
      <c r="B6745" s="1" t="s">
        <v>13367</v>
      </c>
      <c r="C6745" s="1">
        <v>6876.0</v>
      </c>
      <c r="F6745" s="1" t="s">
        <v>13355</v>
      </c>
      <c r="G6745" s="2">
        <f>IFERROR(__xludf.DUMMYFUNCTION("IF(B6745="""","""",COUNTA(SPLIT(B6745,"" "")))"),2.0)</f>
        <v>2</v>
      </c>
    </row>
    <row r="6746">
      <c r="A6746" s="1" t="s">
        <v>13368</v>
      </c>
      <c r="B6746" s="1" t="s">
        <v>13369</v>
      </c>
      <c r="C6746" s="1">
        <v>354.0</v>
      </c>
      <c r="F6746" s="1" t="s">
        <v>13355</v>
      </c>
      <c r="G6746" s="2">
        <f>IFERROR(__xludf.DUMMYFUNCTION("IF(B6746="""","""",COUNTA(SPLIT(B6746,"" "")))"),31.0)</f>
        <v>31</v>
      </c>
    </row>
    <row r="6747">
      <c r="A6747" s="1" t="s">
        <v>13370</v>
      </c>
      <c r="B6747" s="1" t="s">
        <v>13371</v>
      </c>
      <c r="C6747" s="1">
        <v>6836.0</v>
      </c>
      <c r="F6747" s="1" t="s">
        <v>13355</v>
      </c>
      <c r="G6747" s="2">
        <f>IFERROR(__xludf.DUMMYFUNCTION("IF(B6747="""","""",COUNTA(SPLIT(B6747,"" "")))"),2.0)</f>
        <v>2</v>
      </c>
    </row>
    <row r="6748">
      <c r="A6748" s="1" t="s">
        <v>13372</v>
      </c>
      <c r="B6748" s="1" t="s">
        <v>13373</v>
      </c>
      <c r="C6748" s="1">
        <v>6801.0</v>
      </c>
      <c r="F6748" s="1" t="s">
        <v>13355</v>
      </c>
      <c r="G6748" s="2">
        <f>IFERROR(__xludf.DUMMYFUNCTION("IF(B6748="""","""",COUNTA(SPLIT(B6748,"" "")))"),22.0)</f>
        <v>22</v>
      </c>
    </row>
    <row r="6749">
      <c r="A6749" s="1" t="s">
        <v>13374</v>
      </c>
      <c r="B6749" s="1" t="s">
        <v>13375</v>
      </c>
      <c r="C6749" s="1">
        <v>3553.0</v>
      </c>
      <c r="F6749" s="1" t="s">
        <v>13355</v>
      </c>
      <c r="G6749" s="2">
        <f>IFERROR(__xludf.DUMMYFUNCTION("IF(B6749="""","""",COUNTA(SPLIT(B6749,"" "")))"),2.0)</f>
        <v>2</v>
      </c>
    </row>
    <row r="6750">
      <c r="A6750" s="1" t="s">
        <v>13376</v>
      </c>
      <c r="B6750" s="1" t="s">
        <v>13377</v>
      </c>
      <c r="C6750" s="1">
        <v>6855.0</v>
      </c>
      <c r="F6750" s="1" t="s">
        <v>13355</v>
      </c>
      <c r="G6750" s="2">
        <f>IFERROR(__xludf.DUMMYFUNCTION("IF(B6750="""","""",COUNTA(SPLIT(B6750,"" "")))"),8.0)</f>
        <v>8</v>
      </c>
    </row>
    <row r="6751">
      <c r="A6751" s="1" t="s">
        <v>13378</v>
      </c>
      <c r="B6751" s="1" t="s">
        <v>13379</v>
      </c>
      <c r="C6751" s="1">
        <v>6870.0</v>
      </c>
      <c r="F6751" s="1" t="s">
        <v>13355</v>
      </c>
      <c r="G6751" s="2">
        <f>IFERROR(__xludf.DUMMYFUNCTION("IF(B6751="""","""",COUNTA(SPLIT(B6751,"" "")))"),12.0)</f>
        <v>12</v>
      </c>
    </row>
    <row r="6752">
      <c r="A6752" s="1" t="s">
        <v>13380</v>
      </c>
      <c r="B6752" s="1" t="s">
        <v>13381</v>
      </c>
      <c r="C6752" s="1">
        <v>10414.0</v>
      </c>
      <c r="F6752" s="1" t="s">
        <v>13355</v>
      </c>
      <c r="G6752" s="2">
        <f>IFERROR(__xludf.DUMMYFUNCTION("IF(B6752="""","""",COUNTA(SPLIT(B6752,"" "")))"),13.0)</f>
        <v>13</v>
      </c>
    </row>
    <row r="6753">
      <c r="A6753" s="1" t="s">
        <v>13382</v>
      </c>
      <c r="B6753" s="1" t="s">
        <v>13383</v>
      </c>
      <c r="C6753" s="1">
        <v>10413.0</v>
      </c>
      <c r="F6753" s="1" t="s">
        <v>13355</v>
      </c>
      <c r="G6753" s="2">
        <f>IFERROR(__xludf.DUMMYFUNCTION("IF(B6753="""","""",COUNTA(SPLIT(B6753,"" "")))"),12.0)</f>
        <v>12</v>
      </c>
    </row>
    <row r="6754">
      <c r="A6754" s="1" t="s">
        <v>13384</v>
      </c>
      <c r="B6754" s="1" t="s">
        <v>13385</v>
      </c>
      <c r="C6754" s="1">
        <v>6823.0</v>
      </c>
      <c r="F6754" s="1" t="s">
        <v>13355</v>
      </c>
      <c r="G6754" s="2">
        <f>IFERROR(__xludf.DUMMYFUNCTION("IF(B6754="""","""",COUNTA(SPLIT(B6754,"" "")))"),21.0)</f>
        <v>21</v>
      </c>
    </row>
    <row r="6755">
      <c r="A6755" s="1" t="s">
        <v>13386</v>
      </c>
      <c r="B6755" s="1" t="s">
        <v>13387</v>
      </c>
      <c r="C6755" s="1">
        <v>8571.0</v>
      </c>
      <c r="F6755" s="1" t="s">
        <v>13355</v>
      </c>
      <c r="G6755" s="2">
        <f>IFERROR(__xludf.DUMMYFUNCTION("IF(B6755="""","""",COUNTA(SPLIT(B6755,"" "")))"),9.0)</f>
        <v>9</v>
      </c>
    </row>
    <row r="6756">
      <c r="A6756" s="1" t="s">
        <v>13388</v>
      </c>
      <c r="B6756" s="1" t="s">
        <v>13389</v>
      </c>
      <c r="C6756" s="1">
        <v>5271.0</v>
      </c>
      <c r="F6756" s="1" t="s">
        <v>13355</v>
      </c>
      <c r="G6756" s="2">
        <f>IFERROR(__xludf.DUMMYFUNCTION("IF(B6756="""","""",COUNTA(SPLIT(B6756,"" "")))"),25.0)</f>
        <v>25</v>
      </c>
    </row>
    <row r="6757">
      <c r="A6757" s="1" t="s">
        <v>13390</v>
      </c>
      <c r="B6757" s="1" t="s">
        <v>13391</v>
      </c>
      <c r="C6757" s="1">
        <v>3554.0</v>
      </c>
      <c r="F6757" s="1" t="s">
        <v>13355</v>
      </c>
      <c r="G6757" s="2">
        <f>IFERROR(__xludf.DUMMYFUNCTION("IF(B6757="""","""",COUNTA(SPLIT(B6757,"" "")))"),2.0)</f>
        <v>2</v>
      </c>
    </row>
    <row r="6758">
      <c r="A6758" s="1" t="s">
        <v>13392</v>
      </c>
      <c r="B6758" s="1" t="s">
        <v>13393</v>
      </c>
      <c r="C6758" s="1">
        <v>6857.0</v>
      </c>
      <c r="F6758" s="1" t="s">
        <v>13355</v>
      </c>
      <c r="G6758" s="2">
        <f>IFERROR(__xludf.DUMMYFUNCTION("IF(B6758="""","""",COUNTA(SPLIT(B6758,"" "")))"),23.0)</f>
        <v>23</v>
      </c>
    </row>
    <row r="6759">
      <c r="A6759" s="1" t="s">
        <v>13394</v>
      </c>
      <c r="B6759" s="1" t="s">
        <v>13395</v>
      </c>
      <c r="C6759" s="1">
        <v>11161.0</v>
      </c>
      <c r="F6759" s="1" t="s">
        <v>13355</v>
      </c>
      <c r="G6759" s="2">
        <f>IFERROR(__xludf.DUMMYFUNCTION("IF(B6759="""","""",COUNTA(SPLIT(B6759,"" "")))"),16.0)</f>
        <v>16</v>
      </c>
    </row>
    <row r="6760">
      <c r="A6760" s="1" t="s">
        <v>13396</v>
      </c>
      <c r="B6760" s="1" t="s">
        <v>13397</v>
      </c>
      <c r="C6760" s="1">
        <v>6863.0</v>
      </c>
      <c r="F6760" s="1" t="s">
        <v>13355</v>
      </c>
      <c r="G6760" s="2">
        <f>IFERROR(__xludf.DUMMYFUNCTION("IF(B6760="""","""",COUNTA(SPLIT(B6760,"" "")))"),18.0)</f>
        <v>18</v>
      </c>
    </row>
    <row r="6761">
      <c r="A6761" s="1" t="s">
        <v>13398</v>
      </c>
      <c r="B6761" s="1" t="s">
        <v>13399</v>
      </c>
      <c r="C6761" s="1">
        <v>6860.0</v>
      </c>
      <c r="F6761" s="1" t="s">
        <v>13355</v>
      </c>
      <c r="G6761" s="2">
        <f>IFERROR(__xludf.DUMMYFUNCTION("IF(B6761="""","""",COUNTA(SPLIT(B6761,"" "")))"),22.0)</f>
        <v>22</v>
      </c>
    </row>
    <row r="6762">
      <c r="A6762" s="1" t="s">
        <v>13400</v>
      </c>
      <c r="B6762" s="1" t="s">
        <v>13401</v>
      </c>
      <c r="C6762" s="1">
        <v>10429.0</v>
      </c>
      <c r="F6762" s="1" t="s">
        <v>13355</v>
      </c>
      <c r="G6762" s="2">
        <f>IFERROR(__xludf.DUMMYFUNCTION("IF(B6762="""","""",COUNTA(SPLIT(B6762,"" "")))"),14.0)</f>
        <v>14</v>
      </c>
    </row>
    <row r="6763">
      <c r="A6763" s="1" t="s">
        <v>13402</v>
      </c>
      <c r="B6763" s="1" t="s">
        <v>13403</v>
      </c>
      <c r="C6763" s="1">
        <v>8466.0</v>
      </c>
      <c r="F6763" s="1" t="s">
        <v>13355</v>
      </c>
      <c r="G6763" s="2">
        <f>IFERROR(__xludf.DUMMYFUNCTION("IF(B6763="""","""",COUNTA(SPLIT(B6763,"" "")))"),18.0)</f>
        <v>18</v>
      </c>
    </row>
    <row r="6764">
      <c r="A6764" s="1" t="s">
        <v>13404</v>
      </c>
      <c r="B6764" s="1" t="s">
        <v>13405</v>
      </c>
      <c r="C6764" s="1">
        <v>8570.0</v>
      </c>
      <c r="F6764" s="1" t="s">
        <v>13355</v>
      </c>
      <c r="G6764" s="2">
        <f>IFERROR(__xludf.DUMMYFUNCTION("IF(B6764="""","""",COUNTA(SPLIT(B6764,"" "")))"),6.0)</f>
        <v>6</v>
      </c>
    </row>
    <row r="6765">
      <c r="A6765" s="1" t="s">
        <v>13406</v>
      </c>
      <c r="B6765" s="1" t="s">
        <v>13407</v>
      </c>
      <c r="C6765" s="1">
        <v>5289.0</v>
      </c>
      <c r="F6765" s="1" t="s">
        <v>13355</v>
      </c>
      <c r="G6765" s="2">
        <f>IFERROR(__xludf.DUMMYFUNCTION("IF(B6765="""","""",COUNTA(SPLIT(B6765,"" "")))"),31.0)</f>
        <v>31</v>
      </c>
    </row>
    <row r="6766">
      <c r="A6766" s="1" t="s">
        <v>13408</v>
      </c>
      <c r="B6766" s="1" t="s">
        <v>13409</v>
      </c>
      <c r="C6766" s="1">
        <v>6872.0</v>
      </c>
      <c r="F6766" s="1" t="s">
        <v>13355</v>
      </c>
      <c r="G6766" s="2">
        <f>IFERROR(__xludf.DUMMYFUNCTION("IF(B6766="""","""",COUNTA(SPLIT(B6766,"" "")))"),2.0)</f>
        <v>2</v>
      </c>
    </row>
    <row r="6767">
      <c r="A6767" s="1" t="s">
        <v>13410</v>
      </c>
      <c r="B6767" s="1" t="s">
        <v>13411</v>
      </c>
      <c r="C6767" s="1">
        <v>6883.0</v>
      </c>
      <c r="F6767" s="1" t="s">
        <v>13355</v>
      </c>
      <c r="G6767" s="2">
        <f>IFERROR(__xludf.DUMMYFUNCTION("IF(B6767="""","""",COUNTA(SPLIT(B6767,"" "")))"),9.0)</f>
        <v>9</v>
      </c>
    </row>
    <row r="6768">
      <c r="A6768" s="1" t="s">
        <v>13412</v>
      </c>
      <c r="B6768" s="1" t="s">
        <v>13413</v>
      </c>
      <c r="C6768" s="1">
        <v>3550.0</v>
      </c>
      <c r="F6768" s="1" t="s">
        <v>13355</v>
      </c>
      <c r="G6768" s="2">
        <f>IFERROR(__xludf.DUMMYFUNCTION("IF(B6768="""","""",COUNTA(SPLIT(B6768,"" "")))"),2.0)</f>
        <v>2</v>
      </c>
    </row>
    <row r="6769">
      <c r="A6769" s="1" t="s">
        <v>13414</v>
      </c>
      <c r="B6769" s="1" t="s">
        <v>13415</v>
      </c>
      <c r="C6769" s="1">
        <v>8563.0</v>
      </c>
      <c r="F6769" s="1" t="s">
        <v>13355</v>
      </c>
      <c r="G6769" s="2">
        <f>IFERROR(__xludf.DUMMYFUNCTION("IF(B6769="""","""",COUNTA(SPLIT(B6769,"" "")))"),12.0)</f>
        <v>12</v>
      </c>
    </row>
    <row r="6770">
      <c r="A6770" s="1" t="s">
        <v>13416</v>
      </c>
      <c r="B6770" s="1" t="s">
        <v>13417</v>
      </c>
      <c r="C6770" s="1">
        <v>5292.0</v>
      </c>
      <c r="F6770" s="1" t="s">
        <v>13355</v>
      </c>
      <c r="G6770" s="2">
        <f>IFERROR(__xludf.DUMMYFUNCTION("IF(B6770="""","""",COUNTA(SPLIT(B6770,"" "")))"),48.0)</f>
        <v>48</v>
      </c>
    </row>
    <row r="6771">
      <c r="A6771" s="1" t="s">
        <v>13418</v>
      </c>
      <c r="B6771" s="1" t="s">
        <v>13419</v>
      </c>
      <c r="C6771" s="1">
        <v>6803.0</v>
      </c>
      <c r="F6771" s="1" t="s">
        <v>13355</v>
      </c>
      <c r="G6771" s="2">
        <f>IFERROR(__xludf.DUMMYFUNCTION("IF(B6771="""","""",COUNTA(SPLIT(B6771,"" "")))"),16.0)</f>
        <v>16</v>
      </c>
    </row>
    <row r="6772">
      <c r="A6772" s="1" t="s">
        <v>13420</v>
      </c>
      <c r="B6772" s="1" t="s">
        <v>13421</v>
      </c>
      <c r="C6772" s="1">
        <v>6849.0</v>
      </c>
      <c r="F6772" s="1" t="s">
        <v>13355</v>
      </c>
      <c r="G6772" s="2">
        <f>IFERROR(__xludf.DUMMYFUNCTION("IF(B6772="""","""",COUNTA(SPLIT(B6772,"" "")))"),2.0)</f>
        <v>2</v>
      </c>
    </row>
    <row r="6773">
      <c r="A6773" s="1" t="s">
        <v>13422</v>
      </c>
      <c r="B6773" s="1" t="s">
        <v>13423</v>
      </c>
      <c r="C6773" s="1">
        <v>6828.0</v>
      </c>
      <c r="F6773" s="1" t="s">
        <v>13355</v>
      </c>
      <c r="G6773" s="2">
        <f>IFERROR(__xludf.DUMMYFUNCTION("IF(B6773="""","""",COUNTA(SPLIT(B6773,"" "")))"),8.0)</f>
        <v>8</v>
      </c>
    </row>
    <row r="6774">
      <c r="A6774" s="1" t="s">
        <v>13424</v>
      </c>
      <c r="B6774" s="1" t="s">
        <v>13425</v>
      </c>
      <c r="C6774" s="1">
        <v>6843.0</v>
      </c>
      <c r="F6774" s="1" t="s">
        <v>13355</v>
      </c>
      <c r="G6774" s="2">
        <f>IFERROR(__xludf.DUMMYFUNCTION("IF(B6774="""","""",COUNTA(SPLIT(B6774,"" "")))"),2.0)</f>
        <v>2</v>
      </c>
    </row>
    <row r="6775">
      <c r="A6775" s="1" t="s">
        <v>13426</v>
      </c>
      <c r="B6775" s="1" t="s">
        <v>13427</v>
      </c>
      <c r="C6775" s="1">
        <v>6831.0</v>
      </c>
      <c r="F6775" s="1" t="s">
        <v>13355</v>
      </c>
      <c r="G6775" s="2">
        <f>IFERROR(__xludf.DUMMYFUNCTION("IF(B6775="""","""",COUNTA(SPLIT(B6775,"" "")))"),18.0)</f>
        <v>18</v>
      </c>
    </row>
    <row r="6776">
      <c r="A6776" s="1" t="s">
        <v>13428</v>
      </c>
      <c r="B6776" s="1" t="s">
        <v>13429</v>
      </c>
      <c r="C6776" s="1">
        <v>6888.0</v>
      </c>
      <c r="F6776" s="1" t="s">
        <v>13355</v>
      </c>
      <c r="G6776" s="2">
        <f>IFERROR(__xludf.DUMMYFUNCTION("IF(B6776="""","""",COUNTA(SPLIT(B6776,"" "")))"),1.0)</f>
        <v>1</v>
      </c>
    </row>
    <row r="6777">
      <c r="A6777" s="1" t="s">
        <v>13430</v>
      </c>
      <c r="B6777" s="1" t="s">
        <v>13431</v>
      </c>
      <c r="C6777" s="1">
        <v>6887.0</v>
      </c>
      <c r="F6777" s="1" t="s">
        <v>13355</v>
      </c>
      <c r="G6777" s="2">
        <f>IFERROR(__xludf.DUMMYFUNCTION("IF(B6777="""","""",COUNTA(SPLIT(B6777,"" "")))"),14.0)</f>
        <v>14</v>
      </c>
    </row>
    <row r="6778">
      <c r="A6778" s="1" t="s">
        <v>13432</v>
      </c>
      <c r="B6778" s="1" t="s">
        <v>13433</v>
      </c>
      <c r="C6778" s="1">
        <v>6875.0</v>
      </c>
      <c r="F6778" s="1" t="s">
        <v>13355</v>
      </c>
      <c r="G6778" s="2">
        <f>IFERROR(__xludf.DUMMYFUNCTION("IF(B6778="""","""",COUNTA(SPLIT(B6778,"" "")))"),3.0)</f>
        <v>3</v>
      </c>
    </row>
    <row r="6779">
      <c r="A6779" s="1" t="s">
        <v>13434</v>
      </c>
      <c r="B6779" s="1" t="s">
        <v>13435</v>
      </c>
      <c r="C6779" s="1">
        <v>6820.0</v>
      </c>
      <c r="F6779" s="1" t="s">
        <v>13355</v>
      </c>
      <c r="G6779" s="2">
        <f>IFERROR(__xludf.DUMMYFUNCTION("IF(B6779="""","""",COUNTA(SPLIT(B6779,"" "")))"),26.0)</f>
        <v>26</v>
      </c>
    </row>
    <row r="6780">
      <c r="A6780" s="1" t="s">
        <v>13436</v>
      </c>
      <c r="B6780" s="1" t="s">
        <v>13437</v>
      </c>
      <c r="C6780" s="1">
        <v>6834.0</v>
      </c>
      <c r="F6780" s="1" t="s">
        <v>13355</v>
      </c>
      <c r="G6780" s="2">
        <f>IFERROR(__xludf.DUMMYFUNCTION("IF(B6780="""","""",COUNTA(SPLIT(B6780,"" "")))"),3.0)</f>
        <v>3</v>
      </c>
    </row>
    <row r="6781">
      <c r="A6781" s="1" t="s">
        <v>13438</v>
      </c>
      <c r="B6781" s="1" t="s">
        <v>13439</v>
      </c>
      <c r="C6781" s="1">
        <v>6850.0</v>
      </c>
      <c r="F6781" s="1" t="s">
        <v>13355</v>
      </c>
      <c r="G6781" s="2">
        <f>IFERROR(__xludf.DUMMYFUNCTION("IF(B6781="""","""",COUNTA(SPLIT(B6781,"" "")))"),16.0)</f>
        <v>16</v>
      </c>
    </row>
    <row r="6782">
      <c r="A6782" s="1" t="s">
        <v>13440</v>
      </c>
      <c r="B6782" s="1" t="s">
        <v>13441</v>
      </c>
      <c r="C6782" s="1">
        <v>6835.0</v>
      </c>
      <c r="F6782" s="1" t="s">
        <v>13355</v>
      </c>
      <c r="G6782" s="2">
        <f>IFERROR(__xludf.DUMMYFUNCTION("IF(B6782="""","""",COUNTA(SPLIT(B6782,"" "")))"),3.0)</f>
        <v>3</v>
      </c>
    </row>
    <row r="6783">
      <c r="A6783" s="1" t="s">
        <v>13442</v>
      </c>
      <c r="B6783" s="1" t="s">
        <v>13443</v>
      </c>
      <c r="C6783" s="1">
        <v>6810.0</v>
      </c>
      <c r="F6783" s="1" t="s">
        <v>13355</v>
      </c>
      <c r="G6783" s="2">
        <f>IFERROR(__xludf.DUMMYFUNCTION("IF(B6783="""","""",COUNTA(SPLIT(B6783,"" "")))"),17.0)</f>
        <v>17</v>
      </c>
    </row>
    <row r="6784">
      <c r="A6784" s="1" t="s">
        <v>13444</v>
      </c>
      <c r="B6784" s="1" t="s">
        <v>13445</v>
      </c>
      <c r="C6784" s="1">
        <v>6885.0</v>
      </c>
      <c r="F6784" s="1" t="s">
        <v>13355</v>
      </c>
      <c r="G6784" s="2">
        <f>IFERROR(__xludf.DUMMYFUNCTION("IF(B6784="""","""",COUNTA(SPLIT(B6784,"" "")))"),2.0)</f>
        <v>2</v>
      </c>
    </row>
    <row r="6785">
      <c r="A6785" s="1" t="s">
        <v>13446</v>
      </c>
      <c r="B6785" s="1" t="s">
        <v>13447</v>
      </c>
      <c r="C6785" s="1">
        <v>6809.0</v>
      </c>
      <c r="F6785" s="1" t="s">
        <v>13355</v>
      </c>
      <c r="G6785" s="2">
        <f>IFERROR(__xludf.DUMMYFUNCTION("IF(B6785="""","""",COUNTA(SPLIT(B6785,"" "")))"),19.0)</f>
        <v>19</v>
      </c>
    </row>
    <row r="6786">
      <c r="A6786" s="1" t="s">
        <v>13448</v>
      </c>
      <c r="B6786" s="1" t="s">
        <v>13449</v>
      </c>
      <c r="C6786" s="1">
        <v>6853.0</v>
      </c>
      <c r="F6786" s="1" t="s">
        <v>13355</v>
      </c>
      <c r="G6786" s="2">
        <f>IFERROR(__xludf.DUMMYFUNCTION("IF(B6786="""","""",COUNTA(SPLIT(B6786,"" "")))"),3.0)</f>
        <v>3</v>
      </c>
    </row>
    <row r="6787">
      <c r="A6787" s="1" t="s">
        <v>13450</v>
      </c>
      <c r="B6787" s="1" t="s">
        <v>13451</v>
      </c>
      <c r="C6787" s="1">
        <v>6819.0</v>
      </c>
      <c r="F6787" s="1" t="s">
        <v>13355</v>
      </c>
      <c r="G6787" s="2">
        <f>IFERROR(__xludf.DUMMYFUNCTION("IF(B6787="""","""",COUNTA(SPLIT(B6787,"" "")))"),17.0)</f>
        <v>17</v>
      </c>
    </row>
    <row r="6788">
      <c r="A6788" s="1" t="s">
        <v>13452</v>
      </c>
      <c r="B6788" s="1" t="s">
        <v>13453</v>
      </c>
      <c r="C6788" s="1">
        <v>3549.0</v>
      </c>
      <c r="F6788" s="1" t="s">
        <v>13355</v>
      </c>
      <c r="G6788" s="2">
        <f>IFERROR(__xludf.DUMMYFUNCTION("IF(B6788="""","""",COUNTA(SPLIT(B6788,"" "")))"),2.0)</f>
        <v>2</v>
      </c>
    </row>
    <row r="6789">
      <c r="A6789" s="1" t="s">
        <v>13454</v>
      </c>
      <c r="B6789" s="1" t="s">
        <v>13455</v>
      </c>
      <c r="C6789" s="1">
        <v>8564.0</v>
      </c>
      <c r="F6789" s="1" t="s">
        <v>13355</v>
      </c>
      <c r="G6789" s="2">
        <f>IFERROR(__xludf.DUMMYFUNCTION("IF(B6789="""","""",COUNTA(SPLIT(B6789,"" "")))"),4.0)</f>
        <v>4</v>
      </c>
    </row>
    <row r="6790">
      <c r="A6790" s="1" t="s">
        <v>13456</v>
      </c>
      <c r="B6790" s="1" t="s">
        <v>13457</v>
      </c>
      <c r="C6790" s="1">
        <v>5275.0</v>
      </c>
      <c r="F6790" s="1" t="s">
        <v>13355</v>
      </c>
      <c r="G6790" s="2">
        <f>IFERROR(__xludf.DUMMYFUNCTION("IF(B6790="""","""",COUNTA(SPLIT(B6790,"" "")))"),48.0)</f>
        <v>48</v>
      </c>
    </row>
    <row r="6791">
      <c r="A6791" s="1" t="s">
        <v>13458</v>
      </c>
      <c r="B6791" s="1" t="s">
        <v>13459</v>
      </c>
      <c r="C6791" s="1">
        <v>6618.0</v>
      </c>
      <c r="F6791" s="1" t="s">
        <v>13355</v>
      </c>
      <c r="G6791" s="2">
        <f>IFERROR(__xludf.DUMMYFUNCTION("IF(B6791="""","""",COUNTA(SPLIT(B6791,"" "")))"),2.0)</f>
        <v>2</v>
      </c>
    </row>
    <row r="6792">
      <c r="A6792" s="1" t="s">
        <v>13460</v>
      </c>
      <c r="B6792" s="1" t="s">
        <v>13461</v>
      </c>
      <c r="C6792" s="1">
        <v>6868.0</v>
      </c>
      <c r="F6792" s="1" t="s">
        <v>13355</v>
      </c>
      <c r="G6792" s="2">
        <f>IFERROR(__xludf.DUMMYFUNCTION("IF(B6792="""","""",COUNTA(SPLIT(B6792,"" "")))"),15.0)</f>
        <v>15</v>
      </c>
    </row>
    <row r="6793">
      <c r="A6793" s="1" t="s">
        <v>13462</v>
      </c>
      <c r="B6793" s="1" t="s">
        <v>13463</v>
      </c>
      <c r="C6793" s="1">
        <v>6866.0</v>
      </c>
      <c r="F6793" s="1" t="s">
        <v>13355</v>
      </c>
      <c r="G6793" s="2">
        <f>IFERROR(__xludf.DUMMYFUNCTION("IF(B6793="""","""",COUNTA(SPLIT(B6793,"" "")))"),22.0)</f>
        <v>22</v>
      </c>
    </row>
    <row r="6794">
      <c r="A6794" s="1" t="s">
        <v>13464</v>
      </c>
      <c r="B6794" s="1" t="s">
        <v>13465</v>
      </c>
      <c r="C6794" s="1">
        <v>10400.0</v>
      </c>
      <c r="F6794" s="1" t="s">
        <v>13355</v>
      </c>
      <c r="G6794" s="2">
        <f>IFERROR(__xludf.DUMMYFUNCTION("IF(B6794="""","""",COUNTA(SPLIT(B6794,"" "")))"),17.0)</f>
        <v>17</v>
      </c>
    </row>
    <row r="6795">
      <c r="A6795" s="1" t="s">
        <v>13466</v>
      </c>
      <c r="B6795" s="1" t="s">
        <v>13467</v>
      </c>
      <c r="C6795" s="1">
        <v>8568.0</v>
      </c>
      <c r="F6795" s="1" t="s">
        <v>13355</v>
      </c>
      <c r="G6795" s="2">
        <f>IFERROR(__xludf.DUMMYFUNCTION("IF(B6795="""","""",COUNTA(SPLIT(B6795,"" "")))"),5.0)</f>
        <v>5</v>
      </c>
    </row>
    <row r="6796">
      <c r="A6796" s="1" t="s">
        <v>13468</v>
      </c>
      <c r="B6796" s="1" t="s">
        <v>13469</v>
      </c>
      <c r="C6796" s="1">
        <v>6619.0</v>
      </c>
      <c r="F6796" s="1" t="s">
        <v>13355</v>
      </c>
      <c r="G6796" s="2">
        <f>IFERROR(__xludf.DUMMYFUNCTION("IF(B6796="""","""",COUNTA(SPLIT(B6796,"" "")))"),31.0)</f>
        <v>31</v>
      </c>
    </row>
    <row r="6797">
      <c r="A6797" s="1" t="s">
        <v>13470</v>
      </c>
      <c r="B6797" s="1" t="s">
        <v>13471</v>
      </c>
      <c r="C6797" s="1">
        <v>3555.0</v>
      </c>
      <c r="F6797" s="1" t="s">
        <v>13355</v>
      </c>
      <c r="G6797" s="2">
        <f>IFERROR(__xludf.DUMMYFUNCTION("IF(B6797="""","""",COUNTA(SPLIT(B6797,"" "")))"),2.0)</f>
        <v>2</v>
      </c>
    </row>
    <row r="6798">
      <c r="A6798" s="1" t="s">
        <v>13472</v>
      </c>
      <c r="B6798" s="1" t="s">
        <v>13473</v>
      </c>
      <c r="C6798" s="1">
        <v>6856.0</v>
      </c>
      <c r="F6798" s="1" t="s">
        <v>13355</v>
      </c>
      <c r="G6798" s="2">
        <f>IFERROR(__xludf.DUMMYFUNCTION("IF(B6798="""","""",COUNTA(SPLIT(B6798,"" "")))"),19.0)</f>
        <v>19</v>
      </c>
    </row>
    <row r="6799">
      <c r="A6799" s="1" t="s">
        <v>13474</v>
      </c>
      <c r="B6799" s="1" t="s">
        <v>13475</v>
      </c>
      <c r="C6799" s="1">
        <v>6859.0</v>
      </c>
      <c r="F6799" s="1" t="s">
        <v>13355</v>
      </c>
      <c r="G6799" s="2">
        <f>IFERROR(__xludf.DUMMYFUNCTION("IF(B6799="""","""",COUNTA(SPLIT(B6799,"" "")))"),17.0)</f>
        <v>17</v>
      </c>
    </row>
    <row r="6800">
      <c r="A6800" s="1" t="s">
        <v>13476</v>
      </c>
      <c r="B6800" s="1" t="s">
        <v>13477</v>
      </c>
      <c r="C6800" s="1">
        <v>6861.0</v>
      </c>
      <c r="F6800" s="1" t="s">
        <v>13355</v>
      </c>
      <c r="G6800" s="2">
        <f>IFERROR(__xludf.DUMMYFUNCTION("IF(B6800="""","""",COUNTA(SPLIT(B6800,"" "")))"),17.0)</f>
        <v>17</v>
      </c>
    </row>
    <row r="6801">
      <c r="A6801" s="1" t="s">
        <v>13478</v>
      </c>
      <c r="B6801" s="1" t="s">
        <v>13479</v>
      </c>
      <c r="C6801" s="1">
        <v>10430.0</v>
      </c>
      <c r="F6801" s="1" t="s">
        <v>13355</v>
      </c>
      <c r="G6801" s="2">
        <f>IFERROR(__xludf.DUMMYFUNCTION("IF(B6801="""","""",COUNTA(SPLIT(B6801,"" "")))"),20.0)</f>
        <v>20</v>
      </c>
    </row>
    <row r="6802">
      <c r="A6802" s="1" t="s">
        <v>13480</v>
      </c>
      <c r="B6802" s="1" t="s">
        <v>13481</v>
      </c>
      <c r="C6802" s="1">
        <v>8569.0</v>
      </c>
      <c r="F6802" s="1" t="s">
        <v>13355</v>
      </c>
      <c r="G6802" s="2">
        <f>IFERROR(__xludf.DUMMYFUNCTION("IF(B6802="""","""",COUNTA(SPLIT(B6802,"" "")))"),4.0)</f>
        <v>4</v>
      </c>
    </row>
    <row r="6803">
      <c r="A6803" s="1" t="s">
        <v>13482</v>
      </c>
      <c r="B6803" s="1" t="s">
        <v>13483</v>
      </c>
      <c r="C6803" s="1">
        <v>5285.0</v>
      </c>
      <c r="F6803" s="1" t="s">
        <v>13355</v>
      </c>
      <c r="G6803" s="2">
        <f>IFERROR(__xludf.DUMMYFUNCTION("IF(B6803="""","""",COUNTA(SPLIT(B6803,"" "")))"),21.0)</f>
        <v>21</v>
      </c>
    </row>
    <row r="6804">
      <c r="A6804" s="1" t="s">
        <v>13484</v>
      </c>
      <c r="B6804" s="1" t="s">
        <v>13485</v>
      </c>
      <c r="C6804" s="1">
        <v>6816.0</v>
      </c>
      <c r="F6804" s="1" t="s">
        <v>13355</v>
      </c>
      <c r="G6804" s="2">
        <f>IFERROR(__xludf.DUMMYFUNCTION("IF(B6804="""","""",COUNTA(SPLIT(B6804,"" "")))"),26.0)</f>
        <v>26</v>
      </c>
    </row>
    <row r="6805">
      <c r="A6805" s="1" t="s">
        <v>13486</v>
      </c>
      <c r="B6805" s="1" t="s">
        <v>13487</v>
      </c>
      <c r="C6805" s="1">
        <v>6846.0</v>
      </c>
      <c r="F6805" s="1" t="s">
        <v>13355</v>
      </c>
      <c r="G6805" s="2">
        <f>IFERROR(__xludf.DUMMYFUNCTION("IF(B6805="""","""",COUNTA(SPLIT(B6805,"" "")))"),3.0)</f>
        <v>3</v>
      </c>
    </row>
    <row r="6806">
      <c r="A6806" s="1" t="s">
        <v>13488</v>
      </c>
      <c r="B6806" s="1" t="s">
        <v>13489</v>
      </c>
      <c r="C6806" s="1">
        <v>6840.0</v>
      </c>
      <c r="F6806" s="1" t="s">
        <v>13355</v>
      </c>
      <c r="G6806" s="2">
        <f>IFERROR(__xludf.DUMMYFUNCTION("IF(B6806="""","""",COUNTA(SPLIT(B6806,"" "")))"),26.0)</f>
        <v>26</v>
      </c>
    </row>
    <row r="6807">
      <c r="A6807" s="1" t="s">
        <v>13490</v>
      </c>
      <c r="B6807" s="1" t="s">
        <v>13491</v>
      </c>
      <c r="C6807" s="1">
        <v>6841.0</v>
      </c>
      <c r="F6807" s="1" t="s">
        <v>13355</v>
      </c>
      <c r="G6807" s="2">
        <f>IFERROR(__xludf.DUMMYFUNCTION("IF(B6807="""","""",COUNTA(SPLIT(B6807,"" "")))"),2.0)</f>
        <v>2</v>
      </c>
    </row>
    <row r="6808">
      <c r="A6808" s="1" t="s">
        <v>13492</v>
      </c>
      <c r="B6808" s="1" t="s">
        <v>13493</v>
      </c>
      <c r="C6808" s="1">
        <v>6851.0</v>
      </c>
      <c r="F6808" s="1" t="s">
        <v>13355</v>
      </c>
      <c r="G6808" s="2">
        <f>IFERROR(__xludf.DUMMYFUNCTION("IF(B6808="""","""",COUNTA(SPLIT(B6808,"" "")))"),27.0)</f>
        <v>27</v>
      </c>
    </row>
    <row r="6809">
      <c r="A6809" s="1" t="s">
        <v>13494</v>
      </c>
      <c r="B6809" s="1" t="s">
        <v>13495</v>
      </c>
      <c r="C6809" s="1">
        <v>6871.0</v>
      </c>
      <c r="F6809" s="1" t="s">
        <v>13355</v>
      </c>
      <c r="G6809" s="2">
        <f>IFERROR(__xludf.DUMMYFUNCTION("IF(B6809="""","""",COUNTA(SPLIT(B6809,"" "")))"),2.0)</f>
        <v>2</v>
      </c>
    </row>
    <row r="6810">
      <c r="A6810" s="1" t="s">
        <v>13496</v>
      </c>
      <c r="B6810" s="1" t="s">
        <v>13497</v>
      </c>
      <c r="C6810" s="1">
        <v>6848.0</v>
      </c>
      <c r="F6810" s="1" t="s">
        <v>13355</v>
      </c>
      <c r="G6810" s="2">
        <f>IFERROR(__xludf.DUMMYFUNCTION("IF(B6810="""","""",COUNTA(SPLIT(B6810,"" "")))"),32.0)</f>
        <v>32</v>
      </c>
    </row>
    <row r="6811">
      <c r="A6811" s="1" t="s">
        <v>13498</v>
      </c>
      <c r="B6811" s="1" t="s">
        <v>13499</v>
      </c>
      <c r="C6811" s="1">
        <v>3543.0</v>
      </c>
      <c r="F6811" s="1" t="s">
        <v>13355</v>
      </c>
      <c r="G6811" s="2">
        <f>IFERROR(__xludf.DUMMYFUNCTION("IF(B6811="""","""",COUNTA(SPLIT(B6811,"" "")))"),2.0)</f>
        <v>2</v>
      </c>
    </row>
    <row r="6812">
      <c r="A6812" s="1" t="s">
        <v>13500</v>
      </c>
      <c r="B6812" s="1" t="s">
        <v>13501</v>
      </c>
      <c r="C6812" s="1">
        <v>8562.0</v>
      </c>
      <c r="F6812" s="1" t="s">
        <v>13355</v>
      </c>
      <c r="G6812" s="2">
        <f>IFERROR(__xludf.DUMMYFUNCTION("IF(B6812="""","""",COUNTA(SPLIT(B6812,"" "")))"),9.0)</f>
        <v>9</v>
      </c>
    </row>
    <row r="6813">
      <c r="A6813" s="1" t="s">
        <v>13502</v>
      </c>
      <c r="B6813" s="1" t="s">
        <v>13503</v>
      </c>
      <c r="C6813" s="1">
        <v>5247.0</v>
      </c>
      <c r="F6813" s="1" t="s">
        <v>13355</v>
      </c>
      <c r="G6813" s="2">
        <f>IFERROR(__xludf.DUMMYFUNCTION("IF(B6813="""","""",COUNTA(SPLIT(B6813,"" "")))"),13.0)</f>
        <v>13</v>
      </c>
    </row>
    <row r="6814">
      <c r="A6814" s="1" t="s">
        <v>13504</v>
      </c>
      <c r="B6814" s="1" t="s">
        <v>13505</v>
      </c>
      <c r="C6814" s="1">
        <v>3548.0</v>
      </c>
      <c r="F6814" s="1" t="s">
        <v>13355</v>
      </c>
      <c r="G6814" s="2">
        <f>IFERROR(__xludf.DUMMYFUNCTION("IF(B6814="""","""",COUNTA(SPLIT(B6814,"" "")))"),4.0)</f>
        <v>4</v>
      </c>
    </row>
    <row r="6815">
      <c r="A6815" s="1" t="s">
        <v>13506</v>
      </c>
      <c r="B6815" s="1" t="s">
        <v>13507</v>
      </c>
      <c r="C6815" s="1">
        <v>3544.0</v>
      </c>
      <c r="F6815" s="1" t="s">
        <v>13355</v>
      </c>
      <c r="G6815" s="2">
        <f>IFERROR(__xludf.DUMMYFUNCTION("IF(B6815="""","""",COUNTA(SPLIT(B6815,"" "")))"),3.0)</f>
        <v>3</v>
      </c>
    </row>
    <row r="6816">
      <c r="A6816" s="1" t="s">
        <v>13508</v>
      </c>
      <c r="B6816" s="1" t="s">
        <v>13509</v>
      </c>
      <c r="C6816" s="1">
        <v>5246.0</v>
      </c>
      <c r="F6816" s="1" t="s">
        <v>13355</v>
      </c>
      <c r="G6816" s="2">
        <f>IFERROR(__xludf.DUMMYFUNCTION("IF(B6816="""","""",COUNTA(SPLIT(B6816,"" "")))"),22.0)</f>
        <v>22</v>
      </c>
    </row>
    <row r="6817">
      <c r="A6817" s="1" t="s">
        <v>13510</v>
      </c>
      <c r="B6817" s="1" t="s">
        <v>13511</v>
      </c>
      <c r="C6817" s="1">
        <v>3546.0</v>
      </c>
      <c r="F6817" s="1" t="s">
        <v>13355</v>
      </c>
      <c r="G6817" s="2">
        <f>IFERROR(__xludf.DUMMYFUNCTION("IF(B6817="""","""",COUNTA(SPLIT(B6817,"" "")))"),7.0)</f>
        <v>7</v>
      </c>
    </row>
    <row r="6818">
      <c r="A6818" s="1" t="s">
        <v>13512</v>
      </c>
      <c r="B6818" s="1" t="s">
        <v>13513</v>
      </c>
      <c r="C6818" s="1">
        <v>6837.0</v>
      </c>
      <c r="F6818" s="1" t="s">
        <v>13355</v>
      </c>
      <c r="G6818" s="2">
        <f>IFERROR(__xludf.DUMMYFUNCTION("IF(B6818="""","""",COUNTA(SPLIT(B6818,"" "")))"),2.0)</f>
        <v>2</v>
      </c>
    </row>
    <row r="6819">
      <c r="A6819" s="1" t="s">
        <v>13514</v>
      </c>
      <c r="B6819" s="1" t="s">
        <v>13515</v>
      </c>
      <c r="C6819" s="1">
        <v>6804.0</v>
      </c>
      <c r="F6819" s="1" t="s">
        <v>13355</v>
      </c>
      <c r="G6819" s="2">
        <f>IFERROR(__xludf.DUMMYFUNCTION("IF(B6819="""","""",COUNTA(SPLIT(B6819,"" "")))"),14.0)</f>
        <v>14</v>
      </c>
    </row>
    <row r="6820">
      <c r="A6820" s="1" t="s">
        <v>13516</v>
      </c>
      <c r="B6820" s="1" t="s">
        <v>13517</v>
      </c>
      <c r="C6820" s="1">
        <v>6886.0</v>
      </c>
      <c r="F6820" s="1" t="s">
        <v>13355</v>
      </c>
      <c r="G6820" s="2">
        <f>IFERROR(__xludf.DUMMYFUNCTION("IF(B6820="""","""",COUNTA(SPLIT(B6820,"" "")))"),2.0)</f>
        <v>2</v>
      </c>
    </row>
    <row r="6821">
      <c r="A6821" s="1" t="s">
        <v>13518</v>
      </c>
      <c r="B6821" s="1" t="s">
        <v>13519</v>
      </c>
      <c r="C6821" s="1">
        <v>6832.0</v>
      </c>
      <c r="F6821" s="1" t="s">
        <v>13355</v>
      </c>
      <c r="G6821" s="2">
        <f>IFERROR(__xludf.DUMMYFUNCTION("IF(B6821="""","""",COUNTA(SPLIT(B6821,"" "")))"),21.0)</f>
        <v>21</v>
      </c>
    </row>
    <row r="6822">
      <c r="A6822" s="1" t="s">
        <v>13520</v>
      </c>
      <c r="B6822" s="1" t="s">
        <v>13521</v>
      </c>
      <c r="C6822" s="1">
        <v>6852.0</v>
      </c>
      <c r="F6822" s="1" t="s">
        <v>13355</v>
      </c>
      <c r="G6822" s="2">
        <f>IFERROR(__xludf.DUMMYFUNCTION("IF(B6822="""","""",COUNTA(SPLIT(B6822,"" "")))"),2.0)</f>
        <v>2</v>
      </c>
    </row>
    <row r="6823">
      <c r="A6823" s="1" t="s">
        <v>13522</v>
      </c>
      <c r="B6823" s="1" t="s">
        <v>13523</v>
      </c>
      <c r="C6823" s="1">
        <v>6826.0</v>
      </c>
      <c r="F6823" s="1" t="s">
        <v>13355</v>
      </c>
      <c r="G6823" s="2">
        <f>IFERROR(__xludf.DUMMYFUNCTION("IF(B6823="""","""",COUNTA(SPLIT(B6823,"" "")))"),7.0)</f>
        <v>7</v>
      </c>
    </row>
    <row r="6824">
      <c r="A6824" s="1" t="s">
        <v>13524</v>
      </c>
      <c r="B6824" s="1" t="s">
        <v>13525</v>
      </c>
      <c r="C6824" s="1">
        <v>6833.0</v>
      </c>
      <c r="F6824" s="1" t="s">
        <v>13355</v>
      </c>
      <c r="G6824" s="2">
        <f>IFERROR(__xludf.DUMMYFUNCTION("IF(B6824="""","""",COUNTA(SPLIT(B6824,"" "")))"),3.0)</f>
        <v>3</v>
      </c>
    </row>
    <row r="6825">
      <c r="A6825" s="1" t="s">
        <v>13526</v>
      </c>
      <c r="B6825" s="1" t="s">
        <v>13527</v>
      </c>
      <c r="C6825" s="1">
        <v>6825.0</v>
      </c>
      <c r="F6825" s="1" t="s">
        <v>13355</v>
      </c>
      <c r="G6825" s="2">
        <f>IFERROR(__xludf.DUMMYFUNCTION("IF(B6825="""","""",COUNTA(SPLIT(B6825,"" "")))"),9.0)</f>
        <v>9</v>
      </c>
    </row>
    <row r="6826">
      <c r="A6826" s="1" t="s">
        <v>13528</v>
      </c>
      <c r="B6826" s="1" t="s">
        <v>13529</v>
      </c>
      <c r="C6826" s="1">
        <v>6878.0</v>
      </c>
      <c r="F6826" s="1" t="s">
        <v>13355</v>
      </c>
      <c r="G6826" s="2">
        <f>IFERROR(__xludf.DUMMYFUNCTION("IF(B6826="""","""",COUNTA(SPLIT(B6826,"" "")))"),2.0)</f>
        <v>2</v>
      </c>
    </row>
    <row r="6827">
      <c r="A6827" s="1" t="s">
        <v>13530</v>
      </c>
      <c r="B6827" s="1" t="s">
        <v>13531</v>
      </c>
      <c r="C6827" s="1">
        <v>6838.0</v>
      </c>
      <c r="F6827" s="1" t="s">
        <v>13355</v>
      </c>
      <c r="G6827" s="2">
        <f>IFERROR(__xludf.DUMMYFUNCTION("IF(B6827="""","""",COUNTA(SPLIT(B6827,"" "")))"),24.0)</f>
        <v>24</v>
      </c>
    </row>
    <row r="6828">
      <c r="A6828" s="1" t="s">
        <v>13532</v>
      </c>
      <c r="B6828" s="1" t="s">
        <v>13533</v>
      </c>
      <c r="C6828" s="1">
        <v>6847.0</v>
      </c>
      <c r="F6828" s="1" t="s">
        <v>13355</v>
      </c>
      <c r="G6828" s="2">
        <f>IFERROR(__xludf.DUMMYFUNCTION("IF(B6828="""","""",COUNTA(SPLIT(B6828,"" "")))"),2.0)</f>
        <v>2</v>
      </c>
    </row>
    <row r="6829">
      <c r="A6829" s="1" t="s">
        <v>13534</v>
      </c>
      <c r="B6829" s="1" t="s">
        <v>13535</v>
      </c>
      <c r="C6829" s="1">
        <v>6873.0</v>
      </c>
      <c r="F6829" s="1" t="s">
        <v>13355</v>
      </c>
      <c r="G6829" s="2">
        <f>IFERROR(__xludf.DUMMYFUNCTION("IF(B6829="""","""",COUNTA(SPLIT(B6829,"" "")))"),16.0)</f>
        <v>16</v>
      </c>
    </row>
    <row r="6830">
      <c r="A6830" s="1" t="s">
        <v>13536</v>
      </c>
      <c r="B6830" s="1" t="s">
        <v>13537</v>
      </c>
      <c r="C6830" s="1">
        <v>6822.0</v>
      </c>
      <c r="F6830" s="1" t="s">
        <v>13355</v>
      </c>
      <c r="G6830" s="2">
        <f>IFERROR(__xludf.DUMMYFUNCTION("IF(B6830="""","""",COUNTA(SPLIT(B6830,"" "")))"),2.0)</f>
        <v>2</v>
      </c>
    </row>
    <row r="6831">
      <c r="A6831" s="1" t="s">
        <v>13538</v>
      </c>
      <c r="B6831" s="1" t="s">
        <v>13539</v>
      </c>
      <c r="C6831" s="1">
        <v>6845.0</v>
      </c>
      <c r="F6831" s="1" t="s">
        <v>13355</v>
      </c>
      <c r="G6831" s="2">
        <f>IFERROR(__xludf.DUMMYFUNCTION("IF(B6831="""","""",COUNTA(SPLIT(B6831,"" "")))"),12.0)</f>
        <v>12</v>
      </c>
    </row>
    <row r="6832">
      <c r="A6832" s="1" t="s">
        <v>13540</v>
      </c>
      <c r="B6832" s="1" t="s">
        <v>13541</v>
      </c>
      <c r="C6832" s="1">
        <v>3552.0</v>
      </c>
      <c r="F6832" s="1" t="s">
        <v>13355</v>
      </c>
      <c r="G6832" s="2">
        <f>IFERROR(__xludf.DUMMYFUNCTION("IF(B6832="""","""",COUNTA(SPLIT(B6832,"" "")))"),2.0)</f>
        <v>2</v>
      </c>
    </row>
    <row r="6833">
      <c r="A6833" s="1" t="s">
        <v>13542</v>
      </c>
      <c r="B6833" s="1" t="s">
        <v>13543</v>
      </c>
      <c r="C6833" s="1">
        <v>6865.0</v>
      </c>
      <c r="F6833" s="1" t="s">
        <v>13355</v>
      </c>
      <c r="G6833" s="2">
        <f>IFERROR(__xludf.DUMMYFUNCTION("IF(B6833="""","""",COUNTA(SPLIT(B6833,"" "")))"),18.0)</f>
        <v>18</v>
      </c>
    </row>
    <row r="6834">
      <c r="A6834" s="1" t="s">
        <v>13544</v>
      </c>
      <c r="B6834" s="1" t="s">
        <v>13545</v>
      </c>
      <c r="C6834" s="1">
        <v>6867.0</v>
      </c>
      <c r="F6834" s="1" t="s">
        <v>13355</v>
      </c>
      <c r="G6834" s="2">
        <f>IFERROR(__xludf.DUMMYFUNCTION("IF(B6834="""","""",COUNTA(SPLIT(B6834,"" "")))"),12.0)</f>
        <v>12</v>
      </c>
    </row>
    <row r="6835">
      <c r="A6835" s="1" t="s">
        <v>13546</v>
      </c>
      <c r="B6835" s="1" t="s">
        <v>13547</v>
      </c>
      <c r="C6835" s="1">
        <v>10391.0</v>
      </c>
      <c r="F6835" s="1" t="s">
        <v>13355</v>
      </c>
      <c r="G6835" s="2">
        <f>IFERROR(__xludf.DUMMYFUNCTION("IF(B6835="""","""",COUNTA(SPLIT(B6835,"" "")))"),15.0)</f>
        <v>15</v>
      </c>
    </row>
    <row r="6836">
      <c r="A6836" s="1" t="s">
        <v>13548</v>
      </c>
      <c r="B6836" s="1" t="s">
        <v>13549</v>
      </c>
      <c r="C6836" s="1">
        <v>6869.0</v>
      </c>
      <c r="F6836" s="1" t="s">
        <v>13355</v>
      </c>
      <c r="G6836" s="2">
        <f>IFERROR(__xludf.DUMMYFUNCTION("IF(B6836="""","""",COUNTA(SPLIT(B6836,"" "")))"),9.0)</f>
        <v>9</v>
      </c>
    </row>
    <row r="6837">
      <c r="A6837" s="1" t="s">
        <v>13550</v>
      </c>
      <c r="B6837" s="1" t="s">
        <v>13551</v>
      </c>
      <c r="C6837" s="1">
        <v>8566.0</v>
      </c>
      <c r="F6837" s="1" t="s">
        <v>13355</v>
      </c>
      <c r="G6837" s="2">
        <f>IFERROR(__xludf.DUMMYFUNCTION("IF(B6837="""","""",COUNTA(SPLIT(B6837,"" "")))"),4.0)</f>
        <v>4</v>
      </c>
    </row>
    <row r="6838">
      <c r="A6838" s="1" t="s">
        <v>13552</v>
      </c>
      <c r="B6838" s="1" t="s">
        <v>13553</v>
      </c>
      <c r="C6838" s="1">
        <v>5268.0</v>
      </c>
      <c r="F6838" s="1" t="s">
        <v>13355</v>
      </c>
      <c r="G6838" s="2">
        <f>IFERROR(__xludf.DUMMYFUNCTION("IF(B6838="""","""",COUNTA(SPLIT(B6838,"" "")))"),36.0)</f>
        <v>36</v>
      </c>
    </row>
    <row r="6839">
      <c r="A6839" s="1" t="s">
        <v>13554</v>
      </c>
      <c r="B6839" s="1" t="s">
        <v>13555</v>
      </c>
      <c r="C6839" s="1">
        <v>3556.0</v>
      </c>
      <c r="F6839" s="1" t="s">
        <v>13355</v>
      </c>
      <c r="G6839" s="2">
        <f>IFERROR(__xludf.DUMMYFUNCTION("IF(B6839="""","""",COUNTA(SPLIT(B6839,"" "")))"),2.0)</f>
        <v>2</v>
      </c>
    </row>
    <row r="6840">
      <c r="A6840" s="1" t="s">
        <v>13556</v>
      </c>
      <c r="B6840" s="1" t="s">
        <v>13557</v>
      </c>
      <c r="C6840" s="1">
        <v>6862.0</v>
      </c>
      <c r="F6840" s="1" t="s">
        <v>13355</v>
      </c>
      <c r="G6840" s="2">
        <f>IFERROR(__xludf.DUMMYFUNCTION("IF(B6840="""","""",COUNTA(SPLIT(B6840,"" "")))"),26.0)</f>
        <v>26</v>
      </c>
    </row>
    <row r="6841">
      <c r="A6841" s="1" t="s">
        <v>13558</v>
      </c>
      <c r="B6841" s="1" t="s">
        <v>13559</v>
      </c>
      <c r="C6841" s="1">
        <v>6858.0</v>
      </c>
      <c r="F6841" s="1" t="s">
        <v>13355</v>
      </c>
      <c r="G6841" s="2">
        <f>IFERROR(__xludf.DUMMYFUNCTION("IF(B6841="""","""",COUNTA(SPLIT(B6841,"" "")))"),10.0)</f>
        <v>10</v>
      </c>
    </row>
    <row r="6842">
      <c r="A6842" s="1" t="s">
        <v>13560</v>
      </c>
      <c r="B6842" s="1" t="s">
        <v>13561</v>
      </c>
      <c r="C6842" s="1">
        <v>6864.0</v>
      </c>
      <c r="F6842" s="1" t="s">
        <v>13355</v>
      </c>
      <c r="G6842" s="2">
        <f>IFERROR(__xludf.DUMMYFUNCTION("IF(B6842="""","""",COUNTA(SPLIT(B6842,"" "")))"),7.0)</f>
        <v>7</v>
      </c>
    </row>
    <row r="6843">
      <c r="A6843" s="1" t="s">
        <v>13562</v>
      </c>
      <c r="B6843" s="1" t="s">
        <v>13563</v>
      </c>
      <c r="C6843" s="1">
        <v>10431.0</v>
      </c>
      <c r="F6843" s="1" t="s">
        <v>13355</v>
      </c>
      <c r="G6843" s="2">
        <f>IFERROR(__xludf.DUMMYFUNCTION("IF(B6843="""","""",COUNTA(SPLIT(B6843,"" "")))"),12.0)</f>
        <v>12</v>
      </c>
    </row>
    <row r="6844">
      <c r="A6844" s="1" t="s">
        <v>13564</v>
      </c>
      <c r="B6844" s="1" t="s">
        <v>13565</v>
      </c>
      <c r="C6844" s="1">
        <v>8567.0</v>
      </c>
      <c r="F6844" s="1" t="s">
        <v>13355</v>
      </c>
      <c r="G6844" s="2">
        <f>IFERROR(__xludf.DUMMYFUNCTION("IF(B6844="""","""",COUNTA(SPLIT(B6844,"" "")))"),3.0)</f>
        <v>3</v>
      </c>
    </row>
    <row r="6845">
      <c r="A6845" s="1" t="s">
        <v>13566</v>
      </c>
      <c r="B6845" s="1" t="s">
        <v>13567</v>
      </c>
      <c r="C6845" s="1">
        <v>5281.0</v>
      </c>
      <c r="F6845" s="1" t="s">
        <v>13355</v>
      </c>
      <c r="G6845" s="2">
        <f>IFERROR(__xludf.DUMMYFUNCTION("IF(B6845="""","""",COUNTA(SPLIT(B6845,"" "")))"),33.0)</f>
        <v>33</v>
      </c>
    </row>
    <row r="6846">
      <c r="A6846" s="1" t="s">
        <v>13568</v>
      </c>
      <c r="B6846" s="1" t="s">
        <v>13569</v>
      </c>
      <c r="C6846" s="1">
        <v>6884.0</v>
      </c>
      <c r="F6846" s="1" t="s">
        <v>13355</v>
      </c>
      <c r="G6846" s="2">
        <f>IFERROR(__xludf.DUMMYFUNCTION("IF(B6846="""","""",COUNTA(SPLIT(B6846,"" "")))"),9.0)</f>
        <v>9</v>
      </c>
    </row>
    <row r="6847">
      <c r="A6847" s="1" t="s">
        <v>13570</v>
      </c>
      <c r="B6847" s="1" t="s">
        <v>13571</v>
      </c>
      <c r="C6847" s="1">
        <v>6811.0</v>
      </c>
      <c r="F6847" s="1" t="s">
        <v>13355</v>
      </c>
      <c r="G6847" s="2">
        <f>IFERROR(__xludf.DUMMYFUNCTION("IF(B6847="""","""",COUNTA(SPLIT(B6847,"" "")))"),3.0)</f>
        <v>3</v>
      </c>
    </row>
    <row r="6848">
      <c r="A6848" s="1" t="s">
        <v>13572</v>
      </c>
      <c r="B6848" s="1" t="s">
        <v>13573</v>
      </c>
      <c r="C6848" s="1">
        <v>6874.0</v>
      </c>
      <c r="F6848" s="1" t="s">
        <v>13355</v>
      </c>
      <c r="G6848" s="2">
        <f>IFERROR(__xludf.DUMMYFUNCTION("IF(B6848="""","""",COUNTA(SPLIT(B6848,"" "")))"),27.0)</f>
        <v>27</v>
      </c>
    </row>
    <row r="6849">
      <c r="A6849" s="1" t="s">
        <v>13574</v>
      </c>
      <c r="B6849" s="1" t="s">
        <v>13575</v>
      </c>
      <c r="C6849" s="1">
        <v>6842.0</v>
      </c>
      <c r="F6849" s="1" t="s">
        <v>13355</v>
      </c>
      <c r="G6849" s="2">
        <f>IFERROR(__xludf.DUMMYFUNCTION("IF(B6849="""","""",COUNTA(SPLIT(B6849,"" "")))"),2.0)</f>
        <v>2</v>
      </c>
    </row>
    <row r="6850">
      <c r="A6850" s="1" t="s">
        <v>13576</v>
      </c>
      <c r="B6850" s="1" t="s">
        <v>13577</v>
      </c>
      <c r="C6850" s="1">
        <v>6844.0</v>
      </c>
      <c r="F6850" s="1" t="s">
        <v>13355</v>
      </c>
      <c r="G6850" s="2">
        <f>IFERROR(__xludf.DUMMYFUNCTION("IF(B6850="""","""",COUNTA(SPLIT(B6850,"" "")))"),11.0)</f>
        <v>11</v>
      </c>
    </row>
    <row r="6851">
      <c r="A6851" s="1" t="s">
        <v>13578</v>
      </c>
      <c r="B6851" s="1" t="s">
        <v>13579</v>
      </c>
      <c r="C6851" s="1">
        <v>6854.0</v>
      </c>
      <c r="F6851" s="1" t="s">
        <v>13355</v>
      </c>
      <c r="G6851" s="2">
        <f>IFERROR(__xludf.DUMMYFUNCTION("IF(B6851="""","""",COUNTA(SPLIT(B6851,"" "")))"),2.0)</f>
        <v>2</v>
      </c>
    </row>
    <row r="6852">
      <c r="A6852" s="1" t="s">
        <v>13580</v>
      </c>
      <c r="B6852" s="1" t="s">
        <v>13581</v>
      </c>
      <c r="C6852" s="1">
        <v>6830.0</v>
      </c>
      <c r="F6852" s="1" t="s">
        <v>13355</v>
      </c>
      <c r="G6852" s="2">
        <f>IFERROR(__xludf.DUMMYFUNCTION("IF(B6852="""","""",COUNTA(SPLIT(B6852,"" "")))"),23.0)</f>
        <v>23</v>
      </c>
    </row>
    <row r="6853">
      <c r="A6853" s="1" t="s">
        <v>13582</v>
      </c>
      <c r="B6853" s="1" t="s">
        <v>13583</v>
      </c>
      <c r="C6853" s="1">
        <v>6879.0</v>
      </c>
      <c r="F6853" s="1" t="s">
        <v>13355</v>
      </c>
      <c r="G6853" s="2">
        <f>IFERROR(__xludf.DUMMYFUNCTION("IF(B6853="""","""",COUNTA(SPLIT(B6853,"" "")))"),3.0)</f>
        <v>3</v>
      </c>
    </row>
    <row r="6854">
      <c r="A6854" s="1" t="s">
        <v>13584</v>
      </c>
      <c r="B6854" s="1" t="s">
        <v>13585</v>
      </c>
      <c r="C6854" s="1">
        <v>6813.0</v>
      </c>
      <c r="F6854" s="1" t="s">
        <v>13355</v>
      </c>
      <c r="G6854" s="2">
        <f>IFERROR(__xludf.DUMMYFUNCTION("IF(B6854="""","""",COUNTA(SPLIT(B6854,"" "")))"),11.0)</f>
        <v>11</v>
      </c>
    </row>
    <row r="6855">
      <c r="A6855" s="1" t="s">
        <v>13586</v>
      </c>
      <c r="B6855" s="1" t="s">
        <v>13587</v>
      </c>
      <c r="C6855" s="1">
        <v>6882.0</v>
      </c>
      <c r="F6855" s="1" t="s">
        <v>13355</v>
      </c>
      <c r="G6855" s="2">
        <f>IFERROR(__xludf.DUMMYFUNCTION("IF(B6855="""","""",COUNTA(SPLIT(B6855,"" "")))"),3.0)</f>
        <v>3</v>
      </c>
    </row>
    <row r="6856">
      <c r="A6856" s="1" t="s">
        <v>13588</v>
      </c>
      <c r="B6856" s="1" t="s">
        <v>13589</v>
      </c>
      <c r="C6856" s="1">
        <v>6814.0</v>
      </c>
      <c r="F6856" s="1" t="s">
        <v>13355</v>
      </c>
      <c r="G6856" s="2">
        <f>IFERROR(__xludf.DUMMYFUNCTION("IF(B6856="""","""",COUNTA(SPLIT(B6856,"" "")))"),10.0)</f>
        <v>10</v>
      </c>
    </row>
    <row r="6857">
      <c r="A6857" s="1" t="s">
        <v>13590</v>
      </c>
      <c r="B6857" s="1" t="s">
        <v>13591</v>
      </c>
      <c r="C6857" s="1">
        <v>6812.0</v>
      </c>
      <c r="F6857" s="1" t="s">
        <v>13355</v>
      </c>
      <c r="G6857" s="2">
        <f>IFERROR(__xludf.DUMMYFUNCTION("IF(B6857="""","""",COUNTA(SPLIT(B6857,"" "")))"),2.0)</f>
        <v>2</v>
      </c>
    </row>
    <row r="6858">
      <c r="A6858" s="1" t="s">
        <v>13592</v>
      </c>
      <c r="B6858" s="1" t="s">
        <v>13593</v>
      </c>
      <c r="C6858" s="1">
        <v>6877.0</v>
      </c>
      <c r="F6858" s="1" t="s">
        <v>13355</v>
      </c>
      <c r="G6858" s="2">
        <f>IFERROR(__xludf.DUMMYFUNCTION("IF(B6858="""","""",COUNTA(SPLIT(B6858,"" "")))"),11.0)</f>
        <v>11</v>
      </c>
    </row>
    <row r="6859">
      <c r="A6859" s="1" t="s">
        <v>13594</v>
      </c>
      <c r="B6859" s="1" t="s">
        <v>13595</v>
      </c>
      <c r="C6859" s="1">
        <v>6807.0</v>
      </c>
      <c r="F6859" s="1" t="s">
        <v>13355</v>
      </c>
      <c r="G6859" s="2">
        <f>IFERROR(__xludf.DUMMYFUNCTION("IF(B6859="""","""",COUNTA(SPLIT(B6859,"" "")))"),2.0)</f>
        <v>2</v>
      </c>
    </row>
    <row r="6860">
      <c r="A6860" s="1" t="s">
        <v>13596</v>
      </c>
      <c r="B6860" s="1" t="s">
        <v>13597</v>
      </c>
      <c r="C6860" s="1">
        <v>6829.0</v>
      </c>
      <c r="F6860" s="1" t="s">
        <v>13355</v>
      </c>
      <c r="G6860" s="2">
        <f>IFERROR(__xludf.DUMMYFUNCTION("IF(B6860="""","""",COUNTA(SPLIT(B6860,"" "")))"),16.0)</f>
        <v>16</v>
      </c>
    </row>
    <row r="6861">
      <c r="A6861" s="1" t="s">
        <v>13598</v>
      </c>
      <c r="B6861" s="1" t="s">
        <v>13599</v>
      </c>
      <c r="C6861" s="1">
        <v>9126.0</v>
      </c>
      <c r="F6861" s="1" t="s">
        <v>13355</v>
      </c>
      <c r="G6861" s="2">
        <f>IFERROR(__xludf.DUMMYFUNCTION("IF(B6861="""","""",COUNTA(SPLIT(B6861,"" "")))"),3.0)</f>
        <v>3</v>
      </c>
    </row>
    <row r="6862">
      <c r="A6862" s="1" t="s">
        <v>13600</v>
      </c>
      <c r="B6862" s="1" t="s">
        <v>13601</v>
      </c>
      <c r="C6862" s="1">
        <v>9127.0</v>
      </c>
      <c r="F6862" s="1" t="s">
        <v>13355</v>
      </c>
      <c r="G6862" s="2">
        <f>IFERROR(__xludf.DUMMYFUNCTION("IF(B6862="""","""",COUNTA(SPLIT(B6862,"" "")))"),22.0)</f>
        <v>22</v>
      </c>
    </row>
    <row r="6863">
      <c r="A6863" s="1" t="s">
        <v>13602</v>
      </c>
      <c r="B6863" s="1" t="s">
        <v>13603</v>
      </c>
      <c r="C6863" s="1">
        <v>3551.0</v>
      </c>
      <c r="F6863" s="1" t="s">
        <v>13355</v>
      </c>
      <c r="G6863" s="2">
        <f>IFERROR(__xludf.DUMMYFUNCTION("IF(B6863="""","""",COUNTA(SPLIT(B6863,"" "")))"),2.0)</f>
        <v>2</v>
      </c>
    </row>
    <row r="6864">
      <c r="A6864" s="1" t="s">
        <v>13604</v>
      </c>
      <c r="B6864" s="1" t="s">
        <v>13605</v>
      </c>
      <c r="C6864" s="1">
        <v>8565.0</v>
      </c>
      <c r="F6864" s="1" t="s">
        <v>13355</v>
      </c>
      <c r="G6864" s="2">
        <f>IFERROR(__xludf.DUMMYFUNCTION("IF(B6864="""","""",COUNTA(SPLIT(B6864,"" "")))"),14.0)</f>
        <v>14</v>
      </c>
    </row>
    <row r="6865">
      <c r="A6865" s="1" t="s">
        <v>13606</v>
      </c>
      <c r="B6865" s="1" t="s">
        <v>13607</v>
      </c>
      <c r="C6865" s="1">
        <v>5303.0</v>
      </c>
      <c r="F6865" s="1" t="s">
        <v>13355</v>
      </c>
      <c r="G6865" s="2">
        <f>IFERROR(__xludf.DUMMYFUNCTION("IF(B6865="""","""",COUNTA(SPLIT(B6865,"" "")))"),48.0)</f>
        <v>48</v>
      </c>
    </row>
    <row r="6866">
      <c r="A6866" s="1" t="s">
        <v>13608</v>
      </c>
      <c r="B6866" s="1" t="s">
        <v>13609</v>
      </c>
      <c r="C6866" s="1">
        <v>6806.0</v>
      </c>
      <c r="F6866" s="1" t="s">
        <v>13355</v>
      </c>
      <c r="G6866" s="2">
        <f>IFERROR(__xludf.DUMMYFUNCTION("IF(B6866="""","""",COUNTA(SPLIT(B6866,"" "")))"),3.0)</f>
        <v>3</v>
      </c>
    </row>
    <row r="6867">
      <c r="A6867" s="1" t="s">
        <v>13610</v>
      </c>
      <c r="B6867" s="1" t="s">
        <v>13611</v>
      </c>
      <c r="C6867" s="1">
        <v>6824.0</v>
      </c>
      <c r="F6867" s="1" t="s">
        <v>13355</v>
      </c>
      <c r="G6867" s="2">
        <f>IFERROR(__xludf.DUMMYFUNCTION("IF(B6867="""","""",COUNTA(SPLIT(B6867,"" "")))"),13.0)</f>
        <v>13</v>
      </c>
    </row>
    <row r="6868">
      <c r="A6868" s="1" t="s">
        <v>13612</v>
      </c>
      <c r="B6868" s="1" t="s">
        <v>13613</v>
      </c>
      <c r="C6868" s="1">
        <v>6839.0</v>
      </c>
      <c r="F6868" s="1" t="s">
        <v>13355</v>
      </c>
      <c r="G6868" s="2">
        <f>IFERROR(__xludf.DUMMYFUNCTION("IF(B6868="""","""",COUNTA(SPLIT(B6868,"" "")))"),4.0)</f>
        <v>4</v>
      </c>
    </row>
    <row r="6869">
      <c r="A6869" s="1" t="s">
        <v>13614</v>
      </c>
      <c r="B6869" s="1" t="s">
        <v>13615</v>
      </c>
      <c r="C6869" s="1">
        <v>6827.0</v>
      </c>
      <c r="F6869" s="1" t="s">
        <v>13355</v>
      </c>
      <c r="G6869" s="2">
        <f>IFERROR(__xludf.DUMMYFUNCTION("IF(B6869="""","""",COUNTA(SPLIT(B6869,"" "")))"),9.0)</f>
        <v>9</v>
      </c>
    </row>
    <row r="6870">
      <c r="A6870" s="1" t="s">
        <v>13616</v>
      </c>
      <c r="B6870" s="1" t="s">
        <v>13617</v>
      </c>
      <c r="C6870" s="1">
        <v>6805.0</v>
      </c>
      <c r="F6870" s="1" t="s">
        <v>13355</v>
      </c>
      <c r="G6870" s="2">
        <f>IFERROR(__xludf.DUMMYFUNCTION("IF(B6870="""","""",COUNTA(SPLIT(B6870,"" "")))"),2.0)</f>
        <v>2</v>
      </c>
    </row>
    <row r="6871">
      <c r="A6871" s="1" t="s">
        <v>13618</v>
      </c>
      <c r="B6871" s="1" t="s">
        <v>13619</v>
      </c>
      <c r="C6871" s="1">
        <v>6815.0</v>
      </c>
      <c r="F6871" s="1" t="s">
        <v>13355</v>
      </c>
      <c r="G6871" s="2">
        <f>IFERROR(__xludf.DUMMYFUNCTION("IF(B6871="""","""",COUNTA(SPLIT(B6871,"" "")))"),11.0)</f>
        <v>11</v>
      </c>
    </row>
    <row r="6872">
      <c r="A6872" s="1" t="s">
        <v>13620</v>
      </c>
      <c r="B6872" s="1" t="s">
        <v>13367</v>
      </c>
      <c r="C6872" s="1">
        <v>6880.0</v>
      </c>
      <c r="F6872" s="1" t="s">
        <v>13355</v>
      </c>
      <c r="G6872" s="2">
        <f>IFERROR(__xludf.DUMMYFUNCTION("IF(B6872="""","""",COUNTA(SPLIT(B6872,"" "")))"),2.0)</f>
        <v>2</v>
      </c>
    </row>
    <row r="6873">
      <c r="A6873" s="1" t="s">
        <v>13621</v>
      </c>
      <c r="B6873" s="1" t="s">
        <v>13622</v>
      </c>
      <c r="C6873" s="1">
        <v>616.0</v>
      </c>
      <c r="F6873" s="1" t="s">
        <v>13355</v>
      </c>
      <c r="G6873" s="2">
        <f>IFERROR(__xludf.DUMMYFUNCTION("IF(B6873="""","""",COUNTA(SPLIT(B6873,"" "")))"),23.0)</f>
        <v>23</v>
      </c>
    </row>
    <row r="6874">
      <c r="A6874" s="1" t="s">
        <v>13623</v>
      </c>
      <c r="B6874" s="1" t="s">
        <v>13624</v>
      </c>
      <c r="C6874" s="1">
        <v>57.0</v>
      </c>
      <c r="F6874" s="1" t="s">
        <v>13355</v>
      </c>
      <c r="G6874" s="2">
        <f>IFERROR(__xludf.DUMMYFUNCTION("IF(B6874="""","""",COUNTA(SPLIT(B6874,"" "")))"),2.0)</f>
        <v>2</v>
      </c>
    </row>
    <row r="6875">
      <c r="A6875" s="1" t="s">
        <v>13625</v>
      </c>
      <c r="B6875" s="1" t="s">
        <v>13626</v>
      </c>
      <c r="C6875" s="1">
        <v>3446.0</v>
      </c>
      <c r="F6875" s="1" t="s">
        <v>13355</v>
      </c>
      <c r="G6875" s="2">
        <f>IFERROR(__xludf.DUMMYFUNCTION("IF(B6875="""","""",COUNTA(SPLIT(B6875,"" "")))"),4.0)</f>
        <v>4</v>
      </c>
    </row>
    <row r="6876">
      <c r="A6876" s="1" t="s">
        <v>13627</v>
      </c>
      <c r="B6876" s="1" t="s">
        <v>13628</v>
      </c>
      <c r="C6876" s="1">
        <v>58.0</v>
      </c>
      <c r="E6876" s="1" t="s">
        <v>13629</v>
      </c>
      <c r="F6876" s="1" t="s">
        <v>13355</v>
      </c>
      <c r="G6876" s="2">
        <f>IFERROR(__xludf.DUMMYFUNCTION("IF(B6876="""","""",COUNTA(SPLIT(B6876,"" "")))"),2.0)</f>
        <v>2</v>
      </c>
    </row>
    <row r="6877">
      <c r="A6877" s="1" t="s">
        <v>13630</v>
      </c>
      <c r="B6877" s="1" t="s">
        <v>13631</v>
      </c>
      <c r="C6877" s="1">
        <v>3445.0</v>
      </c>
      <c r="F6877" s="1" t="s">
        <v>13355</v>
      </c>
      <c r="G6877" s="2">
        <f>IFERROR(__xludf.DUMMYFUNCTION("IF(B6877="""","""",COUNTA(SPLIT(B6877,"" "")))"),3.0)</f>
        <v>3</v>
      </c>
    </row>
    <row r="6878">
      <c r="A6878" s="1" t="s">
        <v>13632</v>
      </c>
      <c r="B6878" s="1" t="s">
        <v>13633</v>
      </c>
      <c r="C6878" s="1">
        <v>54.0</v>
      </c>
      <c r="F6878" s="1" t="s">
        <v>13355</v>
      </c>
      <c r="G6878" s="2">
        <f>IFERROR(__xludf.DUMMYFUNCTION("IF(B6878="""","""",COUNTA(SPLIT(B6878,"" "")))"),3.0)</f>
        <v>3</v>
      </c>
    </row>
    <row r="6879">
      <c r="A6879" s="1" t="s">
        <v>13634</v>
      </c>
      <c r="B6879" s="1" t="s">
        <v>13635</v>
      </c>
      <c r="C6879" s="1">
        <v>2166.0</v>
      </c>
      <c r="F6879" s="1" t="s">
        <v>13355</v>
      </c>
      <c r="G6879" s="2">
        <f>IFERROR(__xludf.DUMMYFUNCTION("IF(B6879="""","""",COUNTA(SPLIT(B6879,"" "")))"),1.0)</f>
        <v>1</v>
      </c>
    </row>
    <row r="6880">
      <c r="A6880" s="1" t="s">
        <v>13636</v>
      </c>
      <c r="B6880" s="1" t="s">
        <v>13637</v>
      </c>
      <c r="C6880" s="1">
        <v>3534.0</v>
      </c>
      <c r="E6880" s="1" t="s">
        <v>13334</v>
      </c>
      <c r="F6880" s="1" t="s">
        <v>13355</v>
      </c>
      <c r="G6880" s="2">
        <f>IFERROR(__xludf.DUMMYFUNCTION("IF(B6880="""","""",COUNTA(SPLIT(B6880,"" "")))"),2.0)</f>
        <v>2</v>
      </c>
    </row>
    <row r="6881">
      <c r="A6881" s="1" t="s">
        <v>13638</v>
      </c>
      <c r="B6881" s="1" t="s">
        <v>13639</v>
      </c>
      <c r="C6881" s="1">
        <v>5174.0</v>
      </c>
      <c r="F6881" s="1" t="s">
        <v>13640</v>
      </c>
      <c r="G6881" s="2">
        <f>IFERROR(__xludf.DUMMYFUNCTION("IF(B6881="""","""",COUNTA(SPLIT(B6881,"" "")))"),3.0)</f>
        <v>3</v>
      </c>
    </row>
    <row r="6882">
      <c r="A6882" s="1" t="s">
        <v>13641</v>
      </c>
      <c r="B6882" s="1" t="s">
        <v>13642</v>
      </c>
      <c r="C6882" s="1">
        <v>8667.0</v>
      </c>
      <c r="F6882" s="1" t="s">
        <v>13640</v>
      </c>
      <c r="G6882" s="2">
        <f>IFERROR(__xludf.DUMMYFUNCTION("IF(B6882="""","""",COUNTA(SPLIT(B6882,"" "")))"),2.0)</f>
        <v>2</v>
      </c>
    </row>
    <row r="6883">
      <c r="A6883" s="1" t="s">
        <v>13643</v>
      </c>
      <c r="B6883" s="1" t="s">
        <v>13030</v>
      </c>
      <c r="C6883" s="1">
        <v>5173.0</v>
      </c>
      <c r="F6883" s="1" t="s">
        <v>13640</v>
      </c>
      <c r="G6883" s="2">
        <f>IFERROR(__xludf.DUMMYFUNCTION("IF(B6883="""","""",COUNTA(SPLIT(B6883,"" "")))"),1.0)</f>
        <v>1</v>
      </c>
    </row>
    <row r="6884">
      <c r="A6884" s="1" t="s">
        <v>13644</v>
      </c>
      <c r="B6884" s="1" t="s">
        <v>13645</v>
      </c>
      <c r="C6884" s="1">
        <v>8668.0</v>
      </c>
      <c r="F6884" s="1" t="s">
        <v>13640</v>
      </c>
      <c r="G6884" s="2">
        <f>IFERROR(__xludf.DUMMYFUNCTION("IF(B6884="""","""",COUNTA(SPLIT(B6884,"" "")))"),2.0)</f>
        <v>2</v>
      </c>
    </row>
    <row r="6885">
      <c r="A6885" s="1" t="s">
        <v>13646</v>
      </c>
      <c r="B6885" s="1" t="s">
        <v>13647</v>
      </c>
      <c r="C6885" s="1">
        <v>717.0</v>
      </c>
      <c r="F6885" s="1" t="s">
        <v>13640</v>
      </c>
      <c r="G6885" s="2">
        <f>IFERROR(__xludf.DUMMYFUNCTION("IF(B6885="""","""",COUNTA(SPLIT(B6885,"" "")))"),1.0)</f>
        <v>1</v>
      </c>
    </row>
    <row r="6886">
      <c r="A6886" s="1" t="s">
        <v>13648</v>
      </c>
      <c r="B6886" s="1" t="s">
        <v>13649</v>
      </c>
      <c r="C6886" s="1">
        <v>8669.0</v>
      </c>
      <c r="F6886" s="1" t="s">
        <v>13640</v>
      </c>
      <c r="G6886" s="2">
        <f>IFERROR(__xludf.DUMMYFUNCTION("IF(B6886="""","""",COUNTA(SPLIT(B6886,"" "")))"),2.0)</f>
        <v>2</v>
      </c>
    </row>
    <row r="6887">
      <c r="A6887" s="1" t="s">
        <v>13650</v>
      </c>
      <c r="B6887" s="1" t="s">
        <v>13651</v>
      </c>
      <c r="C6887" s="1">
        <v>5175.0</v>
      </c>
      <c r="F6887" s="1" t="s">
        <v>13640</v>
      </c>
      <c r="G6887" s="2">
        <f>IFERROR(__xludf.DUMMYFUNCTION("IF(B6887="""","""",COUNTA(SPLIT(B6887,"" "")))"),1.0)</f>
        <v>1</v>
      </c>
    </row>
    <row r="6888">
      <c r="A6888" s="1" t="s">
        <v>13652</v>
      </c>
      <c r="B6888" s="1" t="s">
        <v>13653</v>
      </c>
      <c r="C6888" s="1">
        <v>8670.0</v>
      </c>
      <c r="F6888" s="1" t="s">
        <v>13640</v>
      </c>
      <c r="G6888" s="2">
        <f>IFERROR(__xludf.DUMMYFUNCTION("IF(B6888="""","""",COUNTA(SPLIT(B6888,"" "")))"),2.0)</f>
        <v>2</v>
      </c>
    </row>
    <row r="6889">
      <c r="A6889" s="1" t="s">
        <v>13654</v>
      </c>
      <c r="B6889" s="1" t="s">
        <v>13655</v>
      </c>
      <c r="C6889" s="1">
        <v>5172.0</v>
      </c>
      <c r="F6889" s="1" t="s">
        <v>13640</v>
      </c>
      <c r="G6889" s="2">
        <f>IFERROR(__xludf.DUMMYFUNCTION("IF(B6889="""","""",COUNTA(SPLIT(B6889,"" "")))"),2.0)</f>
        <v>2</v>
      </c>
    </row>
    <row r="6890">
      <c r="A6890" s="1" t="s">
        <v>13656</v>
      </c>
      <c r="B6890" s="1" t="s">
        <v>13657</v>
      </c>
      <c r="C6890" s="1">
        <v>8671.0</v>
      </c>
      <c r="F6890" s="1" t="s">
        <v>13640</v>
      </c>
      <c r="G6890" s="2">
        <f>IFERROR(__xludf.DUMMYFUNCTION("IF(B6890="""","""",COUNTA(SPLIT(B6890,"" "")))"),2.0)</f>
        <v>2</v>
      </c>
    </row>
    <row r="6891">
      <c r="A6891" s="1" t="s">
        <v>13658</v>
      </c>
      <c r="B6891" s="1" t="s">
        <v>634</v>
      </c>
      <c r="C6891" s="1">
        <v>718.0</v>
      </c>
      <c r="F6891" s="1" t="s">
        <v>13640</v>
      </c>
      <c r="G6891" s="2">
        <f>IFERROR(__xludf.DUMMYFUNCTION("IF(B6891="""","""",COUNTA(SPLIT(B6891,"" "")))"),1.0)</f>
        <v>1</v>
      </c>
    </row>
    <row r="6892">
      <c r="A6892" s="1" t="s">
        <v>13659</v>
      </c>
      <c r="B6892" s="1" t="s">
        <v>13660</v>
      </c>
      <c r="C6892" s="1">
        <v>8672.0</v>
      </c>
      <c r="F6892" s="1" t="s">
        <v>13640</v>
      </c>
      <c r="G6892" s="2">
        <f>IFERROR(__xludf.DUMMYFUNCTION("IF(B6892="""","""",COUNTA(SPLIT(B6892,"" "")))"),2.0)</f>
        <v>2</v>
      </c>
    </row>
    <row r="6893">
      <c r="A6893" s="1" t="s">
        <v>13661</v>
      </c>
      <c r="B6893" s="1" t="s">
        <v>13662</v>
      </c>
      <c r="C6893" s="1">
        <v>5176.0</v>
      </c>
      <c r="F6893" s="1" t="s">
        <v>13640</v>
      </c>
      <c r="G6893" s="2">
        <f>IFERROR(__xludf.DUMMYFUNCTION("IF(B6893="""","""",COUNTA(SPLIT(B6893,"" "")))"),1.0)</f>
        <v>1</v>
      </c>
    </row>
    <row r="6894">
      <c r="A6894" s="1" t="s">
        <v>13663</v>
      </c>
      <c r="B6894" s="1" t="s">
        <v>13664</v>
      </c>
      <c r="C6894" s="1">
        <v>719.0</v>
      </c>
      <c r="F6894" s="1" t="s">
        <v>13640</v>
      </c>
      <c r="G6894" s="2">
        <f>IFERROR(__xludf.DUMMYFUNCTION("IF(B6894="""","""",COUNTA(SPLIT(B6894,"" "")))"),1.0)</f>
        <v>1</v>
      </c>
    </row>
    <row r="6895">
      <c r="A6895" s="1" t="s">
        <v>13665</v>
      </c>
      <c r="B6895" s="1" t="s">
        <v>13666</v>
      </c>
      <c r="C6895" s="1">
        <v>8674.0</v>
      </c>
      <c r="F6895" s="1" t="s">
        <v>13640</v>
      </c>
      <c r="G6895" s="2">
        <f>IFERROR(__xludf.DUMMYFUNCTION("IF(B6895="""","""",COUNTA(SPLIT(B6895,"" "")))"),2.0)</f>
        <v>2</v>
      </c>
    </row>
    <row r="6896">
      <c r="A6896" s="1" t="s">
        <v>13667</v>
      </c>
      <c r="B6896" s="1" t="s">
        <v>13668</v>
      </c>
      <c r="C6896" s="1">
        <v>2075.0</v>
      </c>
      <c r="F6896" s="1" t="s">
        <v>564</v>
      </c>
      <c r="G6896" s="2">
        <f>IFERROR(__xludf.DUMMYFUNCTION("IF(B6896="""","""",COUNTA(SPLIT(B6896,"" "")))"),1.0)</f>
        <v>1</v>
      </c>
    </row>
    <row r="6897">
      <c r="A6897" s="1" t="s">
        <v>13669</v>
      </c>
      <c r="B6897" s="1" t="s">
        <v>13670</v>
      </c>
      <c r="C6897" s="1">
        <v>2076.0</v>
      </c>
      <c r="F6897" s="1" t="s">
        <v>564</v>
      </c>
      <c r="G6897" s="2">
        <f>IFERROR(__xludf.DUMMYFUNCTION("IF(B6897="""","""",COUNTA(SPLIT(B6897,"" "")))"),1.0)</f>
        <v>1</v>
      </c>
    </row>
    <row r="6898">
      <c r="A6898" s="1" t="s">
        <v>13671</v>
      </c>
      <c r="B6898" s="1" t="s">
        <v>13672</v>
      </c>
      <c r="C6898" s="1">
        <v>2077.0</v>
      </c>
      <c r="F6898" s="1" t="s">
        <v>564</v>
      </c>
      <c r="G6898" s="2">
        <f>IFERROR(__xludf.DUMMYFUNCTION("IF(B6898="""","""",COUNTA(SPLIT(B6898,"" "")))"),1.0)</f>
        <v>1</v>
      </c>
    </row>
    <row r="6899">
      <c r="A6899" s="1" t="s">
        <v>13673</v>
      </c>
      <c r="B6899" s="1" t="s">
        <v>13674</v>
      </c>
      <c r="C6899" s="1">
        <v>2078.0</v>
      </c>
      <c r="F6899" s="1" t="s">
        <v>564</v>
      </c>
      <c r="G6899" s="2">
        <f>IFERROR(__xludf.DUMMYFUNCTION("IF(B6899="""","""",COUNTA(SPLIT(B6899,"" "")))"),1.0)</f>
        <v>1</v>
      </c>
    </row>
    <row r="6900">
      <c r="A6900" s="1" t="s">
        <v>13675</v>
      </c>
      <c r="B6900" s="1" t="s">
        <v>13676</v>
      </c>
      <c r="C6900" s="1">
        <v>2079.0</v>
      </c>
      <c r="F6900" s="1" t="s">
        <v>564</v>
      </c>
      <c r="G6900" s="2">
        <f>IFERROR(__xludf.DUMMYFUNCTION("IF(B6900="""","""",COUNTA(SPLIT(B6900,"" "")))"),1.0)</f>
        <v>1</v>
      </c>
    </row>
    <row r="6901">
      <c r="A6901" s="1" t="s">
        <v>13677</v>
      </c>
      <c r="B6901" s="1" t="s">
        <v>13678</v>
      </c>
      <c r="C6901" s="1">
        <v>2080.0</v>
      </c>
      <c r="F6901" s="1" t="s">
        <v>564</v>
      </c>
      <c r="G6901" s="2">
        <f>IFERROR(__xludf.DUMMYFUNCTION("IF(B6901="""","""",COUNTA(SPLIT(B6901,"" "")))"),1.0)</f>
        <v>1</v>
      </c>
    </row>
    <row r="6902">
      <c r="A6902" s="1" t="s">
        <v>13679</v>
      </c>
      <c r="B6902" s="1" t="s">
        <v>13680</v>
      </c>
      <c r="C6902" s="1">
        <v>2081.0</v>
      </c>
      <c r="F6902" s="1" t="s">
        <v>564</v>
      </c>
      <c r="G6902" s="2">
        <f>IFERROR(__xludf.DUMMYFUNCTION("IF(B6902="""","""",COUNTA(SPLIT(B6902,"" "")))"),1.0)</f>
        <v>1</v>
      </c>
    </row>
    <row r="6903">
      <c r="A6903" s="1" t="s">
        <v>13681</v>
      </c>
      <c r="B6903" s="1" t="s">
        <v>13682</v>
      </c>
      <c r="C6903" s="1">
        <v>2082.0</v>
      </c>
      <c r="F6903" s="1" t="s">
        <v>564</v>
      </c>
      <c r="G6903" s="2">
        <f>IFERROR(__xludf.DUMMYFUNCTION("IF(B6903="""","""",COUNTA(SPLIT(B6903,"" "")))"),1.0)</f>
        <v>1</v>
      </c>
    </row>
    <row r="6904">
      <c r="A6904" s="1" t="s">
        <v>13683</v>
      </c>
      <c r="B6904" s="1" t="s">
        <v>13684</v>
      </c>
      <c r="C6904" s="1">
        <v>2083.0</v>
      </c>
      <c r="F6904" s="1" t="s">
        <v>564</v>
      </c>
      <c r="G6904" s="2">
        <f>IFERROR(__xludf.DUMMYFUNCTION("IF(B6904="""","""",COUNTA(SPLIT(B6904,"" "")))"),1.0)</f>
        <v>1</v>
      </c>
    </row>
    <row r="6905">
      <c r="A6905" s="1" t="s">
        <v>13685</v>
      </c>
      <c r="B6905" s="1" t="s">
        <v>13686</v>
      </c>
      <c r="C6905" s="1">
        <v>2084.0</v>
      </c>
      <c r="F6905" s="1" t="s">
        <v>564</v>
      </c>
      <c r="G6905" s="2">
        <f>IFERROR(__xludf.DUMMYFUNCTION("IF(B6905="""","""",COUNTA(SPLIT(B6905,"" "")))"),1.0)</f>
        <v>1</v>
      </c>
    </row>
    <row r="6906">
      <c r="A6906" s="1" t="s">
        <v>13687</v>
      </c>
      <c r="B6906" s="1" t="s">
        <v>13688</v>
      </c>
      <c r="C6906" s="1">
        <v>3478.0</v>
      </c>
      <c r="F6906" s="1" t="s">
        <v>13689</v>
      </c>
      <c r="G6906" s="2">
        <f>IFERROR(__xludf.DUMMYFUNCTION("IF(B6906="""","""",COUNTA(SPLIT(B6906,"" "")))"),1.0)</f>
        <v>1</v>
      </c>
    </row>
    <row r="6907">
      <c r="A6907" s="1" t="s">
        <v>13690</v>
      </c>
      <c r="B6907" s="1" t="s">
        <v>13691</v>
      </c>
      <c r="C6907" s="1">
        <v>8485.0</v>
      </c>
      <c r="F6907" s="1" t="s">
        <v>13689</v>
      </c>
      <c r="G6907" s="2">
        <f>IFERROR(__xludf.DUMMYFUNCTION("IF(B6907="""","""",COUNTA(SPLIT(B6907,"" "")))"),2.0)</f>
        <v>2</v>
      </c>
    </row>
    <row r="6908">
      <c r="A6908" s="1" t="s">
        <v>13692</v>
      </c>
      <c r="B6908" s="1" t="s">
        <v>13693</v>
      </c>
      <c r="C6908" s="1">
        <v>3480.0</v>
      </c>
      <c r="F6908" s="1" t="s">
        <v>13689</v>
      </c>
      <c r="G6908" s="2">
        <f>IFERROR(__xludf.DUMMYFUNCTION("IF(B6908="""","""",COUNTA(SPLIT(B6908,"" "")))"),9.0)</f>
        <v>9</v>
      </c>
    </row>
    <row r="6909">
      <c r="A6909" s="1" t="s">
        <v>13694</v>
      </c>
      <c r="B6909" s="1" t="s">
        <v>13695</v>
      </c>
      <c r="C6909" s="1">
        <v>3477.0</v>
      </c>
      <c r="F6909" s="1" t="s">
        <v>13689</v>
      </c>
      <c r="G6909" s="2">
        <f>IFERROR(__xludf.DUMMYFUNCTION("IF(B6909="""","""",COUNTA(SPLIT(B6909,"" "")))"),98.0)</f>
        <v>98</v>
      </c>
    </row>
    <row r="6910">
      <c r="A6910" s="1" t="s">
        <v>13696</v>
      </c>
      <c r="B6910" s="1" t="s">
        <v>13697</v>
      </c>
      <c r="C6910" s="1">
        <v>3479.0</v>
      </c>
      <c r="F6910" s="1" t="s">
        <v>13689</v>
      </c>
      <c r="G6910" s="2">
        <f>IFERROR(__xludf.DUMMYFUNCTION("IF(B6910="""","""",COUNTA(SPLIT(B6910,"" "")))"),17.0)</f>
        <v>17</v>
      </c>
    </row>
    <row r="6911">
      <c r="A6911" s="1" t="s">
        <v>13698</v>
      </c>
      <c r="B6911" s="1" t="s">
        <v>13699</v>
      </c>
      <c r="C6911" s="1">
        <v>5280.0</v>
      </c>
      <c r="F6911" s="1" t="s">
        <v>13689</v>
      </c>
      <c r="G6911" s="2">
        <f>IFERROR(__xludf.DUMMYFUNCTION("IF(B6911="""","""",COUNTA(SPLIT(B6911,"" "")))"),44.0)</f>
        <v>44</v>
      </c>
    </row>
    <row r="6912">
      <c r="A6912" s="1" t="s">
        <v>13700</v>
      </c>
      <c r="B6912" s="1" t="s">
        <v>13701</v>
      </c>
      <c r="C6912" s="1">
        <v>331.0</v>
      </c>
      <c r="F6912" s="1" t="s">
        <v>13689</v>
      </c>
      <c r="G6912" s="2">
        <f>IFERROR(__xludf.DUMMYFUNCTION("IF(B6912="""","""",COUNTA(SPLIT(B6912,"" "")))"),1.0)</f>
        <v>1</v>
      </c>
    </row>
    <row r="6913">
      <c r="A6913" s="1" t="s">
        <v>13702</v>
      </c>
      <c r="B6913" s="1" t="s">
        <v>13703</v>
      </c>
      <c r="C6913" s="1">
        <v>8486.0</v>
      </c>
      <c r="F6913" s="1" t="s">
        <v>13689</v>
      </c>
      <c r="G6913" s="2">
        <f>IFERROR(__xludf.DUMMYFUNCTION("IF(B6913="""","""",COUNTA(SPLIT(B6913,"" "")))"),2.0)</f>
        <v>2</v>
      </c>
    </row>
    <row r="6914">
      <c r="A6914" s="1" t="s">
        <v>13704</v>
      </c>
      <c r="B6914" s="1" t="s">
        <v>13705</v>
      </c>
      <c r="C6914" s="1">
        <v>38.0</v>
      </c>
      <c r="F6914" s="1" t="s">
        <v>13689</v>
      </c>
      <c r="G6914" s="2">
        <f>IFERROR(__xludf.DUMMYFUNCTION("IF(B6914="""","""",COUNTA(SPLIT(B6914,"" "")))"),20.0)</f>
        <v>20</v>
      </c>
    </row>
    <row r="6915">
      <c r="A6915" s="1" t="s">
        <v>13706</v>
      </c>
      <c r="B6915" s="1" t="s">
        <v>13707</v>
      </c>
      <c r="C6915" s="1">
        <v>39.0</v>
      </c>
      <c r="F6915" s="1" t="s">
        <v>13689</v>
      </c>
      <c r="G6915" s="2">
        <f>IFERROR(__xludf.DUMMYFUNCTION("IF(B6915="""","""",COUNTA(SPLIT(B6915,"" "")))"),114.0)</f>
        <v>114</v>
      </c>
    </row>
    <row r="6916">
      <c r="A6916" s="1" t="s">
        <v>13708</v>
      </c>
      <c r="B6916" s="1" t="s">
        <v>13709</v>
      </c>
      <c r="C6916" s="1">
        <v>40.0</v>
      </c>
      <c r="F6916" s="1" t="s">
        <v>13689</v>
      </c>
      <c r="G6916" s="2">
        <f>IFERROR(__xludf.DUMMYFUNCTION("IF(B6916="""","""",COUNTA(SPLIT(B6916,"" "")))"),24.0)</f>
        <v>24</v>
      </c>
    </row>
    <row r="6917">
      <c r="A6917" s="1" t="s">
        <v>13710</v>
      </c>
      <c r="B6917" s="1" t="s">
        <v>13711</v>
      </c>
      <c r="C6917" s="1">
        <v>5270.0</v>
      </c>
      <c r="F6917" s="1" t="s">
        <v>13689</v>
      </c>
      <c r="G6917" s="2">
        <f>IFERROR(__xludf.DUMMYFUNCTION("IF(B6917="""","""",COUNTA(SPLIT(B6917,"" "")))"),23.0)</f>
        <v>23</v>
      </c>
    </row>
    <row r="6918">
      <c r="A6918" s="1" t="s">
        <v>13712</v>
      </c>
      <c r="B6918" s="1" t="s">
        <v>13701</v>
      </c>
      <c r="C6918" s="1">
        <v>65.0</v>
      </c>
      <c r="F6918" s="1" t="s">
        <v>13689</v>
      </c>
      <c r="G6918" s="2">
        <f>IFERROR(__xludf.DUMMYFUNCTION("IF(B6918="""","""",COUNTA(SPLIT(B6918,"" "")))"),1.0)</f>
        <v>1</v>
      </c>
    </row>
    <row r="6919">
      <c r="A6919" s="1" t="s">
        <v>13713</v>
      </c>
      <c r="B6919" s="1" t="s">
        <v>13714</v>
      </c>
      <c r="C6919" s="1">
        <v>332.0</v>
      </c>
      <c r="F6919" s="1" t="s">
        <v>13689</v>
      </c>
      <c r="G6919" s="2">
        <f>IFERROR(__xludf.DUMMYFUNCTION("IF(B6919="""","""",COUNTA(SPLIT(B6919,"" "")))"),1.0)</f>
        <v>1</v>
      </c>
    </row>
    <row r="6920">
      <c r="A6920" s="1" t="s">
        <v>13715</v>
      </c>
      <c r="B6920" s="1" t="s">
        <v>13716</v>
      </c>
      <c r="C6920" s="1">
        <v>8487.0</v>
      </c>
      <c r="F6920" s="1" t="s">
        <v>13689</v>
      </c>
      <c r="G6920" s="2">
        <f>IFERROR(__xludf.DUMMYFUNCTION("IF(B6920="""","""",COUNTA(SPLIT(B6920,"" "")))"),2.0)</f>
        <v>2</v>
      </c>
    </row>
    <row r="6921">
      <c r="A6921" s="1" t="s">
        <v>13717</v>
      </c>
      <c r="B6921" s="1" t="s">
        <v>13718</v>
      </c>
      <c r="C6921" s="1">
        <v>25.0</v>
      </c>
      <c r="F6921" s="1" t="s">
        <v>13689</v>
      </c>
      <c r="G6921" s="2">
        <f>IFERROR(__xludf.DUMMYFUNCTION("IF(B6921="""","""",COUNTA(SPLIT(B6921,"" "")))"),13.0)</f>
        <v>13</v>
      </c>
    </row>
    <row r="6922">
      <c r="A6922" s="1" t="s">
        <v>13719</v>
      </c>
      <c r="B6922" s="1" t="s">
        <v>13720</v>
      </c>
      <c r="C6922" s="1">
        <v>26.0</v>
      </c>
      <c r="F6922" s="1" t="s">
        <v>13689</v>
      </c>
      <c r="G6922" s="2">
        <f>IFERROR(__xludf.DUMMYFUNCTION("IF(B6922="""","""",COUNTA(SPLIT(B6922,"" "")))"),133.0)</f>
        <v>133</v>
      </c>
    </row>
    <row r="6923">
      <c r="A6923" s="1" t="s">
        <v>13721</v>
      </c>
      <c r="B6923" s="1" t="s">
        <v>13722</v>
      </c>
      <c r="C6923" s="1">
        <v>27.0</v>
      </c>
      <c r="F6923" s="1" t="s">
        <v>13689</v>
      </c>
      <c r="G6923" s="2">
        <f>IFERROR(__xludf.DUMMYFUNCTION("IF(B6923="""","""",COUNTA(SPLIT(B6923,"" "")))"),24.0)</f>
        <v>24</v>
      </c>
    </row>
    <row r="6924">
      <c r="A6924" s="1" t="s">
        <v>13723</v>
      </c>
      <c r="B6924" s="1" t="s">
        <v>13724</v>
      </c>
      <c r="C6924" s="1">
        <v>5263.0</v>
      </c>
      <c r="F6924" s="1" t="s">
        <v>13689</v>
      </c>
      <c r="G6924" s="2">
        <f>IFERROR(__xludf.DUMMYFUNCTION("IF(B6924="""","""",COUNTA(SPLIT(B6924,"" "")))"),42.0)</f>
        <v>42</v>
      </c>
    </row>
    <row r="6925">
      <c r="A6925" s="1" t="s">
        <v>13725</v>
      </c>
      <c r="B6925" s="1" t="s">
        <v>13726</v>
      </c>
      <c r="C6925" s="1">
        <v>53.0</v>
      </c>
      <c r="F6925" s="1" t="s">
        <v>13689</v>
      </c>
      <c r="G6925" s="2">
        <f>IFERROR(__xludf.DUMMYFUNCTION("IF(B6925="""","""",COUNTA(SPLIT(B6925,"" "")))"),1.0)</f>
        <v>1</v>
      </c>
    </row>
    <row r="6926">
      <c r="A6926" s="1" t="s">
        <v>13727</v>
      </c>
      <c r="B6926" s="1" t="s">
        <v>13728</v>
      </c>
      <c r="C6926" s="1">
        <v>8488.0</v>
      </c>
      <c r="F6926" s="1" t="s">
        <v>13689</v>
      </c>
      <c r="G6926" s="2">
        <f>IFERROR(__xludf.DUMMYFUNCTION("IF(B6926="""","""",COUNTA(SPLIT(B6926,"" "")))"),2.0)</f>
        <v>2</v>
      </c>
    </row>
    <row r="6927">
      <c r="A6927" s="1" t="s">
        <v>13729</v>
      </c>
      <c r="B6927" s="1" t="s">
        <v>9839</v>
      </c>
      <c r="C6927" s="1">
        <v>50.0</v>
      </c>
      <c r="F6927" s="1" t="s">
        <v>13689</v>
      </c>
      <c r="G6927" s="2">
        <f>IFERROR(__xludf.DUMMYFUNCTION("IF(B6927="""","""",COUNTA(SPLIT(B6927,"" "")))"),4.0)</f>
        <v>4</v>
      </c>
    </row>
    <row r="6928">
      <c r="A6928" s="1" t="s">
        <v>13730</v>
      </c>
      <c r="B6928" s="1" t="s">
        <v>13731</v>
      </c>
      <c r="C6928" s="1">
        <v>51.0</v>
      </c>
      <c r="F6928" s="1" t="s">
        <v>13689</v>
      </c>
      <c r="G6928" s="2">
        <f>IFERROR(__xludf.DUMMYFUNCTION("IF(B6928="""","""",COUNTA(SPLIT(B6928,"" "")))"),141.0)</f>
        <v>141</v>
      </c>
    </row>
    <row r="6929">
      <c r="A6929" s="1" t="s">
        <v>13732</v>
      </c>
      <c r="B6929" s="1" t="s">
        <v>13733</v>
      </c>
      <c r="C6929" s="1">
        <v>52.0</v>
      </c>
      <c r="F6929" s="1" t="s">
        <v>13689</v>
      </c>
      <c r="G6929" s="2">
        <f>IFERROR(__xludf.DUMMYFUNCTION("IF(B6929="""","""",COUNTA(SPLIT(B6929,"" "")))"),20.0)</f>
        <v>20</v>
      </c>
    </row>
    <row r="6930">
      <c r="A6930" s="1" t="s">
        <v>13734</v>
      </c>
      <c r="B6930" s="1" t="s">
        <v>13735</v>
      </c>
      <c r="C6930" s="1">
        <v>5295.0</v>
      </c>
      <c r="F6930" s="1" t="s">
        <v>13689</v>
      </c>
      <c r="G6930" s="2">
        <f>IFERROR(__xludf.DUMMYFUNCTION("IF(B6930="""","""",COUNTA(SPLIT(B6930,"" "")))"),36.0)</f>
        <v>36</v>
      </c>
    </row>
    <row r="6931">
      <c r="A6931" s="1" t="s">
        <v>13736</v>
      </c>
      <c r="B6931" s="1" t="s">
        <v>13737</v>
      </c>
      <c r="C6931" s="1">
        <v>9143.0</v>
      </c>
      <c r="F6931" s="1" t="s">
        <v>13689</v>
      </c>
      <c r="G6931" s="2">
        <f>IFERROR(__xludf.DUMMYFUNCTION("IF(B6931="""","""",COUNTA(SPLIT(B6931,"" "")))"),1.0)</f>
        <v>1</v>
      </c>
    </row>
    <row r="6932">
      <c r="A6932" s="1" t="s">
        <v>13738</v>
      </c>
      <c r="B6932" s="1" t="s">
        <v>13739</v>
      </c>
      <c r="C6932" s="1">
        <v>9144.0</v>
      </c>
      <c r="F6932" s="1" t="s">
        <v>13689</v>
      </c>
      <c r="G6932" s="2">
        <f>IFERROR(__xludf.DUMMYFUNCTION("IF(B6932="""","""",COUNTA(SPLIT(B6932,"" "")))"),30.0)</f>
        <v>30</v>
      </c>
    </row>
    <row r="6933">
      <c r="A6933" s="1" t="s">
        <v>13740</v>
      </c>
      <c r="B6933" s="1" t="s">
        <v>13741</v>
      </c>
      <c r="C6933" s="1">
        <v>45.0</v>
      </c>
      <c r="F6933" s="1" t="s">
        <v>13689</v>
      </c>
      <c r="G6933" s="2">
        <f>IFERROR(__xludf.DUMMYFUNCTION("IF(B6933="""","""",COUNTA(SPLIT(B6933,"" "")))"),1.0)</f>
        <v>1</v>
      </c>
    </row>
    <row r="6934">
      <c r="A6934" s="1" t="s">
        <v>13742</v>
      </c>
      <c r="B6934" s="1" t="s">
        <v>13728</v>
      </c>
      <c r="C6934" s="1">
        <v>8489.0</v>
      </c>
      <c r="F6934" s="1" t="s">
        <v>13689</v>
      </c>
      <c r="G6934" s="2">
        <f>IFERROR(__xludf.DUMMYFUNCTION("IF(B6934="""","""",COUNTA(SPLIT(B6934,"" "")))"),2.0)</f>
        <v>2</v>
      </c>
    </row>
    <row r="6935">
      <c r="A6935" s="1" t="s">
        <v>13743</v>
      </c>
      <c r="B6935" s="1" t="s">
        <v>13744</v>
      </c>
      <c r="C6935" s="1">
        <v>42.0</v>
      </c>
      <c r="F6935" s="1" t="s">
        <v>13689</v>
      </c>
      <c r="G6935" s="2">
        <f>IFERROR(__xludf.DUMMYFUNCTION("IF(B6935="""","""",COUNTA(SPLIT(B6935,"" "")))"),7.0)</f>
        <v>7</v>
      </c>
    </row>
    <row r="6936">
      <c r="A6936" s="1" t="s">
        <v>13745</v>
      </c>
      <c r="B6936" s="1" t="s">
        <v>13746</v>
      </c>
      <c r="C6936" s="1">
        <v>43.0</v>
      </c>
      <c r="F6936" s="1" t="s">
        <v>13689</v>
      </c>
      <c r="G6936" s="2">
        <f>IFERROR(__xludf.DUMMYFUNCTION("IF(B6936="""","""",COUNTA(SPLIT(B6936,"" "")))"),120.0)</f>
        <v>120</v>
      </c>
    </row>
    <row r="6937">
      <c r="A6937" s="1" t="s">
        <v>13747</v>
      </c>
      <c r="B6937" s="1" t="s">
        <v>13748</v>
      </c>
      <c r="C6937" s="1">
        <v>44.0</v>
      </c>
      <c r="F6937" s="1" t="s">
        <v>13689</v>
      </c>
      <c r="G6937" s="2">
        <f>IFERROR(__xludf.DUMMYFUNCTION("IF(B6937="""","""",COUNTA(SPLIT(B6937,"" "")))"),21.0)</f>
        <v>21</v>
      </c>
    </row>
    <row r="6938">
      <c r="A6938" s="1" t="s">
        <v>13749</v>
      </c>
      <c r="B6938" s="1" t="s">
        <v>13750</v>
      </c>
      <c r="C6938" s="1">
        <v>5294.0</v>
      </c>
      <c r="F6938" s="1" t="s">
        <v>13689</v>
      </c>
      <c r="G6938" s="2">
        <f>IFERROR(__xludf.DUMMYFUNCTION("IF(B6938="""","""",COUNTA(SPLIT(B6938,"" "")))"),37.0)</f>
        <v>37</v>
      </c>
    </row>
    <row r="6939">
      <c r="A6939" s="1" t="s">
        <v>13751</v>
      </c>
      <c r="B6939" s="1" t="s">
        <v>13752</v>
      </c>
      <c r="C6939" s="1">
        <v>1737.0</v>
      </c>
      <c r="F6939" s="1" t="s">
        <v>13689</v>
      </c>
      <c r="G6939" s="2">
        <f>IFERROR(__xludf.DUMMYFUNCTION("IF(B6939="""","""",COUNTA(SPLIT(B6939,"" "")))"),2.0)</f>
        <v>2</v>
      </c>
    </row>
    <row r="6940">
      <c r="A6940" s="1" t="s">
        <v>13753</v>
      </c>
      <c r="B6940" s="1" t="s">
        <v>13754</v>
      </c>
      <c r="C6940" s="1">
        <v>34.0</v>
      </c>
      <c r="F6940" s="1" t="s">
        <v>13689</v>
      </c>
      <c r="G6940" s="2">
        <f>IFERROR(__xludf.DUMMYFUNCTION("IF(B6940="""","""",COUNTA(SPLIT(B6940,"" "")))"),10.0)</f>
        <v>10</v>
      </c>
    </row>
    <row r="6941">
      <c r="A6941" s="1" t="s">
        <v>13755</v>
      </c>
      <c r="B6941" s="1" t="s">
        <v>13756</v>
      </c>
      <c r="C6941" s="1">
        <v>35.0</v>
      </c>
      <c r="F6941" s="1" t="s">
        <v>13689</v>
      </c>
      <c r="G6941" s="2">
        <f>IFERROR(__xludf.DUMMYFUNCTION("IF(B6941="""","""",COUNTA(SPLIT(B6941,"" "")))"),104.0)</f>
        <v>104</v>
      </c>
    </row>
    <row r="6942">
      <c r="A6942" s="1" t="s">
        <v>13757</v>
      </c>
      <c r="B6942" s="1" t="s">
        <v>13758</v>
      </c>
      <c r="C6942" s="1">
        <v>36.0</v>
      </c>
      <c r="F6942" s="1" t="s">
        <v>13689</v>
      </c>
      <c r="G6942" s="2">
        <f>IFERROR(__xludf.DUMMYFUNCTION("IF(B6942="""","""",COUNTA(SPLIT(B6942,"" "")))"),25.0)</f>
        <v>25</v>
      </c>
    </row>
    <row r="6943">
      <c r="A6943" s="1" t="s">
        <v>13759</v>
      </c>
      <c r="B6943" s="1" t="s">
        <v>13760</v>
      </c>
      <c r="C6943" s="1">
        <v>5264.0</v>
      </c>
      <c r="F6943" s="1" t="s">
        <v>13689</v>
      </c>
      <c r="G6943" s="2">
        <f>IFERROR(__xludf.DUMMYFUNCTION("IF(B6943="""","""",COUNTA(SPLIT(B6943,"" "")))"),21.0)</f>
        <v>21</v>
      </c>
    </row>
    <row r="6944">
      <c r="A6944" s="1" t="s">
        <v>13761</v>
      </c>
      <c r="B6944" s="1" t="s">
        <v>13762</v>
      </c>
      <c r="C6944" s="1">
        <v>3505.0</v>
      </c>
      <c r="F6944" s="1" t="s">
        <v>13689</v>
      </c>
      <c r="G6944" s="2">
        <f>IFERROR(__xludf.DUMMYFUNCTION("IF(B6944="""","""",COUNTA(SPLIT(B6944,"" "")))"),2.0)</f>
        <v>2</v>
      </c>
    </row>
    <row r="6945">
      <c r="A6945" s="1" t="s">
        <v>13763</v>
      </c>
      <c r="B6945" s="1" t="s">
        <v>13764</v>
      </c>
      <c r="C6945" s="1">
        <v>8490.0</v>
      </c>
      <c r="F6945" s="1" t="s">
        <v>13689</v>
      </c>
      <c r="G6945" s="2">
        <f>IFERROR(__xludf.DUMMYFUNCTION("IF(B6945="""","""",COUNTA(SPLIT(B6945,"" "")))"),2.0)</f>
        <v>2</v>
      </c>
    </row>
    <row r="6946">
      <c r="A6946" s="1" t="s">
        <v>13765</v>
      </c>
      <c r="B6946" s="1" t="s">
        <v>13766</v>
      </c>
      <c r="C6946" s="1">
        <v>16.0</v>
      </c>
      <c r="F6946" s="1" t="s">
        <v>13689</v>
      </c>
      <c r="G6946" s="2">
        <f>IFERROR(__xludf.DUMMYFUNCTION("IF(B6946="""","""",COUNTA(SPLIT(B6946,"" "")))"),5.0)</f>
        <v>5</v>
      </c>
    </row>
    <row r="6947">
      <c r="A6947" s="1" t="s">
        <v>13767</v>
      </c>
      <c r="B6947" s="1" t="s">
        <v>13768</v>
      </c>
      <c r="C6947" s="1">
        <v>17.0</v>
      </c>
      <c r="F6947" s="1" t="s">
        <v>13689</v>
      </c>
      <c r="G6947" s="2">
        <f>IFERROR(__xludf.DUMMYFUNCTION("IF(B6947="""","""",COUNTA(SPLIT(B6947,"" "")))"),120.0)</f>
        <v>120</v>
      </c>
    </row>
    <row r="6948">
      <c r="A6948" s="1" t="s">
        <v>13769</v>
      </c>
      <c r="B6948" s="1" t="s">
        <v>13770</v>
      </c>
      <c r="C6948" s="1">
        <v>18.0</v>
      </c>
      <c r="F6948" s="1" t="s">
        <v>13689</v>
      </c>
      <c r="G6948" s="2">
        <f>IFERROR(__xludf.DUMMYFUNCTION("IF(B6948="""","""",COUNTA(SPLIT(B6948,"" "")))"),23.0)</f>
        <v>23</v>
      </c>
    </row>
    <row r="6949">
      <c r="A6949" s="1" t="s">
        <v>13771</v>
      </c>
      <c r="B6949" s="1" t="s">
        <v>13770</v>
      </c>
      <c r="C6949" s="1">
        <v>5256.0</v>
      </c>
      <c r="F6949" s="1" t="s">
        <v>13689</v>
      </c>
      <c r="G6949" s="2">
        <f>IFERROR(__xludf.DUMMYFUNCTION("IF(B6949="""","""",COUNTA(SPLIT(B6949,"" "")))"),23.0)</f>
        <v>23</v>
      </c>
    </row>
    <row r="6950">
      <c r="A6950" s="1" t="s">
        <v>13772</v>
      </c>
      <c r="B6950" s="1" t="s">
        <v>13773</v>
      </c>
      <c r="C6950" s="1">
        <v>28.0</v>
      </c>
      <c r="F6950" s="1" t="s">
        <v>13689</v>
      </c>
      <c r="G6950" s="2">
        <f>IFERROR(__xludf.DUMMYFUNCTION("IF(B6950="""","""",COUNTA(SPLIT(B6950,"" "")))"),1.0)</f>
        <v>1</v>
      </c>
    </row>
    <row r="6951">
      <c r="A6951" s="1" t="s">
        <v>13774</v>
      </c>
      <c r="B6951" s="1" t="s">
        <v>13775</v>
      </c>
      <c r="C6951" s="1">
        <v>8491.0</v>
      </c>
      <c r="F6951" s="1" t="s">
        <v>13689</v>
      </c>
      <c r="G6951" s="2">
        <f>IFERROR(__xludf.DUMMYFUNCTION("IF(B6951="""","""",COUNTA(SPLIT(B6951,"" "")))"),4.0)</f>
        <v>4</v>
      </c>
    </row>
    <row r="6952">
      <c r="A6952" s="1" t="s">
        <v>13776</v>
      </c>
      <c r="B6952" s="1" t="s">
        <v>13777</v>
      </c>
      <c r="C6952" s="1">
        <v>22.0</v>
      </c>
      <c r="F6952" s="1" t="s">
        <v>13689</v>
      </c>
      <c r="G6952" s="2">
        <f>IFERROR(__xludf.DUMMYFUNCTION("IF(B6952="""","""",COUNTA(SPLIT(B6952,"" "")))"),44.0)</f>
        <v>44</v>
      </c>
    </row>
    <row r="6953">
      <c r="A6953" s="1" t="s">
        <v>13778</v>
      </c>
      <c r="B6953" s="1" t="s">
        <v>13779</v>
      </c>
      <c r="C6953" s="1">
        <v>23.0</v>
      </c>
      <c r="F6953" s="1" t="s">
        <v>13689</v>
      </c>
      <c r="G6953" s="2">
        <f>IFERROR(__xludf.DUMMYFUNCTION("IF(B6953="""","""",COUNTA(SPLIT(B6953,"" "")))"),119.0)</f>
        <v>119</v>
      </c>
    </row>
    <row r="6954">
      <c r="A6954" s="1" t="s">
        <v>13780</v>
      </c>
      <c r="B6954" s="1" t="s">
        <v>13781</v>
      </c>
      <c r="C6954" s="1">
        <v>24.0</v>
      </c>
      <c r="F6954" s="1" t="s">
        <v>13689</v>
      </c>
      <c r="G6954" s="2">
        <f>IFERROR(__xludf.DUMMYFUNCTION("IF(B6954="""","""",COUNTA(SPLIT(B6954,"" "")))"),23.0)</f>
        <v>23</v>
      </c>
    </row>
    <row r="6955">
      <c r="A6955" s="1" t="s">
        <v>13782</v>
      </c>
      <c r="B6955" s="1" t="s">
        <v>13783</v>
      </c>
      <c r="C6955" s="1">
        <v>5258.0</v>
      </c>
      <c r="F6955" s="1" t="s">
        <v>13689</v>
      </c>
      <c r="G6955" s="2">
        <f>IFERROR(__xludf.DUMMYFUNCTION("IF(B6955="""","""",COUNTA(SPLIT(B6955,"" "")))"),32.0)</f>
        <v>32</v>
      </c>
    </row>
    <row r="6956">
      <c r="A6956" s="1" t="s">
        <v>13784</v>
      </c>
      <c r="B6956" s="1" t="s">
        <v>13785</v>
      </c>
      <c r="C6956" s="1">
        <v>3461.0</v>
      </c>
      <c r="F6956" s="1" t="s">
        <v>13689</v>
      </c>
      <c r="G6956" s="2">
        <f>IFERROR(__xludf.DUMMYFUNCTION("IF(B6956="""","""",COUNTA(SPLIT(B6956,"" "")))"),2.0)</f>
        <v>2</v>
      </c>
    </row>
    <row r="6957">
      <c r="A6957" s="1" t="s">
        <v>13786</v>
      </c>
      <c r="B6957" s="1" t="s">
        <v>13787</v>
      </c>
      <c r="C6957" s="1">
        <v>8492.0</v>
      </c>
      <c r="F6957" s="1" t="s">
        <v>13689</v>
      </c>
      <c r="G6957" s="2">
        <f>IFERROR(__xludf.DUMMYFUNCTION("IF(B6957="""","""",COUNTA(SPLIT(B6957,"" "")))"),3.0)</f>
        <v>3</v>
      </c>
    </row>
    <row r="6958">
      <c r="A6958" s="1" t="s">
        <v>13788</v>
      </c>
      <c r="B6958" s="1" t="s">
        <v>13789</v>
      </c>
      <c r="C6958" s="1">
        <v>3462.0</v>
      </c>
      <c r="F6958" s="1" t="s">
        <v>13689</v>
      </c>
      <c r="G6958" s="2">
        <f>IFERROR(__xludf.DUMMYFUNCTION("IF(B6958="""","""",COUNTA(SPLIT(B6958,"" "")))"),34.0)</f>
        <v>34</v>
      </c>
    </row>
    <row r="6959">
      <c r="A6959" s="1" t="s">
        <v>13790</v>
      </c>
      <c r="B6959" s="1" t="s">
        <v>13791</v>
      </c>
      <c r="C6959" s="1">
        <v>3463.0</v>
      </c>
      <c r="F6959" s="1" t="s">
        <v>13689</v>
      </c>
      <c r="G6959" s="2">
        <f>IFERROR(__xludf.DUMMYFUNCTION("IF(B6959="""","""",COUNTA(SPLIT(B6959,"" "")))"),100.0)</f>
        <v>100</v>
      </c>
    </row>
    <row r="6960">
      <c r="A6960" s="1" t="s">
        <v>13792</v>
      </c>
      <c r="B6960" s="1" t="s">
        <v>13793</v>
      </c>
      <c r="C6960" s="1">
        <v>3464.0</v>
      </c>
      <c r="F6960" s="1" t="s">
        <v>13689</v>
      </c>
      <c r="G6960" s="2">
        <f>IFERROR(__xludf.DUMMYFUNCTION("IF(B6960="""","""",COUNTA(SPLIT(B6960,"" "")))"),14.0)</f>
        <v>14</v>
      </c>
    </row>
    <row r="6961">
      <c r="A6961" s="1" t="s">
        <v>13794</v>
      </c>
      <c r="B6961" s="1" t="s">
        <v>13795</v>
      </c>
      <c r="C6961" s="1">
        <v>5298.0</v>
      </c>
      <c r="F6961" s="1" t="s">
        <v>13689</v>
      </c>
      <c r="G6961" s="2">
        <f>IFERROR(__xludf.DUMMYFUNCTION("IF(B6961="""","""",COUNTA(SPLIT(B6961,"" "")))"),28.0)</f>
        <v>28</v>
      </c>
    </row>
    <row r="6962">
      <c r="A6962" s="1" t="s">
        <v>13796</v>
      </c>
      <c r="B6962" s="1" t="s">
        <v>13797</v>
      </c>
      <c r="C6962" s="1">
        <v>3481.0</v>
      </c>
      <c r="F6962" s="1" t="s">
        <v>13689</v>
      </c>
      <c r="G6962" s="2">
        <f>IFERROR(__xludf.DUMMYFUNCTION("IF(B6962="""","""",COUNTA(SPLIT(B6962,"" "")))"),2.0)</f>
        <v>2</v>
      </c>
    </row>
    <row r="6963">
      <c r="A6963" s="1" t="s">
        <v>13798</v>
      </c>
      <c r="B6963" s="1" t="s">
        <v>13799</v>
      </c>
      <c r="C6963" s="1">
        <v>8688.0</v>
      </c>
      <c r="F6963" s="1" t="s">
        <v>13689</v>
      </c>
      <c r="G6963" s="2">
        <f>IFERROR(__xludf.DUMMYFUNCTION("IF(B6963="""","""",COUNTA(SPLIT(B6963,"" "")))"),2.0)</f>
        <v>2</v>
      </c>
    </row>
    <row r="6964">
      <c r="A6964" s="1" t="s">
        <v>13800</v>
      </c>
      <c r="B6964" s="1" t="s">
        <v>13801</v>
      </c>
      <c r="C6964" s="1">
        <v>8493.0</v>
      </c>
      <c r="F6964" s="1" t="s">
        <v>13689</v>
      </c>
      <c r="G6964" s="2">
        <f>IFERROR(__xludf.DUMMYFUNCTION("IF(B6964="""","""",COUNTA(SPLIT(B6964,"" "")))"),2.0)</f>
        <v>2</v>
      </c>
    </row>
    <row r="6965">
      <c r="A6965" s="1" t="s">
        <v>13802</v>
      </c>
      <c r="B6965" s="1" t="s">
        <v>13803</v>
      </c>
      <c r="C6965" s="1">
        <v>3482.0</v>
      </c>
      <c r="F6965" s="1" t="s">
        <v>13689</v>
      </c>
      <c r="G6965" s="2">
        <f>IFERROR(__xludf.DUMMYFUNCTION("IF(B6965="""","""",COUNTA(SPLIT(B6965,"" "")))"),15.0)</f>
        <v>15</v>
      </c>
    </row>
    <row r="6966">
      <c r="A6966" s="1" t="s">
        <v>13804</v>
      </c>
      <c r="B6966" s="1" t="s">
        <v>13805</v>
      </c>
      <c r="C6966" s="1">
        <v>3483.0</v>
      </c>
      <c r="F6966" s="1" t="s">
        <v>13689</v>
      </c>
      <c r="G6966" s="2">
        <f>IFERROR(__xludf.DUMMYFUNCTION("IF(B6966="""","""",COUNTA(SPLIT(B6966,"" "")))"),137.0)</f>
        <v>137</v>
      </c>
    </row>
    <row r="6967">
      <c r="A6967" s="1" t="s">
        <v>13806</v>
      </c>
      <c r="B6967" s="1" t="s">
        <v>13807</v>
      </c>
      <c r="C6967" s="1">
        <v>3484.0</v>
      </c>
      <c r="F6967" s="1" t="s">
        <v>13689</v>
      </c>
      <c r="G6967" s="2">
        <f>IFERROR(__xludf.DUMMYFUNCTION("IF(B6967="""","""",COUNTA(SPLIT(B6967,"" "")))"),19.0)</f>
        <v>19</v>
      </c>
    </row>
    <row r="6968">
      <c r="A6968" s="1" t="s">
        <v>13808</v>
      </c>
      <c r="B6968" s="1" t="s">
        <v>13809</v>
      </c>
      <c r="C6968" s="1">
        <v>5283.0</v>
      </c>
      <c r="F6968" s="1" t="s">
        <v>13689</v>
      </c>
      <c r="G6968" s="2">
        <f>IFERROR(__xludf.DUMMYFUNCTION("IF(B6968="""","""",COUNTA(SPLIT(B6968,"" "")))"),18.0)</f>
        <v>18</v>
      </c>
    </row>
    <row r="6969">
      <c r="A6969" s="1" t="s">
        <v>13810</v>
      </c>
      <c r="B6969" s="1" t="s">
        <v>13811</v>
      </c>
      <c r="C6969" s="1">
        <v>49.0</v>
      </c>
      <c r="F6969" s="1" t="s">
        <v>13689</v>
      </c>
      <c r="G6969" s="2">
        <f>IFERROR(__xludf.DUMMYFUNCTION("IF(B6969="""","""",COUNTA(SPLIT(B6969,"" "")))"),1.0)</f>
        <v>1</v>
      </c>
    </row>
    <row r="6970">
      <c r="A6970" s="1" t="s">
        <v>13812</v>
      </c>
      <c r="B6970" s="1" t="s">
        <v>13813</v>
      </c>
      <c r="C6970" s="1">
        <v>8494.0</v>
      </c>
      <c r="F6970" s="1" t="s">
        <v>13689</v>
      </c>
      <c r="G6970" s="2">
        <f>IFERROR(__xludf.DUMMYFUNCTION("IF(B6970="""","""",COUNTA(SPLIT(B6970,"" "")))"),2.0)</f>
        <v>2</v>
      </c>
    </row>
    <row r="6971">
      <c r="A6971" s="1" t="s">
        <v>13814</v>
      </c>
      <c r="B6971" s="1" t="s">
        <v>13815</v>
      </c>
      <c r="C6971" s="1">
        <v>46.0</v>
      </c>
      <c r="F6971" s="1" t="s">
        <v>13689</v>
      </c>
      <c r="G6971" s="2">
        <f>IFERROR(__xludf.DUMMYFUNCTION("IF(B6971="""","""",COUNTA(SPLIT(B6971,"" "")))"),7.0)</f>
        <v>7</v>
      </c>
    </row>
    <row r="6972">
      <c r="A6972" s="1" t="s">
        <v>13816</v>
      </c>
      <c r="B6972" s="1" t="s">
        <v>13817</v>
      </c>
      <c r="C6972" s="1">
        <v>47.0</v>
      </c>
      <c r="F6972" s="1" t="s">
        <v>13689</v>
      </c>
      <c r="G6972" s="2">
        <f>IFERROR(__xludf.DUMMYFUNCTION("IF(B6972="""","""",COUNTA(SPLIT(B6972,"" "")))"),118.0)</f>
        <v>118</v>
      </c>
    </row>
    <row r="6973">
      <c r="A6973" s="1" t="s">
        <v>13818</v>
      </c>
      <c r="B6973" s="1" t="s">
        <v>13819</v>
      </c>
      <c r="C6973" s="1">
        <v>48.0</v>
      </c>
      <c r="F6973" s="1" t="s">
        <v>13689</v>
      </c>
      <c r="G6973" s="2">
        <f>IFERROR(__xludf.DUMMYFUNCTION("IF(B6973="""","""",COUNTA(SPLIT(B6973,"" "")))"),20.0)</f>
        <v>20</v>
      </c>
    </row>
    <row r="6974">
      <c r="A6974" s="1" t="s">
        <v>13820</v>
      </c>
      <c r="B6974" s="1" t="s">
        <v>13821</v>
      </c>
      <c r="C6974" s="1">
        <v>5296.0</v>
      </c>
      <c r="F6974" s="1" t="s">
        <v>13689</v>
      </c>
      <c r="G6974" s="2">
        <f>IFERROR(__xludf.DUMMYFUNCTION("IF(B6974="""","""",COUNTA(SPLIT(B6974,"" "")))"),30.0)</f>
        <v>30</v>
      </c>
    </row>
    <row r="6975">
      <c r="A6975" s="1" t="s">
        <v>13822</v>
      </c>
      <c r="B6975" s="1" t="s">
        <v>13823</v>
      </c>
      <c r="C6975" s="1">
        <v>3473.0</v>
      </c>
      <c r="F6975" s="1" t="s">
        <v>13689</v>
      </c>
      <c r="G6975" s="2">
        <f>IFERROR(__xludf.DUMMYFUNCTION("IF(B6975="""","""",COUNTA(SPLIT(B6975,"" "")))"),3.0)</f>
        <v>3</v>
      </c>
    </row>
    <row r="6976">
      <c r="A6976" s="1" t="s">
        <v>13824</v>
      </c>
      <c r="B6976" s="1" t="s">
        <v>13825</v>
      </c>
      <c r="C6976" s="1">
        <v>8495.0</v>
      </c>
      <c r="F6976" s="1" t="s">
        <v>13689</v>
      </c>
      <c r="G6976" s="2">
        <f>IFERROR(__xludf.DUMMYFUNCTION("IF(B6976="""","""",COUNTA(SPLIT(B6976,"" "")))"),2.0)</f>
        <v>2</v>
      </c>
    </row>
    <row r="6977">
      <c r="A6977" s="1" t="s">
        <v>13826</v>
      </c>
      <c r="B6977" s="1" t="s">
        <v>13827</v>
      </c>
      <c r="C6977" s="1">
        <v>3474.0</v>
      </c>
      <c r="F6977" s="1" t="s">
        <v>13689</v>
      </c>
      <c r="G6977" s="2">
        <f>IFERROR(__xludf.DUMMYFUNCTION("IF(B6977="""","""",COUNTA(SPLIT(B6977,"" "")))"),33.0)</f>
        <v>33</v>
      </c>
    </row>
    <row r="6978">
      <c r="A6978" s="1" t="s">
        <v>13828</v>
      </c>
      <c r="B6978" s="1" t="s">
        <v>13829</v>
      </c>
      <c r="C6978" s="1">
        <v>3475.0</v>
      </c>
      <c r="F6978" s="1" t="s">
        <v>13689</v>
      </c>
      <c r="G6978" s="2">
        <f>IFERROR(__xludf.DUMMYFUNCTION("IF(B6978="""","""",COUNTA(SPLIT(B6978,"" "")))"),135.0)</f>
        <v>135</v>
      </c>
    </row>
    <row r="6979">
      <c r="A6979" s="1" t="s">
        <v>13830</v>
      </c>
      <c r="B6979" s="1" t="s">
        <v>13831</v>
      </c>
      <c r="C6979" s="1">
        <v>3476.0</v>
      </c>
      <c r="F6979" s="1" t="s">
        <v>13689</v>
      </c>
      <c r="G6979" s="2">
        <f>IFERROR(__xludf.DUMMYFUNCTION("IF(B6979="""","""",COUNTA(SPLIT(B6979,"" "")))"),24.0)</f>
        <v>24</v>
      </c>
    </row>
    <row r="6980">
      <c r="A6980" s="1" t="s">
        <v>13832</v>
      </c>
      <c r="B6980" s="1" t="s">
        <v>13833</v>
      </c>
      <c r="C6980" s="1">
        <v>5284.0</v>
      </c>
      <c r="F6980" s="1" t="s">
        <v>13689</v>
      </c>
      <c r="G6980" s="2">
        <f>IFERROR(__xludf.DUMMYFUNCTION("IF(B6980="""","""",COUNTA(SPLIT(B6980,"" "")))"),33.0)</f>
        <v>33</v>
      </c>
    </row>
    <row r="6981">
      <c r="A6981" s="1" t="s">
        <v>13834</v>
      </c>
      <c r="B6981" s="1" t="s">
        <v>13835</v>
      </c>
      <c r="C6981" s="1">
        <v>3465.0</v>
      </c>
      <c r="F6981" s="1" t="s">
        <v>13689</v>
      </c>
      <c r="G6981" s="2">
        <f>IFERROR(__xludf.DUMMYFUNCTION("IF(B6981="""","""",COUNTA(SPLIT(B6981,"" "")))"),1.0)</f>
        <v>1</v>
      </c>
    </row>
    <row r="6982">
      <c r="A6982" s="1" t="s">
        <v>13836</v>
      </c>
      <c r="B6982" s="1" t="s">
        <v>13837</v>
      </c>
      <c r="C6982" s="1">
        <v>8496.0</v>
      </c>
      <c r="F6982" s="1" t="s">
        <v>13689</v>
      </c>
      <c r="G6982" s="2">
        <f>IFERROR(__xludf.DUMMYFUNCTION("IF(B6982="""","""",COUNTA(SPLIT(B6982,"" "")))"),2.0)</f>
        <v>2</v>
      </c>
    </row>
    <row r="6983">
      <c r="A6983" s="1" t="s">
        <v>13838</v>
      </c>
      <c r="B6983" s="1" t="s">
        <v>13839</v>
      </c>
      <c r="C6983" s="1">
        <v>3466.0</v>
      </c>
      <c r="F6983" s="1" t="s">
        <v>13689</v>
      </c>
      <c r="G6983" s="2">
        <f>IFERROR(__xludf.DUMMYFUNCTION("IF(B6983="""","""",COUNTA(SPLIT(B6983,"" "")))"),15.0)</f>
        <v>15</v>
      </c>
    </row>
    <row r="6984">
      <c r="A6984" s="1" t="s">
        <v>13840</v>
      </c>
      <c r="B6984" s="1" t="s">
        <v>13841</v>
      </c>
      <c r="C6984" s="1">
        <v>3467.0</v>
      </c>
      <c r="F6984" s="1" t="s">
        <v>13689</v>
      </c>
      <c r="G6984" s="2">
        <f>IFERROR(__xludf.DUMMYFUNCTION("IF(B6984="""","""",COUNTA(SPLIT(B6984,"" "")))"),86.0)</f>
        <v>86</v>
      </c>
    </row>
    <row r="6985">
      <c r="A6985" s="1" t="s">
        <v>13842</v>
      </c>
      <c r="B6985" s="1" t="s">
        <v>13843</v>
      </c>
      <c r="C6985" s="1">
        <v>3468.0</v>
      </c>
      <c r="F6985" s="1" t="s">
        <v>13689</v>
      </c>
      <c r="G6985" s="2">
        <f>IFERROR(__xludf.DUMMYFUNCTION("IF(B6985="""","""",COUNTA(SPLIT(B6985,"" "")))"),23.0)</f>
        <v>23</v>
      </c>
    </row>
    <row r="6986">
      <c r="A6986" s="1" t="s">
        <v>13844</v>
      </c>
      <c r="B6986" s="1" t="s">
        <v>12858</v>
      </c>
      <c r="C6986" s="1">
        <v>8685.0</v>
      </c>
      <c r="F6986" s="1" t="s">
        <v>13689</v>
      </c>
      <c r="G6986" s="2">
        <f>IFERROR(__xludf.DUMMYFUNCTION("IF(B6986="""","""",COUNTA(SPLIT(B6986,"" "")))"),2.0)</f>
        <v>2</v>
      </c>
    </row>
    <row r="6987">
      <c r="A6987" s="1" t="s">
        <v>13845</v>
      </c>
      <c r="B6987" s="1" t="s">
        <v>13846</v>
      </c>
      <c r="C6987" s="1">
        <v>8778.0</v>
      </c>
      <c r="F6987" s="1" t="s">
        <v>13689</v>
      </c>
      <c r="G6987" s="2">
        <f>IFERROR(__xludf.DUMMYFUNCTION("IF(B6987="""","""",COUNTA(SPLIT(B6987,"" "")))"),10.0)</f>
        <v>10</v>
      </c>
    </row>
    <row r="6988">
      <c r="A6988" s="1" t="s">
        <v>13847</v>
      </c>
      <c r="B6988" s="1" t="s">
        <v>13848</v>
      </c>
      <c r="C6988" s="1">
        <v>5301.0</v>
      </c>
      <c r="F6988" s="1" t="s">
        <v>13689</v>
      </c>
      <c r="G6988" s="2">
        <f>IFERROR(__xludf.DUMMYFUNCTION("IF(B6988="""","""",COUNTA(SPLIT(B6988,"" "")))"),41.0)</f>
        <v>41</v>
      </c>
    </row>
    <row r="6989">
      <c r="A6989" s="1" t="s">
        <v>13849</v>
      </c>
      <c r="B6989" s="1" t="s">
        <v>13850</v>
      </c>
      <c r="C6989" s="1">
        <v>20.0</v>
      </c>
      <c r="F6989" s="1" t="s">
        <v>13689</v>
      </c>
      <c r="G6989" s="2">
        <f>IFERROR(__xludf.DUMMYFUNCTION("IF(B6989="""","""",COUNTA(SPLIT(B6989,"" "")))"),2.0)</f>
        <v>2</v>
      </c>
    </row>
    <row r="6990">
      <c r="A6990" s="1" t="s">
        <v>13851</v>
      </c>
      <c r="B6990" s="1" t="s">
        <v>13852</v>
      </c>
      <c r="C6990" s="1">
        <v>7.0</v>
      </c>
      <c r="F6990" s="1" t="s">
        <v>13689</v>
      </c>
      <c r="G6990" s="2">
        <f>IFERROR(__xludf.DUMMYFUNCTION("IF(B6990="""","""",COUNTA(SPLIT(B6990,"" "")))"),7.0)</f>
        <v>7</v>
      </c>
    </row>
    <row r="6991">
      <c r="A6991" s="1" t="s">
        <v>13853</v>
      </c>
      <c r="B6991" s="1" t="s">
        <v>13854</v>
      </c>
      <c r="C6991" s="1">
        <v>8.0</v>
      </c>
      <c r="F6991" s="1" t="s">
        <v>13689</v>
      </c>
      <c r="G6991" s="2">
        <f>IFERROR(__xludf.DUMMYFUNCTION("IF(B6991="""","""",COUNTA(SPLIT(B6991,"" "")))"),133.0)</f>
        <v>133</v>
      </c>
    </row>
    <row r="6992">
      <c r="A6992" s="1" t="s">
        <v>13855</v>
      </c>
      <c r="B6992" s="1" t="s">
        <v>13856</v>
      </c>
      <c r="C6992" s="1">
        <v>9.0</v>
      </c>
      <c r="E6992" s="1" t="s">
        <v>13334</v>
      </c>
      <c r="F6992" s="1" t="s">
        <v>13689</v>
      </c>
      <c r="G6992" s="2">
        <f>IFERROR(__xludf.DUMMYFUNCTION("IF(B6992="""","""",COUNTA(SPLIT(B6992,"" "")))"),47.0)</f>
        <v>47</v>
      </c>
    </row>
    <row r="6993">
      <c r="A6993" s="1" t="s">
        <v>13857</v>
      </c>
      <c r="B6993" s="1" t="s">
        <v>13858</v>
      </c>
      <c r="C6993" s="1">
        <v>33.0</v>
      </c>
      <c r="F6993" s="1" t="s">
        <v>13689</v>
      </c>
      <c r="G6993" s="2">
        <f>IFERROR(__xludf.DUMMYFUNCTION("IF(B6993="""","""",COUNTA(SPLIT(B6993,"" "")))"),2.0)</f>
        <v>2</v>
      </c>
    </row>
    <row r="6994">
      <c r="A6994" s="1" t="s">
        <v>13859</v>
      </c>
      <c r="B6994" s="1" t="s">
        <v>13860</v>
      </c>
      <c r="C6994" s="1">
        <v>8497.0</v>
      </c>
      <c r="F6994" s="1" t="s">
        <v>13689</v>
      </c>
      <c r="G6994" s="2">
        <f>IFERROR(__xludf.DUMMYFUNCTION("IF(B6994="""","""",COUNTA(SPLIT(B6994,"" "")))"),2.0)</f>
        <v>2</v>
      </c>
    </row>
    <row r="6995">
      <c r="A6995" s="1" t="s">
        <v>13861</v>
      </c>
      <c r="B6995" s="1" t="s">
        <v>13862</v>
      </c>
      <c r="C6995" s="1">
        <v>30.0</v>
      </c>
      <c r="F6995" s="1" t="s">
        <v>13689</v>
      </c>
      <c r="G6995" s="2">
        <f>IFERROR(__xludf.DUMMYFUNCTION("IF(B6995="""","""",COUNTA(SPLIT(B6995,"" "")))"),12.0)</f>
        <v>12</v>
      </c>
    </row>
    <row r="6996">
      <c r="A6996" s="1" t="s">
        <v>13863</v>
      </c>
      <c r="B6996" s="1" t="s">
        <v>13864</v>
      </c>
      <c r="C6996" s="1">
        <v>31.0</v>
      </c>
      <c r="F6996" s="1" t="s">
        <v>13689</v>
      </c>
      <c r="G6996" s="2">
        <f>IFERROR(__xludf.DUMMYFUNCTION("IF(B6996="""","""",COUNTA(SPLIT(B6996,"" "")))"),167.0)</f>
        <v>167</v>
      </c>
    </row>
    <row r="6997">
      <c r="A6997" s="1" t="s">
        <v>13865</v>
      </c>
      <c r="B6997" s="1" t="s">
        <v>13866</v>
      </c>
      <c r="C6997" s="1">
        <v>32.0</v>
      </c>
      <c r="F6997" s="1" t="s">
        <v>13689</v>
      </c>
      <c r="G6997" s="2">
        <f>IFERROR(__xludf.DUMMYFUNCTION("IF(B6997="""","""",COUNTA(SPLIT(B6997,"" "")))"),17.0)</f>
        <v>17</v>
      </c>
    </row>
    <row r="6998">
      <c r="A6998" s="1" t="s">
        <v>13867</v>
      </c>
      <c r="B6998" s="1" t="s">
        <v>13868</v>
      </c>
      <c r="C6998" s="1">
        <v>5262.0</v>
      </c>
      <c r="F6998" s="1" t="s">
        <v>13689</v>
      </c>
      <c r="G6998" s="2">
        <f>IFERROR(__xludf.DUMMYFUNCTION("IF(B6998="""","""",COUNTA(SPLIT(B6998,"" "")))"),30.0)</f>
        <v>30</v>
      </c>
    </row>
    <row r="6999">
      <c r="A6999" s="1" t="s">
        <v>13869</v>
      </c>
      <c r="B6999" s="1" t="s">
        <v>13870</v>
      </c>
      <c r="C6999" s="1">
        <v>3485.0</v>
      </c>
      <c r="F6999" s="1" t="s">
        <v>13689</v>
      </c>
      <c r="G6999" s="2">
        <f>IFERROR(__xludf.DUMMYFUNCTION("IF(B6999="""","""",COUNTA(SPLIT(B6999,"" "")))"),2.0)</f>
        <v>2</v>
      </c>
    </row>
    <row r="7000">
      <c r="A7000" s="1" t="s">
        <v>13871</v>
      </c>
      <c r="B7000" s="1" t="s">
        <v>13872</v>
      </c>
      <c r="C7000" s="1">
        <v>8498.0</v>
      </c>
      <c r="F7000" s="1" t="s">
        <v>13689</v>
      </c>
      <c r="G7000" s="2">
        <f>IFERROR(__xludf.DUMMYFUNCTION("IF(B7000="""","""",COUNTA(SPLIT(B7000,"" "")))"),2.0)</f>
        <v>2</v>
      </c>
    </row>
    <row r="7001">
      <c r="A7001" s="1" t="s">
        <v>13873</v>
      </c>
      <c r="B7001" s="1" t="s">
        <v>13874</v>
      </c>
      <c r="C7001" s="1">
        <v>3486.0</v>
      </c>
      <c r="F7001" s="1" t="s">
        <v>13689</v>
      </c>
      <c r="G7001" s="2">
        <f>IFERROR(__xludf.DUMMYFUNCTION("IF(B7001="""","""",COUNTA(SPLIT(B7001,"" "")))"),14.0)</f>
        <v>14</v>
      </c>
    </row>
    <row r="7002">
      <c r="A7002" s="1" t="s">
        <v>13875</v>
      </c>
      <c r="B7002" s="1" t="s">
        <v>13876</v>
      </c>
      <c r="C7002" s="1">
        <v>3487.0</v>
      </c>
      <c r="F7002" s="1" t="s">
        <v>13689</v>
      </c>
      <c r="G7002" s="2">
        <f>IFERROR(__xludf.DUMMYFUNCTION("IF(B7002="""","""",COUNTA(SPLIT(B7002,"" "")))"),111.0)</f>
        <v>111</v>
      </c>
    </row>
    <row r="7003">
      <c r="A7003" s="1" t="s">
        <v>13877</v>
      </c>
      <c r="B7003" s="1" t="s">
        <v>13878</v>
      </c>
      <c r="C7003" s="1">
        <v>3488.0</v>
      </c>
      <c r="F7003" s="1" t="s">
        <v>13689</v>
      </c>
      <c r="G7003" s="2">
        <f>IFERROR(__xludf.DUMMYFUNCTION("IF(B7003="""","""",COUNTA(SPLIT(B7003,"" "")))"),22.0)</f>
        <v>22</v>
      </c>
    </row>
    <row r="7004">
      <c r="A7004" s="1" t="s">
        <v>13879</v>
      </c>
      <c r="B7004" s="1" t="s">
        <v>13880</v>
      </c>
      <c r="C7004" s="1">
        <v>5288.0</v>
      </c>
      <c r="F7004" s="1" t="s">
        <v>13689</v>
      </c>
      <c r="G7004" s="2">
        <f>IFERROR(__xludf.DUMMYFUNCTION("IF(B7004="""","""",COUNTA(SPLIT(B7004,"" "")))"),17.0)</f>
        <v>17</v>
      </c>
    </row>
    <row r="7005">
      <c r="A7005" s="1" t="s">
        <v>13881</v>
      </c>
      <c r="B7005" s="1" t="s">
        <v>13882</v>
      </c>
      <c r="C7005" s="1">
        <v>19.0</v>
      </c>
      <c r="F7005" s="1" t="s">
        <v>13689</v>
      </c>
      <c r="G7005" s="2">
        <f>IFERROR(__xludf.DUMMYFUNCTION("IF(B7005="""","""",COUNTA(SPLIT(B7005,"" "")))"),1.0)</f>
        <v>1</v>
      </c>
    </row>
    <row r="7006">
      <c r="A7006" s="1" t="s">
        <v>13883</v>
      </c>
      <c r="B7006" s="1" t="s">
        <v>13884</v>
      </c>
      <c r="C7006" s="1">
        <v>10.0</v>
      </c>
      <c r="F7006" s="1" t="s">
        <v>13689</v>
      </c>
      <c r="G7006" s="2">
        <f>IFERROR(__xludf.DUMMYFUNCTION("IF(B7006="""","""",COUNTA(SPLIT(B7006,"" "")))"),2.0)</f>
        <v>2</v>
      </c>
    </row>
    <row r="7007">
      <c r="A7007" s="1" t="s">
        <v>13885</v>
      </c>
      <c r="B7007" s="1" t="s">
        <v>13886</v>
      </c>
      <c r="C7007" s="1">
        <v>11.0</v>
      </c>
      <c r="F7007" s="1" t="s">
        <v>13689</v>
      </c>
      <c r="G7007" s="2">
        <f>IFERROR(__xludf.DUMMYFUNCTION("IF(B7007="""","""",COUNTA(SPLIT(B7007,"" "")))"),116.0)</f>
        <v>116</v>
      </c>
    </row>
    <row r="7008">
      <c r="A7008" s="1" t="s">
        <v>13887</v>
      </c>
      <c r="B7008" s="1" t="s">
        <v>13888</v>
      </c>
      <c r="C7008" s="1">
        <v>12.0</v>
      </c>
      <c r="F7008" s="1" t="s">
        <v>13689</v>
      </c>
      <c r="G7008" s="2">
        <f>IFERROR(__xludf.DUMMYFUNCTION("IF(B7008="""","""",COUNTA(SPLIT(B7008,"" "")))"),18.0)</f>
        <v>18</v>
      </c>
    </row>
    <row r="7009">
      <c r="A7009" s="1" t="s">
        <v>13889</v>
      </c>
      <c r="B7009" s="1" t="s">
        <v>13890</v>
      </c>
      <c r="C7009" s="1">
        <v>5255.0</v>
      </c>
      <c r="F7009" s="1" t="s">
        <v>13689</v>
      </c>
      <c r="G7009" s="2">
        <f>IFERROR(__xludf.DUMMYFUNCTION("IF(B7009="""","""",COUNTA(SPLIT(B7009,"" "")))"),18.0)</f>
        <v>18</v>
      </c>
    </row>
    <row r="7010">
      <c r="A7010" s="1" t="s">
        <v>13891</v>
      </c>
      <c r="B7010" s="1" t="s">
        <v>13892</v>
      </c>
      <c r="C7010" s="1">
        <v>3469.0</v>
      </c>
      <c r="F7010" s="1" t="s">
        <v>13689</v>
      </c>
      <c r="G7010" s="2">
        <f>IFERROR(__xludf.DUMMYFUNCTION("IF(B7010="""","""",COUNTA(SPLIT(B7010,"" "")))"),1.0)</f>
        <v>1</v>
      </c>
    </row>
    <row r="7011">
      <c r="A7011" s="1" t="s">
        <v>13893</v>
      </c>
      <c r="B7011" s="1" t="s">
        <v>13894</v>
      </c>
      <c r="C7011" s="1">
        <v>8499.0</v>
      </c>
      <c r="F7011" s="1" t="s">
        <v>13689</v>
      </c>
      <c r="G7011" s="2">
        <f>IFERROR(__xludf.DUMMYFUNCTION("IF(B7011="""","""",COUNTA(SPLIT(B7011,"" "")))"),2.0)</f>
        <v>2</v>
      </c>
    </row>
    <row r="7012">
      <c r="A7012" s="1" t="s">
        <v>13895</v>
      </c>
      <c r="B7012" s="1" t="s">
        <v>13896</v>
      </c>
      <c r="C7012" s="1">
        <v>3470.0</v>
      </c>
      <c r="F7012" s="1" t="s">
        <v>13689</v>
      </c>
      <c r="G7012" s="2">
        <f>IFERROR(__xludf.DUMMYFUNCTION("IF(B7012="""","""",COUNTA(SPLIT(B7012,"" "")))"),41.0)</f>
        <v>41</v>
      </c>
    </row>
    <row r="7013">
      <c r="A7013" s="1" t="s">
        <v>13897</v>
      </c>
      <c r="B7013" s="1" t="s">
        <v>13898</v>
      </c>
      <c r="C7013" s="1">
        <v>3471.0</v>
      </c>
      <c r="F7013" s="1" t="s">
        <v>13689</v>
      </c>
      <c r="G7013" s="2">
        <f>IFERROR(__xludf.DUMMYFUNCTION("IF(B7013="""","""",COUNTA(SPLIT(B7013,"" "")))"),131.0)</f>
        <v>131</v>
      </c>
    </row>
    <row r="7014">
      <c r="A7014" s="1" t="s">
        <v>13899</v>
      </c>
      <c r="B7014" s="1" t="s">
        <v>13900</v>
      </c>
      <c r="C7014" s="1">
        <v>3472.0</v>
      </c>
      <c r="F7014" s="1" t="s">
        <v>13689</v>
      </c>
      <c r="G7014" s="2">
        <f>IFERROR(__xludf.DUMMYFUNCTION("IF(B7014="""","""",COUNTA(SPLIT(B7014,"" "")))"),27.0)</f>
        <v>27</v>
      </c>
    </row>
    <row r="7015">
      <c r="A7015" s="1" t="s">
        <v>13901</v>
      </c>
      <c r="B7015" s="1" t="s">
        <v>13902</v>
      </c>
      <c r="C7015" s="1">
        <v>5278.0</v>
      </c>
      <c r="F7015" s="1" t="s">
        <v>13689</v>
      </c>
      <c r="G7015" s="2">
        <f>IFERROR(__xludf.DUMMYFUNCTION("IF(B7015="""","""",COUNTA(SPLIT(B7015,"" "")))"),27.0)</f>
        <v>27</v>
      </c>
    </row>
    <row r="7016">
      <c r="A7016" s="1" t="s">
        <v>13903</v>
      </c>
      <c r="B7016" s="1" t="s">
        <v>13904</v>
      </c>
      <c r="C7016" s="1">
        <v>21.0</v>
      </c>
      <c r="F7016" s="1" t="s">
        <v>13689</v>
      </c>
      <c r="G7016" s="2">
        <f>IFERROR(__xludf.DUMMYFUNCTION("IF(B7016="""","""",COUNTA(SPLIT(B7016,"" "")))"),1.0)</f>
        <v>1</v>
      </c>
    </row>
    <row r="7017">
      <c r="A7017" s="1" t="s">
        <v>13905</v>
      </c>
      <c r="B7017" s="1" t="s">
        <v>13906</v>
      </c>
      <c r="C7017" s="1">
        <v>8687.0</v>
      </c>
      <c r="F7017" s="1" t="s">
        <v>13689</v>
      </c>
      <c r="G7017" s="2">
        <f>IFERROR(__xludf.DUMMYFUNCTION("IF(B7017="""","""",COUNTA(SPLIT(B7017,"" "")))"),5.0)</f>
        <v>5</v>
      </c>
    </row>
    <row r="7018">
      <c r="A7018" s="1" t="s">
        <v>13907</v>
      </c>
      <c r="B7018" s="1" t="s">
        <v>13908</v>
      </c>
      <c r="C7018" s="1">
        <v>8500.0</v>
      </c>
      <c r="F7018" s="1" t="s">
        <v>13689</v>
      </c>
      <c r="G7018" s="2">
        <f>IFERROR(__xludf.DUMMYFUNCTION("IF(B7018="""","""",COUNTA(SPLIT(B7018,"" "")))"),2.0)</f>
        <v>2</v>
      </c>
    </row>
    <row r="7019">
      <c r="A7019" s="1" t="s">
        <v>13909</v>
      </c>
      <c r="B7019" s="1" t="s">
        <v>13910</v>
      </c>
      <c r="C7019" s="1">
        <v>13.0</v>
      </c>
      <c r="F7019" s="1" t="s">
        <v>13689</v>
      </c>
      <c r="G7019" s="2">
        <f>IFERROR(__xludf.DUMMYFUNCTION("IF(B7019="""","""",COUNTA(SPLIT(B7019,"" "")))"),24.0)</f>
        <v>24</v>
      </c>
    </row>
    <row r="7020">
      <c r="A7020" s="1" t="s">
        <v>13911</v>
      </c>
      <c r="B7020" s="1" t="s">
        <v>13912</v>
      </c>
      <c r="C7020" s="1">
        <v>14.0</v>
      </c>
      <c r="F7020" s="1" t="s">
        <v>13689</v>
      </c>
      <c r="G7020" s="2">
        <f>IFERROR(__xludf.DUMMYFUNCTION("IF(B7020="""","""",COUNTA(SPLIT(B7020,"" "")))"),121.0)</f>
        <v>121</v>
      </c>
    </row>
    <row r="7021">
      <c r="A7021" s="1" t="s">
        <v>13913</v>
      </c>
      <c r="B7021" s="1" t="s">
        <v>13914</v>
      </c>
      <c r="C7021" s="1">
        <v>15.0</v>
      </c>
      <c r="F7021" s="1" t="s">
        <v>13689</v>
      </c>
      <c r="G7021" s="2">
        <f>IFERROR(__xludf.DUMMYFUNCTION("IF(B7021="""","""",COUNTA(SPLIT(B7021,"" "")))"),11.0)</f>
        <v>11</v>
      </c>
    </row>
    <row r="7022">
      <c r="A7022" s="1" t="s">
        <v>13915</v>
      </c>
      <c r="B7022" s="1" t="s">
        <v>13914</v>
      </c>
      <c r="C7022" s="1">
        <v>5254.0</v>
      </c>
      <c r="F7022" s="1" t="s">
        <v>13689</v>
      </c>
      <c r="G7022" s="2">
        <f>IFERROR(__xludf.DUMMYFUNCTION("IF(B7022="""","""",COUNTA(SPLIT(B7022,"" "")))"),11.0)</f>
        <v>11</v>
      </c>
    </row>
    <row r="7023">
      <c r="A7023" s="1" t="s">
        <v>13916</v>
      </c>
      <c r="B7023" s="1" t="s">
        <v>13917</v>
      </c>
      <c r="C7023" s="1">
        <v>10841.0</v>
      </c>
      <c r="F7023" s="1" t="s">
        <v>9773</v>
      </c>
      <c r="G7023" s="2">
        <f>IFERROR(__xludf.DUMMYFUNCTION("IF(B7023="""","""",COUNTA(SPLIT(B7023,"" "")))"),9.0)</f>
        <v>9</v>
      </c>
    </row>
    <row r="7024">
      <c r="A7024" s="1" t="s">
        <v>13918</v>
      </c>
      <c r="B7024" s="1" t="s">
        <v>13919</v>
      </c>
      <c r="C7024" s="1">
        <v>10842.0</v>
      </c>
      <c r="F7024" s="1" t="s">
        <v>9773</v>
      </c>
      <c r="G7024" s="2">
        <f>IFERROR(__xludf.DUMMYFUNCTION("IF(B7024="""","""",COUNTA(SPLIT(B7024,"" "")))"),9.0)</f>
        <v>9</v>
      </c>
    </row>
    <row r="7025">
      <c r="A7025" s="1" t="s">
        <v>13920</v>
      </c>
      <c r="B7025" s="1" t="s">
        <v>13921</v>
      </c>
      <c r="C7025" s="1">
        <v>10844.0</v>
      </c>
      <c r="F7025" s="1" t="s">
        <v>9773</v>
      </c>
      <c r="G7025" s="2">
        <f>IFERROR(__xludf.DUMMYFUNCTION("IF(B7025="""","""",COUNTA(SPLIT(B7025,"" "")))"),10.0)</f>
        <v>10</v>
      </c>
    </row>
    <row r="7026">
      <c r="A7026" s="1" t="s">
        <v>13922</v>
      </c>
      <c r="B7026" s="1" t="s">
        <v>13923</v>
      </c>
      <c r="C7026" s="1">
        <v>10840.0</v>
      </c>
      <c r="F7026" s="1" t="s">
        <v>9773</v>
      </c>
      <c r="G7026" s="2">
        <f>IFERROR(__xludf.DUMMYFUNCTION("IF(B7026="""","""",COUNTA(SPLIT(B7026,"" "")))"),6.0)</f>
        <v>6</v>
      </c>
    </row>
    <row r="7027">
      <c r="A7027" s="1" t="s">
        <v>13924</v>
      </c>
      <c r="B7027" s="1" t="s">
        <v>13925</v>
      </c>
      <c r="C7027" s="1">
        <v>10839.0</v>
      </c>
      <c r="F7027" s="1" t="s">
        <v>9773</v>
      </c>
      <c r="G7027" s="2">
        <f>IFERROR(__xludf.DUMMYFUNCTION("IF(B7027="""","""",COUNTA(SPLIT(B7027,"" "")))"),5.0)</f>
        <v>5</v>
      </c>
    </row>
    <row r="7028">
      <c r="A7028" s="1" t="s">
        <v>13926</v>
      </c>
      <c r="B7028" s="1" t="s">
        <v>13927</v>
      </c>
      <c r="C7028" s="1">
        <v>10837.0</v>
      </c>
      <c r="F7028" s="1" t="s">
        <v>9773</v>
      </c>
      <c r="G7028" s="2">
        <f>IFERROR(__xludf.DUMMYFUNCTION("IF(B7028="""","""",COUNTA(SPLIT(B7028,"" "")))"),7.0)</f>
        <v>7</v>
      </c>
    </row>
    <row r="7029">
      <c r="A7029" s="1" t="s">
        <v>13928</v>
      </c>
      <c r="B7029" s="1" t="s">
        <v>13929</v>
      </c>
      <c r="C7029" s="1">
        <v>10836.0</v>
      </c>
      <c r="F7029" s="1" t="s">
        <v>9773</v>
      </c>
      <c r="G7029" s="2">
        <f>IFERROR(__xludf.DUMMYFUNCTION("IF(B7029="""","""",COUNTA(SPLIT(B7029,"" "")))"),7.0)</f>
        <v>7</v>
      </c>
    </row>
    <row r="7030">
      <c r="A7030" s="1" t="s">
        <v>13930</v>
      </c>
      <c r="B7030" s="1" t="s">
        <v>13931</v>
      </c>
      <c r="C7030" s="1">
        <v>10838.0</v>
      </c>
      <c r="F7030" s="1" t="s">
        <v>9773</v>
      </c>
      <c r="G7030" s="2">
        <f>IFERROR(__xludf.DUMMYFUNCTION("IF(B7030="""","""",COUNTA(SPLIT(B7030,"" "")))"),10.0)</f>
        <v>10</v>
      </c>
    </row>
    <row r="7031">
      <c r="A7031" s="1" t="s">
        <v>13932</v>
      </c>
      <c r="B7031" s="1" t="s">
        <v>13933</v>
      </c>
      <c r="C7031" s="1">
        <v>10845.0</v>
      </c>
      <c r="F7031" s="1" t="s">
        <v>9773</v>
      </c>
      <c r="G7031" s="2">
        <f>IFERROR(__xludf.DUMMYFUNCTION("IF(B7031="""","""",COUNTA(SPLIT(B7031,"" "")))"),8.0)</f>
        <v>8</v>
      </c>
    </row>
    <row r="7032">
      <c r="A7032" s="1" t="s">
        <v>13934</v>
      </c>
      <c r="B7032" s="1" t="s">
        <v>13935</v>
      </c>
      <c r="C7032" s="1">
        <v>10843.0</v>
      </c>
      <c r="F7032" s="1" t="s">
        <v>9773</v>
      </c>
      <c r="G7032" s="2">
        <f>IFERROR(__xludf.DUMMYFUNCTION("IF(B7032="""","""",COUNTA(SPLIT(B7032,"" "")))"),9.0)</f>
        <v>9</v>
      </c>
    </row>
    <row r="7033">
      <c r="A7033" s="1" t="s">
        <v>13936</v>
      </c>
      <c r="B7033" s="1" t="s">
        <v>13937</v>
      </c>
      <c r="C7033" s="1">
        <v>5116.0</v>
      </c>
      <c r="F7033" s="1" t="s">
        <v>13938</v>
      </c>
      <c r="G7033" s="2">
        <f>IFERROR(__xludf.DUMMYFUNCTION("IF(B7033="""","""",COUNTA(SPLIT(B7033,"" "")))"),3.0)</f>
        <v>3</v>
      </c>
    </row>
    <row r="7034">
      <c r="A7034" s="1" t="s">
        <v>13939</v>
      </c>
      <c r="B7034" s="1" t="s">
        <v>13940</v>
      </c>
      <c r="C7034" s="1">
        <v>5117.0</v>
      </c>
      <c r="F7034" s="1" t="s">
        <v>13938</v>
      </c>
      <c r="G7034" s="2">
        <f>IFERROR(__xludf.DUMMYFUNCTION("IF(B7034="""","""",COUNTA(SPLIT(B7034,"" "")))"),15.0)</f>
        <v>15</v>
      </c>
    </row>
    <row r="7035">
      <c r="A7035" s="1" t="s">
        <v>13941</v>
      </c>
      <c r="B7035" s="1" t="s">
        <v>13942</v>
      </c>
      <c r="C7035" s="1">
        <v>8238.0</v>
      </c>
      <c r="F7035" s="1" t="s">
        <v>13938</v>
      </c>
      <c r="G7035" s="2">
        <f>IFERROR(__xludf.DUMMYFUNCTION("IF(B7035="""","""",COUNTA(SPLIT(B7035,"" "")))"),13.0)</f>
        <v>13</v>
      </c>
    </row>
    <row r="7036">
      <c r="A7036" s="1" t="s">
        <v>13943</v>
      </c>
      <c r="B7036" s="1" t="s">
        <v>13944</v>
      </c>
      <c r="C7036" s="1">
        <v>5118.0</v>
      </c>
      <c r="F7036" s="1" t="s">
        <v>13938</v>
      </c>
      <c r="G7036" s="2">
        <f>IFERROR(__xludf.DUMMYFUNCTION("IF(B7036="""","""",COUNTA(SPLIT(B7036,"" "")))"),73.0)</f>
        <v>73</v>
      </c>
    </row>
    <row r="7037">
      <c r="A7037" s="1" t="s">
        <v>13945</v>
      </c>
      <c r="B7037" s="1" t="s">
        <v>13946</v>
      </c>
      <c r="C7037" s="1">
        <v>5152.0</v>
      </c>
      <c r="F7037" s="1" t="s">
        <v>13938</v>
      </c>
      <c r="G7037" s="2">
        <f>IFERROR(__xludf.DUMMYFUNCTION("IF(B7037="""","""",COUNTA(SPLIT(B7037,"" "")))"),1.0)</f>
        <v>1</v>
      </c>
    </row>
    <row r="7038">
      <c r="A7038" s="1" t="s">
        <v>13947</v>
      </c>
      <c r="B7038" s="1" t="s">
        <v>13948</v>
      </c>
      <c r="C7038" s="1">
        <v>5154.0</v>
      </c>
      <c r="F7038" s="1" t="s">
        <v>13938</v>
      </c>
      <c r="G7038" s="2">
        <f>IFERROR(__xludf.DUMMYFUNCTION("IF(B7038="""","""",COUNTA(SPLIT(B7038,"" "")))"),12.0)</f>
        <v>12</v>
      </c>
    </row>
    <row r="7039">
      <c r="A7039" s="1" t="s">
        <v>13949</v>
      </c>
      <c r="B7039" s="1" t="s">
        <v>13950</v>
      </c>
      <c r="C7039" s="1">
        <v>8239.0</v>
      </c>
      <c r="F7039" s="1" t="s">
        <v>13938</v>
      </c>
      <c r="G7039" s="2">
        <f>IFERROR(__xludf.DUMMYFUNCTION("IF(B7039="""","""",COUNTA(SPLIT(B7039,"" "")))"),17.0)</f>
        <v>17</v>
      </c>
    </row>
    <row r="7040">
      <c r="A7040" s="1" t="s">
        <v>13951</v>
      </c>
      <c r="B7040" s="1" t="s">
        <v>13952</v>
      </c>
      <c r="C7040" s="1">
        <v>5153.0</v>
      </c>
      <c r="F7040" s="1" t="s">
        <v>13938</v>
      </c>
      <c r="G7040" s="2">
        <f>IFERROR(__xludf.DUMMYFUNCTION("IF(B7040="""","""",COUNTA(SPLIT(B7040,"" "")))"),76.0)</f>
        <v>76</v>
      </c>
    </row>
    <row r="7041">
      <c r="A7041" s="1" t="s">
        <v>13953</v>
      </c>
      <c r="B7041" s="1" t="s">
        <v>13954</v>
      </c>
      <c r="C7041" s="1">
        <v>5140.0</v>
      </c>
      <c r="F7041" s="1" t="s">
        <v>13938</v>
      </c>
      <c r="G7041" s="2">
        <f>IFERROR(__xludf.DUMMYFUNCTION("IF(B7041="""","""",COUNTA(SPLIT(B7041,"" "")))"),2.0)</f>
        <v>2</v>
      </c>
    </row>
    <row r="7042">
      <c r="A7042" s="1" t="s">
        <v>13955</v>
      </c>
      <c r="B7042" s="1" t="s">
        <v>13956</v>
      </c>
      <c r="C7042" s="1">
        <v>5142.0</v>
      </c>
      <c r="F7042" s="1" t="s">
        <v>13938</v>
      </c>
      <c r="G7042" s="2">
        <f>IFERROR(__xludf.DUMMYFUNCTION("IF(B7042="""","""",COUNTA(SPLIT(B7042,"" "")))"),3.0)</f>
        <v>3</v>
      </c>
    </row>
    <row r="7043">
      <c r="A7043" s="1" t="s">
        <v>13957</v>
      </c>
      <c r="B7043" s="1" t="s">
        <v>13958</v>
      </c>
      <c r="C7043" s="1">
        <v>8240.0</v>
      </c>
      <c r="F7043" s="1" t="s">
        <v>13938</v>
      </c>
      <c r="G7043" s="2">
        <f>IFERROR(__xludf.DUMMYFUNCTION("IF(B7043="""","""",COUNTA(SPLIT(B7043,"" "")))"),18.0)</f>
        <v>18</v>
      </c>
    </row>
    <row r="7044">
      <c r="A7044" s="1" t="s">
        <v>13959</v>
      </c>
      <c r="B7044" s="1" t="s">
        <v>13960</v>
      </c>
      <c r="C7044" s="1">
        <v>5141.0</v>
      </c>
      <c r="F7044" s="1" t="s">
        <v>13938</v>
      </c>
      <c r="G7044" s="2">
        <f>IFERROR(__xludf.DUMMYFUNCTION("IF(B7044="""","""",COUNTA(SPLIT(B7044,"" "")))"),63.0)</f>
        <v>63</v>
      </c>
    </row>
    <row r="7045">
      <c r="A7045" s="1" t="s">
        <v>13961</v>
      </c>
      <c r="B7045" s="1" t="s">
        <v>13962</v>
      </c>
      <c r="C7045" s="1">
        <v>5143.0</v>
      </c>
      <c r="F7045" s="1" t="s">
        <v>13938</v>
      </c>
      <c r="G7045" s="2">
        <f>IFERROR(__xludf.DUMMYFUNCTION("IF(B7045="""","""",COUNTA(SPLIT(B7045,"" "")))"),2.0)</f>
        <v>2</v>
      </c>
    </row>
    <row r="7046">
      <c r="A7046" s="1" t="s">
        <v>13963</v>
      </c>
      <c r="B7046" s="1" t="s">
        <v>13964</v>
      </c>
      <c r="C7046" s="1">
        <v>5145.0</v>
      </c>
      <c r="F7046" s="1" t="s">
        <v>13938</v>
      </c>
      <c r="G7046" s="2">
        <f>IFERROR(__xludf.DUMMYFUNCTION("IF(B7046="""","""",COUNTA(SPLIT(B7046,"" "")))"),17.0)</f>
        <v>17</v>
      </c>
    </row>
    <row r="7047">
      <c r="A7047" s="1" t="s">
        <v>13965</v>
      </c>
      <c r="B7047" s="1" t="s">
        <v>13966</v>
      </c>
      <c r="C7047" s="1">
        <v>8241.0</v>
      </c>
      <c r="F7047" s="1" t="s">
        <v>13938</v>
      </c>
      <c r="G7047" s="2">
        <f>IFERROR(__xludf.DUMMYFUNCTION("IF(B7047="""","""",COUNTA(SPLIT(B7047,"" "")))"),14.0)</f>
        <v>14</v>
      </c>
    </row>
    <row r="7048">
      <c r="A7048" s="1" t="s">
        <v>13967</v>
      </c>
      <c r="B7048" s="1" t="s">
        <v>13968</v>
      </c>
      <c r="C7048" s="1">
        <v>5144.0</v>
      </c>
      <c r="F7048" s="1" t="s">
        <v>13938</v>
      </c>
      <c r="G7048" s="2">
        <f>IFERROR(__xludf.DUMMYFUNCTION("IF(B7048="""","""",COUNTA(SPLIT(B7048,"" "")))"),83.0)</f>
        <v>83</v>
      </c>
    </row>
    <row r="7049">
      <c r="A7049" s="1" t="s">
        <v>13969</v>
      </c>
      <c r="B7049" s="1" t="s">
        <v>13970</v>
      </c>
      <c r="C7049" s="1">
        <v>5122.0</v>
      </c>
      <c r="F7049" s="1" t="s">
        <v>13938</v>
      </c>
      <c r="G7049" s="2">
        <f>IFERROR(__xludf.DUMMYFUNCTION("IF(B7049="""","""",COUNTA(SPLIT(B7049,"" "")))"),2.0)</f>
        <v>2</v>
      </c>
    </row>
    <row r="7050">
      <c r="A7050" s="1" t="s">
        <v>13971</v>
      </c>
      <c r="B7050" s="1" t="s">
        <v>13972</v>
      </c>
      <c r="C7050" s="1">
        <v>5124.0</v>
      </c>
      <c r="F7050" s="1" t="s">
        <v>13938</v>
      </c>
      <c r="G7050" s="2">
        <f>IFERROR(__xludf.DUMMYFUNCTION("IF(B7050="""","""",COUNTA(SPLIT(B7050,"" "")))"),9.0)</f>
        <v>9</v>
      </c>
    </row>
    <row r="7051">
      <c r="A7051" s="1" t="s">
        <v>13973</v>
      </c>
      <c r="B7051" s="1" t="s">
        <v>13974</v>
      </c>
      <c r="C7051" s="1">
        <v>8242.0</v>
      </c>
      <c r="F7051" s="1" t="s">
        <v>13938</v>
      </c>
      <c r="G7051" s="2">
        <f>IFERROR(__xludf.DUMMYFUNCTION("IF(B7051="""","""",COUNTA(SPLIT(B7051,"" "")))"),34.0)</f>
        <v>34</v>
      </c>
    </row>
    <row r="7052">
      <c r="A7052" s="1" t="s">
        <v>13975</v>
      </c>
      <c r="B7052" s="1" t="s">
        <v>13976</v>
      </c>
      <c r="C7052" s="1">
        <v>8394.0</v>
      </c>
      <c r="F7052" s="1" t="s">
        <v>13938</v>
      </c>
      <c r="G7052" s="2">
        <f>IFERROR(__xludf.DUMMYFUNCTION("IF(B7052="""","""",COUNTA(SPLIT(B7052,"" "")))"),20.0)</f>
        <v>20</v>
      </c>
    </row>
    <row r="7053">
      <c r="A7053" s="1" t="s">
        <v>13977</v>
      </c>
      <c r="B7053" s="1" t="s">
        <v>13978</v>
      </c>
      <c r="C7053" s="1">
        <v>5123.0</v>
      </c>
      <c r="F7053" s="1" t="s">
        <v>13938</v>
      </c>
      <c r="G7053" s="2">
        <f>IFERROR(__xludf.DUMMYFUNCTION("IF(B7053="""","""",COUNTA(SPLIT(B7053,"" "")))"),111.0)</f>
        <v>111</v>
      </c>
    </row>
    <row r="7054">
      <c r="A7054" s="1" t="s">
        <v>13979</v>
      </c>
      <c r="B7054" s="1" t="s">
        <v>13980</v>
      </c>
      <c r="C7054" s="1">
        <v>5119.0</v>
      </c>
      <c r="F7054" s="1" t="s">
        <v>13938</v>
      </c>
      <c r="G7054" s="2">
        <f>IFERROR(__xludf.DUMMYFUNCTION("IF(B7054="""","""",COUNTA(SPLIT(B7054,"" "")))"),2.0)</f>
        <v>2</v>
      </c>
    </row>
    <row r="7055">
      <c r="A7055" s="1" t="s">
        <v>13981</v>
      </c>
      <c r="B7055" s="1" t="s">
        <v>13982</v>
      </c>
      <c r="C7055" s="1">
        <v>5121.0</v>
      </c>
      <c r="F7055" s="1" t="s">
        <v>13938</v>
      </c>
      <c r="G7055" s="2">
        <f>IFERROR(__xludf.DUMMYFUNCTION("IF(B7055="""","""",COUNTA(SPLIT(B7055,"" "")))"),6.0)</f>
        <v>6</v>
      </c>
    </row>
    <row r="7056">
      <c r="A7056" s="1" t="s">
        <v>13983</v>
      </c>
      <c r="B7056" s="1" t="s">
        <v>13984</v>
      </c>
      <c r="C7056" s="1">
        <v>8243.0</v>
      </c>
      <c r="F7056" s="1" t="s">
        <v>13938</v>
      </c>
      <c r="G7056" s="2">
        <f>IFERROR(__xludf.DUMMYFUNCTION("IF(B7056="""","""",COUNTA(SPLIT(B7056,"" "")))"),20.0)</f>
        <v>20</v>
      </c>
    </row>
    <row r="7057">
      <c r="A7057" s="1" t="s">
        <v>13985</v>
      </c>
      <c r="B7057" s="1" t="s">
        <v>13986</v>
      </c>
      <c r="C7057" s="1">
        <v>5120.0</v>
      </c>
      <c r="F7057" s="1" t="s">
        <v>13938</v>
      </c>
      <c r="G7057" s="2">
        <f>IFERROR(__xludf.DUMMYFUNCTION("IF(B7057="""","""",COUNTA(SPLIT(B7057,"" "")))"),37.0)</f>
        <v>37</v>
      </c>
    </row>
    <row r="7058">
      <c r="A7058" s="1" t="s">
        <v>13987</v>
      </c>
      <c r="B7058" s="1" t="s">
        <v>13988</v>
      </c>
      <c r="C7058" s="1">
        <v>11157.0</v>
      </c>
      <c r="F7058" s="1" t="s">
        <v>13938</v>
      </c>
      <c r="G7058" s="2">
        <f>IFERROR(__xludf.DUMMYFUNCTION("IF(B7058="""","""",COUNTA(SPLIT(B7058,"" "")))"),3.0)</f>
        <v>3</v>
      </c>
    </row>
    <row r="7059">
      <c r="A7059" s="1" t="s">
        <v>13989</v>
      </c>
      <c r="B7059" s="1" t="s">
        <v>13990</v>
      </c>
      <c r="C7059" s="1">
        <v>11160.0</v>
      </c>
      <c r="F7059" s="1" t="s">
        <v>13938</v>
      </c>
      <c r="G7059" s="2">
        <f>IFERROR(__xludf.DUMMYFUNCTION("IF(B7059="""","""",COUNTA(SPLIT(B7059,"" "")))"),11.0)</f>
        <v>11</v>
      </c>
    </row>
    <row r="7060">
      <c r="A7060" s="1" t="s">
        <v>13991</v>
      </c>
      <c r="B7060" s="1" t="s">
        <v>13992</v>
      </c>
      <c r="C7060" s="1">
        <v>11158.0</v>
      </c>
      <c r="F7060" s="1" t="s">
        <v>13938</v>
      </c>
      <c r="G7060" s="2">
        <f>IFERROR(__xludf.DUMMYFUNCTION("IF(B7060="""","""",COUNTA(SPLIT(B7060,"" "")))"),19.0)</f>
        <v>19</v>
      </c>
    </row>
    <row r="7061">
      <c r="A7061" s="1" t="s">
        <v>13993</v>
      </c>
      <c r="B7061" s="1" t="s">
        <v>13994</v>
      </c>
      <c r="C7061" s="1">
        <v>11159.0</v>
      </c>
      <c r="F7061" s="1" t="s">
        <v>13938</v>
      </c>
      <c r="G7061" s="2">
        <f>IFERROR(__xludf.DUMMYFUNCTION("IF(B7061="""","""",COUNTA(SPLIT(B7061,"" "")))"),49.0)</f>
        <v>49</v>
      </c>
    </row>
    <row r="7062">
      <c r="A7062" s="1" t="s">
        <v>13995</v>
      </c>
      <c r="B7062" s="1" t="s">
        <v>13996</v>
      </c>
      <c r="C7062" s="1">
        <v>5125.0</v>
      </c>
      <c r="F7062" s="1" t="s">
        <v>13938</v>
      </c>
      <c r="G7062" s="2">
        <f>IFERROR(__xludf.DUMMYFUNCTION("IF(B7062="""","""",COUNTA(SPLIT(B7062,"" "")))"),2.0)</f>
        <v>2</v>
      </c>
    </row>
    <row r="7063">
      <c r="A7063" s="1" t="s">
        <v>13997</v>
      </c>
      <c r="B7063" s="1" t="s">
        <v>13998</v>
      </c>
      <c r="C7063" s="1">
        <v>5127.0</v>
      </c>
      <c r="F7063" s="1" t="s">
        <v>13938</v>
      </c>
      <c r="G7063" s="2">
        <f>IFERROR(__xludf.DUMMYFUNCTION("IF(B7063="""","""",COUNTA(SPLIT(B7063,"" "")))"),8.0)</f>
        <v>8</v>
      </c>
    </row>
    <row r="7064">
      <c r="A7064" s="1" t="s">
        <v>13999</v>
      </c>
      <c r="B7064" s="1" t="s">
        <v>14000</v>
      </c>
      <c r="C7064" s="1">
        <v>8244.0</v>
      </c>
      <c r="F7064" s="1" t="s">
        <v>13938</v>
      </c>
      <c r="G7064" s="2">
        <f>IFERROR(__xludf.DUMMYFUNCTION("IF(B7064="""","""",COUNTA(SPLIT(B7064,"" "")))"),21.0)</f>
        <v>21</v>
      </c>
    </row>
    <row r="7065">
      <c r="A7065" s="1" t="s">
        <v>14001</v>
      </c>
      <c r="B7065" s="1" t="s">
        <v>14002</v>
      </c>
      <c r="C7065" s="1">
        <v>5126.0</v>
      </c>
      <c r="F7065" s="1" t="s">
        <v>13938</v>
      </c>
      <c r="G7065" s="2">
        <f>IFERROR(__xludf.DUMMYFUNCTION("IF(B7065="""","""",COUNTA(SPLIT(B7065,"" "")))"),57.0)</f>
        <v>57</v>
      </c>
    </row>
    <row r="7066">
      <c r="A7066" s="1" t="s">
        <v>14003</v>
      </c>
      <c r="B7066" s="1" t="s">
        <v>14004</v>
      </c>
      <c r="C7066" s="1">
        <v>5149.0</v>
      </c>
      <c r="F7066" s="1" t="s">
        <v>13938</v>
      </c>
      <c r="G7066" s="2">
        <f>IFERROR(__xludf.DUMMYFUNCTION("IF(B7066="""","""",COUNTA(SPLIT(B7066,"" "")))"),2.0)</f>
        <v>2</v>
      </c>
    </row>
    <row r="7067">
      <c r="A7067" s="1" t="s">
        <v>14005</v>
      </c>
      <c r="B7067" s="1" t="s">
        <v>14006</v>
      </c>
      <c r="C7067" s="1">
        <v>5151.0</v>
      </c>
      <c r="F7067" s="1" t="s">
        <v>13938</v>
      </c>
      <c r="G7067" s="2">
        <f>IFERROR(__xludf.DUMMYFUNCTION("IF(B7067="""","""",COUNTA(SPLIT(B7067,"" "")))"),16.0)</f>
        <v>16</v>
      </c>
    </row>
    <row r="7068">
      <c r="A7068" s="1" t="s">
        <v>14007</v>
      </c>
      <c r="B7068" s="1" t="s">
        <v>14008</v>
      </c>
      <c r="C7068" s="1">
        <v>8245.0</v>
      </c>
      <c r="F7068" s="1" t="s">
        <v>13938</v>
      </c>
      <c r="G7068" s="2">
        <f>IFERROR(__xludf.DUMMYFUNCTION("IF(B7068="""","""",COUNTA(SPLIT(B7068,"" "")))"),33.0)</f>
        <v>33</v>
      </c>
    </row>
    <row r="7069">
      <c r="A7069" s="1" t="s">
        <v>14009</v>
      </c>
      <c r="B7069" s="1" t="s">
        <v>14010</v>
      </c>
      <c r="C7069" s="1">
        <v>8393.0</v>
      </c>
      <c r="F7069" s="1" t="s">
        <v>13938</v>
      </c>
      <c r="G7069" s="2">
        <f>IFERROR(__xludf.DUMMYFUNCTION("IF(B7069="""","""",COUNTA(SPLIT(B7069,"" "")))"),18.0)</f>
        <v>18</v>
      </c>
    </row>
    <row r="7070">
      <c r="A7070" s="1" t="s">
        <v>14011</v>
      </c>
      <c r="B7070" s="1" t="s">
        <v>14012</v>
      </c>
      <c r="C7070" s="1">
        <v>5150.0</v>
      </c>
      <c r="F7070" s="1" t="s">
        <v>13938</v>
      </c>
      <c r="G7070" s="2">
        <f>IFERROR(__xludf.DUMMYFUNCTION("IF(B7070="""","""",COUNTA(SPLIT(B7070,"" "")))"),105.0)</f>
        <v>105</v>
      </c>
    </row>
    <row r="7071">
      <c r="A7071" s="1" t="s">
        <v>14013</v>
      </c>
      <c r="B7071" s="1" t="s">
        <v>14014</v>
      </c>
      <c r="C7071" s="1">
        <v>5137.0</v>
      </c>
      <c r="F7071" s="1" t="s">
        <v>13938</v>
      </c>
      <c r="G7071" s="2">
        <f>IFERROR(__xludf.DUMMYFUNCTION("IF(B7071="""","""",COUNTA(SPLIT(B7071,"" "")))"),2.0)</f>
        <v>2</v>
      </c>
    </row>
    <row r="7072">
      <c r="A7072" s="1" t="s">
        <v>14015</v>
      </c>
      <c r="B7072" s="1" t="s">
        <v>14016</v>
      </c>
      <c r="C7072" s="1">
        <v>5139.0</v>
      </c>
      <c r="F7072" s="1" t="s">
        <v>13938</v>
      </c>
      <c r="G7072" s="2">
        <f>IFERROR(__xludf.DUMMYFUNCTION("IF(B7072="""","""",COUNTA(SPLIT(B7072,"" "")))"),20.0)</f>
        <v>20</v>
      </c>
    </row>
    <row r="7073">
      <c r="A7073" s="1" t="s">
        <v>14017</v>
      </c>
      <c r="B7073" s="1" t="s">
        <v>14018</v>
      </c>
      <c r="C7073" s="1">
        <v>8246.0</v>
      </c>
      <c r="F7073" s="1" t="s">
        <v>13938</v>
      </c>
      <c r="G7073" s="2">
        <f>IFERROR(__xludf.DUMMYFUNCTION("IF(B7073="""","""",COUNTA(SPLIT(B7073,"" "")))"),21.0)</f>
        <v>21</v>
      </c>
    </row>
    <row r="7074">
      <c r="A7074" s="1" t="s">
        <v>14019</v>
      </c>
      <c r="B7074" s="1" t="s">
        <v>14020</v>
      </c>
      <c r="C7074" s="1">
        <v>5138.0</v>
      </c>
      <c r="F7074" s="1" t="s">
        <v>13938</v>
      </c>
      <c r="G7074" s="2">
        <f>IFERROR(__xludf.DUMMYFUNCTION("IF(B7074="""","""",COUNTA(SPLIT(B7074,"" "")))"),76.0)</f>
        <v>76</v>
      </c>
    </row>
    <row r="7075">
      <c r="A7075" s="1" t="s">
        <v>14021</v>
      </c>
      <c r="B7075" s="1" t="s">
        <v>14022</v>
      </c>
      <c r="C7075" s="1">
        <v>5146.0</v>
      </c>
      <c r="F7075" s="1" t="s">
        <v>13938</v>
      </c>
      <c r="G7075" s="2">
        <f>IFERROR(__xludf.DUMMYFUNCTION("IF(B7075="""","""",COUNTA(SPLIT(B7075,"" "")))"),1.0)</f>
        <v>1</v>
      </c>
    </row>
    <row r="7076">
      <c r="A7076" s="1" t="s">
        <v>14023</v>
      </c>
      <c r="B7076" s="1" t="s">
        <v>14024</v>
      </c>
      <c r="C7076" s="1">
        <v>5148.0</v>
      </c>
      <c r="F7076" s="1" t="s">
        <v>13938</v>
      </c>
      <c r="G7076" s="2">
        <f>IFERROR(__xludf.DUMMYFUNCTION("IF(B7076="""","""",COUNTA(SPLIT(B7076,"" "")))"),11.0)</f>
        <v>11</v>
      </c>
    </row>
    <row r="7077">
      <c r="A7077" s="1" t="s">
        <v>14025</v>
      </c>
      <c r="B7077" s="1" t="s">
        <v>14026</v>
      </c>
      <c r="C7077" s="1">
        <v>8247.0</v>
      </c>
      <c r="F7077" s="1" t="s">
        <v>13938</v>
      </c>
      <c r="G7077" s="2">
        <f>IFERROR(__xludf.DUMMYFUNCTION("IF(B7077="""","""",COUNTA(SPLIT(B7077,"" "")))"),40.0)</f>
        <v>40</v>
      </c>
    </row>
    <row r="7078">
      <c r="A7078" s="1" t="s">
        <v>14027</v>
      </c>
      <c r="B7078" s="1" t="s">
        <v>14028</v>
      </c>
      <c r="C7078" s="1">
        <v>8391.0</v>
      </c>
      <c r="F7078" s="1" t="s">
        <v>13938</v>
      </c>
      <c r="G7078" s="2">
        <f>IFERROR(__xludf.DUMMYFUNCTION("IF(B7078="""","""",COUNTA(SPLIT(B7078,"" "")))"),19.0)</f>
        <v>19</v>
      </c>
    </row>
    <row r="7079">
      <c r="A7079" s="1" t="s">
        <v>14029</v>
      </c>
      <c r="B7079" s="1" t="s">
        <v>14030</v>
      </c>
      <c r="C7079" s="1">
        <v>5147.0</v>
      </c>
      <c r="F7079" s="1" t="s">
        <v>13938</v>
      </c>
      <c r="G7079" s="2">
        <f>IFERROR(__xludf.DUMMYFUNCTION("IF(B7079="""","""",COUNTA(SPLIT(B7079,"" "")))"),87.0)</f>
        <v>87</v>
      </c>
    </row>
    <row r="7080">
      <c r="A7080" s="1" t="s">
        <v>14031</v>
      </c>
      <c r="B7080" s="1" t="s">
        <v>14032</v>
      </c>
      <c r="C7080" s="1">
        <v>8675.0</v>
      </c>
      <c r="F7080" s="1" t="s">
        <v>13938</v>
      </c>
      <c r="G7080" s="2">
        <f>IFERROR(__xludf.DUMMYFUNCTION("IF(B7080="""","""",COUNTA(SPLIT(B7080,"" "")))"),2.0)</f>
        <v>2</v>
      </c>
    </row>
    <row r="7081">
      <c r="A7081" s="1" t="s">
        <v>14033</v>
      </c>
      <c r="B7081" s="1" t="s">
        <v>14034</v>
      </c>
      <c r="C7081" s="1">
        <v>5131.0</v>
      </c>
      <c r="F7081" s="1" t="s">
        <v>13938</v>
      </c>
      <c r="G7081" s="2">
        <f>IFERROR(__xludf.DUMMYFUNCTION("IF(B7081="""","""",COUNTA(SPLIT(B7081,"" "")))"),2.0)</f>
        <v>2</v>
      </c>
    </row>
    <row r="7082">
      <c r="A7082" s="1" t="s">
        <v>14035</v>
      </c>
      <c r="B7082" s="1" t="s">
        <v>14036</v>
      </c>
      <c r="C7082" s="1">
        <v>5133.0</v>
      </c>
      <c r="F7082" s="1" t="s">
        <v>13938</v>
      </c>
      <c r="G7082" s="2">
        <f>IFERROR(__xludf.DUMMYFUNCTION("IF(B7082="""","""",COUNTA(SPLIT(B7082,"" "")))"),16.0)</f>
        <v>16</v>
      </c>
    </row>
    <row r="7083">
      <c r="A7083" s="1" t="s">
        <v>14037</v>
      </c>
      <c r="B7083" s="1" t="s">
        <v>14038</v>
      </c>
      <c r="C7083" s="1">
        <v>8248.0</v>
      </c>
      <c r="F7083" s="1" t="s">
        <v>13938</v>
      </c>
      <c r="G7083" s="2">
        <f>IFERROR(__xludf.DUMMYFUNCTION("IF(B7083="""","""",COUNTA(SPLIT(B7083,"" "")))"),48.0)</f>
        <v>48</v>
      </c>
    </row>
    <row r="7084">
      <c r="A7084" s="1" t="s">
        <v>14039</v>
      </c>
      <c r="B7084" s="1" t="s">
        <v>14040</v>
      </c>
      <c r="C7084" s="1">
        <v>8390.0</v>
      </c>
      <c r="F7084" s="1" t="s">
        <v>13938</v>
      </c>
      <c r="G7084" s="2">
        <f>IFERROR(__xludf.DUMMYFUNCTION("IF(B7084="""","""",COUNTA(SPLIT(B7084,"" "")))"),21.0)</f>
        <v>21</v>
      </c>
    </row>
    <row r="7085">
      <c r="A7085" s="1" t="s">
        <v>14041</v>
      </c>
      <c r="B7085" s="1" t="s">
        <v>14042</v>
      </c>
      <c r="C7085" s="1">
        <v>5132.0</v>
      </c>
      <c r="F7085" s="1" t="s">
        <v>13938</v>
      </c>
      <c r="G7085" s="2">
        <f>IFERROR(__xludf.DUMMYFUNCTION("IF(B7085="""","""",COUNTA(SPLIT(B7085,"" "")))"),64.0)</f>
        <v>64</v>
      </c>
    </row>
    <row r="7086">
      <c r="A7086" s="1" t="s">
        <v>14043</v>
      </c>
      <c r="B7086" s="1" t="s">
        <v>14044</v>
      </c>
      <c r="C7086" s="1">
        <v>5128.0</v>
      </c>
      <c r="F7086" s="1" t="s">
        <v>13938</v>
      </c>
      <c r="G7086" s="2">
        <f>IFERROR(__xludf.DUMMYFUNCTION("IF(B7086="""","""",COUNTA(SPLIT(B7086,"" "")))"),2.0)</f>
        <v>2</v>
      </c>
    </row>
    <row r="7087">
      <c r="A7087" s="1" t="s">
        <v>14045</v>
      </c>
      <c r="B7087" s="1" t="s">
        <v>14046</v>
      </c>
      <c r="C7087" s="1">
        <v>5130.0</v>
      </c>
      <c r="F7087" s="1" t="s">
        <v>13938</v>
      </c>
      <c r="G7087" s="2">
        <f>IFERROR(__xludf.DUMMYFUNCTION("IF(B7087="""","""",COUNTA(SPLIT(B7087,"" "")))"),17.0)</f>
        <v>17</v>
      </c>
    </row>
    <row r="7088">
      <c r="A7088" s="1" t="s">
        <v>14047</v>
      </c>
      <c r="B7088" s="1" t="s">
        <v>14048</v>
      </c>
      <c r="C7088" s="1">
        <v>8249.0</v>
      </c>
      <c r="F7088" s="1" t="s">
        <v>13938</v>
      </c>
      <c r="G7088" s="2">
        <f>IFERROR(__xludf.DUMMYFUNCTION("IF(B7088="""","""",COUNTA(SPLIT(B7088,"" "")))"),29.0)</f>
        <v>29</v>
      </c>
    </row>
    <row r="7089">
      <c r="A7089" s="1" t="s">
        <v>14049</v>
      </c>
      <c r="B7089" s="1" t="s">
        <v>14050</v>
      </c>
      <c r="C7089" s="1">
        <v>8475.0</v>
      </c>
      <c r="F7089" s="1" t="s">
        <v>13938</v>
      </c>
      <c r="G7089" s="2">
        <f>IFERROR(__xludf.DUMMYFUNCTION("IF(B7089="""","""",COUNTA(SPLIT(B7089,"" "")))"),23.0)</f>
        <v>23</v>
      </c>
    </row>
    <row r="7090">
      <c r="A7090" s="1" t="s">
        <v>14051</v>
      </c>
      <c r="B7090" s="1" t="s">
        <v>14052</v>
      </c>
      <c r="C7090" s="1">
        <v>5129.0</v>
      </c>
      <c r="F7090" s="1" t="s">
        <v>13938</v>
      </c>
      <c r="G7090" s="2">
        <f>IFERROR(__xludf.DUMMYFUNCTION("IF(B7090="""","""",COUNTA(SPLIT(B7090,"" "")))"),76.0)</f>
        <v>76</v>
      </c>
    </row>
    <row r="7091">
      <c r="A7091" s="1" t="s">
        <v>14053</v>
      </c>
      <c r="B7091" s="1" t="s">
        <v>14054</v>
      </c>
      <c r="C7091" s="1">
        <v>5134.0</v>
      </c>
      <c r="F7091" s="1" t="s">
        <v>13938</v>
      </c>
      <c r="G7091" s="2">
        <f>IFERROR(__xludf.DUMMYFUNCTION("IF(B7091="""","""",COUNTA(SPLIT(B7091,"" "")))"),2.0)</f>
        <v>2</v>
      </c>
    </row>
    <row r="7092">
      <c r="A7092" s="1" t="s">
        <v>14055</v>
      </c>
      <c r="B7092" s="1" t="s">
        <v>14056</v>
      </c>
      <c r="C7092" s="1">
        <v>5136.0</v>
      </c>
      <c r="F7092" s="1" t="s">
        <v>13938</v>
      </c>
      <c r="G7092" s="2">
        <f>IFERROR(__xludf.DUMMYFUNCTION("IF(B7092="""","""",COUNTA(SPLIT(B7092,"" "")))"),15.0)</f>
        <v>15</v>
      </c>
    </row>
    <row r="7093">
      <c r="A7093" s="1" t="s">
        <v>14057</v>
      </c>
      <c r="B7093" s="1" t="s">
        <v>13992</v>
      </c>
      <c r="C7093" s="1">
        <v>8250.0</v>
      </c>
      <c r="F7093" s="1" t="s">
        <v>13938</v>
      </c>
      <c r="G7093" s="2">
        <f>IFERROR(__xludf.DUMMYFUNCTION("IF(B7093="""","""",COUNTA(SPLIT(B7093,"" "")))"),19.0)</f>
        <v>19</v>
      </c>
    </row>
    <row r="7094">
      <c r="A7094" s="1" t="s">
        <v>14058</v>
      </c>
      <c r="B7094" s="1" t="s">
        <v>14059</v>
      </c>
      <c r="C7094" s="1">
        <v>5135.0</v>
      </c>
      <c r="F7094" s="1" t="s">
        <v>13938</v>
      </c>
      <c r="G7094" s="2">
        <f>IFERROR(__xludf.DUMMYFUNCTION("IF(B7094="""","""",COUNTA(SPLIT(B7094,"" "")))"),74.0)</f>
        <v>74</v>
      </c>
    </row>
    <row r="7095">
      <c r="A7095" s="1" t="s">
        <v>14060</v>
      </c>
      <c r="B7095" s="1" t="s">
        <v>14061</v>
      </c>
      <c r="C7095" s="1">
        <v>10418.0</v>
      </c>
      <c r="F7095" s="1" t="s">
        <v>13938</v>
      </c>
      <c r="G7095" s="2">
        <f>IFERROR(__xludf.DUMMYFUNCTION("IF(B7095="""","""",COUNTA(SPLIT(B7095,"" "")))"),2.0)</f>
        <v>2</v>
      </c>
    </row>
    <row r="7096">
      <c r="A7096" s="1" t="s">
        <v>14062</v>
      </c>
      <c r="B7096" s="1" t="s">
        <v>14063</v>
      </c>
      <c r="C7096" s="1">
        <v>10423.0</v>
      </c>
      <c r="F7096" s="1" t="s">
        <v>13938</v>
      </c>
      <c r="G7096" s="2">
        <f>IFERROR(__xludf.DUMMYFUNCTION("IF(B7096="""","""",COUNTA(SPLIT(B7096,"" "")))"),7.0)</f>
        <v>7</v>
      </c>
    </row>
    <row r="7097">
      <c r="A7097" s="1" t="s">
        <v>14064</v>
      </c>
      <c r="B7097" s="1" t="s">
        <v>14065</v>
      </c>
      <c r="C7097" s="1">
        <v>10424.0</v>
      </c>
      <c r="F7097" s="1" t="s">
        <v>13938</v>
      </c>
      <c r="G7097" s="2">
        <f>IFERROR(__xludf.DUMMYFUNCTION("IF(B7097="""","""",COUNTA(SPLIT(B7097,"" "")))"),29.0)</f>
        <v>29</v>
      </c>
    </row>
    <row r="7098">
      <c r="A7098" s="1" t="s">
        <v>14066</v>
      </c>
      <c r="B7098" s="1" t="s">
        <v>14067</v>
      </c>
      <c r="C7098" s="1">
        <v>10425.0</v>
      </c>
      <c r="F7098" s="1" t="s">
        <v>13938</v>
      </c>
      <c r="G7098" s="2">
        <f>IFERROR(__xludf.DUMMYFUNCTION("IF(B7098="""","""",COUNTA(SPLIT(B7098,"" "")))"),47.0)</f>
        <v>47</v>
      </c>
    </row>
    <row r="7099">
      <c r="A7099" s="1" t="s">
        <v>14068</v>
      </c>
      <c r="B7099" s="1" t="s">
        <v>14069</v>
      </c>
      <c r="C7099" s="1">
        <v>10419.0</v>
      </c>
      <c r="F7099" s="1" t="s">
        <v>13938</v>
      </c>
      <c r="G7099" s="2">
        <f>IFERROR(__xludf.DUMMYFUNCTION("IF(B7099="""","""",COUNTA(SPLIT(B7099,"" "")))"),1.0)</f>
        <v>1</v>
      </c>
    </row>
    <row r="7100">
      <c r="A7100" s="1" t="s">
        <v>14070</v>
      </c>
      <c r="B7100" s="1" t="s">
        <v>14071</v>
      </c>
      <c r="C7100" s="1">
        <v>10426.0</v>
      </c>
      <c r="F7100" s="1" t="s">
        <v>13938</v>
      </c>
      <c r="G7100" s="2">
        <f>IFERROR(__xludf.DUMMYFUNCTION("IF(B7100="""","""",COUNTA(SPLIT(B7100,"" "")))"),8.0)</f>
        <v>8</v>
      </c>
    </row>
    <row r="7101">
      <c r="A7101" s="1" t="s">
        <v>14072</v>
      </c>
      <c r="B7101" s="1" t="s">
        <v>14073</v>
      </c>
      <c r="C7101" s="1">
        <v>10427.0</v>
      </c>
      <c r="F7101" s="1" t="s">
        <v>13938</v>
      </c>
      <c r="G7101" s="2">
        <f>IFERROR(__xludf.DUMMYFUNCTION("IF(B7101="""","""",COUNTA(SPLIT(B7101,"" "")))"),16.0)</f>
        <v>16</v>
      </c>
    </row>
    <row r="7102">
      <c r="A7102" s="1" t="s">
        <v>14074</v>
      </c>
      <c r="B7102" s="1" t="s">
        <v>14075</v>
      </c>
      <c r="C7102" s="1">
        <v>10428.0</v>
      </c>
      <c r="F7102" s="1" t="s">
        <v>13938</v>
      </c>
      <c r="G7102" s="2">
        <f>IFERROR(__xludf.DUMMYFUNCTION("IF(B7102="""","""",COUNTA(SPLIT(B7102,"" "")))"),78.0)</f>
        <v>78</v>
      </c>
    </row>
    <row r="7103">
      <c r="A7103" s="1" t="s">
        <v>14076</v>
      </c>
      <c r="B7103" s="1" t="s">
        <v>14077</v>
      </c>
      <c r="C7103" s="1">
        <v>6893.0</v>
      </c>
      <c r="F7103" s="1" t="s">
        <v>13938</v>
      </c>
      <c r="G7103" s="2">
        <f>IFERROR(__xludf.DUMMYFUNCTION("IF(B7103="""","""",COUNTA(SPLIT(B7103,"" "")))"),2.0)</f>
        <v>2</v>
      </c>
    </row>
    <row r="7104">
      <c r="A7104" s="1" t="s">
        <v>14078</v>
      </c>
      <c r="B7104" s="1" t="s">
        <v>14079</v>
      </c>
      <c r="C7104" s="1">
        <v>6894.0</v>
      </c>
      <c r="F7104" s="1" t="s">
        <v>13938</v>
      </c>
      <c r="G7104" s="2">
        <f>IFERROR(__xludf.DUMMYFUNCTION("IF(B7104="""","""",COUNTA(SPLIT(B7104,"" "")))"),5.0)</f>
        <v>5</v>
      </c>
    </row>
    <row r="7105">
      <c r="A7105" s="1" t="s">
        <v>14080</v>
      </c>
      <c r="B7105" s="1" t="s">
        <v>14081</v>
      </c>
      <c r="C7105" s="1">
        <v>8251.0</v>
      </c>
      <c r="F7105" s="1" t="s">
        <v>13938</v>
      </c>
      <c r="G7105" s="2">
        <f>IFERROR(__xludf.DUMMYFUNCTION("IF(B7105="""","""",COUNTA(SPLIT(B7105,"" "")))"),17.0)</f>
        <v>17</v>
      </c>
    </row>
    <row r="7106">
      <c r="A7106" s="1" t="s">
        <v>14082</v>
      </c>
      <c r="B7106" s="1" t="s">
        <v>14083</v>
      </c>
      <c r="C7106" s="1">
        <v>6895.0</v>
      </c>
      <c r="F7106" s="1" t="s">
        <v>13938</v>
      </c>
      <c r="G7106" s="2">
        <f>IFERROR(__xludf.DUMMYFUNCTION("IF(B7106="""","""",COUNTA(SPLIT(B7106,"" "")))"),92.0)</f>
        <v>92</v>
      </c>
    </row>
    <row r="7107">
      <c r="A7107" s="1" t="s">
        <v>14084</v>
      </c>
      <c r="B7107" s="1" t="s">
        <v>14085</v>
      </c>
      <c r="C7107" s="1">
        <v>10417.0</v>
      </c>
      <c r="F7107" s="1" t="s">
        <v>13938</v>
      </c>
      <c r="G7107" s="2">
        <f>IFERROR(__xludf.DUMMYFUNCTION("IF(B7107="""","""",COUNTA(SPLIT(B7107,"" "")))"),2.0)</f>
        <v>2</v>
      </c>
    </row>
    <row r="7108">
      <c r="A7108" s="1" t="s">
        <v>14086</v>
      </c>
      <c r="B7108" s="1" t="s">
        <v>14087</v>
      </c>
      <c r="C7108" s="1">
        <v>10420.0</v>
      </c>
      <c r="F7108" s="1" t="s">
        <v>13938</v>
      </c>
      <c r="G7108" s="2">
        <f>IFERROR(__xludf.DUMMYFUNCTION("IF(B7108="""","""",COUNTA(SPLIT(B7108,"" "")))"),21.0)</f>
        <v>21</v>
      </c>
    </row>
    <row r="7109">
      <c r="A7109" s="1" t="s">
        <v>14088</v>
      </c>
      <c r="B7109" s="1" t="s">
        <v>14089</v>
      </c>
      <c r="C7109" s="1">
        <v>10421.0</v>
      </c>
      <c r="F7109" s="1" t="s">
        <v>13938</v>
      </c>
      <c r="G7109" s="2">
        <f>IFERROR(__xludf.DUMMYFUNCTION("IF(B7109="""","""",COUNTA(SPLIT(B7109,"" "")))"),14.0)</f>
        <v>14</v>
      </c>
    </row>
    <row r="7110">
      <c r="A7110" s="1" t="s">
        <v>14090</v>
      </c>
      <c r="B7110" s="1" t="s">
        <v>14091</v>
      </c>
      <c r="C7110" s="1">
        <v>10422.0</v>
      </c>
      <c r="F7110" s="1" t="s">
        <v>13938</v>
      </c>
      <c r="G7110" s="2">
        <f>IFERROR(__xludf.DUMMYFUNCTION("IF(B7110="""","""",COUNTA(SPLIT(B7110,"" "")))"),41.0)</f>
        <v>41</v>
      </c>
    </row>
    <row r="7111">
      <c r="A7111" s="1" t="s">
        <v>14092</v>
      </c>
      <c r="B7111" s="1" t="s">
        <v>14093</v>
      </c>
      <c r="C7111" s="1">
        <v>55.0</v>
      </c>
      <c r="E7111" s="1" t="s">
        <v>13629</v>
      </c>
      <c r="F7111" s="1" t="s">
        <v>564</v>
      </c>
      <c r="G7111" s="2">
        <f>IFERROR(__xludf.DUMMYFUNCTION("IF(B7111="""","""",COUNTA(SPLIT(B7111,"" "")))"),2.0)</f>
        <v>2</v>
      </c>
    </row>
    <row r="7112">
      <c r="A7112" s="1" t="s">
        <v>14094</v>
      </c>
      <c r="B7112" s="1" t="s">
        <v>14095</v>
      </c>
      <c r="C7112" s="1">
        <v>8367.0</v>
      </c>
      <c r="F7112" s="1" t="s">
        <v>14096</v>
      </c>
      <c r="G7112" s="2">
        <f>IFERROR(__xludf.DUMMYFUNCTION("IF(B7112="""","""",COUNTA(SPLIT(B7112,"" "")))"),7.0)</f>
        <v>7</v>
      </c>
    </row>
    <row r="7113">
      <c r="A7113" s="1" t="s">
        <v>14097</v>
      </c>
      <c r="B7113" s="1" t="s">
        <v>10848</v>
      </c>
      <c r="C7113" s="1">
        <v>7074.0</v>
      </c>
      <c r="F7113" s="1" t="s">
        <v>14096</v>
      </c>
      <c r="G7113" s="2">
        <f>IFERROR(__xludf.DUMMYFUNCTION("IF(B7113="""","""",COUNTA(SPLIT(B7113,"" "")))"),2.0)</f>
        <v>2</v>
      </c>
    </row>
    <row r="7114">
      <c r="A7114" s="1" t="s">
        <v>14098</v>
      </c>
      <c r="B7114" s="1" t="s">
        <v>14099</v>
      </c>
      <c r="C7114" s="1">
        <v>7072.0</v>
      </c>
      <c r="F7114" s="1" t="s">
        <v>14096</v>
      </c>
      <c r="G7114" s="2">
        <f>IFERROR(__xludf.DUMMYFUNCTION("IF(B7114="""","""",COUNTA(SPLIT(B7114,"" "")))"),2.0)</f>
        <v>2</v>
      </c>
    </row>
    <row r="7115">
      <c r="A7115" s="1" t="s">
        <v>14100</v>
      </c>
      <c r="B7115" s="1" t="s">
        <v>14101</v>
      </c>
      <c r="C7115" s="1">
        <v>7073.0</v>
      </c>
      <c r="F7115" s="1" t="s">
        <v>14096</v>
      </c>
      <c r="G7115" s="2">
        <f>IFERROR(__xludf.DUMMYFUNCTION("IF(B7115="""","""",COUNTA(SPLIT(B7115,"" "")))"),2.0)</f>
        <v>2</v>
      </c>
    </row>
    <row r="7116">
      <c r="A7116" s="1" t="s">
        <v>14102</v>
      </c>
      <c r="B7116" s="1" t="s">
        <v>14103</v>
      </c>
      <c r="C7116" s="1">
        <v>7083.0</v>
      </c>
      <c r="F7116" s="1" t="s">
        <v>14096</v>
      </c>
      <c r="G7116" s="2">
        <f>IFERROR(__xludf.DUMMYFUNCTION("IF(B7116="""","""",COUNTA(SPLIT(B7116,"" "")))"),2.0)</f>
        <v>2</v>
      </c>
    </row>
    <row r="7117">
      <c r="A7117" s="1" t="s">
        <v>14104</v>
      </c>
      <c r="B7117" s="1" t="s">
        <v>14105</v>
      </c>
      <c r="C7117" s="1">
        <v>7107.0</v>
      </c>
      <c r="F7117" s="1" t="s">
        <v>14096</v>
      </c>
      <c r="G7117" s="2">
        <f>IFERROR(__xludf.DUMMYFUNCTION("IF(B7117="""","""",COUNTA(SPLIT(B7117,"" "")))"),3.0)</f>
        <v>3</v>
      </c>
    </row>
    <row r="7118">
      <c r="A7118" s="1" t="s">
        <v>14106</v>
      </c>
      <c r="B7118" s="1" t="s">
        <v>14107</v>
      </c>
      <c r="C7118" s="1">
        <v>7088.0</v>
      </c>
      <c r="F7118" s="1" t="s">
        <v>14096</v>
      </c>
      <c r="G7118" s="2">
        <f>IFERROR(__xludf.DUMMYFUNCTION("IF(B7118="""","""",COUNTA(SPLIT(B7118,"" "")))"),2.0)</f>
        <v>2</v>
      </c>
    </row>
    <row r="7119">
      <c r="A7119" s="1" t="s">
        <v>14108</v>
      </c>
      <c r="B7119" s="1" t="s">
        <v>14109</v>
      </c>
      <c r="C7119" s="1">
        <v>7087.0</v>
      </c>
      <c r="F7119" s="1" t="s">
        <v>14096</v>
      </c>
      <c r="G7119" s="2">
        <f>IFERROR(__xludf.DUMMYFUNCTION("IF(B7119="""","""",COUNTA(SPLIT(B7119,"" "")))"),2.0)</f>
        <v>2</v>
      </c>
    </row>
    <row r="7120">
      <c r="A7120" s="1" t="s">
        <v>14110</v>
      </c>
      <c r="B7120" s="1" t="s">
        <v>14111</v>
      </c>
      <c r="C7120" s="1">
        <v>7082.0</v>
      </c>
      <c r="F7120" s="1" t="s">
        <v>14096</v>
      </c>
      <c r="G7120" s="2">
        <f>IFERROR(__xludf.DUMMYFUNCTION("IF(B7120="""","""",COUNTA(SPLIT(B7120,"" "")))"),2.0)</f>
        <v>2</v>
      </c>
    </row>
    <row r="7121">
      <c r="A7121" s="1" t="s">
        <v>14112</v>
      </c>
      <c r="B7121" s="1" t="s">
        <v>14113</v>
      </c>
      <c r="C7121" s="1">
        <v>7105.0</v>
      </c>
      <c r="F7121" s="1" t="s">
        <v>14096</v>
      </c>
      <c r="G7121" s="2">
        <f>IFERROR(__xludf.DUMMYFUNCTION("IF(B7121="""","""",COUNTA(SPLIT(B7121,"" "")))"),3.0)</f>
        <v>3</v>
      </c>
    </row>
    <row r="7122">
      <c r="A7122" s="1" t="s">
        <v>14114</v>
      </c>
      <c r="B7122" s="1" t="s">
        <v>14115</v>
      </c>
      <c r="C7122" s="1">
        <v>7100.0</v>
      </c>
      <c r="F7122" s="1" t="s">
        <v>14096</v>
      </c>
      <c r="G7122" s="2">
        <f>IFERROR(__xludf.DUMMYFUNCTION("IF(B7122="""","""",COUNTA(SPLIT(B7122,"" "")))"),8.0)</f>
        <v>8</v>
      </c>
    </row>
    <row r="7123">
      <c r="A7123" s="1" t="s">
        <v>14116</v>
      </c>
      <c r="B7123" s="1" t="s">
        <v>14117</v>
      </c>
      <c r="C7123" s="1">
        <v>7097.0</v>
      </c>
      <c r="F7123" s="1" t="s">
        <v>14096</v>
      </c>
      <c r="G7123" s="2">
        <f>IFERROR(__xludf.DUMMYFUNCTION("IF(B7123="""","""",COUNTA(SPLIT(B7123,"" "")))"),7.0)</f>
        <v>7</v>
      </c>
    </row>
    <row r="7124">
      <c r="A7124" s="1" t="s">
        <v>14118</v>
      </c>
      <c r="B7124" s="1" t="s">
        <v>14119</v>
      </c>
      <c r="C7124" s="1">
        <v>7075.0</v>
      </c>
      <c r="F7124" s="1" t="s">
        <v>14096</v>
      </c>
      <c r="G7124" s="2">
        <f>IFERROR(__xludf.DUMMYFUNCTION("IF(B7124="""","""",COUNTA(SPLIT(B7124,"" "")))"),4.0)</f>
        <v>4</v>
      </c>
    </row>
    <row r="7125">
      <c r="A7125" s="1" t="s">
        <v>14120</v>
      </c>
      <c r="B7125" s="1" t="s">
        <v>14121</v>
      </c>
      <c r="C7125" s="1">
        <v>7102.0</v>
      </c>
      <c r="F7125" s="1" t="s">
        <v>14096</v>
      </c>
      <c r="G7125" s="2">
        <f>IFERROR(__xludf.DUMMYFUNCTION("IF(B7125="""","""",COUNTA(SPLIT(B7125,"" "")))"),6.0)</f>
        <v>6</v>
      </c>
    </row>
    <row r="7126">
      <c r="A7126" s="1" t="s">
        <v>14122</v>
      </c>
      <c r="B7126" s="1" t="s">
        <v>14123</v>
      </c>
      <c r="C7126" s="1">
        <v>7089.0</v>
      </c>
      <c r="F7126" s="1" t="s">
        <v>14096</v>
      </c>
      <c r="G7126" s="2">
        <f>IFERROR(__xludf.DUMMYFUNCTION("IF(B7126="""","""",COUNTA(SPLIT(B7126,"" "")))"),2.0)</f>
        <v>2</v>
      </c>
    </row>
    <row r="7127">
      <c r="A7127" s="1" t="s">
        <v>14124</v>
      </c>
      <c r="B7127" s="1" t="s">
        <v>14125</v>
      </c>
      <c r="C7127" s="1">
        <v>8346.0</v>
      </c>
      <c r="F7127" s="1" t="s">
        <v>14096</v>
      </c>
      <c r="G7127" s="2">
        <f>IFERROR(__xludf.DUMMYFUNCTION("IF(B7127="""","""",COUNTA(SPLIT(B7127,"" "")))"),3.0)</f>
        <v>3</v>
      </c>
    </row>
    <row r="7128">
      <c r="A7128" s="1" t="s">
        <v>14126</v>
      </c>
      <c r="B7128" s="1" t="s">
        <v>14127</v>
      </c>
      <c r="C7128" s="1">
        <v>7094.0</v>
      </c>
      <c r="F7128" s="1" t="s">
        <v>14096</v>
      </c>
      <c r="G7128" s="2">
        <f>IFERROR(__xludf.DUMMYFUNCTION("IF(B7128="""","""",COUNTA(SPLIT(B7128,"" "")))"),3.0)</f>
        <v>3</v>
      </c>
    </row>
    <row r="7129">
      <c r="A7129" s="1" t="s">
        <v>14128</v>
      </c>
      <c r="B7129" s="1" t="s">
        <v>14129</v>
      </c>
      <c r="C7129" s="1">
        <v>8347.0</v>
      </c>
      <c r="F7129" s="1" t="s">
        <v>14096</v>
      </c>
      <c r="G7129" s="2">
        <f>IFERROR(__xludf.DUMMYFUNCTION("IF(B7129="""","""",COUNTA(SPLIT(B7129,"" "")))"),3.0)</f>
        <v>3</v>
      </c>
    </row>
    <row r="7130">
      <c r="A7130" s="1" t="s">
        <v>14130</v>
      </c>
      <c r="B7130" s="1" t="s">
        <v>14131</v>
      </c>
      <c r="C7130" s="1">
        <v>7106.0</v>
      </c>
      <c r="F7130" s="1" t="s">
        <v>14096</v>
      </c>
      <c r="G7130" s="2">
        <f>IFERROR(__xludf.DUMMYFUNCTION("IF(B7130="""","""",COUNTA(SPLIT(B7130,"" "")))"),2.0)</f>
        <v>2</v>
      </c>
    </row>
    <row r="7131">
      <c r="A7131" s="1" t="s">
        <v>14132</v>
      </c>
      <c r="B7131" s="1" t="s">
        <v>14133</v>
      </c>
      <c r="C7131" s="1">
        <v>7081.0</v>
      </c>
      <c r="F7131" s="1" t="s">
        <v>14096</v>
      </c>
      <c r="G7131" s="2">
        <f>IFERROR(__xludf.DUMMYFUNCTION("IF(B7131="""","""",COUNTA(SPLIT(B7131,"" "")))"),2.0)</f>
        <v>2</v>
      </c>
    </row>
    <row r="7132">
      <c r="A7132" s="1" t="s">
        <v>14134</v>
      </c>
      <c r="B7132" s="1" t="s">
        <v>14135</v>
      </c>
      <c r="C7132" s="1">
        <v>7111.0</v>
      </c>
      <c r="F7132" s="1" t="s">
        <v>14096</v>
      </c>
      <c r="G7132" s="2">
        <f>IFERROR(__xludf.DUMMYFUNCTION("IF(B7132="""","""",COUNTA(SPLIT(B7132,"" "")))"),5.0)</f>
        <v>5</v>
      </c>
    </row>
    <row r="7133">
      <c r="A7133" s="1" t="s">
        <v>14136</v>
      </c>
      <c r="B7133" s="1" t="s">
        <v>14137</v>
      </c>
      <c r="C7133" s="1">
        <v>7080.0</v>
      </c>
      <c r="F7133" s="1" t="s">
        <v>14096</v>
      </c>
      <c r="G7133" s="2">
        <f>IFERROR(__xludf.DUMMYFUNCTION("IF(B7133="""","""",COUNTA(SPLIT(B7133,"" "")))"),2.0)</f>
        <v>2</v>
      </c>
    </row>
    <row r="7134">
      <c r="A7134" s="1" t="s">
        <v>14138</v>
      </c>
      <c r="B7134" s="1" t="s">
        <v>14139</v>
      </c>
      <c r="C7134" s="1">
        <v>7122.0</v>
      </c>
      <c r="F7134" s="1" t="s">
        <v>14096</v>
      </c>
      <c r="G7134" s="2">
        <f>IFERROR(__xludf.DUMMYFUNCTION("IF(B7134="""","""",COUNTA(SPLIT(B7134,"" "")))"),5.0)</f>
        <v>5</v>
      </c>
    </row>
    <row r="7135">
      <c r="A7135" s="1" t="s">
        <v>14140</v>
      </c>
      <c r="B7135" s="1" t="s">
        <v>14141</v>
      </c>
      <c r="C7135" s="1">
        <v>7095.0</v>
      </c>
      <c r="F7135" s="1" t="s">
        <v>14096</v>
      </c>
      <c r="G7135" s="2">
        <f>IFERROR(__xludf.DUMMYFUNCTION("IF(B7135="""","""",COUNTA(SPLIT(B7135,"" "")))"),3.0)</f>
        <v>3</v>
      </c>
    </row>
    <row r="7136">
      <c r="A7136" s="1" t="s">
        <v>14142</v>
      </c>
      <c r="B7136" s="1" t="s">
        <v>14143</v>
      </c>
      <c r="C7136" s="1">
        <v>8371.0</v>
      </c>
      <c r="F7136" s="1" t="s">
        <v>14096</v>
      </c>
      <c r="G7136" s="2">
        <f>IFERROR(__xludf.DUMMYFUNCTION("IF(B7136="""","""",COUNTA(SPLIT(B7136,"" "")))"),5.0)</f>
        <v>5</v>
      </c>
    </row>
    <row r="7137">
      <c r="A7137" s="1" t="s">
        <v>14144</v>
      </c>
      <c r="B7137" s="1" t="s">
        <v>14145</v>
      </c>
      <c r="C7137" s="1">
        <v>8363.0</v>
      </c>
      <c r="F7137" s="1" t="s">
        <v>14096</v>
      </c>
      <c r="G7137" s="2">
        <f>IFERROR(__xludf.DUMMYFUNCTION("IF(B7137="""","""",COUNTA(SPLIT(B7137,"" "")))"),4.0)</f>
        <v>4</v>
      </c>
    </row>
    <row r="7138">
      <c r="A7138" s="1" t="s">
        <v>14146</v>
      </c>
      <c r="B7138" s="1" t="s">
        <v>14147</v>
      </c>
      <c r="C7138" s="1">
        <v>8364.0</v>
      </c>
      <c r="F7138" s="1" t="s">
        <v>14096</v>
      </c>
      <c r="G7138" s="2">
        <f>IFERROR(__xludf.DUMMYFUNCTION("IF(B7138="""","""",COUNTA(SPLIT(B7138,"" "")))"),4.0)</f>
        <v>4</v>
      </c>
    </row>
    <row r="7139">
      <c r="A7139" s="1" t="s">
        <v>14148</v>
      </c>
      <c r="B7139" s="1" t="s">
        <v>14149</v>
      </c>
      <c r="C7139" s="1">
        <v>8365.0</v>
      </c>
      <c r="F7139" s="1" t="s">
        <v>14096</v>
      </c>
      <c r="G7139" s="2">
        <f>IFERROR(__xludf.DUMMYFUNCTION("IF(B7139="""","""",COUNTA(SPLIT(B7139,"" "")))"),5.0)</f>
        <v>5</v>
      </c>
    </row>
    <row r="7140">
      <c r="A7140" s="1" t="s">
        <v>14150</v>
      </c>
      <c r="B7140" s="1" t="s">
        <v>14151</v>
      </c>
      <c r="C7140" s="1">
        <v>8366.0</v>
      </c>
      <c r="F7140" s="1" t="s">
        <v>14096</v>
      </c>
      <c r="G7140" s="2">
        <f>IFERROR(__xludf.DUMMYFUNCTION("IF(B7140="""","""",COUNTA(SPLIT(B7140,"" "")))"),5.0)</f>
        <v>5</v>
      </c>
    </row>
    <row r="7141">
      <c r="A7141" s="1" t="s">
        <v>14152</v>
      </c>
      <c r="B7141" s="1" t="s">
        <v>14153</v>
      </c>
      <c r="C7141" s="1">
        <v>8359.0</v>
      </c>
      <c r="F7141" s="1" t="s">
        <v>14096</v>
      </c>
      <c r="G7141" s="2">
        <f>IFERROR(__xludf.DUMMYFUNCTION("IF(B7141="""","""",COUNTA(SPLIT(B7141,"" "")))"),3.0)</f>
        <v>3</v>
      </c>
    </row>
    <row r="7142">
      <c r="A7142" s="1" t="s">
        <v>14154</v>
      </c>
      <c r="B7142" s="1" t="s">
        <v>14155</v>
      </c>
      <c r="C7142" s="1">
        <v>7117.0</v>
      </c>
      <c r="F7142" s="1" t="s">
        <v>14096</v>
      </c>
      <c r="G7142" s="2">
        <f>IFERROR(__xludf.DUMMYFUNCTION("IF(B7142="""","""",COUNTA(SPLIT(B7142,"" "")))"),3.0)</f>
        <v>3</v>
      </c>
    </row>
    <row r="7143">
      <c r="A7143" s="1" t="s">
        <v>14156</v>
      </c>
      <c r="B7143" s="1" t="s">
        <v>14157</v>
      </c>
      <c r="C7143" s="1">
        <v>7114.0</v>
      </c>
      <c r="F7143" s="1" t="s">
        <v>14096</v>
      </c>
      <c r="G7143" s="2">
        <f>IFERROR(__xludf.DUMMYFUNCTION("IF(B7143="""","""",COUNTA(SPLIT(B7143,"" "")))"),5.0)</f>
        <v>5</v>
      </c>
    </row>
    <row r="7144">
      <c r="A7144" s="1" t="s">
        <v>14158</v>
      </c>
      <c r="B7144" s="1" t="s">
        <v>14159</v>
      </c>
      <c r="C7144" s="1">
        <v>8370.0</v>
      </c>
      <c r="F7144" s="1" t="s">
        <v>14096</v>
      </c>
      <c r="G7144" s="2">
        <f>IFERROR(__xludf.DUMMYFUNCTION("IF(B7144="""","""",COUNTA(SPLIT(B7144,"" "")))"),5.0)</f>
        <v>5</v>
      </c>
    </row>
    <row r="7145">
      <c r="A7145" s="1" t="s">
        <v>14160</v>
      </c>
      <c r="B7145" s="1" t="s">
        <v>14161</v>
      </c>
      <c r="C7145" s="1">
        <v>7091.0</v>
      </c>
      <c r="F7145" s="1" t="s">
        <v>14096</v>
      </c>
      <c r="G7145" s="2">
        <f>IFERROR(__xludf.DUMMYFUNCTION("IF(B7145="""","""",COUNTA(SPLIT(B7145,"" "")))"),4.0)</f>
        <v>4</v>
      </c>
    </row>
    <row r="7146">
      <c r="A7146" s="1" t="s">
        <v>14162</v>
      </c>
      <c r="B7146" s="1" t="s">
        <v>14163</v>
      </c>
      <c r="C7146" s="1">
        <v>7090.0</v>
      </c>
      <c r="F7146" s="1" t="s">
        <v>14096</v>
      </c>
      <c r="G7146" s="2">
        <f>IFERROR(__xludf.DUMMYFUNCTION("IF(B7146="""","""",COUNTA(SPLIT(B7146,"" "")))"),4.0)</f>
        <v>4</v>
      </c>
    </row>
    <row r="7147">
      <c r="A7147" s="1" t="s">
        <v>14164</v>
      </c>
      <c r="B7147" s="1" t="s">
        <v>14165</v>
      </c>
      <c r="C7147" s="1">
        <v>7112.0</v>
      </c>
      <c r="F7147" s="1" t="s">
        <v>14096</v>
      </c>
      <c r="G7147" s="2">
        <f>IFERROR(__xludf.DUMMYFUNCTION("IF(B7147="""","""",COUNTA(SPLIT(B7147,"" "")))"),2.0)</f>
        <v>2</v>
      </c>
    </row>
    <row r="7148">
      <c r="A7148" s="1" t="s">
        <v>14166</v>
      </c>
      <c r="B7148" s="1" t="s">
        <v>14167</v>
      </c>
      <c r="C7148" s="1">
        <v>7109.0</v>
      </c>
      <c r="F7148" s="1" t="s">
        <v>14096</v>
      </c>
      <c r="G7148" s="2">
        <f>IFERROR(__xludf.DUMMYFUNCTION("IF(B7148="""","""",COUNTA(SPLIT(B7148,"" "")))"),2.0)</f>
        <v>2</v>
      </c>
    </row>
    <row r="7149">
      <c r="A7149" s="1" t="s">
        <v>14168</v>
      </c>
      <c r="B7149" s="1" t="s">
        <v>14169</v>
      </c>
      <c r="C7149" s="1">
        <v>7116.0</v>
      </c>
      <c r="F7149" s="1" t="s">
        <v>14096</v>
      </c>
      <c r="G7149" s="2">
        <f>IFERROR(__xludf.DUMMYFUNCTION("IF(B7149="""","""",COUNTA(SPLIT(B7149,"" "")))"),7.0)</f>
        <v>7</v>
      </c>
    </row>
    <row r="7150">
      <c r="A7150" s="1" t="s">
        <v>14170</v>
      </c>
      <c r="B7150" s="1" t="s">
        <v>14171</v>
      </c>
      <c r="C7150" s="1">
        <v>7076.0</v>
      </c>
      <c r="F7150" s="1" t="s">
        <v>14096</v>
      </c>
      <c r="G7150" s="2">
        <f>IFERROR(__xludf.DUMMYFUNCTION("IF(B7150="""","""",COUNTA(SPLIT(B7150,"" "")))"),2.0)</f>
        <v>2</v>
      </c>
    </row>
    <row r="7151">
      <c r="A7151" s="1" t="s">
        <v>14172</v>
      </c>
      <c r="B7151" s="1" t="s">
        <v>14173</v>
      </c>
      <c r="C7151" s="1">
        <v>7077.0</v>
      </c>
      <c r="F7151" s="1" t="s">
        <v>14096</v>
      </c>
      <c r="G7151" s="2">
        <f>IFERROR(__xludf.DUMMYFUNCTION("IF(B7151="""","""",COUNTA(SPLIT(B7151,"" "")))"),3.0)</f>
        <v>3</v>
      </c>
    </row>
    <row r="7152">
      <c r="A7152" s="1" t="s">
        <v>14174</v>
      </c>
      <c r="B7152" s="1" t="s">
        <v>14175</v>
      </c>
      <c r="C7152" s="1">
        <v>7110.0</v>
      </c>
      <c r="F7152" s="1" t="s">
        <v>14096</v>
      </c>
      <c r="G7152" s="2">
        <f>IFERROR(__xludf.DUMMYFUNCTION("IF(B7152="""","""",COUNTA(SPLIT(B7152,"" "")))"),4.0)</f>
        <v>4</v>
      </c>
    </row>
    <row r="7153">
      <c r="A7153" s="1" t="s">
        <v>14176</v>
      </c>
      <c r="B7153" s="1" t="s">
        <v>14177</v>
      </c>
      <c r="C7153" s="1">
        <v>7093.0</v>
      </c>
      <c r="F7153" s="1" t="s">
        <v>14096</v>
      </c>
      <c r="G7153" s="2">
        <f>IFERROR(__xludf.DUMMYFUNCTION("IF(B7153="""","""",COUNTA(SPLIT(B7153,"" "")))"),4.0)</f>
        <v>4</v>
      </c>
    </row>
    <row r="7154">
      <c r="A7154" s="1" t="s">
        <v>14178</v>
      </c>
      <c r="B7154" s="1" t="s">
        <v>14179</v>
      </c>
      <c r="C7154" s="1">
        <v>7099.0</v>
      </c>
      <c r="F7154" s="1" t="s">
        <v>14096</v>
      </c>
      <c r="G7154" s="2">
        <f>IFERROR(__xludf.DUMMYFUNCTION("IF(B7154="""","""",COUNTA(SPLIT(B7154,"" "")))"),3.0)</f>
        <v>3</v>
      </c>
    </row>
    <row r="7155">
      <c r="A7155" s="1" t="s">
        <v>14180</v>
      </c>
      <c r="B7155" s="1" t="s">
        <v>14181</v>
      </c>
      <c r="C7155" s="1">
        <v>7121.0</v>
      </c>
      <c r="F7155" s="1" t="s">
        <v>14096</v>
      </c>
      <c r="G7155" s="2">
        <f>IFERROR(__xludf.DUMMYFUNCTION("IF(B7155="""","""",COUNTA(SPLIT(B7155,"" "")))"),5.0)</f>
        <v>5</v>
      </c>
    </row>
    <row r="7156">
      <c r="A7156" s="1" t="s">
        <v>14182</v>
      </c>
      <c r="B7156" s="1" t="s">
        <v>14183</v>
      </c>
      <c r="C7156" s="1">
        <v>7084.0</v>
      </c>
      <c r="F7156" s="1" t="s">
        <v>14096</v>
      </c>
      <c r="G7156" s="2">
        <f>IFERROR(__xludf.DUMMYFUNCTION("IF(B7156="""","""",COUNTA(SPLIT(B7156,"" "")))"),3.0)</f>
        <v>3</v>
      </c>
    </row>
    <row r="7157">
      <c r="A7157" s="1" t="s">
        <v>14184</v>
      </c>
      <c r="B7157" s="1" t="s">
        <v>14185</v>
      </c>
      <c r="C7157" s="1">
        <v>7071.0</v>
      </c>
      <c r="F7157" s="1" t="s">
        <v>14096</v>
      </c>
      <c r="G7157" s="2">
        <f>IFERROR(__xludf.DUMMYFUNCTION("IF(B7157="""","""",COUNTA(SPLIT(B7157,"" "")))"),2.0)</f>
        <v>2</v>
      </c>
    </row>
    <row r="7158">
      <c r="A7158" s="1" t="s">
        <v>14186</v>
      </c>
      <c r="B7158" s="1" t="s">
        <v>14187</v>
      </c>
      <c r="C7158" s="1">
        <v>7078.0</v>
      </c>
      <c r="F7158" s="1" t="s">
        <v>14096</v>
      </c>
      <c r="G7158" s="2">
        <f>IFERROR(__xludf.DUMMYFUNCTION("IF(B7158="""","""",COUNTA(SPLIT(B7158,"" "")))"),3.0)</f>
        <v>3</v>
      </c>
    </row>
    <row r="7159">
      <c r="A7159" s="1" t="s">
        <v>14188</v>
      </c>
      <c r="B7159" s="1" t="s">
        <v>14189</v>
      </c>
      <c r="C7159" s="1">
        <v>7079.0</v>
      </c>
      <c r="F7159" s="1" t="s">
        <v>14096</v>
      </c>
      <c r="G7159" s="2">
        <f>IFERROR(__xludf.DUMMYFUNCTION("IF(B7159="""","""",COUNTA(SPLIT(B7159,"" "")))"),3.0)</f>
        <v>3</v>
      </c>
    </row>
    <row r="7160">
      <c r="A7160" s="1" t="s">
        <v>14190</v>
      </c>
      <c r="B7160" s="1" t="s">
        <v>14191</v>
      </c>
      <c r="C7160" s="1">
        <v>7098.0</v>
      </c>
      <c r="F7160" s="1" t="s">
        <v>14096</v>
      </c>
      <c r="G7160" s="2">
        <f>IFERROR(__xludf.DUMMYFUNCTION("IF(B7160="""","""",COUNTA(SPLIT(B7160,"" "")))"),2.0)</f>
        <v>2</v>
      </c>
    </row>
    <row r="7161">
      <c r="A7161" s="1" t="s">
        <v>14192</v>
      </c>
      <c r="B7161" s="1" t="s">
        <v>14193</v>
      </c>
      <c r="C7161" s="1">
        <v>8361.0</v>
      </c>
      <c r="F7161" s="1" t="s">
        <v>14096</v>
      </c>
      <c r="G7161" s="2">
        <f>IFERROR(__xludf.DUMMYFUNCTION("IF(B7161="""","""",COUNTA(SPLIT(B7161,"" "")))"),2.0)</f>
        <v>2</v>
      </c>
    </row>
    <row r="7162">
      <c r="A7162" s="1" t="s">
        <v>14194</v>
      </c>
      <c r="B7162" s="1" t="s">
        <v>14195</v>
      </c>
      <c r="C7162" s="1">
        <v>8360.0</v>
      </c>
      <c r="F7162" s="1" t="s">
        <v>14096</v>
      </c>
      <c r="G7162" s="2">
        <f>IFERROR(__xludf.DUMMYFUNCTION("IF(B7162="""","""",COUNTA(SPLIT(B7162,"" "")))"),3.0)</f>
        <v>3</v>
      </c>
    </row>
    <row r="7163">
      <c r="A7163" s="1" t="s">
        <v>14196</v>
      </c>
      <c r="B7163" s="1" t="s">
        <v>14197</v>
      </c>
      <c r="C7163" s="1">
        <v>8362.0</v>
      </c>
      <c r="F7163" s="1" t="s">
        <v>14096</v>
      </c>
      <c r="G7163" s="2">
        <f>IFERROR(__xludf.DUMMYFUNCTION("IF(B7163="""","""",COUNTA(SPLIT(B7163,"" "")))"),3.0)</f>
        <v>3</v>
      </c>
    </row>
    <row r="7164">
      <c r="A7164" s="1" t="s">
        <v>14198</v>
      </c>
      <c r="B7164" s="1" t="s">
        <v>14199</v>
      </c>
      <c r="C7164" s="1">
        <v>7096.0</v>
      </c>
      <c r="F7164" s="1" t="s">
        <v>14096</v>
      </c>
      <c r="G7164" s="2">
        <f>IFERROR(__xludf.DUMMYFUNCTION("IF(B7164="""","""",COUNTA(SPLIT(B7164,"" "")))"),7.0)</f>
        <v>7</v>
      </c>
    </row>
    <row r="7165">
      <c r="A7165" s="1" t="s">
        <v>14200</v>
      </c>
      <c r="B7165" s="1" t="s">
        <v>14201</v>
      </c>
      <c r="C7165" s="1">
        <v>7086.0</v>
      </c>
      <c r="F7165" s="1" t="s">
        <v>14096</v>
      </c>
      <c r="G7165" s="2">
        <f>IFERROR(__xludf.DUMMYFUNCTION("IF(B7165="""","""",COUNTA(SPLIT(B7165,"" "")))"),6.0)</f>
        <v>6</v>
      </c>
    </row>
    <row r="7166">
      <c r="A7166" s="1" t="s">
        <v>14202</v>
      </c>
      <c r="B7166" s="1" t="s">
        <v>14203</v>
      </c>
      <c r="C7166" s="1">
        <v>7120.0</v>
      </c>
      <c r="F7166" s="1" t="s">
        <v>14096</v>
      </c>
      <c r="G7166" s="2">
        <f>IFERROR(__xludf.DUMMYFUNCTION("IF(B7166="""","""",COUNTA(SPLIT(B7166,"" "")))"),4.0)</f>
        <v>4</v>
      </c>
    </row>
    <row r="7167">
      <c r="A7167" s="1" t="s">
        <v>14204</v>
      </c>
      <c r="B7167" s="1" t="s">
        <v>14205</v>
      </c>
      <c r="C7167" s="1">
        <v>7085.0</v>
      </c>
      <c r="F7167" s="1" t="s">
        <v>14096</v>
      </c>
      <c r="G7167" s="2">
        <f>IFERROR(__xludf.DUMMYFUNCTION("IF(B7167="""","""",COUNTA(SPLIT(B7167,"" "")))"),4.0)</f>
        <v>4</v>
      </c>
    </row>
    <row r="7168">
      <c r="A7168" s="1" t="s">
        <v>14206</v>
      </c>
      <c r="B7168" s="1" t="s">
        <v>14207</v>
      </c>
      <c r="C7168" s="1">
        <v>7101.0</v>
      </c>
      <c r="F7168" s="1" t="s">
        <v>14096</v>
      </c>
      <c r="G7168" s="2">
        <f>IFERROR(__xludf.DUMMYFUNCTION("IF(B7168="""","""",COUNTA(SPLIT(B7168,"" "")))"),4.0)</f>
        <v>4</v>
      </c>
    </row>
    <row r="7169">
      <c r="A7169" s="1" t="s">
        <v>14208</v>
      </c>
      <c r="B7169" s="1" t="s">
        <v>14209</v>
      </c>
      <c r="C7169" s="1">
        <v>7103.0</v>
      </c>
      <c r="F7169" s="1" t="s">
        <v>14096</v>
      </c>
      <c r="G7169" s="2">
        <f>IFERROR(__xludf.DUMMYFUNCTION("IF(B7169="""","""",COUNTA(SPLIT(B7169,"" "")))"),5.0)</f>
        <v>5</v>
      </c>
    </row>
    <row r="7170">
      <c r="A7170" s="1" t="s">
        <v>14210</v>
      </c>
      <c r="B7170" s="1" t="s">
        <v>14211</v>
      </c>
      <c r="C7170" s="1">
        <v>8358.0</v>
      </c>
      <c r="F7170" s="1" t="s">
        <v>14096</v>
      </c>
      <c r="G7170" s="2">
        <f>IFERROR(__xludf.DUMMYFUNCTION("IF(B7170="""","""",COUNTA(SPLIT(B7170,"" "")))"),4.0)</f>
        <v>4</v>
      </c>
    </row>
    <row r="7171">
      <c r="A7171" s="1" t="s">
        <v>14212</v>
      </c>
      <c r="B7171" s="1" t="s">
        <v>14213</v>
      </c>
      <c r="C7171" s="1">
        <v>7113.0</v>
      </c>
      <c r="F7171" s="1" t="s">
        <v>14096</v>
      </c>
      <c r="G7171" s="2">
        <f>IFERROR(__xludf.DUMMYFUNCTION("IF(B7171="""","""",COUNTA(SPLIT(B7171,"" "")))"),8.0)</f>
        <v>8</v>
      </c>
    </row>
    <row r="7172">
      <c r="A7172" s="1" t="s">
        <v>14214</v>
      </c>
      <c r="B7172" s="1" t="s">
        <v>14215</v>
      </c>
      <c r="C7172" s="1">
        <v>8369.0</v>
      </c>
      <c r="F7172" s="1" t="s">
        <v>14096</v>
      </c>
      <c r="G7172" s="2">
        <f>IFERROR(__xludf.DUMMYFUNCTION("IF(B7172="""","""",COUNTA(SPLIT(B7172,"" "")))"),3.0)</f>
        <v>3</v>
      </c>
    </row>
    <row r="7173">
      <c r="A7173" s="1" t="s">
        <v>14216</v>
      </c>
      <c r="B7173" s="1" t="s">
        <v>14217</v>
      </c>
      <c r="C7173" s="1">
        <v>7092.0</v>
      </c>
      <c r="F7173" s="1" t="s">
        <v>14096</v>
      </c>
      <c r="G7173" s="2">
        <f>IFERROR(__xludf.DUMMYFUNCTION("IF(B7173="""","""",COUNTA(SPLIT(B7173,"" "")))"),2.0)</f>
        <v>2</v>
      </c>
    </row>
    <row r="7174">
      <c r="A7174" s="1" t="s">
        <v>14218</v>
      </c>
      <c r="B7174" s="1" t="s">
        <v>14219</v>
      </c>
      <c r="C7174" s="1">
        <v>8368.0</v>
      </c>
      <c r="F7174" s="1" t="s">
        <v>14096</v>
      </c>
      <c r="G7174" s="2">
        <f>IFERROR(__xludf.DUMMYFUNCTION("IF(B7174="""","""",COUNTA(SPLIT(B7174,"" "")))"),9.0)</f>
        <v>9</v>
      </c>
    </row>
    <row r="7175">
      <c r="A7175" s="1" t="s">
        <v>14220</v>
      </c>
      <c r="B7175" s="1" t="s">
        <v>14221</v>
      </c>
      <c r="C7175" s="1">
        <v>7104.0</v>
      </c>
      <c r="F7175" s="1" t="s">
        <v>14096</v>
      </c>
      <c r="G7175" s="2">
        <f>IFERROR(__xludf.DUMMYFUNCTION("IF(B7175="""","""",COUNTA(SPLIT(B7175,"" "")))"),6.0)</f>
        <v>6</v>
      </c>
    </row>
    <row r="7176">
      <c r="A7176" s="1" t="s">
        <v>14222</v>
      </c>
      <c r="B7176" s="1" t="s">
        <v>14223</v>
      </c>
      <c r="C7176" s="1">
        <v>818.0</v>
      </c>
      <c r="F7176" s="1" t="s">
        <v>564</v>
      </c>
      <c r="G7176" s="2">
        <f>IFERROR(__xludf.DUMMYFUNCTION("IF(B7176="""","""",COUNTA(SPLIT(B7176,"" "")))"),3.0)</f>
        <v>3</v>
      </c>
    </row>
    <row r="7177">
      <c r="A7177" s="1" t="s">
        <v>14224</v>
      </c>
      <c r="B7177" s="1" t="s">
        <v>14225</v>
      </c>
      <c r="C7177" s="1">
        <v>1671.0</v>
      </c>
      <c r="F7177" s="1" t="s">
        <v>564</v>
      </c>
      <c r="G7177" s="2">
        <f>IFERROR(__xludf.DUMMYFUNCTION("IF(B7177="""","""",COUNTA(SPLIT(B7177,"" "")))"),54.0)</f>
        <v>54</v>
      </c>
    </row>
    <row r="7178">
      <c r="A7178" s="1" t="s">
        <v>14226</v>
      </c>
      <c r="B7178" s="1" t="s">
        <v>14227</v>
      </c>
      <c r="C7178" s="1">
        <v>3234.0</v>
      </c>
      <c r="F7178" s="1" t="s">
        <v>564</v>
      </c>
      <c r="G7178" s="2">
        <f>IFERROR(__xludf.DUMMYFUNCTION("IF(B7178="""","""",COUNTA(SPLIT(B7178,"" "")))"),11.0)</f>
        <v>11</v>
      </c>
    </row>
    <row r="7179">
      <c r="A7179" s="1" t="s">
        <v>14228</v>
      </c>
      <c r="B7179" s="1" t="s">
        <v>14229</v>
      </c>
      <c r="C7179" s="1">
        <v>3233.0</v>
      </c>
      <c r="F7179" s="1" t="s">
        <v>564</v>
      </c>
      <c r="G7179" s="2">
        <f>IFERROR(__xludf.DUMMYFUNCTION("IF(B7179="""","""",COUNTA(SPLIT(B7179,"" "")))"),3.0)</f>
        <v>3</v>
      </c>
    </row>
    <row r="7180">
      <c r="A7180" s="1" t="s">
        <v>14230</v>
      </c>
      <c r="B7180" s="1" t="s">
        <v>10991</v>
      </c>
      <c r="C7180" s="1">
        <v>5179.0</v>
      </c>
      <c r="F7180" s="1" t="s">
        <v>1461</v>
      </c>
      <c r="G7180" s="2">
        <f>IFERROR(__xludf.DUMMYFUNCTION("IF(B7180="""","""",COUNTA(SPLIT(B7180,"" "")))"),1.0)</f>
        <v>1</v>
      </c>
    </row>
    <row r="7181">
      <c r="A7181" s="1" t="s">
        <v>14231</v>
      </c>
      <c r="B7181" s="1" t="s">
        <v>10955</v>
      </c>
      <c r="C7181" s="1">
        <v>5181.0</v>
      </c>
      <c r="F7181" s="1" t="s">
        <v>1461</v>
      </c>
      <c r="G7181" s="2">
        <f>IFERROR(__xludf.DUMMYFUNCTION("IF(B7181="""","""",COUNTA(SPLIT(B7181,"" "")))"),1.0)</f>
        <v>1</v>
      </c>
    </row>
    <row r="7182">
      <c r="A7182" s="1" t="s">
        <v>14232</v>
      </c>
      <c r="B7182" s="1" t="s">
        <v>10993</v>
      </c>
      <c r="C7182" s="1">
        <v>5178.0</v>
      </c>
      <c r="F7182" s="1" t="s">
        <v>1461</v>
      </c>
      <c r="G7182" s="2">
        <f>IFERROR(__xludf.DUMMYFUNCTION("IF(B7182="""","""",COUNTA(SPLIT(B7182,"" "")))"),1.0)</f>
        <v>1</v>
      </c>
    </row>
    <row r="7183">
      <c r="A7183" s="1" t="s">
        <v>14233</v>
      </c>
      <c r="B7183" s="1" t="s">
        <v>10995</v>
      </c>
      <c r="C7183" s="1">
        <v>5180.0</v>
      </c>
      <c r="F7183" s="1" t="s">
        <v>1461</v>
      </c>
      <c r="G7183" s="2">
        <f>IFERROR(__xludf.DUMMYFUNCTION("IF(B7183="""","""",COUNTA(SPLIT(B7183,"" "")))"),1.0)</f>
        <v>1</v>
      </c>
    </row>
    <row r="7184">
      <c r="A7184" s="1" t="s">
        <v>14234</v>
      </c>
      <c r="B7184" s="1" t="s">
        <v>14235</v>
      </c>
      <c r="C7184" s="1">
        <v>5177.0</v>
      </c>
      <c r="F7184" s="1" t="s">
        <v>1461</v>
      </c>
      <c r="G7184" s="2">
        <f>IFERROR(__xludf.DUMMYFUNCTION("IF(B7184="""","""",COUNTA(SPLIT(B7184,"" "")))"),1.0)</f>
        <v>1</v>
      </c>
    </row>
    <row r="7185">
      <c r="A7185" s="1" t="s">
        <v>14236</v>
      </c>
      <c r="B7185" s="1" t="s">
        <v>14237</v>
      </c>
      <c r="C7185" s="1">
        <v>8463.0</v>
      </c>
      <c r="F7185" s="1" t="s">
        <v>1461</v>
      </c>
      <c r="G7185" s="2">
        <f>IFERROR(__xludf.DUMMYFUNCTION("IF(B7185="""","""",COUNTA(SPLIT(B7185,"" "")))"),1.0)</f>
        <v>1</v>
      </c>
    </row>
    <row r="7186">
      <c r="A7186" s="1" t="s">
        <v>14238</v>
      </c>
      <c r="B7186" s="1" t="s">
        <v>14239</v>
      </c>
      <c r="C7186" s="1">
        <v>8464.0</v>
      </c>
      <c r="F7186" s="1" t="s">
        <v>1461</v>
      </c>
      <c r="G7186" s="2">
        <f>IFERROR(__xludf.DUMMYFUNCTION("IF(B7186="""","""",COUNTA(SPLIT(B7186,"" "")))"),1.0)</f>
        <v>1</v>
      </c>
    </row>
    <row r="7187">
      <c r="A7187" s="1" t="s">
        <v>14240</v>
      </c>
      <c r="B7187" s="1" t="s">
        <v>14241</v>
      </c>
      <c r="C7187" s="1">
        <v>8462.0</v>
      </c>
      <c r="F7187" s="1" t="s">
        <v>1461</v>
      </c>
      <c r="G7187" s="2">
        <f>IFERROR(__xludf.DUMMYFUNCTION("IF(B7187="""","""",COUNTA(SPLIT(B7187,"" "")))"),3.0)</f>
        <v>3</v>
      </c>
    </row>
    <row r="7188">
      <c r="A7188" s="1" t="s">
        <v>14242</v>
      </c>
      <c r="B7188" s="1" t="s">
        <v>14243</v>
      </c>
      <c r="C7188" s="1">
        <v>8415.0</v>
      </c>
      <c r="F7188" s="1" t="s">
        <v>1461</v>
      </c>
      <c r="G7188" s="2">
        <f>IFERROR(__xludf.DUMMYFUNCTION("IF(B7188="""","""",COUNTA(SPLIT(B7188,"" "")))"),1.0)</f>
        <v>1</v>
      </c>
    </row>
    <row r="7189">
      <c r="A7189" s="1" t="s">
        <v>14244</v>
      </c>
      <c r="B7189" s="1" t="s">
        <v>14245</v>
      </c>
      <c r="C7189" s="1">
        <v>8457.0</v>
      </c>
      <c r="F7189" s="1" t="s">
        <v>1461</v>
      </c>
      <c r="G7189" s="2">
        <f>IFERROR(__xludf.DUMMYFUNCTION("IF(B7189="""","""",COUNTA(SPLIT(B7189,"" "")))"),2.0)</f>
        <v>2</v>
      </c>
    </row>
    <row r="7190">
      <c r="A7190" s="1" t="s">
        <v>14246</v>
      </c>
      <c r="B7190" s="1" t="s">
        <v>14247</v>
      </c>
      <c r="C7190" s="1">
        <v>8807.0</v>
      </c>
      <c r="F7190" s="1" t="s">
        <v>1461</v>
      </c>
      <c r="G7190" s="2">
        <f>IFERROR(__xludf.DUMMYFUNCTION("IF(B7190="""","""",COUNTA(SPLIT(B7190,"" "")))"),3.0)</f>
        <v>3</v>
      </c>
    </row>
    <row r="7191">
      <c r="A7191" s="1" t="s">
        <v>14248</v>
      </c>
      <c r="B7191" s="1" t="s">
        <v>14249</v>
      </c>
      <c r="C7191" s="1">
        <v>8450.0</v>
      </c>
      <c r="F7191" s="1" t="s">
        <v>1461</v>
      </c>
      <c r="G7191" s="2">
        <f>IFERROR(__xludf.DUMMYFUNCTION("IF(B7191="""","""",COUNTA(SPLIT(B7191,"" "")))"),1.0)</f>
        <v>1</v>
      </c>
    </row>
    <row r="7192">
      <c r="A7192" s="1" t="s">
        <v>14250</v>
      </c>
      <c r="B7192" s="1" t="s">
        <v>14251</v>
      </c>
      <c r="C7192" s="1">
        <v>8459.0</v>
      </c>
      <c r="F7192" s="1" t="s">
        <v>1461</v>
      </c>
      <c r="G7192" s="2">
        <f>IFERROR(__xludf.DUMMYFUNCTION("IF(B7192="""","""",COUNTA(SPLIT(B7192,"" "")))"),1.0)</f>
        <v>1</v>
      </c>
    </row>
    <row r="7193">
      <c r="A7193" s="1" t="s">
        <v>14252</v>
      </c>
      <c r="B7193" s="1" t="s">
        <v>14253</v>
      </c>
      <c r="C7193" s="1">
        <v>8451.0</v>
      </c>
      <c r="F7193" s="1" t="s">
        <v>1461</v>
      </c>
      <c r="G7193" s="2">
        <f>IFERROR(__xludf.DUMMYFUNCTION("IF(B7193="""","""",COUNTA(SPLIT(B7193,"" "")))"),1.0)</f>
        <v>1</v>
      </c>
    </row>
    <row r="7194">
      <c r="A7194" s="1" t="s">
        <v>14254</v>
      </c>
      <c r="B7194" s="1" t="s">
        <v>14255</v>
      </c>
      <c r="C7194" s="1">
        <v>8448.0</v>
      </c>
      <c r="F7194" s="1" t="s">
        <v>1461</v>
      </c>
      <c r="G7194" s="2">
        <f>IFERROR(__xludf.DUMMYFUNCTION("IF(B7194="""","""",COUNTA(SPLIT(B7194,"" "")))"),1.0)</f>
        <v>1</v>
      </c>
    </row>
    <row r="7195">
      <c r="A7195" s="1" t="s">
        <v>14256</v>
      </c>
      <c r="B7195" s="1" t="s">
        <v>14257</v>
      </c>
      <c r="C7195" s="1">
        <v>8455.0</v>
      </c>
      <c r="F7195" s="1" t="s">
        <v>1461</v>
      </c>
      <c r="G7195" s="2">
        <f>IFERROR(__xludf.DUMMYFUNCTION("IF(B7195="""","""",COUNTA(SPLIT(B7195,"" "")))"),1.0)</f>
        <v>1</v>
      </c>
    </row>
    <row r="7196">
      <c r="A7196" s="1" t="s">
        <v>14258</v>
      </c>
      <c r="B7196" s="1" t="s">
        <v>14259</v>
      </c>
      <c r="C7196" s="1">
        <v>8449.0</v>
      </c>
      <c r="F7196" s="1" t="s">
        <v>1461</v>
      </c>
      <c r="G7196" s="2">
        <f>IFERROR(__xludf.DUMMYFUNCTION("IF(B7196="""","""",COUNTA(SPLIT(B7196,"" "")))"),1.0)</f>
        <v>1</v>
      </c>
    </row>
    <row r="7197">
      <c r="A7197" s="1" t="s">
        <v>14260</v>
      </c>
      <c r="B7197" s="1" t="s">
        <v>14261</v>
      </c>
      <c r="C7197" s="1">
        <v>8806.0</v>
      </c>
      <c r="F7197" s="1" t="s">
        <v>1461</v>
      </c>
      <c r="G7197" s="2">
        <f>IFERROR(__xludf.DUMMYFUNCTION("IF(B7197="""","""",COUNTA(SPLIT(B7197,"" "")))"),3.0)</f>
        <v>3</v>
      </c>
    </row>
    <row r="7198">
      <c r="A7198" s="1" t="s">
        <v>14262</v>
      </c>
      <c r="B7198" s="1" t="s">
        <v>14263</v>
      </c>
      <c r="C7198" s="1">
        <v>8452.0</v>
      </c>
      <c r="F7198" s="1" t="s">
        <v>1461</v>
      </c>
      <c r="G7198" s="2">
        <f>IFERROR(__xludf.DUMMYFUNCTION("IF(B7198="""","""",COUNTA(SPLIT(B7198,"" "")))"),1.0)</f>
        <v>1</v>
      </c>
    </row>
    <row r="7199">
      <c r="A7199" s="1" t="s">
        <v>14264</v>
      </c>
      <c r="B7199" s="1" t="s">
        <v>14265</v>
      </c>
      <c r="C7199" s="1">
        <v>8456.0</v>
      </c>
      <c r="F7199" s="1" t="s">
        <v>1461</v>
      </c>
      <c r="G7199" s="2">
        <f>IFERROR(__xludf.DUMMYFUNCTION("IF(B7199="""","""",COUNTA(SPLIT(B7199,"" "")))"),2.0)</f>
        <v>2</v>
      </c>
    </row>
    <row r="7200">
      <c r="A7200" s="1" t="s">
        <v>14266</v>
      </c>
      <c r="B7200" s="1" t="s">
        <v>14267</v>
      </c>
      <c r="C7200" s="1">
        <v>8453.0</v>
      </c>
      <c r="F7200" s="1" t="s">
        <v>1461</v>
      </c>
      <c r="G7200" s="2">
        <f>IFERROR(__xludf.DUMMYFUNCTION("IF(B7200="""","""",COUNTA(SPLIT(B7200,"" "")))"),2.0)</f>
        <v>2</v>
      </c>
    </row>
    <row r="7201">
      <c r="A7201" s="1" t="s">
        <v>14268</v>
      </c>
      <c r="B7201" s="1" t="s">
        <v>14269</v>
      </c>
      <c r="C7201" s="1">
        <v>8458.0</v>
      </c>
      <c r="F7201" s="1" t="s">
        <v>1461</v>
      </c>
      <c r="G7201" s="2">
        <f>IFERROR(__xludf.DUMMYFUNCTION("IF(B7201="""","""",COUNTA(SPLIT(B7201,"" "")))"),3.0)</f>
        <v>3</v>
      </c>
    </row>
    <row r="7202">
      <c r="A7202" s="1" t="s">
        <v>14270</v>
      </c>
      <c r="B7202" s="1" t="s">
        <v>14271</v>
      </c>
      <c r="C7202" s="1">
        <v>8434.0</v>
      </c>
      <c r="F7202" s="1" t="s">
        <v>1461</v>
      </c>
      <c r="G7202" s="2">
        <f>IFERROR(__xludf.DUMMYFUNCTION("IF(B7202="""","""",COUNTA(SPLIT(B7202,"" "")))"),1.0)</f>
        <v>1</v>
      </c>
    </row>
    <row r="7203">
      <c r="A7203" s="1" t="s">
        <v>14272</v>
      </c>
      <c r="B7203" s="1" t="s">
        <v>14273</v>
      </c>
      <c r="C7203" s="1">
        <v>8435.0</v>
      </c>
      <c r="F7203" s="1" t="s">
        <v>1461</v>
      </c>
      <c r="G7203" s="2">
        <f>IFERROR(__xludf.DUMMYFUNCTION("IF(B7203="""","""",COUNTA(SPLIT(B7203,"" "")))"),2.0)</f>
        <v>2</v>
      </c>
    </row>
    <row r="7204">
      <c r="A7204" s="1" t="s">
        <v>14274</v>
      </c>
      <c r="B7204" s="1" t="s">
        <v>14275</v>
      </c>
      <c r="C7204" s="1">
        <v>8438.0</v>
      </c>
      <c r="F7204" s="1" t="s">
        <v>1461</v>
      </c>
      <c r="G7204" s="2">
        <f>IFERROR(__xludf.DUMMYFUNCTION("IF(B7204="""","""",COUNTA(SPLIT(B7204,"" "")))"),1.0)</f>
        <v>1</v>
      </c>
    </row>
    <row r="7205">
      <c r="A7205" s="1" t="s">
        <v>14276</v>
      </c>
      <c r="B7205" s="1" t="s">
        <v>14277</v>
      </c>
      <c r="C7205" s="1">
        <v>8441.0</v>
      </c>
      <c r="F7205" s="1" t="s">
        <v>1461</v>
      </c>
      <c r="G7205" s="2">
        <f>IFERROR(__xludf.DUMMYFUNCTION("IF(B7205="""","""",COUNTA(SPLIT(B7205,"" "")))"),4.0)</f>
        <v>4</v>
      </c>
    </row>
    <row r="7206">
      <c r="A7206" s="1" t="s">
        <v>14278</v>
      </c>
      <c r="B7206" s="1" t="s">
        <v>14279</v>
      </c>
      <c r="C7206" s="1">
        <v>8444.0</v>
      </c>
      <c r="F7206" s="1" t="s">
        <v>1461</v>
      </c>
      <c r="G7206" s="2">
        <f>IFERROR(__xludf.DUMMYFUNCTION("IF(B7206="""","""",COUNTA(SPLIT(B7206,"" "")))"),1.0)</f>
        <v>1</v>
      </c>
    </row>
    <row r="7207">
      <c r="A7207" s="1" t="s">
        <v>14280</v>
      </c>
      <c r="B7207" s="1" t="s">
        <v>14281</v>
      </c>
      <c r="C7207" s="1">
        <v>8442.0</v>
      </c>
      <c r="F7207" s="1" t="s">
        <v>1461</v>
      </c>
      <c r="G7207" s="2">
        <f>IFERROR(__xludf.DUMMYFUNCTION("IF(B7207="""","""",COUNTA(SPLIT(B7207,"" "")))"),1.0)</f>
        <v>1</v>
      </c>
    </row>
    <row r="7208">
      <c r="A7208" s="1" t="s">
        <v>14282</v>
      </c>
      <c r="B7208" s="1" t="s">
        <v>14283</v>
      </c>
      <c r="C7208" s="1">
        <v>8439.0</v>
      </c>
      <c r="F7208" s="1" t="s">
        <v>1461</v>
      </c>
      <c r="G7208" s="2">
        <f>IFERROR(__xludf.DUMMYFUNCTION("IF(B7208="""","""",COUNTA(SPLIT(B7208,"" "")))"),2.0)</f>
        <v>2</v>
      </c>
    </row>
    <row r="7209">
      <c r="A7209" s="1" t="s">
        <v>14284</v>
      </c>
      <c r="B7209" s="1" t="s">
        <v>14285</v>
      </c>
      <c r="C7209" s="1">
        <v>8440.0</v>
      </c>
      <c r="F7209" s="1" t="s">
        <v>1461</v>
      </c>
      <c r="G7209" s="2">
        <f>IFERROR(__xludf.DUMMYFUNCTION("IF(B7209="""","""",COUNTA(SPLIT(B7209,"" "")))"),5.0)</f>
        <v>5</v>
      </c>
    </row>
    <row r="7210">
      <c r="A7210" s="1" t="s">
        <v>14286</v>
      </c>
      <c r="B7210" s="1" t="s">
        <v>14287</v>
      </c>
      <c r="C7210" s="1">
        <v>8436.0</v>
      </c>
      <c r="F7210" s="1" t="s">
        <v>1461</v>
      </c>
      <c r="G7210" s="2">
        <f>IFERROR(__xludf.DUMMYFUNCTION("IF(B7210="""","""",COUNTA(SPLIT(B7210,"" "")))"),1.0)</f>
        <v>1</v>
      </c>
    </row>
    <row r="7211">
      <c r="A7211" s="1" t="s">
        <v>14288</v>
      </c>
      <c r="B7211" s="1" t="s">
        <v>14289</v>
      </c>
      <c r="C7211" s="1">
        <v>8612.0</v>
      </c>
      <c r="F7211" s="1" t="s">
        <v>1461</v>
      </c>
      <c r="G7211" s="2">
        <f>IFERROR(__xludf.DUMMYFUNCTION("IF(B7211="""","""",COUNTA(SPLIT(B7211,"" "")))"),34.0)</f>
        <v>34</v>
      </c>
    </row>
    <row r="7212">
      <c r="A7212" s="1" t="s">
        <v>14290</v>
      </c>
      <c r="B7212" s="1" t="s">
        <v>14291</v>
      </c>
      <c r="C7212" s="1">
        <v>8611.0</v>
      </c>
      <c r="F7212" s="1" t="s">
        <v>1461</v>
      </c>
      <c r="G7212" s="2">
        <f>IFERROR(__xludf.DUMMYFUNCTION("IF(B7212="""","""",COUNTA(SPLIT(B7212,"" "")))"),2.0)</f>
        <v>2</v>
      </c>
    </row>
    <row r="7213">
      <c r="A7213" s="1" t="s">
        <v>14292</v>
      </c>
      <c r="B7213" s="1" t="s">
        <v>14293</v>
      </c>
      <c r="C7213" s="1">
        <v>8454.0</v>
      </c>
      <c r="F7213" s="1" t="s">
        <v>1461</v>
      </c>
      <c r="G7213" s="2">
        <f>IFERROR(__xludf.DUMMYFUNCTION("IF(B7213="""","""",COUNTA(SPLIT(B7213,"" "")))"),2.0)</f>
        <v>2</v>
      </c>
    </row>
    <row r="7214">
      <c r="A7214" s="1" t="s">
        <v>14294</v>
      </c>
      <c r="B7214" s="1" t="s">
        <v>14295</v>
      </c>
      <c r="C7214" s="1">
        <v>8461.0</v>
      </c>
      <c r="F7214" s="1" t="s">
        <v>1461</v>
      </c>
      <c r="G7214" s="2">
        <f>IFERROR(__xludf.DUMMYFUNCTION("IF(B7214="""","""",COUNTA(SPLIT(B7214,"" "")))"),1.0)</f>
        <v>1</v>
      </c>
    </row>
    <row r="7215">
      <c r="A7215" s="1" t="s">
        <v>14296</v>
      </c>
      <c r="B7215" s="1" t="s">
        <v>14297</v>
      </c>
      <c r="C7215" s="1">
        <v>8460.0</v>
      </c>
      <c r="F7215" s="1" t="s">
        <v>1461</v>
      </c>
      <c r="G7215" s="2">
        <f>IFERROR(__xludf.DUMMYFUNCTION("IF(B7215="""","""",COUNTA(SPLIT(B7215,"" "")))"),1.0)</f>
        <v>1</v>
      </c>
    </row>
    <row r="7216">
      <c r="A7216" s="1" t="s">
        <v>14298</v>
      </c>
      <c r="B7216" s="1" t="s">
        <v>9723</v>
      </c>
      <c r="C7216" s="1">
        <v>8431.0</v>
      </c>
      <c r="F7216" s="1" t="s">
        <v>1461</v>
      </c>
      <c r="G7216" s="2">
        <f>IFERROR(__xludf.DUMMYFUNCTION("IF(B7216="""","""",COUNTA(SPLIT(B7216,"" "")))"),1.0)</f>
        <v>1</v>
      </c>
    </row>
    <row r="7217">
      <c r="A7217" s="1" t="s">
        <v>14299</v>
      </c>
      <c r="B7217" s="1" t="s">
        <v>14300</v>
      </c>
      <c r="C7217" s="1">
        <v>8432.0</v>
      </c>
      <c r="F7217" s="1" t="s">
        <v>1461</v>
      </c>
      <c r="G7217" s="2">
        <f>IFERROR(__xludf.DUMMYFUNCTION("IF(B7217="""","""",COUNTA(SPLIT(B7217,"" "")))"),1.0)</f>
        <v>1</v>
      </c>
    </row>
    <row r="7218">
      <c r="A7218" s="1" t="s">
        <v>14301</v>
      </c>
      <c r="B7218" s="1" t="s">
        <v>14302</v>
      </c>
      <c r="C7218" s="1">
        <v>8433.0</v>
      </c>
      <c r="F7218" s="1" t="s">
        <v>1461</v>
      </c>
      <c r="G7218" s="2">
        <f>IFERROR(__xludf.DUMMYFUNCTION("IF(B7218="""","""",COUNTA(SPLIT(B7218,"" "")))"),2.0)</f>
        <v>2</v>
      </c>
    </row>
    <row r="7219">
      <c r="A7219" s="1" t="s">
        <v>14303</v>
      </c>
      <c r="B7219" s="1" t="s">
        <v>14304</v>
      </c>
      <c r="C7219" s="1">
        <v>8811.0</v>
      </c>
      <c r="F7219" s="1" t="s">
        <v>1461</v>
      </c>
      <c r="G7219" s="2">
        <f>IFERROR(__xludf.DUMMYFUNCTION("IF(B7219="""","""",COUNTA(SPLIT(B7219,"" "")))"),1.0)</f>
        <v>1</v>
      </c>
    </row>
    <row r="7220">
      <c r="A7220" s="1" t="s">
        <v>14305</v>
      </c>
      <c r="B7220" s="1" t="s">
        <v>14306</v>
      </c>
      <c r="C7220" s="1">
        <v>8810.0</v>
      </c>
      <c r="F7220" s="1" t="s">
        <v>1461</v>
      </c>
      <c r="G7220" s="2">
        <f>IFERROR(__xludf.DUMMYFUNCTION("IF(B7220="""","""",COUNTA(SPLIT(B7220,"" "")))"),134.0)</f>
        <v>134</v>
      </c>
    </row>
    <row r="7221">
      <c r="A7221" s="1" t="s">
        <v>14307</v>
      </c>
      <c r="B7221" s="1" t="s">
        <v>14308</v>
      </c>
      <c r="C7221" s="1">
        <v>9025.0</v>
      </c>
      <c r="F7221" s="1" t="s">
        <v>1461</v>
      </c>
      <c r="G7221" s="2">
        <f>IFERROR(__xludf.DUMMYFUNCTION("IF(B7221="""","""",COUNTA(SPLIT(B7221,"" "")))"),113.0)</f>
        <v>113</v>
      </c>
    </row>
    <row r="7222">
      <c r="A7222" s="1" t="s">
        <v>14309</v>
      </c>
      <c r="B7222" s="1" t="s">
        <v>14310</v>
      </c>
      <c r="C7222" s="1">
        <v>9474.0</v>
      </c>
      <c r="F7222" s="1" t="s">
        <v>1461</v>
      </c>
      <c r="G7222" s="2">
        <f>IFERROR(__xludf.DUMMYFUNCTION("IF(B7222="""","""",COUNTA(SPLIT(B7222,"" "")))"),25.0)</f>
        <v>25</v>
      </c>
    </row>
    <row r="7223">
      <c r="A7223" s="1" t="s">
        <v>14311</v>
      </c>
      <c r="B7223" s="1" t="s">
        <v>14312</v>
      </c>
      <c r="C7223" s="1">
        <v>1209.0</v>
      </c>
      <c r="F7223" s="1" t="s">
        <v>1461</v>
      </c>
      <c r="G7223" s="2">
        <f>IFERROR(__xludf.DUMMYFUNCTION("IF(B7223="""","""",COUNTA(SPLIT(B7223,"" "")))"),12.0)</f>
        <v>12</v>
      </c>
    </row>
    <row r="7224">
      <c r="A7224" s="1" t="s">
        <v>14313</v>
      </c>
      <c r="B7224" s="1" t="s">
        <v>616</v>
      </c>
      <c r="C7224" s="1">
        <v>1208.0</v>
      </c>
      <c r="F7224" s="1" t="s">
        <v>1461</v>
      </c>
      <c r="G7224" s="2">
        <f>IFERROR(__xludf.DUMMYFUNCTION("IF(B7224="""","""",COUNTA(SPLIT(B7224,"" "")))"),1.0)</f>
        <v>1</v>
      </c>
    </row>
    <row r="7225">
      <c r="A7225" s="1" t="s">
        <v>14314</v>
      </c>
      <c r="B7225" s="1" t="s">
        <v>14315</v>
      </c>
      <c r="C7225" s="1">
        <v>1193.0</v>
      </c>
      <c r="F7225" s="1" t="s">
        <v>1461</v>
      </c>
      <c r="G7225" s="2">
        <f>IFERROR(__xludf.DUMMYFUNCTION("IF(B7225="""","""",COUNTA(SPLIT(B7225,"" "")))"),2.0)</f>
        <v>2</v>
      </c>
    </row>
    <row r="7226">
      <c r="A7226" s="1" t="s">
        <v>14316</v>
      </c>
      <c r="B7226" s="1" t="s">
        <v>14317</v>
      </c>
      <c r="C7226" s="1">
        <v>1200.0</v>
      </c>
      <c r="F7226" s="1" t="s">
        <v>1461</v>
      </c>
      <c r="G7226" s="2">
        <f>IFERROR(__xludf.DUMMYFUNCTION("IF(B7226="""","""",COUNTA(SPLIT(B7226,"" "")))"),14.0)</f>
        <v>14</v>
      </c>
    </row>
    <row r="7227">
      <c r="A7227" s="1" t="s">
        <v>14318</v>
      </c>
      <c r="B7227" s="1" t="s">
        <v>14319</v>
      </c>
      <c r="C7227" s="1">
        <v>1199.0</v>
      </c>
      <c r="F7227" s="1" t="s">
        <v>1461</v>
      </c>
      <c r="G7227" s="2">
        <f>IFERROR(__xludf.DUMMYFUNCTION("IF(B7227="""","""",COUNTA(SPLIT(B7227,"" "")))"),3.0)</f>
        <v>3</v>
      </c>
    </row>
    <row r="7228">
      <c r="A7228" s="1" t="s">
        <v>14320</v>
      </c>
      <c r="B7228" s="1" t="s">
        <v>14321</v>
      </c>
      <c r="C7228" s="1">
        <v>2102.0</v>
      </c>
      <c r="F7228" s="1" t="s">
        <v>1461</v>
      </c>
      <c r="G7228" s="2">
        <f>IFERROR(__xludf.DUMMYFUNCTION("IF(B7228="""","""",COUNTA(SPLIT(B7228,"" "")))"),14.0)</f>
        <v>14</v>
      </c>
    </row>
    <row r="7229">
      <c r="A7229" s="1" t="s">
        <v>14322</v>
      </c>
      <c r="B7229" s="1" t="s">
        <v>1304</v>
      </c>
      <c r="C7229" s="1">
        <v>2101.0</v>
      </c>
      <c r="F7229" s="1" t="s">
        <v>1461</v>
      </c>
      <c r="G7229" s="2">
        <f>IFERROR(__xludf.DUMMYFUNCTION("IF(B7229="""","""",COUNTA(SPLIT(B7229,"" "")))"),2.0)</f>
        <v>2</v>
      </c>
    </row>
    <row r="7230">
      <c r="A7230" s="1" t="s">
        <v>14323</v>
      </c>
      <c r="B7230" s="1" t="s">
        <v>14324</v>
      </c>
      <c r="C7230" s="1">
        <v>11155.0</v>
      </c>
      <c r="F7230" s="1" t="s">
        <v>1461</v>
      </c>
      <c r="G7230" s="2">
        <f>IFERROR(__xludf.DUMMYFUNCTION("IF(B7230="""","""",COUNTA(SPLIT(B7230,"" "")))"),10.0)</f>
        <v>10</v>
      </c>
    </row>
    <row r="7231">
      <c r="A7231" s="1" t="s">
        <v>14325</v>
      </c>
      <c r="B7231" s="1" t="s">
        <v>14326</v>
      </c>
      <c r="C7231" s="1">
        <v>11156.0</v>
      </c>
      <c r="F7231" s="1" t="s">
        <v>1461</v>
      </c>
      <c r="G7231" s="2">
        <f>IFERROR(__xludf.DUMMYFUNCTION("IF(B7231="""","""",COUNTA(SPLIT(B7231,"" "")))"),15.0)</f>
        <v>15</v>
      </c>
    </row>
    <row r="7232">
      <c r="A7232" s="1" t="s">
        <v>14327</v>
      </c>
      <c r="B7232" s="1" t="s">
        <v>14328</v>
      </c>
      <c r="C7232" s="1">
        <v>10156.0</v>
      </c>
      <c r="F7232" s="1" t="s">
        <v>1461</v>
      </c>
      <c r="G7232" s="2">
        <f>IFERROR(__xludf.DUMMYFUNCTION("IF(B7232="""","""",COUNTA(SPLIT(B7232,"" "")))"),8.0)</f>
        <v>8</v>
      </c>
    </row>
    <row r="7233">
      <c r="A7233" s="1" t="s">
        <v>14329</v>
      </c>
      <c r="B7233" s="1" t="s">
        <v>14330</v>
      </c>
      <c r="C7233" s="1">
        <v>7831.0</v>
      </c>
      <c r="F7233" s="1" t="s">
        <v>1461</v>
      </c>
      <c r="G7233" s="2">
        <f>IFERROR(__xludf.DUMMYFUNCTION("IF(B7233="""","""",COUNTA(SPLIT(B7233,"" "")))"),4.0)</f>
        <v>4</v>
      </c>
    </row>
    <row r="7234">
      <c r="A7234" s="1" t="s">
        <v>14331</v>
      </c>
      <c r="B7234" s="1" t="s">
        <v>14332</v>
      </c>
      <c r="C7234" s="1">
        <v>8343.0</v>
      </c>
      <c r="F7234" s="1" t="s">
        <v>1461</v>
      </c>
      <c r="G7234" s="2">
        <f>IFERROR(__xludf.DUMMYFUNCTION("IF(B7234="""","""",COUNTA(SPLIT(B7234,"" "")))"),14.0)</f>
        <v>14</v>
      </c>
    </row>
    <row r="7235">
      <c r="A7235" s="1" t="s">
        <v>14333</v>
      </c>
      <c r="B7235" s="1" t="s">
        <v>14334</v>
      </c>
      <c r="C7235" s="1">
        <v>11501.0</v>
      </c>
      <c r="F7235" s="1" t="s">
        <v>1461</v>
      </c>
      <c r="G7235" s="2">
        <f>IFERROR(__xludf.DUMMYFUNCTION("IF(B7235="""","""",COUNTA(SPLIT(B7235,"" "")))"),1.0)</f>
        <v>1</v>
      </c>
    </row>
    <row r="7236">
      <c r="A7236" s="1" t="s">
        <v>14335</v>
      </c>
      <c r="B7236" s="1" t="s">
        <v>14336</v>
      </c>
      <c r="C7236" s="1">
        <v>2208.0</v>
      </c>
      <c r="F7236" s="1" t="s">
        <v>1461</v>
      </c>
      <c r="G7236" s="2">
        <f>IFERROR(__xludf.DUMMYFUNCTION("IF(B7236="""","""",COUNTA(SPLIT(B7236,"" "")))"),2.0)</f>
        <v>2</v>
      </c>
    </row>
    <row r="7237">
      <c r="A7237" s="1" t="s">
        <v>14337</v>
      </c>
      <c r="B7237" s="1" t="s">
        <v>14338</v>
      </c>
      <c r="C7237" s="1">
        <v>8344.0</v>
      </c>
      <c r="F7237" s="1" t="s">
        <v>1461</v>
      </c>
      <c r="G7237" s="2">
        <f>IFERROR(__xludf.DUMMYFUNCTION("IF(B7237="""","""",COUNTA(SPLIT(B7237,"" "")))"),1.0)</f>
        <v>1</v>
      </c>
    </row>
    <row r="7238">
      <c r="A7238" s="1" t="s">
        <v>14339</v>
      </c>
      <c r="B7238" s="1" t="s">
        <v>14340</v>
      </c>
      <c r="C7238" s="1">
        <v>7849.0</v>
      </c>
      <c r="F7238" s="1" t="s">
        <v>1461</v>
      </c>
      <c r="G7238" s="2">
        <f>IFERROR(__xludf.DUMMYFUNCTION("IF(B7238="""","""",COUNTA(SPLIT(B7238,"" "")))"),2.0)</f>
        <v>2</v>
      </c>
    </row>
    <row r="7239">
      <c r="A7239" s="1" t="s">
        <v>14341</v>
      </c>
      <c r="B7239" s="1" t="s">
        <v>14342</v>
      </c>
      <c r="C7239" s="1">
        <v>9896.0</v>
      </c>
      <c r="F7239" s="1" t="s">
        <v>1461</v>
      </c>
      <c r="G7239" s="2">
        <f>IFERROR(__xludf.DUMMYFUNCTION("IF(B7239="""","""",COUNTA(SPLIT(B7239,"" "")))"),18.0)</f>
        <v>18</v>
      </c>
    </row>
    <row r="7240">
      <c r="A7240" s="1" t="s">
        <v>14343</v>
      </c>
      <c r="B7240" s="1" t="s">
        <v>14344</v>
      </c>
      <c r="C7240" s="1">
        <v>3363.0</v>
      </c>
      <c r="F7240" s="1" t="s">
        <v>1461</v>
      </c>
      <c r="G7240" s="2">
        <f>IFERROR(__xludf.DUMMYFUNCTION("IF(B7240="""","""",COUNTA(SPLIT(B7240,"" "")))"),5.0)</f>
        <v>5</v>
      </c>
    </row>
    <row r="7241">
      <c r="A7241" s="1" t="s">
        <v>14345</v>
      </c>
      <c r="B7241" s="1" t="s">
        <v>14346</v>
      </c>
      <c r="C7241" s="1">
        <v>2324.0</v>
      </c>
      <c r="E7241" s="1" t="s">
        <v>14347</v>
      </c>
      <c r="F7241" s="1" t="s">
        <v>1461</v>
      </c>
      <c r="G7241" s="2">
        <f>IFERROR(__xludf.DUMMYFUNCTION("IF(B7241="""","""",COUNTA(SPLIT(B7241,"" "")))"),6.0)</f>
        <v>6</v>
      </c>
    </row>
    <row r="7242">
      <c r="A7242" s="1" t="s">
        <v>14348</v>
      </c>
      <c r="B7242" s="1" t="s">
        <v>14349</v>
      </c>
      <c r="C7242" s="1">
        <v>4607.0</v>
      </c>
      <c r="E7242" s="1" t="s">
        <v>14347</v>
      </c>
      <c r="F7242" s="1" t="s">
        <v>1461</v>
      </c>
      <c r="G7242" s="2">
        <f>IFERROR(__xludf.DUMMYFUNCTION("IF(B7242="""","""",COUNTA(SPLIT(B7242,"" "")))"),5.0)</f>
        <v>5</v>
      </c>
    </row>
    <row r="7243">
      <c r="A7243" s="1" t="s">
        <v>14350</v>
      </c>
      <c r="B7243" s="1" t="s">
        <v>14351</v>
      </c>
      <c r="C7243" s="1">
        <v>1947.0</v>
      </c>
      <c r="F7243" s="1" t="s">
        <v>1461</v>
      </c>
      <c r="G7243" s="2">
        <f>IFERROR(__xludf.DUMMYFUNCTION("IF(B7243="""","""",COUNTA(SPLIT(B7243,"" "")))"),9.0)</f>
        <v>9</v>
      </c>
    </row>
    <row r="7244">
      <c r="A7244" s="1" t="s">
        <v>14352</v>
      </c>
      <c r="B7244" s="1" t="s">
        <v>14353</v>
      </c>
      <c r="C7244" s="1">
        <v>3369.0</v>
      </c>
      <c r="F7244" s="1" t="s">
        <v>1461</v>
      </c>
      <c r="G7244" s="2">
        <f>IFERROR(__xludf.DUMMYFUNCTION("IF(B7244="""","""",COUNTA(SPLIT(B7244,"" "")))"),5.0)</f>
        <v>5</v>
      </c>
    </row>
    <row r="7245">
      <c r="A7245" s="1" t="s">
        <v>14354</v>
      </c>
      <c r="B7245" s="1" t="s">
        <v>14355</v>
      </c>
      <c r="C7245" s="1">
        <v>7834.0</v>
      </c>
      <c r="F7245" s="1" t="s">
        <v>1461</v>
      </c>
      <c r="G7245" s="2">
        <f>IFERROR(__xludf.DUMMYFUNCTION("IF(B7245="""","""",COUNTA(SPLIT(B7245,"" "")))"),7.0)</f>
        <v>7</v>
      </c>
    </row>
    <row r="7246">
      <c r="A7246" s="1" t="s">
        <v>14356</v>
      </c>
      <c r="B7246" s="1" t="s">
        <v>14357</v>
      </c>
      <c r="C7246" s="1">
        <v>7847.0</v>
      </c>
      <c r="F7246" s="1" t="s">
        <v>1461</v>
      </c>
      <c r="G7246" s="2">
        <f>IFERROR(__xludf.DUMMYFUNCTION("IF(B7246="""","""",COUNTA(SPLIT(B7246,"" "")))"),11.0)</f>
        <v>11</v>
      </c>
    </row>
    <row r="7247">
      <c r="A7247" s="1" t="s">
        <v>14358</v>
      </c>
      <c r="B7247" s="1" t="s">
        <v>14359</v>
      </c>
      <c r="C7247" s="1">
        <v>7848.0</v>
      </c>
      <c r="F7247" s="1" t="s">
        <v>1461</v>
      </c>
      <c r="G7247" s="2">
        <f>IFERROR(__xludf.DUMMYFUNCTION("IF(B7247="""","""",COUNTA(SPLIT(B7247,"" "")))"),9.0)</f>
        <v>9</v>
      </c>
    </row>
    <row r="7248">
      <c r="A7248" s="1" t="s">
        <v>14360</v>
      </c>
      <c r="B7248" s="1" t="s">
        <v>14361</v>
      </c>
      <c r="C7248" s="1">
        <v>7846.0</v>
      </c>
      <c r="F7248" s="1" t="s">
        <v>1461</v>
      </c>
      <c r="G7248" s="2">
        <f>IFERROR(__xludf.DUMMYFUNCTION("IF(B7248="""","""",COUNTA(SPLIT(B7248,"" "")))"),7.0)</f>
        <v>7</v>
      </c>
    </row>
    <row r="7249">
      <c r="A7249" s="1" t="s">
        <v>14362</v>
      </c>
      <c r="B7249" s="1" t="s">
        <v>14363</v>
      </c>
      <c r="C7249" s="1">
        <v>8768.0</v>
      </c>
      <c r="F7249" s="1" t="s">
        <v>1461</v>
      </c>
      <c r="G7249" s="2">
        <f>IFERROR(__xludf.DUMMYFUNCTION("IF(B7249="""","""",COUNTA(SPLIT(B7249,"" "")))"),4.0)</f>
        <v>4</v>
      </c>
    </row>
    <row r="7250">
      <c r="A7250" s="1" t="s">
        <v>14364</v>
      </c>
      <c r="B7250" s="1" t="s">
        <v>14365</v>
      </c>
      <c r="C7250" s="1">
        <v>8345.0</v>
      </c>
      <c r="F7250" s="1" t="s">
        <v>1461</v>
      </c>
      <c r="G7250" s="2">
        <f>IFERROR(__xludf.DUMMYFUNCTION("IF(B7250="""","""",COUNTA(SPLIT(B7250,"" "")))"),4.0)</f>
        <v>4</v>
      </c>
    </row>
    <row r="7251">
      <c r="A7251" s="1" t="s">
        <v>14366</v>
      </c>
      <c r="B7251" s="1" t="s">
        <v>14367</v>
      </c>
      <c r="C7251" s="1">
        <v>2531.0</v>
      </c>
      <c r="F7251" s="1" t="s">
        <v>1461</v>
      </c>
      <c r="G7251" s="2">
        <f>IFERROR(__xludf.DUMMYFUNCTION("IF(B7251="""","""",COUNTA(SPLIT(B7251,"" "")))"),11.0)</f>
        <v>11</v>
      </c>
    </row>
    <row r="7252">
      <c r="A7252" s="1" t="s">
        <v>14368</v>
      </c>
      <c r="B7252" s="1" t="s">
        <v>14369</v>
      </c>
      <c r="C7252" s="1">
        <v>7835.0</v>
      </c>
      <c r="F7252" s="1" t="s">
        <v>1461</v>
      </c>
      <c r="G7252" s="2">
        <f>IFERROR(__xludf.DUMMYFUNCTION("IF(B7252="""","""",COUNTA(SPLIT(B7252,"" "")))"),4.0)</f>
        <v>4</v>
      </c>
    </row>
    <row r="7253">
      <c r="A7253" s="1" t="s">
        <v>14370</v>
      </c>
      <c r="B7253" s="1" t="s">
        <v>14371</v>
      </c>
      <c r="C7253" s="1">
        <v>7829.0</v>
      </c>
      <c r="F7253" s="1" t="s">
        <v>1461</v>
      </c>
      <c r="G7253" s="2">
        <f>IFERROR(__xludf.DUMMYFUNCTION("IF(B7253="""","""",COUNTA(SPLIT(B7253,"" "")))"),4.0)</f>
        <v>4</v>
      </c>
    </row>
    <row r="7254">
      <c r="A7254" s="1" t="s">
        <v>14372</v>
      </c>
      <c r="B7254" s="1" t="s">
        <v>14373</v>
      </c>
      <c r="C7254" s="1">
        <v>4609.0</v>
      </c>
      <c r="F7254" s="1" t="s">
        <v>1461</v>
      </c>
      <c r="G7254" s="2">
        <f>IFERROR(__xludf.DUMMYFUNCTION("IF(B7254="""","""",COUNTA(SPLIT(B7254,"" "")))"),10.0)</f>
        <v>10</v>
      </c>
    </row>
    <row r="7255">
      <c r="A7255" s="1" t="s">
        <v>14374</v>
      </c>
      <c r="B7255" s="1" t="s">
        <v>14375</v>
      </c>
      <c r="C7255" s="1">
        <v>1948.0</v>
      </c>
      <c r="F7255" s="1" t="s">
        <v>1461</v>
      </c>
      <c r="G7255" s="2">
        <f>IFERROR(__xludf.DUMMYFUNCTION("IF(B7255="""","""",COUNTA(SPLIT(B7255,"" "")))"),6.0)</f>
        <v>6</v>
      </c>
    </row>
    <row r="7256">
      <c r="A7256" s="1" t="s">
        <v>14376</v>
      </c>
      <c r="B7256" s="1" t="s">
        <v>14377</v>
      </c>
      <c r="C7256" s="1">
        <v>7830.0</v>
      </c>
      <c r="F7256" s="1" t="s">
        <v>1461</v>
      </c>
      <c r="G7256" s="2">
        <f>IFERROR(__xludf.DUMMYFUNCTION("IF(B7256="""","""",COUNTA(SPLIT(B7256,"" "")))"),9.0)</f>
        <v>9</v>
      </c>
    </row>
    <row r="7257">
      <c r="A7257" s="1" t="s">
        <v>14378</v>
      </c>
      <c r="B7257" s="1" t="s">
        <v>14379</v>
      </c>
      <c r="C7257" s="1">
        <v>2530.0</v>
      </c>
      <c r="F7257" s="1" t="s">
        <v>1461</v>
      </c>
      <c r="G7257" s="2">
        <f>IFERROR(__xludf.DUMMYFUNCTION("IF(B7257="""","""",COUNTA(SPLIT(B7257,"" "")))"),10.0)</f>
        <v>10</v>
      </c>
    </row>
    <row r="7258">
      <c r="A7258" s="1" t="s">
        <v>14380</v>
      </c>
      <c r="B7258" s="1" t="s">
        <v>14381</v>
      </c>
      <c r="C7258" s="1">
        <v>9299.0</v>
      </c>
      <c r="F7258" s="1" t="s">
        <v>1461</v>
      </c>
      <c r="G7258" s="2">
        <f>IFERROR(__xludf.DUMMYFUNCTION("IF(B7258="""","""",COUNTA(SPLIT(B7258,"" "")))"),10.0)</f>
        <v>10</v>
      </c>
    </row>
    <row r="7259">
      <c r="A7259" s="1" t="s">
        <v>14382</v>
      </c>
      <c r="B7259" s="1" t="s">
        <v>14383</v>
      </c>
      <c r="C7259" s="1">
        <v>8649.0</v>
      </c>
      <c r="F7259" s="1" t="s">
        <v>1461</v>
      </c>
      <c r="G7259" s="2">
        <f>IFERROR(__xludf.DUMMYFUNCTION("IF(B7259="""","""",COUNTA(SPLIT(B7259,"" "")))"),3.0)</f>
        <v>3</v>
      </c>
    </row>
    <row r="7260">
      <c r="A7260" s="1" t="s">
        <v>14384</v>
      </c>
      <c r="B7260" s="1" t="s">
        <v>14385</v>
      </c>
      <c r="C7260" s="1">
        <v>8227.0</v>
      </c>
      <c r="F7260" s="1" t="s">
        <v>1461</v>
      </c>
      <c r="G7260" s="2">
        <f>IFERROR(__xludf.DUMMYFUNCTION("IF(B7260="""","""",COUNTA(SPLIT(B7260,"" "")))"),9.0)</f>
        <v>9</v>
      </c>
    </row>
    <row r="7261">
      <c r="A7261" s="1" t="s">
        <v>14386</v>
      </c>
      <c r="B7261" s="1" t="s">
        <v>14387</v>
      </c>
      <c r="C7261" s="1">
        <v>8752.0</v>
      </c>
      <c r="F7261" s="1" t="s">
        <v>1461</v>
      </c>
      <c r="G7261" s="2">
        <f>IFERROR(__xludf.DUMMYFUNCTION("IF(B7261="""","""",COUNTA(SPLIT(B7261,"" "")))"),2.0)</f>
        <v>2</v>
      </c>
    </row>
    <row r="7262">
      <c r="A7262" s="1" t="s">
        <v>14388</v>
      </c>
      <c r="B7262" s="1" t="s">
        <v>14389</v>
      </c>
      <c r="C7262" s="1">
        <v>3285.0</v>
      </c>
      <c r="F7262" s="1" t="s">
        <v>1461</v>
      </c>
      <c r="G7262" s="2">
        <f>IFERROR(__xludf.DUMMYFUNCTION("IF(B7262="""","""",COUNTA(SPLIT(B7262,"" "")))"),9.0)</f>
        <v>9</v>
      </c>
    </row>
    <row r="7263">
      <c r="A7263" s="1" t="s">
        <v>14390</v>
      </c>
      <c r="B7263" s="1" t="s">
        <v>14391</v>
      </c>
      <c r="C7263" s="1">
        <v>3286.0</v>
      </c>
      <c r="F7263" s="1" t="s">
        <v>1461</v>
      </c>
      <c r="G7263" s="2">
        <f>IFERROR(__xludf.DUMMYFUNCTION("IF(B7263="""","""",COUNTA(SPLIT(B7263,"" "")))"),3.0)</f>
        <v>3</v>
      </c>
    </row>
    <row r="7264">
      <c r="A7264" s="1" t="s">
        <v>14392</v>
      </c>
      <c r="B7264" s="1" t="s">
        <v>14393</v>
      </c>
      <c r="C7264" s="1">
        <v>1657.0</v>
      </c>
      <c r="F7264" s="1" t="s">
        <v>1461</v>
      </c>
      <c r="G7264" s="2">
        <f>IFERROR(__xludf.DUMMYFUNCTION("IF(B7264="""","""",COUNTA(SPLIT(B7264,"" "")))"),2.0)</f>
        <v>2</v>
      </c>
    </row>
    <row r="7265">
      <c r="A7265" s="1" t="s">
        <v>14394</v>
      </c>
      <c r="B7265" s="1" t="s">
        <v>14395</v>
      </c>
      <c r="C7265" s="1">
        <v>1993.0</v>
      </c>
      <c r="F7265" s="1" t="s">
        <v>1461</v>
      </c>
      <c r="G7265" s="2">
        <f>IFERROR(__xludf.DUMMYFUNCTION("IF(B7265="""","""",COUNTA(SPLIT(B7265,"" "")))"),5.0)</f>
        <v>5</v>
      </c>
    </row>
    <row r="7266">
      <c r="A7266" s="1" t="s">
        <v>14396</v>
      </c>
      <c r="B7266" s="1" t="s">
        <v>14397</v>
      </c>
      <c r="C7266" s="1">
        <v>2209.0</v>
      </c>
      <c r="F7266" s="1" t="s">
        <v>1461</v>
      </c>
      <c r="G7266" s="2">
        <f>IFERROR(__xludf.DUMMYFUNCTION("IF(B7266="""","""",COUNTA(SPLIT(B7266,"" "")))"),16.0)</f>
        <v>16</v>
      </c>
    </row>
    <row r="7267">
      <c r="A7267" s="1" t="s">
        <v>14398</v>
      </c>
      <c r="B7267" s="1" t="s">
        <v>14399</v>
      </c>
      <c r="C7267" s="1">
        <v>2331.0</v>
      </c>
      <c r="F7267" s="1" t="s">
        <v>1461</v>
      </c>
      <c r="G7267" s="2">
        <f>IFERROR(__xludf.DUMMYFUNCTION("IF(B7267="""","""",COUNTA(SPLIT(B7267,"" "")))"),11.0)</f>
        <v>11</v>
      </c>
    </row>
    <row r="7268">
      <c r="A7268" s="1" t="s">
        <v>14400</v>
      </c>
      <c r="B7268" s="1" t="s">
        <v>14401</v>
      </c>
      <c r="C7268" s="1">
        <v>2332.0</v>
      </c>
      <c r="F7268" s="1" t="s">
        <v>1461</v>
      </c>
      <c r="G7268" s="2">
        <f>IFERROR(__xludf.DUMMYFUNCTION("IF(B7268="""","""",COUNTA(SPLIT(B7268,"" "")))"),11.0)</f>
        <v>11</v>
      </c>
    </row>
    <row r="7269">
      <c r="A7269" s="1" t="s">
        <v>14402</v>
      </c>
      <c r="B7269" s="1" t="s">
        <v>14403</v>
      </c>
      <c r="C7269" s="1">
        <v>3435.0</v>
      </c>
      <c r="F7269" s="1" t="s">
        <v>1461</v>
      </c>
      <c r="G7269" s="2">
        <f>IFERROR(__xludf.DUMMYFUNCTION("IF(B7269="""","""",COUNTA(SPLIT(B7269,"" "")))"),24.0)</f>
        <v>24</v>
      </c>
    </row>
    <row r="7270">
      <c r="A7270" s="1" t="s">
        <v>14404</v>
      </c>
      <c r="B7270" s="1" t="s">
        <v>14405</v>
      </c>
      <c r="C7270" s="1">
        <v>8753.0</v>
      </c>
      <c r="F7270" s="1" t="s">
        <v>1461</v>
      </c>
      <c r="G7270" s="2">
        <f>IFERROR(__xludf.DUMMYFUNCTION("IF(B7270="""","""",COUNTA(SPLIT(B7270,"" "")))"),8.0)</f>
        <v>8</v>
      </c>
    </row>
    <row r="7271">
      <c r="A7271" s="1" t="s">
        <v>14406</v>
      </c>
      <c r="B7271" s="1" t="s">
        <v>14407</v>
      </c>
      <c r="C7271" s="1">
        <v>7825.0</v>
      </c>
      <c r="F7271" s="1" t="s">
        <v>1461</v>
      </c>
      <c r="G7271" s="2">
        <f>IFERROR(__xludf.DUMMYFUNCTION("IF(B7271="""","""",COUNTA(SPLIT(B7271,"" "")))"),2.0)</f>
        <v>2</v>
      </c>
    </row>
    <row r="7272">
      <c r="A7272" s="1" t="s">
        <v>14408</v>
      </c>
      <c r="B7272" s="1" t="s">
        <v>14409</v>
      </c>
      <c r="C7272" s="1">
        <v>7832.0</v>
      </c>
      <c r="F7272" s="1" t="s">
        <v>1461</v>
      </c>
      <c r="G7272" s="2">
        <f>IFERROR(__xludf.DUMMYFUNCTION("IF(B7272="""","""",COUNTA(SPLIT(B7272,"" "")))"),5.0)</f>
        <v>5</v>
      </c>
    </row>
    <row r="7273">
      <c r="A7273" s="1" t="s">
        <v>14410</v>
      </c>
      <c r="B7273" s="1" t="s">
        <v>14411</v>
      </c>
      <c r="C7273" s="1">
        <v>2024.0</v>
      </c>
      <c r="F7273" s="1" t="s">
        <v>1461</v>
      </c>
      <c r="G7273" s="2">
        <f>IFERROR(__xludf.DUMMYFUNCTION("IF(B7273="""","""",COUNTA(SPLIT(B7273,"" "")))"),3.0)</f>
        <v>3</v>
      </c>
    </row>
    <row r="7274">
      <c r="A7274" s="1" t="s">
        <v>14412</v>
      </c>
      <c r="B7274" s="1" t="s">
        <v>14413</v>
      </c>
      <c r="C7274" s="1">
        <v>11500.0</v>
      </c>
      <c r="F7274" s="1" t="s">
        <v>1461</v>
      </c>
      <c r="G7274" s="2">
        <f>IFERROR(__xludf.DUMMYFUNCTION("IF(B7274="""","""",COUNTA(SPLIT(B7274,"" "")))"),14.0)</f>
        <v>14</v>
      </c>
    </row>
    <row r="7275">
      <c r="A7275" s="1" t="s">
        <v>14414</v>
      </c>
      <c r="B7275" s="1" t="s">
        <v>14415</v>
      </c>
      <c r="C7275" s="1">
        <v>7828.0</v>
      </c>
      <c r="F7275" s="1" t="s">
        <v>1461</v>
      </c>
      <c r="G7275" s="2">
        <f>IFERROR(__xludf.DUMMYFUNCTION("IF(B7275="""","""",COUNTA(SPLIT(B7275,"" "")))"),4.0)</f>
        <v>4</v>
      </c>
    </row>
    <row r="7276">
      <c r="A7276" s="1" t="s">
        <v>14416</v>
      </c>
      <c r="B7276" s="1" t="s">
        <v>14417</v>
      </c>
      <c r="C7276" s="1">
        <v>8693.0</v>
      </c>
      <c r="F7276" s="1" t="s">
        <v>1461</v>
      </c>
      <c r="G7276" s="2">
        <f>IFERROR(__xludf.DUMMYFUNCTION("IF(B7276="""","""",COUNTA(SPLIT(B7276,"" "")))"),8.0)</f>
        <v>8</v>
      </c>
    </row>
    <row r="7277">
      <c r="A7277" s="1" t="s">
        <v>14418</v>
      </c>
      <c r="B7277" s="1" t="s">
        <v>14419</v>
      </c>
      <c r="C7277" s="1">
        <v>8692.0</v>
      </c>
      <c r="F7277" s="1" t="s">
        <v>1461</v>
      </c>
      <c r="G7277" s="2">
        <f>IFERROR(__xludf.DUMMYFUNCTION("IF(B7277="""","""",COUNTA(SPLIT(B7277,"" "")))"),9.0)</f>
        <v>9</v>
      </c>
    </row>
    <row r="7278">
      <c r="A7278" s="1" t="s">
        <v>14420</v>
      </c>
      <c r="B7278" s="1" t="s">
        <v>14421</v>
      </c>
      <c r="C7278" s="1">
        <v>8691.0</v>
      </c>
      <c r="F7278" s="1" t="s">
        <v>1461</v>
      </c>
      <c r="G7278" s="2">
        <f>IFERROR(__xludf.DUMMYFUNCTION("IF(B7278="""","""",COUNTA(SPLIT(B7278,"" "")))"),2.0)</f>
        <v>2</v>
      </c>
    </row>
    <row r="7279">
      <c r="A7279" s="1" t="s">
        <v>14422</v>
      </c>
      <c r="B7279" s="1" t="s">
        <v>14423</v>
      </c>
      <c r="C7279" s="1">
        <v>11463.0</v>
      </c>
      <c r="F7279" s="1" t="s">
        <v>1461</v>
      </c>
      <c r="G7279" s="2">
        <f>IFERROR(__xludf.DUMMYFUNCTION("IF(B7279="""","""",COUNTA(SPLIT(B7279,"" "")))"),2.0)</f>
        <v>2</v>
      </c>
    </row>
    <row r="7280">
      <c r="A7280" s="1" t="s">
        <v>14424</v>
      </c>
      <c r="B7280" s="1" t="s">
        <v>14425</v>
      </c>
      <c r="C7280" s="1">
        <v>11464.0</v>
      </c>
      <c r="F7280" s="1" t="s">
        <v>1461</v>
      </c>
      <c r="G7280" s="2">
        <f>IFERROR(__xludf.DUMMYFUNCTION("IF(B7280="""","""",COUNTA(SPLIT(B7280,"" "")))"),9.0)</f>
        <v>9</v>
      </c>
    </row>
    <row r="7281">
      <c r="A7281" s="1" t="s">
        <v>14426</v>
      </c>
      <c r="B7281" s="1" t="s">
        <v>14427</v>
      </c>
      <c r="C7281" s="1">
        <v>1942.0</v>
      </c>
      <c r="F7281" s="1" t="s">
        <v>1461</v>
      </c>
      <c r="G7281" s="2">
        <f>IFERROR(__xludf.DUMMYFUNCTION("IF(B7281="""","""",COUNTA(SPLIT(B7281,"" "")))"),1.0)</f>
        <v>1</v>
      </c>
    </row>
    <row r="7282">
      <c r="A7282" s="1" t="s">
        <v>14428</v>
      </c>
      <c r="B7282" s="1" t="s">
        <v>14429</v>
      </c>
      <c r="C7282" s="1">
        <v>2117.0</v>
      </c>
      <c r="F7282" s="1" t="s">
        <v>1461</v>
      </c>
      <c r="G7282" s="2">
        <f>IFERROR(__xludf.DUMMYFUNCTION("IF(B7282="""","""",COUNTA(SPLIT(B7282,"" "")))"),3.0)</f>
        <v>3</v>
      </c>
    </row>
    <row r="7283">
      <c r="A7283" s="1" t="s">
        <v>14430</v>
      </c>
      <c r="B7283" s="1" t="s">
        <v>14431</v>
      </c>
      <c r="C7283" s="1">
        <v>4608.0</v>
      </c>
      <c r="F7283" s="1" t="s">
        <v>1461</v>
      </c>
      <c r="G7283" s="2">
        <f>IFERROR(__xludf.DUMMYFUNCTION("IF(B7283="""","""",COUNTA(SPLIT(B7283,"" "")))"),5.0)</f>
        <v>5</v>
      </c>
    </row>
    <row r="7284">
      <c r="A7284" s="1" t="s">
        <v>14432</v>
      </c>
      <c r="B7284" s="1" t="s">
        <v>14433</v>
      </c>
      <c r="C7284" s="1">
        <v>2307.0</v>
      </c>
      <c r="F7284" s="1" t="s">
        <v>1461</v>
      </c>
      <c r="G7284" s="2">
        <f>IFERROR(__xludf.DUMMYFUNCTION("IF(B7284="""","""",COUNTA(SPLIT(B7284,"" "")))"),13.0)</f>
        <v>13</v>
      </c>
    </row>
    <row r="7285">
      <c r="A7285" s="1" t="s">
        <v>14434</v>
      </c>
      <c r="B7285" s="1" t="s">
        <v>14435</v>
      </c>
      <c r="C7285" s="1">
        <v>8813.0</v>
      </c>
      <c r="F7285" s="1" t="s">
        <v>1461</v>
      </c>
      <c r="G7285" s="2">
        <f>IFERROR(__xludf.DUMMYFUNCTION("IF(B7285="""","""",COUNTA(SPLIT(B7285,"" "")))"),21.0)</f>
        <v>21</v>
      </c>
    </row>
    <row r="7286">
      <c r="A7286" s="1" t="s">
        <v>14436</v>
      </c>
      <c r="B7286" s="1" t="s">
        <v>14437</v>
      </c>
      <c r="C7286" s="1">
        <v>7826.0</v>
      </c>
      <c r="F7286" s="1" t="s">
        <v>1461</v>
      </c>
      <c r="G7286" s="2">
        <f>IFERROR(__xludf.DUMMYFUNCTION("IF(B7286="""","""",COUNTA(SPLIT(B7286,"" "")))"),4.0)</f>
        <v>4</v>
      </c>
    </row>
    <row r="7287">
      <c r="A7287" s="1" t="s">
        <v>14438</v>
      </c>
      <c r="B7287" s="1" t="s">
        <v>14439</v>
      </c>
      <c r="C7287" s="1">
        <v>7827.0</v>
      </c>
      <c r="F7287" s="1" t="s">
        <v>1461</v>
      </c>
      <c r="G7287" s="2">
        <f>IFERROR(__xludf.DUMMYFUNCTION("IF(B7287="""","""",COUNTA(SPLIT(B7287,"" "")))"),1.0)</f>
        <v>1</v>
      </c>
    </row>
    <row r="7288">
      <c r="A7288" s="1" t="s">
        <v>14440</v>
      </c>
      <c r="B7288" s="1" t="s">
        <v>14441</v>
      </c>
      <c r="C7288" s="1">
        <v>7824.0</v>
      </c>
      <c r="F7288" s="1" t="s">
        <v>1461</v>
      </c>
      <c r="G7288" s="2">
        <f>IFERROR(__xludf.DUMMYFUNCTION("IF(B7288="""","""",COUNTA(SPLIT(B7288,"" "")))"),2.0)</f>
        <v>2</v>
      </c>
    </row>
    <row r="7289">
      <c r="A7289" s="1" t="s">
        <v>14442</v>
      </c>
      <c r="B7289" s="1" t="s">
        <v>14443</v>
      </c>
      <c r="C7289" s="1">
        <v>7823.0</v>
      </c>
      <c r="F7289" s="1" t="s">
        <v>1461</v>
      </c>
      <c r="G7289" s="2">
        <f>IFERROR(__xludf.DUMMYFUNCTION("IF(B7289="""","""",COUNTA(SPLIT(B7289,"" "")))"),1.0)</f>
        <v>1</v>
      </c>
    </row>
    <row r="7290">
      <c r="A7290" s="1" t="s">
        <v>14444</v>
      </c>
      <c r="B7290" s="1" t="s">
        <v>14445</v>
      </c>
      <c r="C7290" s="1">
        <v>8751.0</v>
      </c>
      <c r="F7290" s="1" t="s">
        <v>1461</v>
      </c>
      <c r="G7290" s="2">
        <f>IFERROR(__xludf.DUMMYFUNCTION("IF(B7290="""","""",COUNTA(SPLIT(B7290,"" "")))"),10.0)</f>
        <v>10</v>
      </c>
    </row>
    <row r="7291">
      <c r="A7291" s="1" t="s">
        <v>14446</v>
      </c>
      <c r="B7291" s="1" t="s">
        <v>14447</v>
      </c>
      <c r="C7291" s="1">
        <v>2325.0</v>
      </c>
      <c r="F7291" s="1" t="s">
        <v>1461</v>
      </c>
      <c r="G7291" s="2">
        <f>IFERROR(__xludf.DUMMYFUNCTION("IF(B7291="""","""",COUNTA(SPLIT(B7291,"" "")))"),6.0)</f>
        <v>6</v>
      </c>
    </row>
    <row r="7292">
      <c r="A7292" s="1" t="s">
        <v>14448</v>
      </c>
      <c r="B7292" s="1" t="s">
        <v>14449</v>
      </c>
      <c r="C7292" s="1">
        <v>8690.0</v>
      </c>
      <c r="F7292" s="1" t="s">
        <v>1461</v>
      </c>
      <c r="G7292" s="2">
        <f>IFERROR(__xludf.DUMMYFUNCTION("IF(B7292="""","""",COUNTA(SPLIT(B7292,"" "")))"),7.0)</f>
        <v>7</v>
      </c>
    </row>
    <row r="7293">
      <c r="A7293" s="1" t="s">
        <v>14450</v>
      </c>
      <c r="B7293" s="1" t="s">
        <v>14451</v>
      </c>
      <c r="C7293" s="1">
        <v>7833.0</v>
      </c>
      <c r="F7293" s="1" t="s">
        <v>1461</v>
      </c>
      <c r="G7293" s="2">
        <f>IFERROR(__xludf.DUMMYFUNCTION("IF(B7293="""","""",COUNTA(SPLIT(B7293,"" "")))"),22.0)</f>
        <v>22</v>
      </c>
    </row>
    <row r="7294">
      <c r="A7294" s="1" t="s">
        <v>14452</v>
      </c>
      <c r="B7294" s="1" t="s">
        <v>14453</v>
      </c>
      <c r="C7294" s="1">
        <v>10761.0</v>
      </c>
      <c r="F7294" s="1" t="s">
        <v>1461</v>
      </c>
      <c r="G7294" s="2">
        <f>IFERROR(__xludf.DUMMYFUNCTION("IF(B7294="""","""",COUNTA(SPLIT(B7294,"" "")))"),8.0)</f>
        <v>8</v>
      </c>
    </row>
    <row r="7295">
      <c r="A7295" s="1" t="s">
        <v>14454</v>
      </c>
      <c r="B7295" s="1" t="s">
        <v>14455</v>
      </c>
      <c r="C7295" s="1">
        <v>10760.0</v>
      </c>
      <c r="F7295" s="1" t="s">
        <v>1461</v>
      </c>
      <c r="G7295" s="2">
        <f>IFERROR(__xludf.DUMMYFUNCTION("IF(B7295="""","""",COUNTA(SPLIT(B7295,"" "")))"),4.0)</f>
        <v>4</v>
      </c>
    </row>
    <row r="7296">
      <c r="A7296" s="1" t="s">
        <v>14456</v>
      </c>
      <c r="B7296" s="1" t="s">
        <v>14457</v>
      </c>
      <c r="C7296" s="1">
        <v>10763.0</v>
      </c>
      <c r="F7296" s="1" t="s">
        <v>1461</v>
      </c>
      <c r="G7296" s="2">
        <f>IFERROR(__xludf.DUMMYFUNCTION("IF(B7296="""","""",COUNTA(SPLIT(B7296,"" "")))"),7.0)</f>
        <v>7</v>
      </c>
    </row>
    <row r="7297">
      <c r="A7297" s="1" t="s">
        <v>14458</v>
      </c>
      <c r="B7297" s="1" t="s">
        <v>14455</v>
      </c>
      <c r="C7297" s="1">
        <v>10762.0</v>
      </c>
      <c r="F7297" s="1" t="s">
        <v>1461</v>
      </c>
      <c r="G7297" s="2">
        <f>IFERROR(__xludf.DUMMYFUNCTION("IF(B7297="""","""",COUNTA(SPLIT(B7297,"" "")))"),4.0)</f>
        <v>4</v>
      </c>
    </row>
    <row r="7298">
      <c r="A7298" s="1" t="s">
        <v>14459</v>
      </c>
      <c r="B7298" s="1" t="s">
        <v>14460</v>
      </c>
      <c r="C7298" s="1">
        <v>5776.0</v>
      </c>
      <c r="F7298" s="1" t="s">
        <v>1461</v>
      </c>
      <c r="G7298" s="2">
        <f>IFERROR(__xludf.DUMMYFUNCTION("IF(B7298="""","""",COUNTA(SPLIT(B7298,"" "")))"),23.0)</f>
        <v>23</v>
      </c>
    </row>
    <row r="7299">
      <c r="A7299" s="1" t="s">
        <v>14461</v>
      </c>
      <c r="B7299" s="1" t="s">
        <v>14462</v>
      </c>
      <c r="C7299" s="1">
        <v>5775.0</v>
      </c>
      <c r="F7299" s="1" t="s">
        <v>1461</v>
      </c>
      <c r="G7299" s="2">
        <f>IFERROR(__xludf.DUMMYFUNCTION("IF(B7299="""","""",COUNTA(SPLIT(B7299,"" "")))"),3.0)</f>
        <v>3</v>
      </c>
    </row>
    <row r="7300">
      <c r="A7300" s="1" t="s">
        <v>14463</v>
      </c>
      <c r="B7300" s="1" t="s">
        <v>14464</v>
      </c>
      <c r="C7300" s="1">
        <v>11280.0</v>
      </c>
      <c r="F7300" s="1" t="s">
        <v>1461</v>
      </c>
      <c r="G7300" s="2">
        <f>IFERROR(__xludf.DUMMYFUNCTION("IF(B7300="""","""",COUNTA(SPLIT(B7300,"" "")))"),4.0)</f>
        <v>4</v>
      </c>
    </row>
    <row r="7301">
      <c r="A7301" s="1" t="s">
        <v>14465</v>
      </c>
      <c r="B7301" s="1" t="s">
        <v>14466</v>
      </c>
      <c r="C7301" s="1">
        <v>11281.0</v>
      </c>
      <c r="F7301" s="1" t="s">
        <v>1461</v>
      </c>
      <c r="G7301" s="2">
        <f>IFERROR(__xludf.DUMMYFUNCTION("IF(B7301="""","""",COUNTA(SPLIT(B7301,"" "")))"),16.0)</f>
        <v>16</v>
      </c>
    </row>
    <row r="7302">
      <c r="A7302" s="1" t="s">
        <v>14467</v>
      </c>
      <c r="B7302" s="1" t="s">
        <v>14468</v>
      </c>
      <c r="C7302" s="1">
        <v>11282.0</v>
      </c>
      <c r="F7302" s="1" t="s">
        <v>1461</v>
      </c>
      <c r="G7302" s="2">
        <f>IFERROR(__xludf.DUMMYFUNCTION("IF(B7302="""","""",COUNTA(SPLIT(B7302,"" "")))"),4.0)</f>
        <v>4</v>
      </c>
    </row>
    <row r="7303">
      <c r="A7303" s="1" t="s">
        <v>14469</v>
      </c>
      <c r="B7303" s="1" t="s">
        <v>14470</v>
      </c>
      <c r="C7303" s="1">
        <v>11283.0</v>
      </c>
      <c r="F7303" s="1" t="s">
        <v>1461</v>
      </c>
      <c r="G7303" s="2">
        <f>IFERROR(__xludf.DUMMYFUNCTION("IF(B7303="""","""",COUNTA(SPLIT(B7303,"" "")))"),18.0)</f>
        <v>18</v>
      </c>
    </row>
    <row r="7304">
      <c r="A7304" s="1" t="s">
        <v>14471</v>
      </c>
      <c r="B7304" s="1" t="s">
        <v>14472</v>
      </c>
      <c r="C7304" s="1">
        <v>11278.0</v>
      </c>
      <c r="F7304" s="1" t="s">
        <v>1461</v>
      </c>
      <c r="G7304" s="2">
        <f>IFERROR(__xludf.DUMMYFUNCTION("IF(B7304="""","""",COUNTA(SPLIT(B7304,"" "")))"),4.0)</f>
        <v>4</v>
      </c>
    </row>
    <row r="7305">
      <c r="A7305" s="1" t="s">
        <v>14473</v>
      </c>
      <c r="B7305" s="1" t="s">
        <v>14474</v>
      </c>
      <c r="C7305" s="1">
        <v>11279.0</v>
      </c>
      <c r="F7305" s="1" t="s">
        <v>1461</v>
      </c>
      <c r="G7305" s="2">
        <f>IFERROR(__xludf.DUMMYFUNCTION("IF(B7305="""","""",COUNTA(SPLIT(B7305,"" "")))"),18.0)</f>
        <v>18</v>
      </c>
    </row>
    <row r="7306">
      <c r="A7306" s="1" t="s">
        <v>14475</v>
      </c>
      <c r="B7306" s="1" t="s">
        <v>14476</v>
      </c>
      <c r="C7306" s="1">
        <v>9854.0</v>
      </c>
      <c r="F7306" s="1" t="s">
        <v>1461</v>
      </c>
      <c r="G7306" s="2">
        <f>IFERROR(__xludf.DUMMYFUNCTION("IF(B7306="""","""",COUNTA(SPLIT(B7306,"" "")))"),6.0)</f>
        <v>6</v>
      </c>
    </row>
    <row r="7307">
      <c r="A7307" s="1" t="s">
        <v>14477</v>
      </c>
      <c r="B7307" s="1" t="s">
        <v>14478</v>
      </c>
      <c r="C7307" s="1">
        <v>9855.0</v>
      </c>
      <c r="F7307" s="1" t="s">
        <v>1461</v>
      </c>
      <c r="G7307" s="2">
        <f>IFERROR(__xludf.DUMMYFUNCTION("IF(B7307="""","""",COUNTA(SPLIT(B7307,"" "")))"),2.0)</f>
        <v>2</v>
      </c>
    </row>
    <row r="7308">
      <c r="A7308" s="1" t="s">
        <v>14479</v>
      </c>
      <c r="B7308" s="1" t="s">
        <v>14480</v>
      </c>
      <c r="C7308" s="1">
        <v>9843.0</v>
      </c>
      <c r="F7308" s="1" t="s">
        <v>1461</v>
      </c>
      <c r="G7308" s="2">
        <f>IFERROR(__xludf.DUMMYFUNCTION("IF(B7308="""","""",COUNTA(SPLIT(B7308,"" "")))"),6.0)</f>
        <v>6</v>
      </c>
    </row>
    <row r="7309">
      <c r="A7309" s="1" t="s">
        <v>14481</v>
      </c>
      <c r="B7309" s="1" t="s">
        <v>14482</v>
      </c>
      <c r="C7309" s="1">
        <v>9842.0</v>
      </c>
      <c r="F7309" s="1" t="s">
        <v>1461</v>
      </c>
      <c r="G7309" s="2">
        <f>IFERROR(__xludf.DUMMYFUNCTION("IF(B7309="""","""",COUNTA(SPLIT(B7309,"" "")))"),2.0)</f>
        <v>2</v>
      </c>
    </row>
    <row r="7310">
      <c r="A7310" s="1" t="s">
        <v>14483</v>
      </c>
      <c r="B7310" s="1" t="s">
        <v>14484</v>
      </c>
      <c r="C7310" s="1">
        <v>9845.0</v>
      </c>
      <c r="F7310" s="1" t="s">
        <v>1461</v>
      </c>
      <c r="G7310" s="2">
        <f>IFERROR(__xludf.DUMMYFUNCTION("IF(B7310="""","""",COUNTA(SPLIT(B7310,"" "")))"),6.0)</f>
        <v>6</v>
      </c>
    </row>
    <row r="7311">
      <c r="A7311" s="1" t="s">
        <v>14485</v>
      </c>
      <c r="B7311" s="1" t="s">
        <v>14486</v>
      </c>
      <c r="C7311" s="1">
        <v>9844.0</v>
      </c>
      <c r="F7311" s="1" t="s">
        <v>1461</v>
      </c>
      <c r="G7311" s="2">
        <f>IFERROR(__xludf.DUMMYFUNCTION("IF(B7311="""","""",COUNTA(SPLIT(B7311,"" "")))"),2.0)</f>
        <v>2</v>
      </c>
    </row>
    <row r="7312">
      <c r="A7312" s="1" t="s">
        <v>14487</v>
      </c>
      <c r="B7312" s="1" t="s">
        <v>14488</v>
      </c>
      <c r="C7312" s="1">
        <v>9851.0</v>
      </c>
      <c r="F7312" s="1" t="s">
        <v>1461</v>
      </c>
      <c r="G7312" s="2">
        <f>IFERROR(__xludf.DUMMYFUNCTION("IF(B7312="""","""",COUNTA(SPLIT(B7312,"" "")))"),6.0)</f>
        <v>6</v>
      </c>
    </row>
    <row r="7313">
      <c r="A7313" s="1" t="s">
        <v>14489</v>
      </c>
      <c r="B7313" s="1" t="s">
        <v>14490</v>
      </c>
      <c r="C7313" s="1">
        <v>9850.0</v>
      </c>
      <c r="F7313" s="1" t="s">
        <v>1461</v>
      </c>
      <c r="G7313" s="2">
        <f>IFERROR(__xludf.DUMMYFUNCTION("IF(B7313="""","""",COUNTA(SPLIT(B7313,"" "")))"),2.0)</f>
        <v>2</v>
      </c>
    </row>
    <row r="7314">
      <c r="A7314" s="1" t="s">
        <v>14491</v>
      </c>
      <c r="B7314" s="1" t="s">
        <v>14492</v>
      </c>
      <c r="C7314" s="1">
        <v>9849.0</v>
      </c>
      <c r="F7314" s="1" t="s">
        <v>1461</v>
      </c>
      <c r="G7314" s="2">
        <f>IFERROR(__xludf.DUMMYFUNCTION("IF(B7314="""","""",COUNTA(SPLIT(B7314,"" "")))"),6.0)</f>
        <v>6</v>
      </c>
    </row>
    <row r="7315">
      <c r="A7315" s="1" t="s">
        <v>14493</v>
      </c>
      <c r="B7315" s="1" t="s">
        <v>14494</v>
      </c>
      <c r="C7315" s="1">
        <v>9848.0</v>
      </c>
      <c r="F7315" s="1" t="s">
        <v>1461</v>
      </c>
      <c r="G7315" s="2">
        <f>IFERROR(__xludf.DUMMYFUNCTION("IF(B7315="""","""",COUNTA(SPLIT(B7315,"" "")))"),2.0)</f>
        <v>2</v>
      </c>
    </row>
    <row r="7316">
      <c r="A7316" s="1" t="s">
        <v>14495</v>
      </c>
      <c r="B7316" s="1" t="s">
        <v>14496</v>
      </c>
      <c r="C7316" s="1">
        <v>9847.0</v>
      </c>
      <c r="F7316" s="1" t="s">
        <v>1461</v>
      </c>
      <c r="G7316" s="2">
        <f>IFERROR(__xludf.DUMMYFUNCTION("IF(B7316="""","""",COUNTA(SPLIT(B7316,"" "")))"),5.0)</f>
        <v>5</v>
      </c>
    </row>
    <row r="7317">
      <c r="A7317" s="1" t="s">
        <v>14497</v>
      </c>
      <c r="B7317" s="1" t="s">
        <v>14498</v>
      </c>
      <c r="C7317" s="1">
        <v>9846.0</v>
      </c>
      <c r="F7317" s="1" t="s">
        <v>1461</v>
      </c>
      <c r="G7317" s="2">
        <f>IFERROR(__xludf.DUMMYFUNCTION("IF(B7317="""","""",COUNTA(SPLIT(B7317,"" "")))"),2.0)</f>
        <v>2</v>
      </c>
    </row>
    <row r="7318">
      <c r="A7318" s="1" t="s">
        <v>14499</v>
      </c>
      <c r="B7318" s="1" t="s">
        <v>14500</v>
      </c>
      <c r="C7318" s="1">
        <v>9853.0</v>
      </c>
      <c r="F7318" s="1" t="s">
        <v>1461</v>
      </c>
      <c r="G7318" s="2">
        <f>IFERROR(__xludf.DUMMYFUNCTION("IF(B7318="""","""",COUNTA(SPLIT(B7318,"" "")))"),4.0)</f>
        <v>4</v>
      </c>
    </row>
    <row r="7319">
      <c r="A7319" s="1" t="s">
        <v>14501</v>
      </c>
      <c r="B7319" s="1" t="s">
        <v>14502</v>
      </c>
      <c r="C7319" s="1">
        <v>9852.0</v>
      </c>
      <c r="F7319" s="1" t="s">
        <v>1461</v>
      </c>
      <c r="G7319" s="2">
        <f>IFERROR(__xludf.DUMMYFUNCTION("IF(B7319="""","""",COUNTA(SPLIT(B7319,"" "")))"),2.0)</f>
        <v>2</v>
      </c>
    </row>
    <row r="7320">
      <c r="A7320" s="1" t="s">
        <v>14503</v>
      </c>
      <c r="B7320" s="1" t="s">
        <v>14504</v>
      </c>
      <c r="C7320" s="1">
        <v>6897.0</v>
      </c>
      <c r="F7320" s="1" t="s">
        <v>1461</v>
      </c>
      <c r="G7320" s="2">
        <f>IFERROR(__xludf.DUMMYFUNCTION("IF(B7320="""","""",COUNTA(SPLIT(B7320,"" "")))"),48.0)</f>
        <v>48</v>
      </c>
    </row>
    <row r="7321">
      <c r="A7321" s="1" t="s">
        <v>14505</v>
      </c>
      <c r="B7321" s="1" t="s">
        <v>14506</v>
      </c>
      <c r="C7321" s="1">
        <v>6896.0</v>
      </c>
      <c r="F7321" s="1" t="s">
        <v>1461</v>
      </c>
      <c r="G7321" s="2">
        <f>IFERROR(__xludf.DUMMYFUNCTION("IF(B7321="""","""",COUNTA(SPLIT(B7321,"" "")))"),2.0)</f>
        <v>2</v>
      </c>
    </row>
    <row r="7322">
      <c r="A7322" s="1" t="s">
        <v>14507</v>
      </c>
      <c r="B7322" s="1" t="s">
        <v>14508</v>
      </c>
      <c r="C7322" s="1">
        <v>11195.0</v>
      </c>
      <c r="F7322" s="1" t="s">
        <v>1461</v>
      </c>
      <c r="G7322" s="2">
        <f>IFERROR(__xludf.DUMMYFUNCTION("IF(B7322="""","""",COUNTA(SPLIT(B7322,"" "")))"),18.0)</f>
        <v>18</v>
      </c>
    </row>
    <row r="7323">
      <c r="A7323" s="1" t="s">
        <v>14509</v>
      </c>
      <c r="B7323" s="1" t="s">
        <v>14510</v>
      </c>
      <c r="C7323" s="1">
        <v>11194.0</v>
      </c>
      <c r="F7323" s="1" t="s">
        <v>1461</v>
      </c>
      <c r="G7323" s="2">
        <f>IFERROR(__xludf.DUMMYFUNCTION("IF(B7323="""","""",COUNTA(SPLIT(B7323,"" "")))"),3.0)</f>
        <v>3</v>
      </c>
    </row>
    <row r="7324">
      <c r="A7324" s="1" t="s">
        <v>14511</v>
      </c>
      <c r="B7324" s="1" t="s">
        <v>14512</v>
      </c>
      <c r="C7324" s="1">
        <v>11193.0</v>
      </c>
      <c r="F7324" s="1" t="s">
        <v>1461</v>
      </c>
      <c r="G7324" s="2">
        <f>IFERROR(__xludf.DUMMYFUNCTION("IF(B7324="""","""",COUNTA(SPLIT(B7324,"" "")))"),18.0)</f>
        <v>18</v>
      </c>
    </row>
    <row r="7325">
      <c r="A7325" s="1" t="s">
        <v>14513</v>
      </c>
      <c r="B7325" s="1" t="s">
        <v>14514</v>
      </c>
      <c r="C7325" s="1">
        <v>11192.0</v>
      </c>
      <c r="F7325" s="1" t="s">
        <v>1461</v>
      </c>
      <c r="G7325" s="2">
        <f>IFERROR(__xludf.DUMMYFUNCTION("IF(B7325="""","""",COUNTA(SPLIT(B7325,"" "")))"),3.0)</f>
        <v>3</v>
      </c>
    </row>
    <row r="7326">
      <c r="A7326" s="1" t="s">
        <v>14515</v>
      </c>
      <c r="B7326" s="1" t="s">
        <v>14516</v>
      </c>
      <c r="C7326" s="1">
        <v>11191.0</v>
      </c>
      <c r="F7326" s="1" t="s">
        <v>1461</v>
      </c>
      <c r="G7326" s="2">
        <f>IFERROR(__xludf.DUMMYFUNCTION("IF(B7326="""","""",COUNTA(SPLIT(B7326,"" "")))"),16.0)</f>
        <v>16</v>
      </c>
    </row>
    <row r="7327">
      <c r="A7327" s="1" t="s">
        <v>14517</v>
      </c>
      <c r="B7327" s="1" t="s">
        <v>14518</v>
      </c>
      <c r="C7327" s="1">
        <v>11190.0</v>
      </c>
      <c r="F7327" s="1" t="s">
        <v>1461</v>
      </c>
      <c r="G7327" s="2">
        <f>IFERROR(__xludf.DUMMYFUNCTION("IF(B7327="""","""",COUNTA(SPLIT(B7327,"" "")))"),2.0)</f>
        <v>2</v>
      </c>
    </row>
    <row r="7328">
      <c r="A7328" s="1" t="s">
        <v>14519</v>
      </c>
      <c r="B7328" s="1" t="s">
        <v>14520</v>
      </c>
      <c r="C7328" s="1">
        <v>11189.0</v>
      </c>
      <c r="F7328" s="1" t="s">
        <v>1461</v>
      </c>
      <c r="G7328" s="2">
        <f>IFERROR(__xludf.DUMMYFUNCTION("IF(B7328="""","""",COUNTA(SPLIT(B7328,"" "")))"),45.0)</f>
        <v>45</v>
      </c>
    </row>
    <row r="7329">
      <c r="A7329" s="1" t="s">
        <v>14521</v>
      </c>
      <c r="B7329" s="1" t="s">
        <v>14522</v>
      </c>
      <c r="C7329" s="1">
        <v>11188.0</v>
      </c>
      <c r="F7329" s="1" t="s">
        <v>1461</v>
      </c>
      <c r="G7329" s="2">
        <f>IFERROR(__xludf.DUMMYFUNCTION("IF(B7329="""","""",COUNTA(SPLIT(B7329,"" "")))"),3.0)</f>
        <v>3</v>
      </c>
    </row>
    <row r="7330">
      <c r="A7330" s="1" t="s">
        <v>14523</v>
      </c>
      <c r="B7330" s="1" t="s">
        <v>14524</v>
      </c>
      <c r="C7330" s="1">
        <v>8468.0</v>
      </c>
      <c r="F7330" s="1" t="s">
        <v>1461</v>
      </c>
      <c r="G7330" s="2">
        <f>IFERROR(__xludf.DUMMYFUNCTION("IF(B7330="""","""",COUNTA(SPLIT(B7330,"" "")))"),21.0)</f>
        <v>21</v>
      </c>
    </row>
    <row r="7331">
      <c r="A7331" s="1" t="s">
        <v>14525</v>
      </c>
      <c r="B7331" s="1" t="s">
        <v>14526</v>
      </c>
      <c r="C7331" s="1">
        <v>8467.0</v>
      </c>
      <c r="F7331" s="1" t="s">
        <v>1461</v>
      </c>
      <c r="G7331" s="2">
        <f>IFERROR(__xludf.DUMMYFUNCTION("IF(B7331="""","""",COUNTA(SPLIT(B7331,"" "")))"),3.0)</f>
        <v>3</v>
      </c>
    </row>
    <row r="7332">
      <c r="A7332" s="1" t="s">
        <v>14527</v>
      </c>
      <c r="B7332" s="1" t="s">
        <v>14528</v>
      </c>
      <c r="C7332" s="1">
        <v>10160.0</v>
      </c>
      <c r="F7332" s="1" t="s">
        <v>1461</v>
      </c>
      <c r="G7332" s="2">
        <f>IFERROR(__xludf.DUMMYFUNCTION("IF(B7332="""","""",COUNTA(SPLIT(B7332,"" "")))"),22.0)</f>
        <v>22</v>
      </c>
    </row>
    <row r="7333">
      <c r="A7333" s="1" t="s">
        <v>14529</v>
      </c>
      <c r="B7333" s="1" t="s">
        <v>14530</v>
      </c>
      <c r="C7333" s="1">
        <v>10159.0</v>
      </c>
      <c r="F7333" s="1" t="s">
        <v>1461</v>
      </c>
      <c r="G7333" s="2">
        <f>IFERROR(__xludf.DUMMYFUNCTION("IF(B7333="""","""",COUNTA(SPLIT(B7333,"" "")))"),1.0)</f>
        <v>1</v>
      </c>
    </row>
    <row r="7334">
      <c r="A7334" s="1" t="s">
        <v>14531</v>
      </c>
      <c r="B7334" s="1" t="s">
        <v>14532</v>
      </c>
      <c r="C7334" s="1">
        <v>10162.0</v>
      </c>
      <c r="F7334" s="1" t="s">
        <v>1461</v>
      </c>
      <c r="G7334" s="2">
        <f>IFERROR(__xludf.DUMMYFUNCTION("IF(B7334="""","""",COUNTA(SPLIT(B7334,"" "")))"),47.0)</f>
        <v>47</v>
      </c>
    </row>
    <row r="7335">
      <c r="A7335" s="1" t="s">
        <v>14533</v>
      </c>
      <c r="B7335" s="1" t="s">
        <v>14534</v>
      </c>
      <c r="C7335" s="1">
        <v>11303.0</v>
      </c>
      <c r="F7335" s="1" t="s">
        <v>1461</v>
      </c>
      <c r="G7335" s="2">
        <f>IFERROR(__xludf.DUMMYFUNCTION("IF(B7335="""","""",COUNTA(SPLIT(B7335,"" "")))"),4.0)</f>
        <v>4</v>
      </c>
    </row>
    <row r="7336">
      <c r="A7336" s="1" t="s">
        <v>14535</v>
      </c>
      <c r="B7336" s="1" t="s">
        <v>14536</v>
      </c>
      <c r="C7336" s="1">
        <v>11302.0</v>
      </c>
      <c r="F7336" s="1" t="s">
        <v>1461</v>
      </c>
      <c r="G7336" s="2">
        <f>IFERROR(__xludf.DUMMYFUNCTION("IF(B7336="""","""",COUNTA(SPLIT(B7336,"" "")))"),4.0)</f>
        <v>4</v>
      </c>
    </row>
    <row r="7337">
      <c r="A7337" s="1" t="s">
        <v>14537</v>
      </c>
      <c r="B7337" s="1" t="s">
        <v>14538</v>
      </c>
      <c r="C7337" s="1">
        <v>10161.0</v>
      </c>
      <c r="F7337" s="1" t="s">
        <v>1461</v>
      </c>
      <c r="G7337" s="2">
        <f>IFERROR(__xludf.DUMMYFUNCTION("IF(B7337="""","""",COUNTA(SPLIT(B7337,"" "")))"),1.0)</f>
        <v>1</v>
      </c>
    </row>
    <row r="7338">
      <c r="A7338" s="1" t="s">
        <v>14539</v>
      </c>
      <c r="B7338" s="1" t="s">
        <v>14540</v>
      </c>
      <c r="C7338" s="1">
        <v>5778.0</v>
      </c>
      <c r="F7338" s="1" t="s">
        <v>1461</v>
      </c>
      <c r="G7338" s="2">
        <f>IFERROR(__xludf.DUMMYFUNCTION("IF(B7338="""","""",COUNTA(SPLIT(B7338,"" "")))"),55.0)</f>
        <v>55</v>
      </c>
    </row>
    <row r="7339">
      <c r="A7339" s="1" t="s">
        <v>14541</v>
      </c>
      <c r="B7339" s="1" t="s">
        <v>14542</v>
      </c>
      <c r="C7339" s="1">
        <v>5777.0</v>
      </c>
      <c r="F7339" s="1" t="s">
        <v>1461</v>
      </c>
      <c r="G7339" s="2">
        <f>IFERROR(__xludf.DUMMYFUNCTION("IF(B7339="""","""",COUNTA(SPLIT(B7339,"" "")))"),2.0)</f>
        <v>2</v>
      </c>
    </row>
    <row r="7340">
      <c r="A7340" s="1" t="s">
        <v>14543</v>
      </c>
      <c r="B7340" s="1" t="s">
        <v>14544</v>
      </c>
      <c r="C7340" s="1">
        <v>5792.0</v>
      </c>
      <c r="F7340" s="1" t="s">
        <v>1461</v>
      </c>
      <c r="G7340" s="2">
        <f>IFERROR(__xludf.DUMMYFUNCTION("IF(B7340="""","""",COUNTA(SPLIT(B7340,"" "")))"),17.0)</f>
        <v>17</v>
      </c>
    </row>
    <row r="7341">
      <c r="A7341" s="1" t="s">
        <v>14545</v>
      </c>
      <c r="B7341" s="1" t="s">
        <v>14546</v>
      </c>
      <c r="C7341" s="1">
        <v>5791.0</v>
      </c>
      <c r="F7341" s="1" t="s">
        <v>1461</v>
      </c>
      <c r="G7341" s="2">
        <f>IFERROR(__xludf.DUMMYFUNCTION("IF(B7341="""","""",COUNTA(SPLIT(B7341,"" "")))"),3.0)</f>
        <v>3</v>
      </c>
    </row>
    <row r="7342">
      <c r="A7342" s="1" t="s">
        <v>14547</v>
      </c>
      <c r="B7342" s="1" t="s">
        <v>14548</v>
      </c>
      <c r="C7342" s="1">
        <v>5768.0</v>
      </c>
      <c r="F7342" s="1" t="s">
        <v>1461</v>
      </c>
      <c r="G7342" s="2">
        <f>IFERROR(__xludf.DUMMYFUNCTION("IF(B7342="""","""",COUNTA(SPLIT(B7342,"" "")))"),78.0)</f>
        <v>78</v>
      </c>
    </row>
    <row r="7343">
      <c r="A7343" s="1" t="s">
        <v>14549</v>
      </c>
      <c r="B7343" s="1" t="s">
        <v>14550</v>
      </c>
      <c r="C7343" s="1">
        <v>5767.0</v>
      </c>
      <c r="F7343" s="1" t="s">
        <v>1461</v>
      </c>
      <c r="G7343" s="2">
        <f>IFERROR(__xludf.DUMMYFUNCTION("IF(B7343="""","""",COUNTA(SPLIT(B7343,"" "")))"),2.0)</f>
        <v>2</v>
      </c>
    </row>
    <row r="7344">
      <c r="A7344" s="1" t="s">
        <v>14551</v>
      </c>
      <c r="B7344" s="1" t="s">
        <v>14552</v>
      </c>
      <c r="C7344" s="1">
        <v>11177.0</v>
      </c>
      <c r="F7344" s="1" t="s">
        <v>1461</v>
      </c>
      <c r="G7344" s="2">
        <f>IFERROR(__xludf.DUMMYFUNCTION("IF(B7344="""","""",COUNTA(SPLIT(B7344,"" "")))"),13.0)</f>
        <v>13</v>
      </c>
    </row>
    <row r="7345">
      <c r="A7345" s="1" t="s">
        <v>14553</v>
      </c>
      <c r="B7345" s="1" t="s">
        <v>14554</v>
      </c>
      <c r="C7345" s="1">
        <v>11176.0</v>
      </c>
      <c r="F7345" s="1" t="s">
        <v>1461</v>
      </c>
      <c r="G7345" s="2">
        <f>IFERROR(__xludf.DUMMYFUNCTION("IF(B7345="""","""",COUNTA(SPLIT(B7345,"" "")))"),2.0)</f>
        <v>2</v>
      </c>
    </row>
    <row r="7346">
      <c r="A7346" s="1" t="s">
        <v>14555</v>
      </c>
      <c r="B7346" s="1" t="s">
        <v>14556</v>
      </c>
      <c r="C7346" s="1">
        <v>11183.0</v>
      </c>
      <c r="F7346" s="1" t="s">
        <v>1461</v>
      </c>
      <c r="G7346" s="2">
        <f>IFERROR(__xludf.DUMMYFUNCTION("IF(B7346="""","""",COUNTA(SPLIT(B7346,"" "")))"),10.0)</f>
        <v>10</v>
      </c>
    </row>
    <row r="7347">
      <c r="A7347" s="1" t="s">
        <v>14557</v>
      </c>
      <c r="B7347" s="1" t="s">
        <v>14558</v>
      </c>
      <c r="C7347" s="1">
        <v>11182.0</v>
      </c>
      <c r="F7347" s="1" t="s">
        <v>1461</v>
      </c>
      <c r="G7347" s="2">
        <f>IFERROR(__xludf.DUMMYFUNCTION("IF(B7347="""","""",COUNTA(SPLIT(B7347,"" "")))"),2.0)</f>
        <v>2</v>
      </c>
    </row>
    <row r="7348">
      <c r="A7348" s="1" t="s">
        <v>14559</v>
      </c>
      <c r="B7348" s="1" t="s">
        <v>14560</v>
      </c>
      <c r="C7348" s="1">
        <v>11175.0</v>
      </c>
      <c r="F7348" s="1" t="s">
        <v>1461</v>
      </c>
      <c r="G7348" s="2">
        <f>IFERROR(__xludf.DUMMYFUNCTION("IF(B7348="""","""",COUNTA(SPLIT(B7348,"" "")))"),18.0)</f>
        <v>18</v>
      </c>
    </row>
    <row r="7349">
      <c r="A7349" s="1" t="s">
        <v>14561</v>
      </c>
      <c r="B7349" s="1" t="s">
        <v>14562</v>
      </c>
      <c r="C7349" s="1">
        <v>11174.0</v>
      </c>
      <c r="F7349" s="1" t="s">
        <v>1461</v>
      </c>
      <c r="G7349" s="2">
        <f>IFERROR(__xludf.DUMMYFUNCTION("IF(B7349="""","""",COUNTA(SPLIT(B7349,"" "")))"),2.0)</f>
        <v>2</v>
      </c>
    </row>
    <row r="7350">
      <c r="A7350" s="1" t="s">
        <v>14563</v>
      </c>
      <c r="B7350" s="1" t="s">
        <v>14564</v>
      </c>
      <c r="C7350" s="1">
        <v>11181.0</v>
      </c>
      <c r="F7350" s="1" t="s">
        <v>1461</v>
      </c>
      <c r="G7350" s="2">
        <f>IFERROR(__xludf.DUMMYFUNCTION("IF(B7350="""","""",COUNTA(SPLIT(B7350,"" "")))"),14.0)</f>
        <v>14</v>
      </c>
    </row>
    <row r="7351">
      <c r="A7351" s="1" t="s">
        <v>14565</v>
      </c>
      <c r="B7351" s="1" t="s">
        <v>14566</v>
      </c>
      <c r="C7351" s="1">
        <v>11180.0</v>
      </c>
      <c r="F7351" s="1" t="s">
        <v>1461</v>
      </c>
      <c r="G7351" s="2">
        <f>IFERROR(__xludf.DUMMYFUNCTION("IF(B7351="""","""",COUNTA(SPLIT(B7351,"" "")))"),4.0)</f>
        <v>4</v>
      </c>
    </row>
    <row r="7352">
      <c r="A7352" s="1" t="s">
        <v>14567</v>
      </c>
      <c r="B7352" s="1" t="s">
        <v>14568</v>
      </c>
      <c r="C7352" s="1">
        <v>11179.0</v>
      </c>
      <c r="F7352" s="1" t="s">
        <v>1461</v>
      </c>
      <c r="G7352" s="2">
        <f>IFERROR(__xludf.DUMMYFUNCTION("IF(B7352="""","""",COUNTA(SPLIT(B7352,"" "")))"),12.0)</f>
        <v>12</v>
      </c>
    </row>
    <row r="7353">
      <c r="A7353" s="1" t="s">
        <v>14569</v>
      </c>
      <c r="B7353" s="1" t="s">
        <v>14570</v>
      </c>
      <c r="C7353" s="1">
        <v>11178.0</v>
      </c>
      <c r="F7353" s="1" t="s">
        <v>1461</v>
      </c>
      <c r="G7353" s="2">
        <f>IFERROR(__xludf.DUMMYFUNCTION("IF(B7353="""","""",COUNTA(SPLIT(B7353,"" "")))"),4.0)</f>
        <v>4</v>
      </c>
    </row>
    <row r="7354">
      <c r="A7354" s="1" t="s">
        <v>14571</v>
      </c>
      <c r="B7354" s="1" t="s">
        <v>14572</v>
      </c>
      <c r="C7354" s="1">
        <v>11185.0</v>
      </c>
      <c r="F7354" s="1" t="s">
        <v>1461</v>
      </c>
      <c r="G7354" s="2">
        <f>IFERROR(__xludf.DUMMYFUNCTION("IF(B7354="""","""",COUNTA(SPLIT(B7354,"" "")))"),12.0)</f>
        <v>12</v>
      </c>
    </row>
    <row r="7355">
      <c r="A7355" s="1" t="s">
        <v>14573</v>
      </c>
      <c r="B7355" s="1" t="s">
        <v>14574</v>
      </c>
      <c r="C7355" s="1">
        <v>11184.0</v>
      </c>
      <c r="F7355" s="1" t="s">
        <v>1461</v>
      </c>
      <c r="G7355" s="2">
        <f>IFERROR(__xludf.DUMMYFUNCTION("IF(B7355="""","""",COUNTA(SPLIT(B7355,"" "")))"),4.0)</f>
        <v>4</v>
      </c>
    </row>
    <row r="7356">
      <c r="A7356" s="1" t="s">
        <v>14575</v>
      </c>
      <c r="B7356" s="1" t="s">
        <v>14576</v>
      </c>
      <c r="C7356" s="1">
        <v>5774.0</v>
      </c>
      <c r="F7356" s="1" t="s">
        <v>1461</v>
      </c>
      <c r="G7356" s="2">
        <f>IFERROR(__xludf.DUMMYFUNCTION("IF(B7356="""","""",COUNTA(SPLIT(B7356,"" "")))"),36.0)</f>
        <v>36</v>
      </c>
    </row>
    <row r="7357">
      <c r="A7357" s="1" t="s">
        <v>14577</v>
      </c>
      <c r="B7357" s="1" t="s">
        <v>14578</v>
      </c>
      <c r="C7357" s="1">
        <v>5773.0</v>
      </c>
      <c r="F7357" s="1" t="s">
        <v>1461</v>
      </c>
      <c r="G7357" s="2">
        <f>IFERROR(__xludf.DUMMYFUNCTION("IF(B7357="""","""",COUNTA(SPLIT(B7357,"" "")))"),2.0)</f>
        <v>2</v>
      </c>
    </row>
    <row r="7358">
      <c r="A7358" s="1" t="s">
        <v>14579</v>
      </c>
      <c r="B7358" s="1" t="s">
        <v>14580</v>
      </c>
      <c r="C7358" s="1">
        <v>9833.0</v>
      </c>
      <c r="F7358" s="1" t="s">
        <v>1461</v>
      </c>
      <c r="G7358" s="2">
        <f>IFERROR(__xludf.DUMMYFUNCTION("IF(B7358="""","""",COUNTA(SPLIT(B7358,"" "")))"),31.0)</f>
        <v>31</v>
      </c>
    </row>
    <row r="7359">
      <c r="A7359" s="1" t="s">
        <v>14581</v>
      </c>
      <c r="B7359" s="1" t="s">
        <v>14582</v>
      </c>
      <c r="C7359" s="1">
        <v>9832.0</v>
      </c>
      <c r="F7359" s="1" t="s">
        <v>1461</v>
      </c>
      <c r="G7359" s="2">
        <f>IFERROR(__xludf.DUMMYFUNCTION("IF(B7359="""","""",COUNTA(SPLIT(B7359,"" "")))"),2.0)</f>
        <v>2</v>
      </c>
    </row>
    <row r="7360">
      <c r="A7360" s="1" t="s">
        <v>14583</v>
      </c>
      <c r="B7360" s="1" t="s">
        <v>14584</v>
      </c>
      <c r="C7360" s="1">
        <v>10768.0</v>
      </c>
      <c r="F7360" s="1" t="s">
        <v>1461</v>
      </c>
      <c r="G7360" s="2">
        <f>IFERROR(__xludf.DUMMYFUNCTION("IF(B7360="""","""",COUNTA(SPLIT(B7360,"" "")))"),10.0)</f>
        <v>10</v>
      </c>
    </row>
    <row r="7361">
      <c r="A7361" s="1" t="s">
        <v>14585</v>
      </c>
      <c r="B7361" s="1" t="s">
        <v>880</v>
      </c>
      <c r="C7361" s="1">
        <v>10767.0</v>
      </c>
      <c r="F7361" s="1" t="s">
        <v>1461</v>
      </c>
      <c r="G7361" s="2">
        <f>IFERROR(__xludf.DUMMYFUNCTION("IF(B7361="""","""",COUNTA(SPLIT(B7361,"" "")))"),2.0)</f>
        <v>2</v>
      </c>
    </row>
    <row r="7362">
      <c r="A7362" s="1" t="s">
        <v>14586</v>
      </c>
      <c r="B7362" s="1" t="s">
        <v>14587</v>
      </c>
      <c r="C7362" s="1">
        <v>9767.0</v>
      </c>
      <c r="F7362" s="1" t="s">
        <v>1461</v>
      </c>
      <c r="G7362" s="2">
        <f>IFERROR(__xludf.DUMMYFUNCTION("IF(B7362="""","""",COUNTA(SPLIT(B7362,"" "")))"),13.0)</f>
        <v>13</v>
      </c>
    </row>
    <row r="7363">
      <c r="A7363" s="1" t="s">
        <v>14588</v>
      </c>
      <c r="B7363" s="1" t="s">
        <v>14589</v>
      </c>
      <c r="C7363" s="1">
        <v>9766.0</v>
      </c>
      <c r="F7363" s="1" t="s">
        <v>1461</v>
      </c>
      <c r="G7363" s="2">
        <f>IFERROR(__xludf.DUMMYFUNCTION("IF(B7363="""","""",COUNTA(SPLIT(B7363,"" "")))"),2.0)</f>
        <v>2</v>
      </c>
    </row>
    <row r="7364">
      <c r="A7364" s="1" t="s">
        <v>14590</v>
      </c>
      <c r="B7364" s="1" t="s">
        <v>14591</v>
      </c>
      <c r="C7364" s="1">
        <v>9771.0</v>
      </c>
      <c r="F7364" s="1" t="s">
        <v>1461</v>
      </c>
      <c r="G7364" s="2">
        <f>IFERROR(__xludf.DUMMYFUNCTION("IF(B7364="""","""",COUNTA(SPLIT(B7364,"" "")))"),13.0)</f>
        <v>13</v>
      </c>
    </row>
    <row r="7365">
      <c r="A7365" s="1" t="s">
        <v>14592</v>
      </c>
      <c r="B7365" s="1" t="s">
        <v>14593</v>
      </c>
      <c r="C7365" s="1">
        <v>9770.0</v>
      </c>
      <c r="F7365" s="1" t="s">
        <v>1461</v>
      </c>
      <c r="G7365" s="2">
        <f>IFERROR(__xludf.DUMMYFUNCTION("IF(B7365="""","""",COUNTA(SPLIT(B7365,"" "")))"),2.0)</f>
        <v>2</v>
      </c>
    </row>
    <row r="7366">
      <c r="A7366" s="1" t="s">
        <v>14594</v>
      </c>
      <c r="B7366" s="1" t="s">
        <v>14595</v>
      </c>
      <c r="C7366" s="1">
        <v>9769.0</v>
      </c>
      <c r="F7366" s="1" t="s">
        <v>1461</v>
      </c>
      <c r="G7366" s="2">
        <f>IFERROR(__xludf.DUMMYFUNCTION("IF(B7366="""","""",COUNTA(SPLIT(B7366,"" "")))"),13.0)</f>
        <v>13</v>
      </c>
    </row>
    <row r="7367">
      <c r="A7367" s="1" t="s">
        <v>14596</v>
      </c>
      <c r="B7367" s="1" t="s">
        <v>14597</v>
      </c>
      <c r="C7367" s="1">
        <v>9768.0</v>
      </c>
      <c r="F7367" s="1" t="s">
        <v>1461</v>
      </c>
      <c r="G7367" s="2">
        <f>IFERROR(__xludf.DUMMYFUNCTION("IF(B7367="""","""",COUNTA(SPLIT(B7367,"" "")))"),2.0)</f>
        <v>2</v>
      </c>
    </row>
    <row r="7368">
      <c r="A7368" s="1" t="s">
        <v>14598</v>
      </c>
      <c r="B7368" s="1" t="s">
        <v>14599</v>
      </c>
      <c r="C7368" s="1">
        <v>5770.0</v>
      </c>
      <c r="F7368" s="1" t="s">
        <v>1461</v>
      </c>
      <c r="G7368" s="2">
        <f>IFERROR(__xludf.DUMMYFUNCTION("IF(B7368="""","""",COUNTA(SPLIT(B7368,"" "")))"),55.0)</f>
        <v>55</v>
      </c>
    </row>
    <row r="7369">
      <c r="A7369" s="1" t="s">
        <v>14600</v>
      </c>
      <c r="B7369" s="1" t="s">
        <v>14601</v>
      </c>
      <c r="C7369" s="1">
        <v>5769.0</v>
      </c>
      <c r="F7369" s="1" t="s">
        <v>1461</v>
      </c>
      <c r="G7369" s="2">
        <f>IFERROR(__xludf.DUMMYFUNCTION("IF(B7369="""","""",COUNTA(SPLIT(B7369,"" "")))"),4.0)</f>
        <v>4</v>
      </c>
    </row>
    <row r="7370">
      <c r="A7370" s="1" t="s">
        <v>14602</v>
      </c>
      <c r="B7370" s="1" t="s">
        <v>14603</v>
      </c>
      <c r="C7370" s="1">
        <v>5772.0</v>
      </c>
      <c r="F7370" s="1" t="s">
        <v>1461</v>
      </c>
      <c r="G7370" s="2">
        <f>IFERROR(__xludf.DUMMYFUNCTION("IF(B7370="""","""",COUNTA(SPLIT(B7370,"" "")))"),33.0)</f>
        <v>33</v>
      </c>
    </row>
    <row r="7371">
      <c r="A7371" s="1" t="s">
        <v>14604</v>
      </c>
      <c r="B7371" s="1" t="s">
        <v>14605</v>
      </c>
      <c r="C7371" s="1">
        <v>5771.0</v>
      </c>
      <c r="F7371" s="1" t="s">
        <v>1461</v>
      </c>
      <c r="G7371" s="2">
        <f>IFERROR(__xludf.DUMMYFUNCTION("IF(B7371="""","""",COUNTA(SPLIT(B7371,"" "")))"),2.0)</f>
        <v>2</v>
      </c>
    </row>
    <row r="7372">
      <c r="A7372" s="1" t="s">
        <v>14606</v>
      </c>
      <c r="B7372" s="1" t="s">
        <v>14607</v>
      </c>
      <c r="C7372" s="1">
        <v>9831.0</v>
      </c>
      <c r="F7372" s="1" t="s">
        <v>1461</v>
      </c>
      <c r="G7372" s="2">
        <f>IFERROR(__xludf.DUMMYFUNCTION("IF(B7372="""","""",COUNTA(SPLIT(B7372,"" "")))"),10.0)</f>
        <v>10</v>
      </c>
    </row>
    <row r="7373">
      <c r="A7373" s="1" t="s">
        <v>14608</v>
      </c>
      <c r="B7373" s="1" t="s">
        <v>14609</v>
      </c>
      <c r="C7373" s="1">
        <v>9830.0</v>
      </c>
      <c r="F7373" s="1" t="s">
        <v>1461</v>
      </c>
      <c r="G7373" s="2">
        <f>IFERROR(__xludf.DUMMYFUNCTION("IF(B7373="""","""",COUNTA(SPLIT(B7373,"" "")))"),2.0)</f>
        <v>2</v>
      </c>
    </row>
    <row r="7374">
      <c r="A7374" s="1" t="s">
        <v>14610</v>
      </c>
      <c r="B7374" s="1" t="s">
        <v>14611</v>
      </c>
      <c r="C7374" s="1">
        <v>11459.0</v>
      </c>
      <c r="F7374" s="1" t="s">
        <v>1461</v>
      </c>
      <c r="G7374" s="2">
        <f>IFERROR(__xludf.DUMMYFUNCTION("IF(B7374="""","""",COUNTA(SPLIT(B7374,"" "")))"),24.0)</f>
        <v>24</v>
      </c>
    </row>
    <row r="7375">
      <c r="A7375" s="1" t="s">
        <v>14612</v>
      </c>
      <c r="B7375" s="1" t="s">
        <v>14613</v>
      </c>
      <c r="C7375" s="1">
        <v>11458.0</v>
      </c>
      <c r="F7375" s="1" t="s">
        <v>1461</v>
      </c>
      <c r="G7375" s="2">
        <f>IFERROR(__xludf.DUMMYFUNCTION("IF(B7375="""","""",COUNTA(SPLIT(B7375,"" "")))"),2.0)</f>
        <v>2</v>
      </c>
    </row>
    <row r="7376">
      <c r="A7376" s="1" t="s">
        <v>14614</v>
      </c>
      <c r="B7376" s="1" t="s">
        <v>14615</v>
      </c>
      <c r="C7376" s="1">
        <v>5796.0</v>
      </c>
      <c r="F7376" s="1" t="s">
        <v>1461</v>
      </c>
      <c r="G7376" s="2">
        <f>IFERROR(__xludf.DUMMYFUNCTION("IF(B7376="""","""",COUNTA(SPLIT(B7376,"" "")))"),34.0)</f>
        <v>34</v>
      </c>
    </row>
    <row r="7377">
      <c r="A7377" s="1" t="s">
        <v>14616</v>
      </c>
      <c r="B7377" s="1" t="s">
        <v>14617</v>
      </c>
      <c r="C7377" s="1">
        <v>5795.0</v>
      </c>
      <c r="F7377" s="1" t="s">
        <v>1461</v>
      </c>
      <c r="G7377" s="2">
        <f>IFERROR(__xludf.DUMMYFUNCTION("IF(B7377="""","""",COUNTA(SPLIT(B7377,"" "")))"),2.0)</f>
        <v>2</v>
      </c>
    </row>
    <row r="7378">
      <c r="A7378" s="1" t="s">
        <v>14618</v>
      </c>
      <c r="B7378" s="1" t="s">
        <v>14619</v>
      </c>
      <c r="C7378" s="1">
        <v>9829.0</v>
      </c>
      <c r="F7378" s="1" t="s">
        <v>1461</v>
      </c>
      <c r="G7378" s="2">
        <f>IFERROR(__xludf.DUMMYFUNCTION("IF(B7378="""","""",COUNTA(SPLIT(B7378,"" "")))"),9.0)</f>
        <v>9</v>
      </c>
    </row>
    <row r="7379">
      <c r="A7379" s="1" t="s">
        <v>14620</v>
      </c>
      <c r="B7379" s="1" t="s">
        <v>14621</v>
      </c>
      <c r="C7379" s="1">
        <v>9828.0</v>
      </c>
      <c r="F7379" s="1" t="s">
        <v>1461</v>
      </c>
      <c r="G7379" s="2">
        <f>IFERROR(__xludf.DUMMYFUNCTION("IF(B7379="""","""",COUNTA(SPLIT(B7379,"" "")))"),1.0)</f>
        <v>1</v>
      </c>
    </row>
    <row r="7380">
      <c r="A7380" s="1" t="s">
        <v>14622</v>
      </c>
      <c r="B7380" s="1" t="s">
        <v>14623</v>
      </c>
      <c r="C7380" s="1">
        <v>7305.0</v>
      </c>
      <c r="F7380" s="1" t="s">
        <v>1461</v>
      </c>
      <c r="G7380" s="2">
        <f>IFERROR(__xludf.DUMMYFUNCTION("IF(B7380="""","""",COUNTA(SPLIT(B7380,"" "")))"),2.0)</f>
        <v>2</v>
      </c>
    </row>
    <row r="7381">
      <c r="A7381" s="1" t="s">
        <v>14624</v>
      </c>
      <c r="B7381" s="1" t="s">
        <v>14625</v>
      </c>
      <c r="C7381" s="1">
        <v>7306.0</v>
      </c>
      <c r="F7381" s="1" t="s">
        <v>1461</v>
      </c>
      <c r="G7381" s="2">
        <f>IFERROR(__xludf.DUMMYFUNCTION("IF(B7381="""","""",COUNTA(SPLIT(B7381,"" "")))"),21.0)</f>
        <v>21</v>
      </c>
    </row>
    <row r="7382">
      <c r="A7382" s="1" t="s">
        <v>14626</v>
      </c>
      <c r="B7382" s="1" t="s">
        <v>14627</v>
      </c>
      <c r="C7382" s="1">
        <v>7308.0</v>
      </c>
      <c r="F7382" s="1" t="s">
        <v>1461</v>
      </c>
      <c r="G7382" s="2">
        <f>IFERROR(__xludf.DUMMYFUNCTION("IF(B7382="""","""",COUNTA(SPLIT(B7382,"" "")))"),23.0)</f>
        <v>23</v>
      </c>
    </row>
    <row r="7383">
      <c r="A7383" s="1" t="s">
        <v>14628</v>
      </c>
      <c r="B7383" s="1" t="s">
        <v>14629</v>
      </c>
      <c r="C7383" s="1">
        <v>8353.0</v>
      </c>
      <c r="F7383" s="1" t="s">
        <v>1461</v>
      </c>
      <c r="G7383" s="2">
        <f>IFERROR(__xludf.DUMMYFUNCTION("IF(B7383="""","""",COUNTA(SPLIT(B7383,"" "")))"),47.0)</f>
        <v>47</v>
      </c>
    </row>
    <row r="7384">
      <c r="A7384" s="1" t="s">
        <v>14630</v>
      </c>
      <c r="B7384" s="1" t="s">
        <v>14631</v>
      </c>
      <c r="C7384" s="1">
        <v>7307.0</v>
      </c>
      <c r="F7384" s="1" t="s">
        <v>1461</v>
      </c>
      <c r="G7384" s="2">
        <f>IFERROR(__xludf.DUMMYFUNCTION("IF(B7384="""","""",COUNTA(SPLIT(B7384,"" "")))"),2.0)</f>
        <v>2</v>
      </c>
    </row>
    <row r="7385">
      <c r="A7385" s="1" t="s">
        <v>14632</v>
      </c>
      <c r="B7385" s="1" t="s">
        <v>14633</v>
      </c>
      <c r="C7385" s="1">
        <v>11442.0</v>
      </c>
      <c r="F7385" s="1" t="s">
        <v>1461</v>
      </c>
      <c r="G7385" s="2">
        <f>IFERROR(__xludf.DUMMYFUNCTION("IF(B7385="""","""",COUNTA(SPLIT(B7385,"" "")))"),16.0)</f>
        <v>16</v>
      </c>
    </row>
    <row r="7386">
      <c r="A7386" s="1" t="s">
        <v>14634</v>
      </c>
      <c r="B7386" s="1" t="s">
        <v>14635</v>
      </c>
      <c r="C7386" s="1">
        <v>11441.0</v>
      </c>
      <c r="F7386" s="1" t="s">
        <v>1461</v>
      </c>
      <c r="G7386" s="2">
        <f>IFERROR(__xludf.DUMMYFUNCTION("IF(B7386="""","""",COUNTA(SPLIT(B7386,"" "")))"),5.0)</f>
        <v>5</v>
      </c>
    </row>
    <row r="7387">
      <c r="A7387" s="1" t="s">
        <v>14636</v>
      </c>
      <c r="B7387" s="1" t="s">
        <v>14637</v>
      </c>
      <c r="C7387" s="1">
        <v>5794.0</v>
      </c>
      <c r="F7387" s="1" t="s">
        <v>1461</v>
      </c>
      <c r="G7387" s="2">
        <f>IFERROR(__xludf.DUMMYFUNCTION("IF(B7387="""","""",COUNTA(SPLIT(B7387,"" "")))"),45.0)</f>
        <v>45</v>
      </c>
    </row>
    <row r="7388">
      <c r="A7388" s="1" t="s">
        <v>14638</v>
      </c>
      <c r="B7388" s="1" t="s">
        <v>14639</v>
      </c>
      <c r="C7388" s="1">
        <v>5793.0</v>
      </c>
      <c r="F7388" s="1" t="s">
        <v>1461</v>
      </c>
      <c r="G7388" s="2">
        <f>IFERROR(__xludf.DUMMYFUNCTION("IF(B7388="""","""",COUNTA(SPLIT(B7388,"" "")))"),1.0)</f>
        <v>1</v>
      </c>
    </row>
    <row r="7389">
      <c r="A7389" s="1" t="s">
        <v>14640</v>
      </c>
      <c r="B7389" s="1" t="s">
        <v>14641</v>
      </c>
      <c r="C7389" s="1">
        <v>5782.0</v>
      </c>
      <c r="F7389" s="1" t="s">
        <v>1461</v>
      </c>
      <c r="G7389" s="2">
        <f>IFERROR(__xludf.DUMMYFUNCTION("IF(B7389="""","""",COUNTA(SPLIT(B7389,"" "")))"),23.0)</f>
        <v>23</v>
      </c>
    </row>
    <row r="7390">
      <c r="A7390" s="1" t="s">
        <v>14642</v>
      </c>
      <c r="B7390" s="1" t="s">
        <v>14643</v>
      </c>
      <c r="C7390" s="1">
        <v>5781.0</v>
      </c>
      <c r="F7390" s="1" t="s">
        <v>1461</v>
      </c>
      <c r="G7390" s="2">
        <f>IFERROR(__xludf.DUMMYFUNCTION("IF(B7390="""","""",COUNTA(SPLIT(B7390,"" "")))"),2.0)</f>
        <v>2</v>
      </c>
    </row>
    <row r="7391">
      <c r="A7391" s="1" t="s">
        <v>14644</v>
      </c>
      <c r="B7391" s="1" t="s">
        <v>14645</v>
      </c>
      <c r="C7391" s="1">
        <v>5788.0</v>
      </c>
      <c r="F7391" s="1" t="s">
        <v>1461</v>
      </c>
      <c r="G7391" s="2">
        <f>IFERROR(__xludf.DUMMYFUNCTION("IF(B7391="""","""",COUNTA(SPLIT(B7391,"" "")))"),25.0)</f>
        <v>25</v>
      </c>
    </row>
    <row r="7392">
      <c r="A7392" s="1" t="s">
        <v>14646</v>
      </c>
      <c r="B7392" s="1" t="s">
        <v>13012</v>
      </c>
      <c r="C7392" s="1">
        <v>5787.0</v>
      </c>
      <c r="F7392" s="1" t="s">
        <v>1461</v>
      </c>
      <c r="G7392" s="2">
        <f>IFERROR(__xludf.DUMMYFUNCTION("IF(B7392="""","""",COUNTA(SPLIT(B7392,"" "")))"),2.0)</f>
        <v>2</v>
      </c>
    </row>
    <row r="7393">
      <c r="A7393" s="1" t="s">
        <v>14647</v>
      </c>
      <c r="B7393" s="1" t="s">
        <v>14648</v>
      </c>
      <c r="C7393" s="1">
        <v>5786.0</v>
      </c>
      <c r="F7393" s="1" t="s">
        <v>1461</v>
      </c>
      <c r="G7393" s="2">
        <f>IFERROR(__xludf.DUMMYFUNCTION("IF(B7393="""","""",COUNTA(SPLIT(B7393,"" "")))"),22.0)</f>
        <v>22</v>
      </c>
    </row>
    <row r="7394">
      <c r="A7394" s="1" t="s">
        <v>14649</v>
      </c>
      <c r="B7394" s="1" t="s">
        <v>14650</v>
      </c>
      <c r="C7394" s="1">
        <v>5785.0</v>
      </c>
      <c r="F7394" s="1" t="s">
        <v>1461</v>
      </c>
      <c r="G7394" s="2">
        <f>IFERROR(__xludf.DUMMYFUNCTION("IF(B7394="""","""",COUNTA(SPLIT(B7394,"" "")))"),2.0)</f>
        <v>2</v>
      </c>
    </row>
    <row r="7395">
      <c r="A7395" s="1" t="s">
        <v>14651</v>
      </c>
      <c r="B7395" s="1" t="s">
        <v>14652</v>
      </c>
      <c r="C7395" s="1">
        <v>5784.0</v>
      </c>
      <c r="F7395" s="1" t="s">
        <v>1461</v>
      </c>
      <c r="G7395" s="2">
        <f>IFERROR(__xludf.DUMMYFUNCTION("IF(B7395="""","""",COUNTA(SPLIT(B7395,"" "")))"),22.0)</f>
        <v>22</v>
      </c>
    </row>
    <row r="7396">
      <c r="A7396" s="1" t="s">
        <v>14653</v>
      </c>
      <c r="B7396" s="1" t="s">
        <v>14654</v>
      </c>
      <c r="C7396" s="1">
        <v>5783.0</v>
      </c>
      <c r="F7396" s="1" t="s">
        <v>1461</v>
      </c>
      <c r="G7396" s="2">
        <f>IFERROR(__xludf.DUMMYFUNCTION("IF(B7396="""","""",COUNTA(SPLIT(B7396,"" "")))"),2.0)</f>
        <v>2</v>
      </c>
    </row>
    <row r="7397">
      <c r="A7397" s="1" t="s">
        <v>14655</v>
      </c>
      <c r="B7397" s="1" t="s">
        <v>14656</v>
      </c>
      <c r="C7397" s="1">
        <v>5790.0</v>
      </c>
      <c r="F7397" s="1" t="s">
        <v>1461</v>
      </c>
      <c r="G7397" s="2">
        <f>IFERROR(__xludf.DUMMYFUNCTION("IF(B7397="""","""",COUNTA(SPLIT(B7397,"" "")))"),36.0)</f>
        <v>36</v>
      </c>
    </row>
    <row r="7398">
      <c r="A7398" s="1" t="s">
        <v>14657</v>
      </c>
      <c r="B7398" s="1" t="s">
        <v>13024</v>
      </c>
      <c r="C7398" s="1">
        <v>5789.0</v>
      </c>
      <c r="F7398" s="1" t="s">
        <v>1461</v>
      </c>
      <c r="G7398" s="2">
        <f>IFERROR(__xludf.DUMMYFUNCTION("IF(B7398="""","""",COUNTA(SPLIT(B7398,"" "")))"),2.0)</f>
        <v>2</v>
      </c>
    </row>
    <row r="7399">
      <c r="A7399" s="1" t="s">
        <v>14658</v>
      </c>
      <c r="B7399" s="1" t="s">
        <v>14659</v>
      </c>
      <c r="C7399" s="1">
        <v>11476.0</v>
      </c>
      <c r="F7399" s="1" t="s">
        <v>1461</v>
      </c>
      <c r="G7399" s="2">
        <f>IFERROR(__xludf.DUMMYFUNCTION("IF(B7399="""","""",COUNTA(SPLIT(B7399,"" "")))"),2.0)</f>
        <v>2</v>
      </c>
    </row>
    <row r="7400">
      <c r="A7400" s="1" t="s">
        <v>14660</v>
      </c>
      <c r="B7400" s="1" t="s">
        <v>14661</v>
      </c>
      <c r="C7400" s="1">
        <v>11477.0</v>
      </c>
      <c r="F7400" s="1" t="s">
        <v>1461</v>
      </c>
      <c r="G7400" s="2">
        <f>IFERROR(__xludf.DUMMYFUNCTION("IF(B7400="""","""",COUNTA(SPLIT(B7400,"" "")))"),6.0)</f>
        <v>6</v>
      </c>
    </row>
    <row r="7401">
      <c r="A7401" s="1" t="s">
        <v>14662</v>
      </c>
      <c r="B7401" s="1" t="s">
        <v>14663</v>
      </c>
      <c r="C7401" s="1">
        <v>11478.0</v>
      </c>
      <c r="F7401" s="1" t="s">
        <v>1461</v>
      </c>
      <c r="G7401" s="2">
        <f>IFERROR(__xludf.DUMMYFUNCTION("IF(B7401="""","""",COUNTA(SPLIT(B7401,"" "")))"),4.0)</f>
        <v>4</v>
      </c>
    </row>
    <row r="7402">
      <c r="A7402" s="1" t="s">
        <v>14664</v>
      </c>
      <c r="B7402" s="1" t="s">
        <v>14665</v>
      </c>
      <c r="C7402" s="1">
        <v>11479.0</v>
      </c>
      <c r="F7402" s="1" t="s">
        <v>1461</v>
      </c>
      <c r="G7402" s="2">
        <f>IFERROR(__xludf.DUMMYFUNCTION("IF(B7402="""","""",COUNTA(SPLIT(B7402,"" "")))"),7.0)</f>
        <v>7</v>
      </c>
    </row>
    <row r="7403">
      <c r="A7403" s="1" t="s">
        <v>14666</v>
      </c>
      <c r="B7403" s="1" t="s">
        <v>14667</v>
      </c>
      <c r="C7403" s="1">
        <v>11480.0</v>
      </c>
      <c r="F7403" s="1" t="s">
        <v>1461</v>
      </c>
      <c r="G7403" s="2">
        <f>IFERROR(__xludf.DUMMYFUNCTION("IF(B7403="""","""",COUNTA(SPLIT(B7403,"" "")))"),3.0)</f>
        <v>3</v>
      </c>
    </row>
    <row r="7404">
      <c r="A7404" s="1" t="s">
        <v>14668</v>
      </c>
      <c r="B7404" s="1" t="s">
        <v>14669</v>
      </c>
      <c r="C7404" s="1">
        <v>11481.0</v>
      </c>
      <c r="F7404" s="1" t="s">
        <v>1461</v>
      </c>
      <c r="G7404" s="2">
        <f>IFERROR(__xludf.DUMMYFUNCTION("IF(B7404="""","""",COUNTA(SPLIT(B7404,"" "")))"),11.0)</f>
        <v>11</v>
      </c>
    </row>
    <row r="7405">
      <c r="A7405" s="1" t="s">
        <v>14670</v>
      </c>
      <c r="B7405" s="1" t="s">
        <v>14671</v>
      </c>
      <c r="C7405" s="1">
        <v>11482.0</v>
      </c>
      <c r="F7405" s="1" t="s">
        <v>1461</v>
      </c>
      <c r="G7405" s="2">
        <f>IFERROR(__xludf.DUMMYFUNCTION("IF(B7405="""","""",COUNTA(SPLIT(B7405,"" "")))"),3.0)</f>
        <v>3</v>
      </c>
    </row>
    <row r="7406">
      <c r="A7406" s="1" t="s">
        <v>14672</v>
      </c>
      <c r="B7406" s="1" t="s">
        <v>14673</v>
      </c>
      <c r="C7406" s="1">
        <v>11483.0</v>
      </c>
      <c r="F7406" s="1" t="s">
        <v>1461</v>
      </c>
      <c r="G7406" s="2">
        <f>IFERROR(__xludf.DUMMYFUNCTION("IF(B7406="""","""",COUNTA(SPLIT(B7406,"" "")))"),19.0)</f>
        <v>19</v>
      </c>
    </row>
    <row r="7407">
      <c r="A7407" s="1" t="s">
        <v>14674</v>
      </c>
      <c r="B7407" s="1" t="s">
        <v>14675</v>
      </c>
      <c r="C7407" s="1">
        <v>11484.0</v>
      </c>
      <c r="F7407" s="1" t="s">
        <v>1461</v>
      </c>
      <c r="G7407" s="2">
        <f>IFERROR(__xludf.DUMMYFUNCTION("IF(B7407="""","""",COUNTA(SPLIT(B7407,"" "")))"),2.0)</f>
        <v>2</v>
      </c>
    </row>
    <row r="7408">
      <c r="A7408" s="1" t="s">
        <v>14676</v>
      </c>
      <c r="B7408" s="1" t="s">
        <v>14677</v>
      </c>
      <c r="C7408" s="1">
        <v>11485.0</v>
      </c>
      <c r="F7408" s="1" t="s">
        <v>1461</v>
      </c>
      <c r="G7408" s="2">
        <f>IFERROR(__xludf.DUMMYFUNCTION("IF(B7408="""","""",COUNTA(SPLIT(B7408,"" "")))"),29.0)</f>
        <v>29</v>
      </c>
    </row>
    <row r="7409">
      <c r="A7409" s="1" t="s">
        <v>14678</v>
      </c>
      <c r="B7409" s="1" t="s">
        <v>14679</v>
      </c>
      <c r="C7409" s="1">
        <v>11494.0</v>
      </c>
      <c r="F7409" s="1" t="s">
        <v>1461</v>
      </c>
      <c r="G7409" s="2">
        <f>IFERROR(__xludf.DUMMYFUNCTION("IF(B7409="""","""",COUNTA(SPLIT(B7409,"" "")))"),2.0)</f>
        <v>2</v>
      </c>
    </row>
    <row r="7410">
      <c r="A7410" s="1" t="s">
        <v>14680</v>
      </c>
      <c r="B7410" s="1" t="s">
        <v>14681</v>
      </c>
      <c r="C7410" s="1">
        <v>11495.0</v>
      </c>
      <c r="F7410" s="1" t="s">
        <v>1461</v>
      </c>
      <c r="G7410" s="2">
        <f>IFERROR(__xludf.DUMMYFUNCTION("IF(B7410="""","""",COUNTA(SPLIT(B7410,"" "")))"),35.0)</f>
        <v>35</v>
      </c>
    </row>
    <row r="7411">
      <c r="A7411" s="1" t="s">
        <v>14682</v>
      </c>
      <c r="B7411" s="1" t="s">
        <v>14683</v>
      </c>
      <c r="C7411" s="1">
        <v>11492.0</v>
      </c>
      <c r="F7411" s="1" t="s">
        <v>1461</v>
      </c>
      <c r="G7411" s="2">
        <f>IFERROR(__xludf.DUMMYFUNCTION("IF(B7411="""","""",COUNTA(SPLIT(B7411,"" "")))"),3.0)</f>
        <v>3</v>
      </c>
    </row>
    <row r="7412">
      <c r="A7412" s="1" t="s">
        <v>14684</v>
      </c>
      <c r="B7412" s="1" t="s">
        <v>14685</v>
      </c>
      <c r="C7412" s="1">
        <v>11493.0</v>
      </c>
      <c r="F7412" s="1" t="s">
        <v>1461</v>
      </c>
      <c r="G7412" s="2">
        <f>IFERROR(__xludf.DUMMYFUNCTION("IF(B7412="""","""",COUNTA(SPLIT(B7412,"" "")))"),23.0)</f>
        <v>23</v>
      </c>
    </row>
    <row r="7413">
      <c r="A7413" s="1" t="s">
        <v>14686</v>
      </c>
      <c r="B7413" s="1" t="s">
        <v>14687</v>
      </c>
      <c r="C7413" s="1">
        <v>10901.0</v>
      </c>
      <c r="F7413" s="1" t="s">
        <v>1461</v>
      </c>
      <c r="G7413" s="2">
        <f>IFERROR(__xludf.DUMMYFUNCTION("IF(B7413="""","""",COUNTA(SPLIT(B7413,"" "")))"),10.0)</f>
        <v>10</v>
      </c>
    </row>
    <row r="7414">
      <c r="A7414" s="1" t="s">
        <v>14688</v>
      </c>
      <c r="B7414" s="1" t="s">
        <v>14689</v>
      </c>
      <c r="C7414" s="1">
        <v>10900.0</v>
      </c>
      <c r="F7414" s="1" t="s">
        <v>1461</v>
      </c>
      <c r="G7414" s="2">
        <f>IFERROR(__xludf.DUMMYFUNCTION("IF(B7414="""","""",COUNTA(SPLIT(B7414,"" "")))"),3.0)</f>
        <v>3</v>
      </c>
    </row>
    <row r="7415">
      <c r="A7415" s="1" t="s">
        <v>14690</v>
      </c>
      <c r="B7415" s="1" t="s">
        <v>14691</v>
      </c>
      <c r="C7415" s="1">
        <v>5766.0</v>
      </c>
      <c r="F7415" s="1" t="s">
        <v>1461</v>
      </c>
      <c r="G7415" s="2">
        <f>IFERROR(__xludf.DUMMYFUNCTION("IF(B7415="""","""",COUNTA(SPLIT(B7415,"" "")))"),15.0)</f>
        <v>15</v>
      </c>
    </row>
    <row r="7416">
      <c r="A7416" s="1" t="s">
        <v>14692</v>
      </c>
      <c r="B7416" s="1" t="s">
        <v>9783</v>
      </c>
      <c r="C7416" s="1">
        <v>5765.0</v>
      </c>
      <c r="F7416" s="1" t="s">
        <v>1461</v>
      </c>
      <c r="G7416" s="2">
        <f>IFERROR(__xludf.DUMMYFUNCTION("IF(B7416="""","""",COUNTA(SPLIT(B7416,"" "")))"),1.0)</f>
        <v>1</v>
      </c>
    </row>
    <row r="7417">
      <c r="A7417" s="1" t="s">
        <v>14693</v>
      </c>
      <c r="B7417" s="1" t="s">
        <v>14694</v>
      </c>
      <c r="C7417" s="1">
        <v>9813.0</v>
      </c>
      <c r="F7417" s="1" t="s">
        <v>1461</v>
      </c>
      <c r="G7417" s="2">
        <f>IFERROR(__xludf.DUMMYFUNCTION("IF(B7417="""","""",COUNTA(SPLIT(B7417,"" "")))"),15.0)</f>
        <v>15</v>
      </c>
    </row>
    <row r="7418">
      <c r="A7418" s="1" t="s">
        <v>14695</v>
      </c>
      <c r="B7418" s="1" t="s">
        <v>14696</v>
      </c>
      <c r="C7418" s="1">
        <v>9812.0</v>
      </c>
      <c r="F7418" s="1" t="s">
        <v>1461</v>
      </c>
      <c r="G7418" s="2">
        <f>IFERROR(__xludf.DUMMYFUNCTION("IF(B7418="""","""",COUNTA(SPLIT(B7418,"" "")))"),5.0)</f>
        <v>5</v>
      </c>
    </row>
    <row r="7419">
      <c r="A7419" s="1" t="s">
        <v>14697</v>
      </c>
      <c r="B7419" s="1" t="s">
        <v>14698</v>
      </c>
      <c r="C7419" s="1">
        <v>6308.0</v>
      </c>
      <c r="F7419" s="1" t="s">
        <v>1461</v>
      </c>
      <c r="G7419" s="2">
        <f>IFERROR(__xludf.DUMMYFUNCTION("IF(B7419="""","""",COUNTA(SPLIT(B7419,"" "")))"),31.0)</f>
        <v>31</v>
      </c>
    </row>
    <row r="7420">
      <c r="A7420" s="1" t="s">
        <v>14699</v>
      </c>
      <c r="B7420" s="1" t="s">
        <v>14700</v>
      </c>
      <c r="C7420" s="1">
        <v>6307.0</v>
      </c>
      <c r="F7420" s="1" t="s">
        <v>1461</v>
      </c>
      <c r="G7420" s="2">
        <f>IFERROR(__xludf.DUMMYFUNCTION("IF(B7420="""","""",COUNTA(SPLIT(B7420,"" "")))"),2.0)</f>
        <v>2</v>
      </c>
    </row>
    <row r="7421">
      <c r="A7421" s="1" t="s">
        <v>14701</v>
      </c>
      <c r="B7421" s="1" t="s">
        <v>14702</v>
      </c>
      <c r="C7421" s="1">
        <v>5780.0</v>
      </c>
      <c r="F7421" s="1" t="s">
        <v>1461</v>
      </c>
      <c r="G7421" s="2">
        <f>IFERROR(__xludf.DUMMYFUNCTION("IF(B7421="""","""",COUNTA(SPLIT(B7421,"" "")))"),48.0)</f>
        <v>48</v>
      </c>
    </row>
    <row r="7422">
      <c r="A7422" s="1" t="s">
        <v>14703</v>
      </c>
      <c r="B7422" s="1" t="s">
        <v>14704</v>
      </c>
      <c r="C7422" s="1">
        <v>5779.0</v>
      </c>
      <c r="F7422" s="1" t="s">
        <v>1461</v>
      </c>
      <c r="G7422" s="2">
        <f>IFERROR(__xludf.DUMMYFUNCTION("IF(B7422="""","""",COUNTA(SPLIT(B7422,"" "")))"),2.0)</f>
        <v>2</v>
      </c>
    </row>
    <row r="7423">
      <c r="A7423" s="1" t="s">
        <v>14705</v>
      </c>
      <c r="B7423" s="1" t="s">
        <v>14706</v>
      </c>
      <c r="C7423" s="1">
        <v>8152.0</v>
      </c>
      <c r="F7423" s="1" t="s">
        <v>1461</v>
      </c>
      <c r="G7423" s="2">
        <f>IFERROR(__xludf.DUMMYFUNCTION("IF(B7423="""","""",COUNTA(SPLIT(B7423,"" "")))"),3.0)</f>
        <v>3</v>
      </c>
    </row>
    <row r="7424">
      <c r="A7424" s="1" t="s">
        <v>14707</v>
      </c>
      <c r="B7424" s="1" t="s">
        <v>14708</v>
      </c>
      <c r="C7424" s="1">
        <v>7607.0</v>
      </c>
      <c r="F7424" s="1" t="s">
        <v>1461</v>
      </c>
      <c r="G7424" s="2">
        <f>IFERROR(__xludf.DUMMYFUNCTION("IF(B7424="""","""",COUNTA(SPLIT(B7424,"" "")))"),7.0)</f>
        <v>7</v>
      </c>
    </row>
    <row r="7425">
      <c r="A7425" s="1" t="s">
        <v>14709</v>
      </c>
      <c r="B7425" s="1" t="s">
        <v>4678</v>
      </c>
      <c r="C7425" s="1">
        <v>7599.0</v>
      </c>
      <c r="F7425" s="1" t="s">
        <v>1461</v>
      </c>
      <c r="G7425" s="2">
        <f>IFERROR(__xludf.DUMMYFUNCTION("IF(B7425="""","""",COUNTA(SPLIT(B7425,"" "")))"),9.0)</f>
        <v>9</v>
      </c>
    </row>
    <row r="7426">
      <c r="A7426" s="1" t="s">
        <v>14710</v>
      </c>
      <c r="B7426" s="1" t="s">
        <v>14711</v>
      </c>
      <c r="C7426" s="1">
        <v>7605.0</v>
      </c>
      <c r="F7426" s="1" t="s">
        <v>1461</v>
      </c>
      <c r="G7426" s="2">
        <f>IFERROR(__xludf.DUMMYFUNCTION("IF(B7426="""","""",COUNTA(SPLIT(B7426,"" "")))"),5.0)</f>
        <v>5</v>
      </c>
    </row>
    <row r="7427">
      <c r="A7427" s="1" t="s">
        <v>14712</v>
      </c>
      <c r="B7427" s="1" t="s">
        <v>14713</v>
      </c>
      <c r="C7427" s="1">
        <v>7601.0</v>
      </c>
      <c r="F7427" s="1" t="s">
        <v>1461</v>
      </c>
      <c r="G7427" s="2">
        <f>IFERROR(__xludf.DUMMYFUNCTION("IF(B7427="""","""",COUNTA(SPLIT(B7427,"" "")))"),8.0)</f>
        <v>8</v>
      </c>
    </row>
    <row r="7428">
      <c r="A7428" s="1" t="s">
        <v>14714</v>
      </c>
      <c r="B7428" s="1" t="s">
        <v>14715</v>
      </c>
      <c r="C7428" s="1">
        <v>1946.0</v>
      </c>
      <c r="E7428" s="1" t="s">
        <v>13334</v>
      </c>
      <c r="F7428" s="1" t="s">
        <v>1461</v>
      </c>
      <c r="G7428" s="2">
        <f>IFERROR(__xludf.DUMMYFUNCTION("IF(B7428="""","""",COUNTA(SPLIT(B7428,"" "")))"),9.0)</f>
        <v>9</v>
      </c>
    </row>
    <row r="7429">
      <c r="A7429" s="1" t="s">
        <v>14716</v>
      </c>
      <c r="B7429" s="1" t="s">
        <v>14717</v>
      </c>
      <c r="C7429" s="1">
        <v>8333.0</v>
      </c>
      <c r="F7429" s="1" t="s">
        <v>1461</v>
      </c>
      <c r="G7429" s="2">
        <f>IFERROR(__xludf.DUMMYFUNCTION("IF(B7429="""","""",COUNTA(SPLIT(B7429,"" "")))"),4.0)</f>
        <v>4</v>
      </c>
    </row>
    <row r="7430">
      <c r="A7430" s="1" t="s">
        <v>14718</v>
      </c>
      <c r="B7430" s="1" t="s">
        <v>14719</v>
      </c>
      <c r="C7430" s="1">
        <v>6701.0</v>
      </c>
      <c r="F7430" s="1" t="s">
        <v>1461</v>
      </c>
      <c r="G7430" s="2">
        <f>IFERROR(__xludf.DUMMYFUNCTION("IF(B7430="""","""",COUNTA(SPLIT(B7430,"" "")))"),10.0)</f>
        <v>10</v>
      </c>
    </row>
    <row r="7431">
      <c r="A7431" s="1" t="s">
        <v>14720</v>
      </c>
      <c r="B7431" s="1" t="s">
        <v>14721</v>
      </c>
      <c r="C7431" s="1">
        <v>1614.0</v>
      </c>
      <c r="E7431" s="1" t="s">
        <v>14722</v>
      </c>
      <c r="F7431" s="1" t="s">
        <v>1461</v>
      </c>
      <c r="G7431" s="2">
        <f>IFERROR(__xludf.DUMMYFUNCTION("IF(B7431="""","""",COUNTA(SPLIT(B7431,"" "")))"),2.0)</f>
        <v>2</v>
      </c>
    </row>
    <row r="7432">
      <c r="A7432" s="1" t="s">
        <v>14723</v>
      </c>
      <c r="B7432" s="1" t="s">
        <v>14724</v>
      </c>
      <c r="C7432" s="1">
        <v>8334.0</v>
      </c>
      <c r="F7432" s="1" t="s">
        <v>1461</v>
      </c>
      <c r="G7432" s="2">
        <f>IFERROR(__xludf.DUMMYFUNCTION("IF(B7432="""","""",COUNTA(SPLIT(B7432,"" "")))"),13.0)</f>
        <v>13</v>
      </c>
    </row>
    <row r="7433">
      <c r="A7433" s="1" t="s">
        <v>14725</v>
      </c>
      <c r="B7433" s="1" t="s">
        <v>14726</v>
      </c>
      <c r="C7433" s="1">
        <v>8332.0</v>
      </c>
      <c r="F7433" s="1" t="s">
        <v>1461</v>
      </c>
      <c r="G7433" s="2">
        <f>IFERROR(__xludf.DUMMYFUNCTION("IF(B7433="""","""",COUNTA(SPLIT(B7433,"" "")))"),9.0)</f>
        <v>9</v>
      </c>
    </row>
    <row r="7434">
      <c r="A7434" s="1" t="s">
        <v>14727</v>
      </c>
      <c r="B7434" s="1" t="s">
        <v>14728</v>
      </c>
      <c r="C7434" s="1">
        <v>1618.0</v>
      </c>
      <c r="E7434" s="1" t="s">
        <v>14722</v>
      </c>
      <c r="F7434" s="1" t="s">
        <v>1461</v>
      </c>
      <c r="G7434" s="2">
        <f>IFERROR(__xludf.DUMMYFUNCTION("IF(B7434="""","""",COUNTA(SPLIT(B7434,"" "")))"),11.0)</f>
        <v>11</v>
      </c>
    </row>
    <row r="7435">
      <c r="A7435" s="1" t="s">
        <v>14729</v>
      </c>
      <c r="B7435" s="1" t="s">
        <v>14730</v>
      </c>
      <c r="C7435" s="1">
        <v>8331.0</v>
      </c>
      <c r="F7435" s="1" t="s">
        <v>1461</v>
      </c>
      <c r="G7435" s="2">
        <f>IFERROR(__xludf.DUMMYFUNCTION("IF(B7435="""","""",COUNTA(SPLIT(B7435,"" "")))"),14.0)</f>
        <v>14</v>
      </c>
    </row>
    <row r="7436">
      <c r="A7436" s="1" t="s">
        <v>14731</v>
      </c>
      <c r="B7436" s="1" t="s">
        <v>4760</v>
      </c>
      <c r="C7436" s="1">
        <v>10207.0</v>
      </c>
      <c r="F7436" s="1" t="s">
        <v>1461</v>
      </c>
      <c r="G7436" s="2">
        <f>IFERROR(__xludf.DUMMYFUNCTION("IF(B7436="""","""",COUNTA(SPLIT(B7436,"" "")))"),5.0)</f>
        <v>5</v>
      </c>
    </row>
    <row r="7437">
      <c r="A7437" s="1" t="s">
        <v>14732</v>
      </c>
      <c r="B7437" s="1" t="s">
        <v>14733</v>
      </c>
      <c r="C7437" s="1">
        <v>10209.0</v>
      </c>
      <c r="F7437" s="1" t="s">
        <v>1461</v>
      </c>
      <c r="G7437" s="2">
        <f>IFERROR(__xludf.DUMMYFUNCTION("IF(B7437="""","""",COUNTA(SPLIT(B7437,"" "")))"),6.0)</f>
        <v>6</v>
      </c>
    </row>
    <row r="7438">
      <c r="A7438" s="1" t="s">
        <v>14734</v>
      </c>
      <c r="B7438" s="1" t="s">
        <v>14735</v>
      </c>
      <c r="C7438" s="1">
        <v>10205.0</v>
      </c>
      <c r="F7438" s="1" t="s">
        <v>1461</v>
      </c>
      <c r="G7438" s="2">
        <f>IFERROR(__xludf.DUMMYFUNCTION("IF(B7438="""","""",COUNTA(SPLIT(B7438,"" "")))"),5.0)</f>
        <v>5</v>
      </c>
    </row>
    <row r="7439">
      <c r="A7439" s="1" t="s">
        <v>14736</v>
      </c>
      <c r="B7439" s="1" t="s">
        <v>14737</v>
      </c>
      <c r="C7439" s="1">
        <v>8373.0</v>
      </c>
      <c r="F7439" s="1" t="s">
        <v>1461</v>
      </c>
      <c r="G7439" s="2">
        <f>IFERROR(__xludf.DUMMYFUNCTION("IF(B7439="""","""",COUNTA(SPLIT(B7439,"" "")))"),5.0)</f>
        <v>5</v>
      </c>
    </row>
    <row r="7440">
      <c r="A7440" s="1" t="s">
        <v>14738</v>
      </c>
      <c r="B7440" s="1" t="s">
        <v>14739</v>
      </c>
      <c r="C7440" s="1">
        <v>1616.0</v>
      </c>
      <c r="E7440" s="1" t="s">
        <v>13334</v>
      </c>
      <c r="F7440" s="1" t="s">
        <v>1461</v>
      </c>
      <c r="G7440" s="2">
        <f>IFERROR(__xludf.DUMMYFUNCTION("IF(B7440="""","""",COUNTA(SPLIT(B7440,"" "")))"),5.0)</f>
        <v>5</v>
      </c>
    </row>
    <row r="7441">
      <c r="A7441" s="1" t="s">
        <v>14740</v>
      </c>
      <c r="B7441" s="1" t="s">
        <v>4684</v>
      </c>
      <c r="C7441" s="1">
        <v>8887.0</v>
      </c>
      <c r="F7441" s="1" t="s">
        <v>1461</v>
      </c>
      <c r="G7441" s="2">
        <f>IFERROR(__xludf.DUMMYFUNCTION("IF(B7441="""","""",COUNTA(SPLIT(B7441,"" "")))"),6.0)</f>
        <v>6</v>
      </c>
    </row>
    <row r="7442">
      <c r="A7442" s="1" t="s">
        <v>14741</v>
      </c>
      <c r="B7442" s="1" t="s">
        <v>14742</v>
      </c>
      <c r="C7442" s="1">
        <v>5311.0</v>
      </c>
      <c r="E7442" s="1" t="s">
        <v>13334</v>
      </c>
      <c r="F7442" s="1" t="s">
        <v>1461</v>
      </c>
      <c r="G7442" s="2">
        <f>IFERROR(__xludf.DUMMYFUNCTION("IF(B7442="""","""",COUNTA(SPLIT(B7442,"" "")))"),10.0)</f>
        <v>10</v>
      </c>
    </row>
    <row r="7443">
      <c r="A7443" s="1" t="s">
        <v>14743</v>
      </c>
      <c r="B7443" s="1" t="s">
        <v>14744</v>
      </c>
      <c r="C7443" s="1">
        <v>7503.0</v>
      </c>
      <c r="F7443" s="1" t="s">
        <v>1461</v>
      </c>
      <c r="G7443" s="2">
        <f>IFERROR(__xludf.DUMMYFUNCTION("IF(B7443="""","""",COUNTA(SPLIT(B7443,"" "")))"),4.0)</f>
        <v>4</v>
      </c>
    </row>
    <row r="7444">
      <c r="A7444" s="1" t="s">
        <v>14745</v>
      </c>
      <c r="B7444" s="1" t="s">
        <v>14746</v>
      </c>
      <c r="C7444" s="1">
        <v>7504.0</v>
      </c>
      <c r="F7444" s="1" t="s">
        <v>1461</v>
      </c>
      <c r="G7444" s="2">
        <f>IFERROR(__xludf.DUMMYFUNCTION("IF(B7444="""","""",COUNTA(SPLIT(B7444,"" "")))"),11.0)</f>
        <v>11</v>
      </c>
    </row>
    <row r="7445">
      <c r="A7445" s="1" t="s">
        <v>14747</v>
      </c>
      <c r="B7445" s="1" t="s">
        <v>14748</v>
      </c>
      <c r="C7445" s="1">
        <v>7506.0</v>
      </c>
      <c r="F7445" s="1" t="s">
        <v>1461</v>
      </c>
      <c r="G7445" s="2">
        <f>IFERROR(__xludf.DUMMYFUNCTION("IF(B7445="""","""",COUNTA(SPLIT(B7445,"" "")))"),15.0)</f>
        <v>15</v>
      </c>
    </row>
    <row r="7446">
      <c r="A7446" s="1" t="s">
        <v>14749</v>
      </c>
      <c r="B7446" s="1" t="s">
        <v>14750</v>
      </c>
      <c r="C7446" s="1">
        <v>5309.0</v>
      </c>
      <c r="E7446" s="1" t="s">
        <v>13334</v>
      </c>
      <c r="F7446" s="1" t="s">
        <v>1461</v>
      </c>
      <c r="G7446" s="2">
        <f>IFERROR(__xludf.DUMMYFUNCTION("IF(B7446="""","""",COUNTA(SPLIT(B7446,"" "")))"),9.0)</f>
        <v>9</v>
      </c>
    </row>
    <row r="7447">
      <c r="A7447" s="1" t="s">
        <v>14751</v>
      </c>
      <c r="B7447" s="1" t="s">
        <v>4826</v>
      </c>
      <c r="C7447" s="1">
        <v>8684.0</v>
      </c>
      <c r="F7447" s="1" t="s">
        <v>1461</v>
      </c>
      <c r="G7447" s="2">
        <f>IFERROR(__xludf.DUMMYFUNCTION("IF(B7447="""","""",COUNTA(SPLIT(B7447,"" "")))"),10.0)</f>
        <v>10</v>
      </c>
    </row>
    <row r="7448">
      <c r="A7448" s="1" t="s">
        <v>14752</v>
      </c>
      <c r="B7448" s="1" t="s">
        <v>14753</v>
      </c>
      <c r="C7448" s="1">
        <v>11295.0</v>
      </c>
      <c r="F7448" s="1" t="s">
        <v>1461</v>
      </c>
      <c r="G7448" s="2">
        <f>IFERROR(__xludf.DUMMYFUNCTION("IF(B7448="""","""",COUNTA(SPLIT(B7448,"" "")))"),3.0)</f>
        <v>3</v>
      </c>
    </row>
    <row r="7449">
      <c r="A7449" s="1" t="s">
        <v>14754</v>
      </c>
      <c r="B7449" s="1" t="s">
        <v>14755</v>
      </c>
      <c r="C7449" s="1">
        <v>7604.0</v>
      </c>
      <c r="F7449" s="1" t="s">
        <v>1461</v>
      </c>
      <c r="G7449" s="2">
        <f>IFERROR(__xludf.DUMMYFUNCTION("IF(B7449="""","""",COUNTA(SPLIT(B7449,"" "")))"),6.0)</f>
        <v>6</v>
      </c>
    </row>
    <row r="7450">
      <c r="A7450" s="1" t="s">
        <v>14756</v>
      </c>
      <c r="B7450" s="1" t="s">
        <v>14757</v>
      </c>
      <c r="C7450" s="1">
        <v>7603.0</v>
      </c>
      <c r="F7450" s="1" t="s">
        <v>1461</v>
      </c>
      <c r="G7450" s="2">
        <f>IFERROR(__xludf.DUMMYFUNCTION("IF(B7450="""","""",COUNTA(SPLIT(B7450,"" "")))"),5.0)</f>
        <v>5</v>
      </c>
    </row>
    <row r="7451">
      <c r="A7451" s="1" t="s">
        <v>14758</v>
      </c>
      <c r="B7451" s="1" t="s">
        <v>14759</v>
      </c>
      <c r="C7451" s="1">
        <v>7508.0</v>
      </c>
      <c r="F7451" s="1" t="s">
        <v>1461</v>
      </c>
      <c r="G7451" s="2">
        <f>IFERROR(__xludf.DUMMYFUNCTION("IF(B7451="""","""",COUNTA(SPLIT(B7451,"" "")))"),9.0)</f>
        <v>9</v>
      </c>
    </row>
    <row r="7452">
      <c r="A7452" s="1" t="s">
        <v>14760</v>
      </c>
      <c r="B7452" s="1" t="s">
        <v>14761</v>
      </c>
      <c r="C7452" s="1">
        <v>9995.0</v>
      </c>
      <c r="F7452" s="1" t="s">
        <v>1461</v>
      </c>
      <c r="G7452" s="2">
        <f>IFERROR(__xludf.DUMMYFUNCTION("IF(B7452="""","""",COUNTA(SPLIT(B7452,"" "")))"),9.0)</f>
        <v>9</v>
      </c>
    </row>
    <row r="7453">
      <c r="A7453" s="1" t="s">
        <v>14762</v>
      </c>
      <c r="B7453" s="1" t="s">
        <v>14763</v>
      </c>
      <c r="C7453" s="1">
        <v>7509.0</v>
      </c>
      <c r="F7453" s="1" t="s">
        <v>1461</v>
      </c>
      <c r="G7453" s="2">
        <f>IFERROR(__xludf.DUMMYFUNCTION("IF(B7453="""","""",COUNTA(SPLIT(B7453,"" "")))"),6.0)</f>
        <v>6</v>
      </c>
    </row>
    <row r="7454">
      <c r="A7454" s="1" t="s">
        <v>14764</v>
      </c>
      <c r="B7454" s="1" t="s">
        <v>14765</v>
      </c>
      <c r="C7454" s="1">
        <v>7507.0</v>
      </c>
      <c r="F7454" s="1" t="s">
        <v>1461</v>
      </c>
      <c r="G7454" s="2">
        <f>IFERROR(__xludf.DUMMYFUNCTION("IF(B7454="""","""",COUNTA(SPLIT(B7454,"" "")))"),7.0)</f>
        <v>7</v>
      </c>
    </row>
    <row r="7455">
      <c r="A7455" s="1" t="s">
        <v>14766</v>
      </c>
      <c r="B7455" s="1" t="s">
        <v>14767</v>
      </c>
      <c r="C7455" s="1">
        <v>1608.0</v>
      </c>
      <c r="E7455" s="1" t="s">
        <v>13334</v>
      </c>
      <c r="F7455" s="1" t="s">
        <v>1461</v>
      </c>
      <c r="G7455" s="2">
        <f>IFERROR(__xludf.DUMMYFUNCTION("IF(B7455="""","""",COUNTA(SPLIT(B7455,"" "")))"),5.0)</f>
        <v>5</v>
      </c>
    </row>
    <row r="7456">
      <c r="A7456" s="1" t="s">
        <v>14768</v>
      </c>
      <c r="B7456" s="1" t="s">
        <v>5176</v>
      </c>
      <c r="C7456" s="1">
        <v>7602.0</v>
      </c>
      <c r="F7456" s="1" t="s">
        <v>1461</v>
      </c>
      <c r="G7456" s="2">
        <f>IFERROR(__xludf.DUMMYFUNCTION("IF(B7456="""","""",COUNTA(SPLIT(B7456,"" "")))"),9.0)</f>
        <v>9</v>
      </c>
    </row>
    <row r="7457">
      <c r="A7457" s="1" t="s">
        <v>14769</v>
      </c>
      <c r="B7457" s="1" t="s">
        <v>14770</v>
      </c>
      <c r="C7457" s="1">
        <v>1628.0</v>
      </c>
      <c r="E7457" s="1" t="s">
        <v>13334</v>
      </c>
      <c r="F7457" s="1" t="s">
        <v>1461</v>
      </c>
      <c r="G7457" s="2">
        <f>IFERROR(__xludf.DUMMYFUNCTION("IF(B7457="""","""",COUNTA(SPLIT(B7457,"" "")))"),6.0)</f>
        <v>6</v>
      </c>
    </row>
    <row r="7458">
      <c r="A7458" s="1" t="s">
        <v>14771</v>
      </c>
      <c r="B7458" s="1" t="s">
        <v>14772</v>
      </c>
      <c r="C7458" s="1">
        <v>10173.0</v>
      </c>
      <c r="F7458" s="1" t="s">
        <v>1461</v>
      </c>
      <c r="G7458" s="2">
        <f>IFERROR(__xludf.DUMMYFUNCTION("IF(B7458="""","""",COUNTA(SPLIT(B7458,"" "")))"),8.0)</f>
        <v>8</v>
      </c>
    </row>
    <row r="7459">
      <c r="A7459" s="1" t="s">
        <v>14773</v>
      </c>
      <c r="B7459" s="1" t="s">
        <v>14774</v>
      </c>
      <c r="C7459" s="1">
        <v>10174.0</v>
      </c>
      <c r="F7459" s="1" t="s">
        <v>1461</v>
      </c>
      <c r="G7459" s="2">
        <f>IFERROR(__xludf.DUMMYFUNCTION("IF(B7459="""","""",COUNTA(SPLIT(B7459,"" "")))"),2.0)</f>
        <v>2</v>
      </c>
    </row>
    <row r="7460">
      <c r="A7460" s="1" t="s">
        <v>14775</v>
      </c>
      <c r="B7460" s="1" t="s">
        <v>14776</v>
      </c>
      <c r="C7460" s="1">
        <v>10175.0</v>
      </c>
      <c r="F7460" s="1" t="s">
        <v>1461</v>
      </c>
      <c r="G7460" s="2">
        <f>IFERROR(__xludf.DUMMYFUNCTION("IF(B7460="""","""",COUNTA(SPLIT(B7460,"" "")))"),9.0)</f>
        <v>9</v>
      </c>
    </row>
    <row r="7461">
      <c r="A7461" s="1" t="s">
        <v>14777</v>
      </c>
      <c r="B7461" s="1" t="s">
        <v>14778</v>
      </c>
      <c r="C7461" s="1">
        <v>10177.0</v>
      </c>
      <c r="F7461" s="1" t="s">
        <v>1461</v>
      </c>
      <c r="G7461" s="2">
        <f>IFERROR(__xludf.DUMMYFUNCTION("IF(B7461="""","""",COUNTA(SPLIT(B7461,"" "")))"),7.0)</f>
        <v>7</v>
      </c>
    </row>
    <row r="7462">
      <c r="A7462" s="1" t="s">
        <v>14779</v>
      </c>
      <c r="B7462" s="1" t="s">
        <v>5238</v>
      </c>
      <c r="C7462" s="1">
        <v>10178.0</v>
      </c>
      <c r="F7462" s="1" t="s">
        <v>1461</v>
      </c>
      <c r="G7462" s="2">
        <f>IFERROR(__xludf.DUMMYFUNCTION("IF(B7462="""","""",COUNTA(SPLIT(B7462,"" "")))"),8.0)</f>
        <v>8</v>
      </c>
    </row>
    <row r="7463">
      <c r="A7463" s="1" t="s">
        <v>14780</v>
      </c>
      <c r="B7463" s="1" t="s">
        <v>14781</v>
      </c>
      <c r="C7463" s="1">
        <v>1610.0</v>
      </c>
      <c r="E7463" s="1" t="s">
        <v>14722</v>
      </c>
      <c r="F7463" s="1" t="s">
        <v>1461</v>
      </c>
      <c r="G7463" s="2">
        <f>IFERROR(__xludf.DUMMYFUNCTION("IF(B7463="""","""",COUNTA(SPLIT(B7463,"" "")))"),5.0)</f>
        <v>5</v>
      </c>
    </row>
    <row r="7464">
      <c r="A7464" s="1" t="s">
        <v>14782</v>
      </c>
      <c r="B7464" s="1" t="s">
        <v>14783</v>
      </c>
      <c r="C7464" s="1">
        <v>1630.0</v>
      </c>
      <c r="E7464" s="1" t="s">
        <v>13334</v>
      </c>
      <c r="F7464" s="1" t="s">
        <v>1461</v>
      </c>
      <c r="G7464" s="2">
        <f>IFERROR(__xludf.DUMMYFUNCTION("IF(B7464="""","""",COUNTA(SPLIT(B7464,"" "")))"),5.0)</f>
        <v>5</v>
      </c>
    </row>
    <row r="7465">
      <c r="A7465" s="1" t="s">
        <v>14784</v>
      </c>
      <c r="B7465" s="1" t="s">
        <v>14785</v>
      </c>
      <c r="C7465" s="1">
        <v>1626.0</v>
      </c>
      <c r="F7465" s="1" t="s">
        <v>1461</v>
      </c>
      <c r="G7465" s="2">
        <f>IFERROR(__xludf.DUMMYFUNCTION("IF(B7465="""","""",COUNTA(SPLIT(B7465,"" "")))"),4.0)</f>
        <v>4</v>
      </c>
    </row>
    <row r="7466">
      <c r="A7466" s="1" t="s">
        <v>14786</v>
      </c>
      <c r="B7466" s="1" t="s">
        <v>14787</v>
      </c>
      <c r="C7466" s="1">
        <v>2337.0</v>
      </c>
      <c r="E7466" s="1" t="s">
        <v>13334</v>
      </c>
      <c r="F7466" s="1" t="s">
        <v>1461</v>
      </c>
      <c r="G7466" s="2">
        <f>IFERROR(__xludf.DUMMYFUNCTION("IF(B7466="""","""",COUNTA(SPLIT(B7466,"" "")))"),8.0)</f>
        <v>8</v>
      </c>
    </row>
    <row r="7467">
      <c r="A7467" s="1" t="s">
        <v>14788</v>
      </c>
      <c r="B7467" s="1" t="s">
        <v>14789</v>
      </c>
      <c r="C7467" s="1">
        <v>9975.0</v>
      </c>
      <c r="F7467" s="1" t="s">
        <v>1461</v>
      </c>
      <c r="G7467" s="2">
        <f>IFERROR(__xludf.DUMMYFUNCTION("IF(B7467="""","""",COUNTA(SPLIT(B7467,"" "")))"),7.0)</f>
        <v>7</v>
      </c>
    </row>
    <row r="7468">
      <c r="A7468" s="1" t="s">
        <v>14790</v>
      </c>
      <c r="B7468" s="1" t="s">
        <v>14791</v>
      </c>
      <c r="C7468" s="1">
        <v>1612.0</v>
      </c>
      <c r="E7468" s="1" t="s">
        <v>14722</v>
      </c>
      <c r="F7468" s="1" t="s">
        <v>1461</v>
      </c>
      <c r="G7468" s="2">
        <f>IFERROR(__xludf.DUMMYFUNCTION("IF(B7468="""","""",COUNTA(SPLIT(B7468,"" "")))"),8.0)</f>
        <v>8</v>
      </c>
    </row>
    <row r="7469">
      <c r="A7469" s="1" t="s">
        <v>14792</v>
      </c>
      <c r="B7469" s="1" t="s">
        <v>14793</v>
      </c>
      <c r="C7469" s="1">
        <v>1624.0</v>
      </c>
      <c r="E7469" s="1" t="s">
        <v>13334</v>
      </c>
      <c r="F7469" s="1" t="s">
        <v>1461</v>
      </c>
      <c r="G7469" s="2">
        <f>IFERROR(__xludf.DUMMYFUNCTION("IF(B7469="""","""",COUNTA(SPLIT(B7469,"" "")))"),8.0)</f>
        <v>8</v>
      </c>
    </row>
    <row r="7470">
      <c r="A7470" s="1" t="s">
        <v>14794</v>
      </c>
      <c r="B7470" s="1" t="s">
        <v>14795</v>
      </c>
      <c r="C7470" s="1">
        <v>7598.0</v>
      </c>
      <c r="F7470" s="1" t="s">
        <v>1461</v>
      </c>
      <c r="G7470" s="2">
        <f>IFERROR(__xludf.DUMMYFUNCTION("IF(B7470="""","""",COUNTA(SPLIT(B7470,"" "")))"),10.0)</f>
        <v>10</v>
      </c>
    </row>
    <row r="7471">
      <c r="A7471" s="1" t="s">
        <v>14796</v>
      </c>
      <c r="B7471" s="1" t="s">
        <v>14797</v>
      </c>
      <c r="C7471" s="1">
        <v>7606.0</v>
      </c>
      <c r="F7471" s="1" t="s">
        <v>1461</v>
      </c>
      <c r="G7471" s="2">
        <f>IFERROR(__xludf.DUMMYFUNCTION("IF(B7471="""","""",COUNTA(SPLIT(B7471,"" "")))"),6.0)</f>
        <v>6</v>
      </c>
    </row>
    <row r="7472">
      <c r="A7472" s="1" t="s">
        <v>14798</v>
      </c>
      <c r="B7472" s="1" t="s">
        <v>5598</v>
      </c>
      <c r="C7472" s="1">
        <v>7600.0</v>
      </c>
      <c r="F7472" s="1" t="s">
        <v>1461</v>
      </c>
      <c r="G7472" s="2">
        <f>IFERROR(__xludf.DUMMYFUNCTION("IF(B7472="""","""",COUNTA(SPLIT(B7472,"" "")))"),6.0)</f>
        <v>6</v>
      </c>
    </row>
    <row r="7473">
      <c r="A7473" s="1" t="s">
        <v>14799</v>
      </c>
      <c r="B7473" s="1" t="s">
        <v>10991</v>
      </c>
      <c r="C7473" s="1">
        <v>1502.0</v>
      </c>
      <c r="F7473" s="1" t="s">
        <v>1461</v>
      </c>
      <c r="G7473" s="2">
        <f>IFERROR(__xludf.DUMMYFUNCTION("IF(B7473="""","""",COUNTA(SPLIT(B7473,"" "")))"),1.0)</f>
        <v>1</v>
      </c>
    </row>
    <row r="7474">
      <c r="A7474" s="1" t="s">
        <v>14800</v>
      </c>
      <c r="B7474" s="1" t="s">
        <v>14801</v>
      </c>
      <c r="C7474" s="1">
        <v>8477.0</v>
      </c>
      <c r="E7474" s="1" t="s">
        <v>13334</v>
      </c>
      <c r="F7474" s="1" t="s">
        <v>1461</v>
      </c>
      <c r="G7474" s="2">
        <f>IFERROR(__xludf.DUMMYFUNCTION("IF(B7474="""","""",COUNTA(SPLIT(B7474,"" "")))"),46.0)</f>
        <v>46</v>
      </c>
    </row>
    <row r="7475">
      <c r="A7475" s="1" t="s">
        <v>14802</v>
      </c>
      <c r="B7475" s="1" t="s">
        <v>14803</v>
      </c>
      <c r="C7475" s="1">
        <v>8626.0</v>
      </c>
      <c r="F7475" s="1" t="s">
        <v>1461</v>
      </c>
      <c r="G7475" s="2">
        <f>IFERROR(__xludf.DUMMYFUNCTION("IF(B7475="""","""",COUNTA(SPLIT(B7475,"" "")))"),45.0)</f>
        <v>45</v>
      </c>
    </row>
    <row r="7476">
      <c r="A7476" s="1" t="s">
        <v>14804</v>
      </c>
      <c r="B7476" s="1" t="s">
        <v>14805</v>
      </c>
      <c r="C7476" s="1">
        <v>8383.0</v>
      </c>
      <c r="F7476" s="1" t="s">
        <v>1461</v>
      </c>
      <c r="G7476" s="2">
        <f>IFERROR(__xludf.DUMMYFUNCTION("IF(B7476="""","""",COUNTA(SPLIT(B7476,"" "")))"),1.0)</f>
        <v>1</v>
      </c>
    </row>
    <row r="7477">
      <c r="A7477" s="1" t="s">
        <v>14806</v>
      </c>
      <c r="B7477" s="1" t="s">
        <v>14807</v>
      </c>
      <c r="C7477" s="1">
        <v>8384.0</v>
      </c>
      <c r="F7477" s="1" t="s">
        <v>1461</v>
      </c>
      <c r="G7477" s="2">
        <f>IFERROR(__xludf.DUMMYFUNCTION("IF(B7477="""","""",COUNTA(SPLIT(B7477,"" "")))"),1.0)</f>
        <v>1</v>
      </c>
    </row>
    <row r="7478">
      <c r="A7478" s="1" t="s">
        <v>14808</v>
      </c>
      <c r="B7478" s="1" t="s">
        <v>14809</v>
      </c>
      <c r="C7478" s="1">
        <v>7593.0</v>
      </c>
      <c r="F7478" s="1" t="s">
        <v>1461</v>
      </c>
      <c r="G7478" s="2">
        <f>IFERROR(__xludf.DUMMYFUNCTION("IF(B7478="""","""",COUNTA(SPLIT(B7478,"" "")))"),2.0)</f>
        <v>2</v>
      </c>
    </row>
    <row r="7479">
      <c r="A7479" s="1" t="s">
        <v>14810</v>
      </c>
      <c r="B7479" s="1" t="s">
        <v>10993</v>
      </c>
      <c r="C7479" s="1">
        <v>1501.0</v>
      </c>
      <c r="F7479" s="1" t="s">
        <v>1461</v>
      </c>
      <c r="G7479" s="2">
        <f>IFERROR(__xludf.DUMMYFUNCTION("IF(B7479="""","""",COUNTA(SPLIT(B7479,"" "")))"),1.0)</f>
        <v>1</v>
      </c>
    </row>
    <row r="7480">
      <c r="A7480" s="1" t="s">
        <v>14811</v>
      </c>
      <c r="B7480" s="1" t="s">
        <v>14812</v>
      </c>
      <c r="C7480" s="1">
        <v>8478.0</v>
      </c>
      <c r="E7480" s="1" t="s">
        <v>13334</v>
      </c>
      <c r="F7480" s="1" t="s">
        <v>1461</v>
      </c>
      <c r="G7480" s="2">
        <f>IFERROR(__xludf.DUMMYFUNCTION("IF(B7480="""","""",COUNTA(SPLIT(B7480,"" "")))"),55.0)</f>
        <v>55</v>
      </c>
    </row>
    <row r="7481">
      <c r="A7481" s="1" t="s">
        <v>14813</v>
      </c>
      <c r="B7481" s="1" t="s">
        <v>14814</v>
      </c>
      <c r="C7481" s="1">
        <v>8385.0</v>
      </c>
      <c r="F7481" s="1" t="s">
        <v>1461</v>
      </c>
      <c r="G7481" s="2">
        <f>IFERROR(__xludf.DUMMYFUNCTION("IF(B7481="""","""",COUNTA(SPLIT(B7481,"" "")))"),1.0)</f>
        <v>1</v>
      </c>
    </row>
    <row r="7482">
      <c r="A7482" s="1" t="s">
        <v>14815</v>
      </c>
      <c r="B7482" s="1" t="s">
        <v>14816</v>
      </c>
      <c r="C7482" s="1">
        <v>7594.0</v>
      </c>
      <c r="F7482" s="1" t="s">
        <v>1461</v>
      </c>
      <c r="G7482" s="2">
        <f>IFERROR(__xludf.DUMMYFUNCTION("IF(B7482="""","""",COUNTA(SPLIT(B7482,"" "")))"),1.0)</f>
        <v>1</v>
      </c>
    </row>
    <row r="7483">
      <c r="A7483" s="1" t="s">
        <v>14817</v>
      </c>
      <c r="B7483" s="1" t="s">
        <v>11159</v>
      </c>
      <c r="C7483" s="1">
        <v>8627.0</v>
      </c>
      <c r="F7483" s="1" t="s">
        <v>1461</v>
      </c>
      <c r="G7483" s="2">
        <f>IFERROR(__xludf.DUMMYFUNCTION("IF(B7483="""","""",COUNTA(SPLIT(B7483,"" "")))"),2.0)</f>
        <v>2</v>
      </c>
    </row>
    <row r="7484">
      <c r="A7484" s="1" t="s">
        <v>14818</v>
      </c>
      <c r="B7484" s="1" t="s">
        <v>10995</v>
      </c>
      <c r="C7484" s="1">
        <v>2574.0</v>
      </c>
      <c r="F7484" s="1" t="s">
        <v>1461</v>
      </c>
      <c r="G7484" s="2">
        <f>IFERROR(__xludf.DUMMYFUNCTION("IF(B7484="""","""",COUNTA(SPLIT(B7484,"" "")))"),1.0)</f>
        <v>1</v>
      </c>
    </row>
    <row r="7485">
      <c r="A7485" s="1" t="s">
        <v>14819</v>
      </c>
      <c r="B7485" s="1" t="s">
        <v>14820</v>
      </c>
      <c r="C7485" s="1">
        <v>8479.0</v>
      </c>
      <c r="E7485" s="1" t="s">
        <v>13334</v>
      </c>
      <c r="F7485" s="1" t="s">
        <v>1461</v>
      </c>
      <c r="G7485" s="2">
        <f>IFERROR(__xludf.DUMMYFUNCTION("IF(B7485="""","""",COUNTA(SPLIT(B7485,"" "")))"),57.0)</f>
        <v>57</v>
      </c>
    </row>
    <row r="7486">
      <c r="A7486" s="1" t="s">
        <v>14821</v>
      </c>
      <c r="B7486" s="1" t="s">
        <v>14822</v>
      </c>
      <c r="C7486" s="1">
        <v>2212.0</v>
      </c>
      <c r="F7486" s="1" t="s">
        <v>1461</v>
      </c>
      <c r="G7486" s="2">
        <f>IFERROR(__xludf.DUMMYFUNCTION("IF(B7486="""","""",COUNTA(SPLIT(B7486,"" "")))"),2.0)</f>
        <v>2</v>
      </c>
    </row>
    <row r="7487">
      <c r="A7487" s="1" t="s">
        <v>14823</v>
      </c>
      <c r="B7487" s="1" t="s">
        <v>14824</v>
      </c>
      <c r="C7487" s="1">
        <v>2211.0</v>
      </c>
      <c r="F7487" s="1" t="s">
        <v>1461</v>
      </c>
      <c r="G7487" s="2">
        <f>IFERROR(__xludf.DUMMYFUNCTION("IF(B7487="""","""",COUNTA(SPLIT(B7487,"" "")))"),2.0)</f>
        <v>2</v>
      </c>
    </row>
    <row r="7488">
      <c r="A7488" s="1" t="s">
        <v>14825</v>
      </c>
      <c r="B7488" s="1" t="s">
        <v>14826</v>
      </c>
      <c r="C7488" s="1">
        <v>8689.0</v>
      </c>
      <c r="F7488" s="1" t="s">
        <v>1461</v>
      </c>
      <c r="G7488" s="2">
        <f>IFERROR(__xludf.DUMMYFUNCTION("IF(B7488="""","""",COUNTA(SPLIT(B7488,"" "")))"),6.0)</f>
        <v>6</v>
      </c>
    </row>
    <row r="7489">
      <c r="A7489" s="1" t="s">
        <v>14827</v>
      </c>
      <c r="B7489" s="1" t="s">
        <v>14828</v>
      </c>
      <c r="C7489" s="1">
        <v>3294.0</v>
      </c>
      <c r="F7489" s="1" t="s">
        <v>1461</v>
      </c>
      <c r="G7489" s="2">
        <f>IFERROR(__xludf.DUMMYFUNCTION("IF(B7489="""","""",COUNTA(SPLIT(B7489,"" "")))"),3.0)</f>
        <v>3</v>
      </c>
    </row>
    <row r="7490">
      <c r="A7490" s="1" t="s">
        <v>14829</v>
      </c>
      <c r="B7490" s="1" t="s">
        <v>14830</v>
      </c>
      <c r="C7490" s="1">
        <v>3307.0</v>
      </c>
      <c r="F7490" s="1" t="s">
        <v>1461</v>
      </c>
      <c r="G7490" s="2">
        <f>IFERROR(__xludf.DUMMYFUNCTION("IF(B7490="""","""",COUNTA(SPLIT(B7490,"" "")))"),5.0)</f>
        <v>5</v>
      </c>
    </row>
    <row r="7491">
      <c r="A7491" s="1" t="s">
        <v>14831</v>
      </c>
      <c r="B7491" s="1" t="s">
        <v>14832</v>
      </c>
      <c r="C7491" s="1">
        <v>8158.0</v>
      </c>
      <c r="F7491" s="1" t="s">
        <v>1461</v>
      </c>
      <c r="G7491" s="2">
        <f>IFERROR(__xludf.DUMMYFUNCTION("IF(B7491="""","""",COUNTA(SPLIT(B7491,"" "")))"),1.0)</f>
        <v>1</v>
      </c>
    </row>
    <row r="7492">
      <c r="A7492" s="1" t="s">
        <v>14833</v>
      </c>
      <c r="B7492" s="1" t="s">
        <v>14834</v>
      </c>
      <c r="C7492" s="1">
        <v>8154.0</v>
      </c>
      <c r="F7492" s="1" t="s">
        <v>1461</v>
      </c>
      <c r="G7492" s="2">
        <f>IFERROR(__xludf.DUMMYFUNCTION("IF(B7492="""","""",COUNTA(SPLIT(B7492,"" "")))"),2.0)</f>
        <v>2</v>
      </c>
    </row>
    <row r="7493">
      <c r="A7493" s="1" t="s">
        <v>14835</v>
      </c>
      <c r="B7493" s="1" t="s">
        <v>11015</v>
      </c>
      <c r="C7493" s="1">
        <v>8161.0</v>
      </c>
      <c r="F7493" s="1" t="s">
        <v>1461</v>
      </c>
      <c r="G7493" s="2">
        <f>IFERROR(__xludf.DUMMYFUNCTION("IF(B7493="""","""",COUNTA(SPLIT(B7493,"" "")))"),1.0)</f>
        <v>1</v>
      </c>
    </row>
    <row r="7494">
      <c r="A7494" s="1" t="s">
        <v>14836</v>
      </c>
      <c r="B7494" s="1" t="s">
        <v>14837</v>
      </c>
      <c r="C7494" s="1">
        <v>3279.0</v>
      </c>
      <c r="F7494" s="1" t="s">
        <v>1461</v>
      </c>
      <c r="G7494" s="2">
        <f>IFERROR(__xludf.DUMMYFUNCTION("IF(B7494="""","""",COUNTA(SPLIT(B7494,"" "")))"),10.0)</f>
        <v>10</v>
      </c>
    </row>
    <row r="7495">
      <c r="A7495" s="1" t="s">
        <v>14838</v>
      </c>
      <c r="B7495" s="1" t="s">
        <v>14839</v>
      </c>
      <c r="C7495" s="1">
        <v>3303.0</v>
      </c>
      <c r="F7495" s="1" t="s">
        <v>1461</v>
      </c>
      <c r="G7495" s="2">
        <f>IFERROR(__xludf.DUMMYFUNCTION("IF(B7495="""","""",COUNTA(SPLIT(B7495,"" "")))"),9.0)</f>
        <v>9</v>
      </c>
    </row>
    <row r="7496">
      <c r="A7496" s="1" t="s">
        <v>14840</v>
      </c>
      <c r="B7496" s="1" t="s">
        <v>14841</v>
      </c>
      <c r="C7496" s="1">
        <v>8162.0</v>
      </c>
      <c r="F7496" s="1" t="s">
        <v>1461</v>
      </c>
      <c r="G7496" s="2">
        <f>IFERROR(__xludf.DUMMYFUNCTION("IF(B7496="""","""",COUNTA(SPLIT(B7496,"" "")))"),1.0)</f>
        <v>1</v>
      </c>
    </row>
    <row r="7497">
      <c r="A7497" s="1" t="s">
        <v>14842</v>
      </c>
      <c r="B7497" s="1" t="s">
        <v>14843</v>
      </c>
      <c r="C7497" s="1">
        <v>8159.0</v>
      </c>
      <c r="F7497" s="1" t="s">
        <v>1461</v>
      </c>
      <c r="G7497" s="2">
        <f>IFERROR(__xludf.DUMMYFUNCTION("IF(B7497="""","""",COUNTA(SPLIT(B7497,"" "")))"),1.0)</f>
        <v>1</v>
      </c>
    </row>
    <row r="7498">
      <c r="A7498" s="1" t="s">
        <v>14844</v>
      </c>
      <c r="B7498" s="1" t="s">
        <v>14845</v>
      </c>
      <c r="C7498" s="1">
        <v>8303.0</v>
      </c>
      <c r="F7498" s="1" t="s">
        <v>1461</v>
      </c>
      <c r="G7498" s="2">
        <f>IFERROR(__xludf.DUMMYFUNCTION("IF(B7498="""","""",COUNTA(SPLIT(B7498,"" "")))"),5.0)</f>
        <v>5</v>
      </c>
    </row>
    <row r="7499">
      <c r="A7499" s="1" t="s">
        <v>14846</v>
      </c>
      <c r="B7499" s="1" t="s">
        <v>14847</v>
      </c>
      <c r="C7499" s="1">
        <v>3412.0</v>
      </c>
      <c r="F7499" s="1" t="s">
        <v>1461</v>
      </c>
      <c r="G7499" s="2">
        <f>IFERROR(__xludf.DUMMYFUNCTION("IF(B7499="""","""",COUNTA(SPLIT(B7499,"" "")))"),2.0)</f>
        <v>2</v>
      </c>
    </row>
    <row r="7500">
      <c r="A7500" s="1" t="s">
        <v>14848</v>
      </c>
      <c r="B7500" s="1" t="s">
        <v>14849</v>
      </c>
      <c r="C7500" s="1">
        <v>3410.0</v>
      </c>
      <c r="F7500" s="1" t="s">
        <v>1461</v>
      </c>
      <c r="G7500" s="2">
        <f>IFERROR(__xludf.DUMMYFUNCTION("IF(B7500="""","""",COUNTA(SPLIT(B7500,"" "")))"),2.0)</f>
        <v>2</v>
      </c>
    </row>
    <row r="7501">
      <c r="A7501" s="1" t="s">
        <v>14850</v>
      </c>
      <c r="B7501" s="1" t="s">
        <v>14851</v>
      </c>
      <c r="C7501" s="1">
        <v>3411.0</v>
      </c>
      <c r="F7501" s="1" t="s">
        <v>1461</v>
      </c>
      <c r="G7501" s="2">
        <f>IFERROR(__xludf.DUMMYFUNCTION("IF(B7501="""","""",COUNTA(SPLIT(B7501,"" "")))"),2.0)</f>
        <v>2</v>
      </c>
    </row>
    <row r="7502">
      <c r="A7502" s="1" t="s">
        <v>14852</v>
      </c>
      <c r="B7502" s="1" t="s">
        <v>14853</v>
      </c>
      <c r="C7502" s="1">
        <v>8156.0</v>
      </c>
      <c r="F7502" s="1" t="s">
        <v>1461</v>
      </c>
      <c r="G7502" s="2">
        <f>IFERROR(__xludf.DUMMYFUNCTION("IF(B7502="""","""",COUNTA(SPLIT(B7502,"" "")))"),1.0)</f>
        <v>1</v>
      </c>
    </row>
    <row r="7503">
      <c r="A7503" s="1" t="s">
        <v>14854</v>
      </c>
      <c r="B7503" s="1" t="s">
        <v>14855</v>
      </c>
      <c r="C7503" s="1">
        <v>8697.0</v>
      </c>
      <c r="F7503" s="1" t="s">
        <v>1461</v>
      </c>
      <c r="G7503" s="2">
        <f>IFERROR(__xludf.DUMMYFUNCTION("IF(B7503="""","""",COUNTA(SPLIT(B7503,"" "")))"),4.0)</f>
        <v>4</v>
      </c>
    </row>
    <row r="7504">
      <c r="A7504" s="1" t="s">
        <v>14856</v>
      </c>
      <c r="B7504" s="1" t="s">
        <v>14857</v>
      </c>
      <c r="C7504" s="1">
        <v>8702.0</v>
      </c>
      <c r="F7504" s="1" t="s">
        <v>1461</v>
      </c>
      <c r="G7504" s="2">
        <f>IFERROR(__xludf.DUMMYFUNCTION("IF(B7504="""","""",COUNTA(SPLIT(B7504,"" "")))"),2.0)</f>
        <v>2</v>
      </c>
    </row>
    <row r="7505">
      <c r="A7505" s="1" t="s">
        <v>14858</v>
      </c>
      <c r="B7505" s="1" t="s">
        <v>14859</v>
      </c>
      <c r="C7505" s="1">
        <v>8703.0</v>
      </c>
      <c r="F7505" s="1" t="s">
        <v>1461</v>
      </c>
      <c r="G7505" s="2">
        <f>IFERROR(__xludf.DUMMYFUNCTION("IF(B7505="""","""",COUNTA(SPLIT(B7505,"" "")))"),3.0)</f>
        <v>3</v>
      </c>
    </row>
    <row r="7506">
      <c r="A7506" s="1" t="s">
        <v>14860</v>
      </c>
      <c r="B7506" s="1" t="s">
        <v>14861</v>
      </c>
      <c r="C7506" s="1">
        <v>8157.0</v>
      </c>
      <c r="F7506" s="1" t="s">
        <v>1461</v>
      </c>
      <c r="G7506" s="2">
        <f>IFERROR(__xludf.DUMMYFUNCTION("IF(B7506="""","""",COUNTA(SPLIT(B7506,"" "")))"),1.0)</f>
        <v>1</v>
      </c>
    </row>
    <row r="7507">
      <c r="A7507" s="1" t="s">
        <v>14862</v>
      </c>
      <c r="B7507" s="1" t="s">
        <v>14863</v>
      </c>
      <c r="C7507" s="1">
        <v>8882.0</v>
      </c>
      <c r="F7507" s="1" t="s">
        <v>1461</v>
      </c>
      <c r="G7507" s="2">
        <f>IFERROR(__xludf.DUMMYFUNCTION("IF(B7507="""","""",COUNTA(SPLIT(B7507,"" "")))"),6.0)</f>
        <v>6</v>
      </c>
    </row>
    <row r="7508">
      <c r="A7508" s="1" t="s">
        <v>14864</v>
      </c>
      <c r="B7508" s="1" t="s">
        <v>14865</v>
      </c>
      <c r="C7508" s="1">
        <v>3301.0</v>
      </c>
      <c r="F7508" s="1" t="s">
        <v>1461</v>
      </c>
      <c r="G7508" s="2">
        <f>IFERROR(__xludf.DUMMYFUNCTION("IF(B7508="""","""",COUNTA(SPLIT(B7508,"" "")))"),4.0)</f>
        <v>4</v>
      </c>
    </row>
    <row r="7509">
      <c r="A7509" s="1" t="s">
        <v>14866</v>
      </c>
      <c r="B7509" s="1" t="s">
        <v>14867</v>
      </c>
      <c r="C7509" s="1">
        <v>3395.0</v>
      </c>
      <c r="F7509" s="1" t="s">
        <v>1461</v>
      </c>
      <c r="G7509" s="2">
        <f>IFERROR(__xludf.DUMMYFUNCTION("IF(B7509="""","""",COUNTA(SPLIT(B7509,"" "")))"),1.0)</f>
        <v>1</v>
      </c>
    </row>
    <row r="7510">
      <c r="A7510" s="1" t="s">
        <v>14868</v>
      </c>
      <c r="B7510" s="1" t="s">
        <v>14869</v>
      </c>
      <c r="C7510" s="1">
        <v>8163.0</v>
      </c>
      <c r="F7510" s="1" t="s">
        <v>1461</v>
      </c>
      <c r="G7510" s="2">
        <f>IFERROR(__xludf.DUMMYFUNCTION("IF(B7510="""","""",COUNTA(SPLIT(B7510,"" "")))"),1.0)</f>
        <v>1</v>
      </c>
    </row>
    <row r="7511">
      <c r="A7511" s="1" t="s">
        <v>14870</v>
      </c>
      <c r="B7511" s="1" t="s">
        <v>14871</v>
      </c>
      <c r="C7511" s="1">
        <v>3423.0</v>
      </c>
      <c r="F7511" s="1" t="s">
        <v>1461</v>
      </c>
      <c r="G7511" s="2">
        <f>IFERROR(__xludf.DUMMYFUNCTION("IF(B7511="""","""",COUNTA(SPLIT(B7511,"" "")))"),3.0)</f>
        <v>3</v>
      </c>
    </row>
    <row r="7512">
      <c r="A7512" s="1" t="s">
        <v>14872</v>
      </c>
      <c r="B7512" s="1" t="s">
        <v>14873</v>
      </c>
      <c r="C7512" s="1">
        <v>3424.0</v>
      </c>
      <c r="F7512" s="1" t="s">
        <v>1461</v>
      </c>
      <c r="G7512" s="2">
        <f>IFERROR(__xludf.DUMMYFUNCTION("IF(B7512="""","""",COUNTA(SPLIT(B7512,"" "")))"),9.0)</f>
        <v>9</v>
      </c>
    </row>
    <row r="7513">
      <c r="A7513" s="1" t="s">
        <v>14874</v>
      </c>
      <c r="B7513" s="1" t="s">
        <v>14875</v>
      </c>
      <c r="C7513" s="1">
        <v>3299.0</v>
      </c>
      <c r="F7513" s="1" t="s">
        <v>1461</v>
      </c>
      <c r="G7513" s="2">
        <f>IFERROR(__xludf.DUMMYFUNCTION("IF(B7513="""","""",COUNTA(SPLIT(B7513,"" "")))"),3.0)</f>
        <v>3</v>
      </c>
    </row>
    <row r="7514">
      <c r="A7514" s="1" t="s">
        <v>14876</v>
      </c>
      <c r="B7514" s="1" t="s">
        <v>14877</v>
      </c>
      <c r="C7514" s="1">
        <v>8782.0</v>
      </c>
      <c r="F7514" s="1" t="s">
        <v>1461</v>
      </c>
      <c r="G7514" s="2">
        <f>IFERROR(__xludf.DUMMYFUNCTION("IF(B7514="""","""",COUNTA(SPLIT(B7514,"" "")))"),1.0)</f>
        <v>1</v>
      </c>
    </row>
    <row r="7515">
      <c r="A7515" s="1" t="s">
        <v>14878</v>
      </c>
      <c r="B7515" s="1" t="s">
        <v>14879</v>
      </c>
      <c r="C7515" s="1">
        <v>8783.0</v>
      </c>
      <c r="F7515" s="1" t="s">
        <v>1461</v>
      </c>
      <c r="G7515" s="2">
        <f>IFERROR(__xludf.DUMMYFUNCTION("IF(B7515="""","""",COUNTA(SPLIT(B7515,"" "")))"),1.0)</f>
        <v>1</v>
      </c>
    </row>
    <row r="7516">
      <c r="A7516" s="1" t="s">
        <v>14880</v>
      </c>
      <c r="B7516" s="1" t="s">
        <v>14881</v>
      </c>
      <c r="C7516" s="1">
        <v>8781.0</v>
      </c>
      <c r="F7516" s="1" t="s">
        <v>1461</v>
      </c>
      <c r="G7516" s="2">
        <f>IFERROR(__xludf.DUMMYFUNCTION("IF(B7516="""","""",COUNTA(SPLIT(B7516,"" "")))"),1.0)</f>
        <v>1</v>
      </c>
    </row>
    <row r="7517">
      <c r="A7517" s="1" t="s">
        <v>14882</v>
      </c>
      <c r="B7517" s="1" t="s">
        <v>14883</v>
      </c>
      <c r="C7517" s="1">
        <v>8784.0</v>
      </c>
      <c r="F7517" s="1" t="s">
        <v>1461</v>
      </c>
      <c r="G7517" s="2">
        <f>IFERROR(__xludf.DUMMYFUNCTION("IF(B7517="""","""",COUNTA(SPLIT(B7517,"" "")))"),1.0)</f>
        <v>1</v>
      </c>
    </row>
    <row r="7518">
      <c r="A7518" s="1" t="s">
        <v>14884</v>
      </c>
      <c r="B7518" s="1" t="s">
        <v>14885</v>
      </c>
      <c r="C7518" s="1">
        <v>3300.0</v>
      </c>
      <c r="F7518" s="1" t="s">
        <v>1461</v>
      </c>
      <c r="G7518" s="2">
        <f>IFERROR(__xludf.DUMMYFUNCTION("IF(B7518="""","""",COUNTA(SPLIT(B7518,"" "")))"),4.0)</f>
        <v>4</v>
      </c>
    </row>
    <row r="7519">
      <c r="A7519" s="1" t="s">
        <v>14886</v>
      </c>
      <c r="B7519" s="1" t="s">
        <v>14887</v>
      </c>
      <c r="C7519" s="1">
        <v>8160.0</v>
      </c>
      <c r="F7519" s="1" t="s">
        <v>1461</v>
      </c>
      <c r="G7519" s="2">
        <f>IFERROR(__xludf.DUMMYFUNCTION("IF(B7519="""","""",COUNTA(SPLIT(B7519,"" "")))"),1.0)</f>
        <v>1</v>
      </c>
    </row>
    <row r="7520">
      <c r="A7520" s="1" t="s">
        <v>14888</v>
      </c>
      <c r="B7520" s="1" t="s">
        <v>14889</v>
      </c>
      <c r="C7520" s="1">
        <v>3347.0</v>
      </c>
      <c r="F7520" s="1" t="s">
        <v>1461</v>
      </c>
      <c r="G7520" s="2">
        <f>IFERROR(__xludf.DUMMYFUNCTION("IF(B7520="""","""",COUNTA(SPLIT(B7520,"" "")))"),1.0)</f>
        <v>1</v>
      </c>
    </row>
    <row r="7521">
      <c r="A7521" s="1" t="s">
        <v>14890</v>
      </c>
      <c r="B7521" s="1" t="s">
        <v>14891</v>
      </c>
      <c r="C7521" s="1">
        <v>8597.0</v>
      </c>
      <c r="F7521" s="1" t="s">
        <v>1461</v>
      </c>
      <c r="G7521" s="2">
        <f>IFERROR(__xludf.DUMMYFUNCTION("IF(B7521="""","""",COUNTA(SPLIT(B7521,"" "")))"),1.0)</f>
        <v>1</v>
      </c>
    </row>
    <row r="7522">
      <c r="A7522" s="1" t="s">
        <v>14892</v>
      </c>
      <c r="B7522" s="1" t="s">
        <v>14893</v>
      </c>
      <c r="C7522" s="1">
        <v>3440.0</v>
      </c>
      <c r="F7522" s="1" t="s">
        <v>1461</v>
      </c>
      <c r="G7522" s="2">
        <f>IFERROR(__xludf.DUMMYFUNCTION("IF(B7522="""","""",COUNTA(SPLIT(B7522,"" "")))"),1.0)</f>
        <v>1</v>
      </c>
    </row>
    <row r="7523">
      <c r="A7523" s="1" t="s">
        <v>14894</v>
      </c>
      <c r="B7523" s="1" t="s">
        <v>14895</v>
      </c>
      <c r="C7523" s="1">
        <v>3348.0</v>
      </c>
      <c r="F7523" s="1" t="s">
        <v>1461</v>
      </c>
      <c r="G7523" s="2">
        <f>IFERROR(__xludf.DUMMYFUNCTION("IF(B7523="""","""",COUNTA(SPLIT(B7523,"" "")))"),1.0)</f>
        <v>1</v>
      </c>
    </row>
    <row r="7524">
      <c r="A7524" s="1" t="s">
        <v>14896</v>
      </c>
      <c r="B7524" s="1" t="s">
        <v>14897</v>
      </c>
      <c r="C7524" s="1">
        <v>3338.0</v>
      </c>
      <c r="F7524" s="1" t="s">
        <v>1461</v>
      </c>
      <c r="G7524" s="2">
        <f>IFERROR(__xludf.DUMMYFUNCTION("IF(B7524="""","""",COUNTA(SPLIT(B7524,"" "")))"),1.0)</f>
        <v>1</v>
      </c>
    </row>
    <row r="7525">
      <c r="A7525" s="1" t="s">
        <v>14898</v>
      </c>
      <c r="B7525" s="1" t="s">
        <v>14899</v>
      </c>
      <c r="C7525" s="1">
        <v>3339.0</v>
      </c>
      <c r="F7525" s="1" t="s">
        <v>1461</v>
      </c>
      <c r="G7525" s="2">
        <f>IFERROR(__xludf.DUMMYFUNCTION("IF(B7525="""","""",COUNTA(SPLIT(B7525,"" "")))"),1.0)</f>
        <v>1</v>
      </c>
    </row>
    <row r="7526">
      <c r="A7526" s="1" t="s">
        <v>14900</v>
      </c>
      <c r="B7526" s="1" t="s">
        <v>14901</v>
      </c>
      <c r="C7526" s="1">
        <v>8437.0</v>
      </c>
      <c r="F7526" s="1" t="s">
        <v>1461</v>
      </c>
      <c r="G7526" s="2">
        <f>IFERROR(__xludf.DUMMYFUNCTION("IF(B7526="""","""",COUNTA(SPLIT(B7526,"" "")))"),6.0)</f>
        <v>6</v>
      </c>
    </row>
    <row r="7527">
      <c r="A7527" s="1" t="s">
        <v>14902</v>
      </c>
      <c r="B7527" s="1" t="s">
        <v>14903</v>
      </c>
      <c r="C7527" s="1">
        <v>7192.0</v>
      </c>
      <c r="F7527" s="1" t="s">
        <v>1461</v>
      </c>
      <c r="G7527" s="2">
        <f>IFERROR(__xludf.DUMMYFUNCTION("IF(B7527="""","""",COUNTA(SPLIT(B7527,"" "")))"),1.0)</f>
        <v>1</v>
      </c>
    </row>
    <row r="7528">
      <c r="A7528" s="1" t="s">
        <v>14904</v>
      </c>
      <c r="B7528" s="1" t="s">
        <v>14905</v>
      </c>
      <c r="C7528" s="1">
        <v>10226.0</v>
      </c>
      <c r="F7528" s="1" t="s">
        <v>1461</v>
      </c>
      <c r="G7528" s="2">
        <f>IFERROR(__xludf.DUMMYFUNCTION("IF(B7528="""","""",COUNTA(SPLIT(B7528,"" "")))"),6.0)</f>
        <v>6</v>
      </c>
    </row>
    <row r="7529">
      <c r="A7529" s="1" t="s">
        <v>14906</v>
      </c>
      <c r="B7529" s="1" t="s">
        <v>14907</v>
      </c>
      <c r="C7529" s="1">
        <v>10225.0</v>
      </c>
      <c r="F7529" s="1" t="s">
        <v>1461</v>
      </c>
      <c r="G7529" s="2">
        <f>IFERROR(__xludf.DUMMYFUNCTION("IF(B7529="""","""",COUNTA(SPLIT(B7529,"" "")))"),2.0)</f>
        <v>2</v>
      </c>
    </row>
    <row r="7530">
      <c r="A7530" s="1" t="s">
        <v>14908</v>
      </c>
      <c r="B7530" s="1" t="s">
        <v>14909</v>
      </c>
      <c r="C7530" s="1">
        <v>10224.0</v>
      </c>
      <c r="F7530" s="1" t="s">
        <v>1461</v>
      </c>
      <c r="G7530" s="2">
        <f>IFERROR(__xludf.DUMMYFUNCTION("IF(B7530="""","""",COUNTA(SPLIT(B7530,"" "")))"),3.0)</f>
        <v>3</v>
      </c>
    </row>
    <row r="7531">
      <c r="A7531" s="1" t="s">
        <v>14910</v>
      </c>
      <c r="B7531" s="1" t="s">
        <v>14911</v>
      </c>
      <c r="C7531" s="1">
        <v>10223.0</v>
      </c>
      <c r="F7531" s="1" t="s">
        <v>1461</v>
      </c>
      <c r="G7531" s="2">
        <f>IFERROR(__xludf.DUMMYFUNCTION("IF(B7531="""","""",COUNTA(SPLIT(B7531,"" "")))"),2.0)</f>
        <v>2</v>
      </c>
    </row>
    <row r="7532">
      <c r="A7532" s="1" t="s">
        <v>14912</v>
      </c>
      <c r="B7532" s="1" t="s">
        <v>14913</v>
      </c>
      <c r="C7532" s="1">
        <v>10222.0</v>
      </c>
      <c r="F7532" s="1" t="s">
        <v>1461</v>
      </c>
      <c r="G7532" s="2">
        <f>IFERROR(__xludf.DUMMYFUNCTION("IF(B7532="""","""",COUNTA(SPLIT(B7532,"" "")))"),11.0)</f>
        <v>11</v>
      </c>
    </row>
    <row r="7533">
      <c r="A7533" s="1" t="s">
        <v>14914</v>
      </c>
      <c r="B7533" s="1" t="s">
        <v>14915</v>
      </c>
      <c r="C7533" s="1">
        <v>10221.0</v>
      </c>
      <c r="F7533" s="1" t="s">
        <v>1461</v>
      </c>
      <c r="G7533" s="2">
        <f>IFERROR(__xludf.DUMMYFUNCTION("IF(B7533="""","""",COUNTA(SPLIT(B7533,"" "")))"),1.0)</f>
        <v>1</v>
      </c>
    </row>
    <row r="7534">
      <c r="A7534" s="1" t="s">
        <v>14916</v>
      </c>
      <c r="B7534" s="1" t="s">
        <v>14917</v>
      </c>
      <c r="C7534" s="1">
        <v>10228.0</v>
      </c>
      <c r="F7534" s="1" t="s">
        <v>1461</v>
      </c>
      <c r="G7534" s="2">
        <f>IFERROR(__xludf.DUMMYFUNCTION("IF(B7534="""","""",COUNTA(SPLIT(B7534,"" "")))"),3.0)</f>
        <v>3</v>
      </c>
    </row>
    <row r="7535">
      <c r="A7535" s="1" t="s">
        <v>14918</v>
      </c>
      <c r="B7535" s="1" t="s">
        <v>14919</v>
      </c>
      <c r="C7535" s="1">
        <v>10227.0</v>
      </c>
      <c r="F7535" s="1" t="s">
        <v>1461</v>
      </c>
      <c r="G7535" s="2">
        <f>IFERROR(__xludf.DUMMYFUNCTION("IF(B7535="""","""",COUNTA(SPLIT(B7535,"" "")))"),2.0)</f>
        <v>2</v>
      </c>
    </row>
    <row r="7536">
      <c r="A7536" s="1" t="s">
        <v>14920</v>
      </c>
      <c r="B7536" s="1" t="s">
        <v>14921</v>
      </c>
      <c r="C7536" s="1">
        <v>10498.0</v>
      </c>
      <c r="F7536" s="1" t="s">
        <v>1461</v>
      </c>
      <c r="G7536" s="2">
        <f>IFERROR(__xludf.DUMMYFUNCTION("IF(B7536="""","""",COUNTA(SPLIT(B7536,"" "")))"),23.0)</f>
        <v>23</v>
      </c>
    </row>
    <row r="7537">
      <c r="A7537" s="1" t="s">
        <v>14922</v>
      </c>
      <c r="B7537" s="1" t="s">
        <v>14923</v>
      </c>
      <c r="C7537" s="1">
        <v>10212.0</v>
      </c>
      <c r="F7537" s="1" t="s">
        <v>1461</v>
      </c>
      <c r="G7537" s="2">
        <f>IFERROR(__xludf.DUMMYFUNCTION("IF(B7537="""","""",COUNTA(SPLIT(B7537,"" "")))"),4.0)</f>
        <v>4</v>
      </c>
    </row>
    <row r="7538">
      <c r="A7538" s="1" t="s">
        <v>14924</v>
      </c>
      <c r="B7538" s="1" t="s">
        <v>14925</v>
      </c>
      <c r="C7538" s="1">
        <v>10211.0</v>
      </c>
      <c r="F7538" s="1" t="s">
        <v>1461</v>
      </c>
      <c r="G7538" s="2">
        <f>IFERROR(__xludf.DUMMYFUNCTION("IF(B7538="""","""",COUNTA(SPLIT(B7538,"" "")))"),3.0)</f>
        <v>3</v>
      </c>
    </row>
    <row r="7539">
      <c r="A7539" s="1" t="s">
        <v>14926</v>
      </c>
      <c r="B7539" s="1" t="s">
        <v>14927</v>
      </c>
      <c r="C7539" s="1">
        <v>10214.0</v>
      </c>
      <c r="F7539" s="1" t="s">
        <v>1461</v>
      </c>
      <c r="G7539" s="2">
        <f>IFERROR(__xludf.DUMMYFUNCTION("IF(B7539="""","""",COUNTA(SPLIT(B7539,"" "")))"),9.0)</f>
        <v>9</v>
      </c>
    </row>
    <row r="7540">
      <c r="A7540" s="1" t="s">
        <v>14928</v>
      </c>
      <c r="B7540" s="1" t="s">
        <v>14929</v>
      </c>
      <c r="C7540" s="1">
        <v>10213.0</v>
      </c>
      <c r="F7540" s="1" t="s">
        <v>1461</v>
      </c>
      <c r="G7540" s="2">
        <f>IFERROR(__xludf.DUMMYFUNCTION("IF(B7540="""","""",COUNTA(SPLIT(B7540,"" "")))"),5.0)</f>
        <v>5</v>
      </c>
    </row>
    <row r="7541">
      <c r="A7541" s="1" t="s">
        <v>14930</v>
      </c>
      <c r="B7541" s="1" t="s">
        <v>14931</v>
      </c>
      <c r="C7541" s="1">
        <v>10216.0</v>
      </c>
      <c r="F7541" s="1" t="s">
        <v>1461</v>
      </c>
      <c r="G7541" s="2">
        <f>IFERROR(__xludf.DUMMYFUNCTION("IF(B7541="""","""",COUNTA(SPLIT(B7541,"" "")))"),6.0)</f>
        <v>6</v>
      </c>
    </row>
    <row r="7542">
      <c r="A7542" s="1" t="s">
        <v>14932</v>
      </c>
      <c r="B7542" s="1" t="s">
        <v>14933</v>
      </c>
      <c r="C7542" s="1">
        <v>10215.0</v>
      </c>
      <c r="F7542" s="1" t="s">
        <v>1461</v>
      </c>
      <c r="G7542" s="2">
        <f>IFERROR(__xludf.DUMMYFUNCTION("IF(B7542="""","""",COUNTA(SPLIT(B7542,"" "")))"),4.0)</f>
        <v>4</v>
      </c>
    </row>
    <row r="7543">
      <c r="A7543" s="1" t="s">
        <v>14934</v>
      </c>
      <c r="B7543" s="1" t="s">
        <v>14935</v>
      </c>
      <c r="C7543" s="1">
        <v>10218.0</v>
      </c>
      <c r="F7543" s="1" t="s">
        <v>1461</v>
      </c>
      <c r="G7543" s="2">
        <f>IFERROR(__xludf.DUMMYFUNCTION("IF(B7543="""","""",COUNTA(SPLIT(B7543,"" "")))"),5.0)</f>
        <v>5</v>
      </c>
    </row>
    <row r="7544">
      <c r="A7544" s="1" t="s">
        <v>14936</v>
      </c>
      <c r="B7544" s="1" t="s">
        <v>14937</v>
      </c>
      <c r="C7544" s="1">
        <v>10217.0</v>
      </c>
      <c r="F7544" s="1" t="s">
        <v>1461</v>
      </c>
      <c r="G7544" s="2">
        <f>IFERROR(__xludf.DUMMYFUNCTION("IF(B7544="""","""",COUNTA(SPLIT(B7544,"" "")))"),2.0)</f>
        <v>2</v>
      </c>
    </row>
    <row r="7545">
      <c r="A7545" s="1" t="s">
        <v>14938</v>
      </c>
      <c r="B7545" s="1" t="s">
        <v>14939</v>
      </c>
      <c r="C7545" s="1">
        <v>10220.0</v>
      </c>
      <c r="F7545" s="1" t="s">
        <v>1461</v>
      </c>
      <c r="G7545" s="2">
        <f>IFERROR(__xludf.DUMMYFUNCTION("IF(B7545="""","""",COUNTA(SPLIT(B7545,"" "")))"),8.0)</f>
        <v>8</v>
      </c>
    </row>
    <row r="7546">
      <c r="A7546" s="1" t="s">
        <v>14940</v>
      </c>
      <c r="B7546" s="1" t="s">
        <v>14941</v>
      </c>
      <c r="C7546" s="1">
        <v>10219.0</v>
      </c>
      <c r="F7546" s="1" t="s">
        <v>1461</v>
      </c>
      <c r="G7546" s="2">
        <f>IFERROR(__xludf.DUMMYFUNCTION("IF(B7546="""","""",COUNTA(SPLIT(B7546,"" "")))"),3.0)</f>
        <v>3</v>
      </c>
    </row>
    <row r="7547">
      <c r="A7547" s="1" t="s">
        <v>14942</v>
      </c>
      <c r="B7547" s="1" t="s">
        <v>14943</v>
      </c>
      <c r="C7547" s="1">
        <v>10497.0</v>
      </c>
      <c r="F7547" s="1" t="s">
        <v>1461</v>
      </c>
      <c r="G7547" s="2">
        <f>IFERROR(__xludf.DUMMYFUNCTION("IF(B7547="""","""",COUNTA(SPLIT(B7547,"" "")))"),2.0)</f>
        <v>2</v>
      </c>
    </row>
    <row r="7548">
      <c r="A7548" s="1" t="s">
        <v>14944</v>
      </c>
      <c r="B7548" s="1" t="s">
        <v>14945</v>
      </c>
      <c r="C7548" s="1">
        <v>7819.0</v>
      </c>
      <c r="F7548" s="1" t="s">
        <v>1461</v>
      </c>
      <c r="G7548" s="2">
        <f>IFERROR(__xludf.DUMMYFUNCTION("IF(B7548="""","""",COUNTA(SPLIT(B7548,"" "")))"),2.0)</f>
        <v>2</v>
      </c>
    </row>
    <row r="7549">
      <c r="A7549" s="1" t="s">
        <v>14946</v>
      </c>
      <c r="B7549" s="1" t="s">
        <v>14947</v>
      </c>
      <c r="C7549" s="1">
        <v>8867.0</v>
      </c>
      <c r="F7549" s="1" t="s">
        <v>1461</v>
      </c>
      <c r="G7549" s="2">
        <f>IFERROR(__xludf.DUMMYFUNCTION("IF(B7549="""","""",COUNTA(SPLIT(B7549,"" "")))"),2.0)</f>
        <v>2</v>
      </c>
    </row>
    <row r="7550">
      <c r="A7550" s="1" t="s">
        <v>14948</v>
      </c>
      <c r="B7550" s="1" t="s">
        <v>14949</v>
      </c>
      <c r="C7550" s="1">
        <v>8869.0</v>
      </c>
      <c r="F7550" s="1" t="s">
        <v>1461</v>
      </c>
      <c r="G7550" s="2">
        <f>IFERROR(__xludf.DUMMYFUNCTION("IF(B7550="""","""",COUNTA(SPLIT(B7550,"" "")))"),3.0)</f>
        <v>3</v>
      </c>
    </row>
    <row r="7551">
      <c r="A7551" s="1" t="s">
        <v>14950</v>
      </c>
      <c r="B7551" s="1" t="s">
        <v>14951</v>
      </c>
      <c r="C7551" s="1">
        <v>8870.0</v>
      </c>
      <c r="F7551" s="1" t="s">
        <v>1461</v>
      </c>
      <c r="G7551" s="2">
        <f>IFERROR(__xludf.DUMMYFUNCTION("IF(B7551="""","""",COUNTA(SPLIT(B7551,"" "")))"),4.0)</f>
        <v>4</v>
      </c>
    </row>
    <row r="7552">
      <c r="A7552" s="1" t="s">
        <v>14952</v>
      </c>
      <c r="B7552" s="1" t="s">
        <v>14951</v>
      </c>
      <c r="C7552" s="1">
        <v>8868.0</v>
      </c>
      <c r="F7552" s="1" t="s">
        <v>1461</v>
      </c>
      <c r="G7552" s="2">
        <f>IFERROR(__xludf.DUMMYFUNCTION("IF(B7552="""","""",COUNTA(SPLIT(B7552,"" "")))"),4.0)</f>
        <v>4</v>
      </c>
    </row>
    <row r="7553">
      <c r="A7553" s="1" t="s">
        <v>14953</v>
      </c>
      <c r="B7553" s="1" t="s">
        <v>14954</v>
      </c>
      <c r="C7553" s="1">
        <v>8859.0</v>
      </c>
      <c r="F7553" s="1" t="s">
        <v>1461</v>
      </c>
      <c r="G7553" s="2">
        <f>IFERROR(__xludf.DUMMYFUNCTION("IF(B7553="""","""",COUNTA(SPLIT(B7553,"" "")))"),2.0)</f>
        <v>2</v>
      </c>
    </row>
    <row r="7554">
      <c r="A7554" s="1" t="s">
        <v>14955</v>
      </c>
      <c r="B7554" s="1" t="s">
        <v>14956</v>
      </c>
      <c r="C7554" s="1">
        <v>8861.0</v>
      </c>
      <c r="F7554" s="1" t="s">
        <v>1461</v>
      </c>
      <c r="G7554" s="2">
        <f>IFERROR(__xludf.DUMMYFUNCTION("IF(B7554="""","""",COUNTA(SPLIT(B7554,"" "")))"),3.0)</f>
        <v>3</v>
      </c>
    </row>
    <row r="7555">
      <c r="A7555" s="1" t="s">
        <v>14957</v>
      </c>
      <c r="B7555" s="1" t="s">
        <v>14958</v>
      </c>
      <c r="C7555" s="1">
        <v>8862.0</v>
      </c>
      <c r="F7555" s="1" t="s">
        <v>1461</v>
      </c>
      <c r="G7555" s="2">
        <f>IFERROR(__xludf.DUMMYFUNCTION("IF(B7555="""","""",COUNTA(SPLIT(B7555,"" "")))"),4.0)</f>
        <v>4</v>
      </c>
    </row>
    <row r="7556">
      <c r="A7556" s="1" t="s">
        <v>14959</v>
      </c>
      <c r="B7556" s="1" t="s">
        <v>14958</v>
      </c>
      <c r="C7556" s="1">
        <v>8860.0</v>
      </c>
      <c r="F7556" s="1" t="s">
        <v>1461</v>
      </c>
      <c r="G7556" s="2">
        <f>IFERROR(__xludf.DUMMYFUNCTION("IF(B7556="""","""",COUNTA(SPLIT(B7556,"" "")))"),4.0)</f>
        <v>4</v>
      </c>
    </row>
    <row r="7557">
      <c r="A7557" s="1" t="s">
        <v>14960</v>
      </c>
      <c r="B7557" s="1" t="s">
        <v>14961</v>
      </c>
      <c r="C7557" s="1">
        <v>8863.0</v>
      </c>
      <c r="F7557" s="1" t="s">
        <v>1461</v>
      </c>
      <c r="G7557" s="2">
        <f>IFERROR(__xludf.DUMMYFUNCTION("IF(B7557="""","""",COUNTA(SPLIT(B7557,"" "")))"),2.0)</f>
        <v>2</v>
      </c>
    </row>
    <row r="7558">
      <c r="A7558" s="1" t="s">
        <v>14962</v>
      </c>
      <c r="B7558" s="1" t="s">
        <v>14963</v>
      </c>
      <c r="C7558" s="1">
        <v>8865.0</v>
      </c>
      <c r="F7558" s="1" t="s">
        <v>1461</v>
      </c>
      <c r="G7558" s="2">
        <f>IFERROR(__xludf.DUMMYFUNCTION("IF(B7558="""","""",COUNTA(SPLIT(B7558,"" "")))"),3.0)</f>
        <v>3</v>
      </c>
    </row>
    <row r="7559">
      <c r="A7559" s="1" t="s">
        <v>14964</v>
      </c>
      <c r="B7559" s="1" t="s">
        <v>14965</v>
      </c>
      <c r="C7559" s="1">
        <v>8866.0</v>
      </c>
      <c r="F7559" s="1" t="s">
        <v>1461</v>
      </c>
      <c r="G7559" s="2">
        <f>IFERROR(__xludf.DUMMYFUNCTION("IF(B7559="""","""",COUNTA(SPLIT(B7559,"" "")))"),4.0)</f>
        <v>4</v>
      </c>
    </row>
    <row r="7560">
      <c r="A7560" s="1" t="s">
        <v>14966</v>
      </c>
      <c r="B7560" s="1" t="s">
        <v>14965</v>
      </c>
      <c r="C7560" s="1">
        <v>8864.0</v>
      </c>
      <c r="F7560" s="1" t="s">
        <v>1461</v>
      </c>
      <c r="G7560" s="2">
        <f>IFERROR(__xludf.DUMMYFUNCTION("IF(B7560="""","""",COUNTA(SPLIT(B7560,"" "")))"),4.0)</f>
        <v>4</v>
      </c>
    </row>
    <row r="7561">
      <c r="A7561" s="1" t="s">
        <v>14967</v>
      </c>
      <c r="B7561" s="1" t="s">
        <v>14968</v>
      </c>
      <c r="C7561" s="1">
        <v>8871.0</v>
      </c>
      <c r="F7561" s="1" t="s">
        <v>1461</v>
      </c>
      <c r="G7561" s="2">
        <f>IFERROR(__xludf.DUMMYFUNCTION("IF(B7561="""","""",COUNTA(SPLIT(B7561,"" "")))"),2.0)</f>
        <v>2</v>
      </c>
    </row>
    <row r="7562">
      <c r="A7562" s="1" t="s">
        <v>14969</v>
      </c>
      <c r="B7562" s="1" t="s">
        <v>14970</v>
      </c>
      <c r="C7562" s="1">
        <v>8873.0</v>
      </c>
      <c r="F7562" s="1" t="s">
        <v>1461</v>
      </c>
      <c r="G7562" s="2">
        <f>IFERROR(__xludf.DUMMYFUNCTION("IF(B7562="""","""",COUNTA(SPLIT(B7562,"" "")))"),3.0)</f>
        <v>3</v>
      </c>
    </row>
    <row r="7563">
      <c r="A7563" s="1" t="s">
        <v>14971</v>
      </c>
      <c r="B7563" s="1" t="s">
        <v>14972</v>
      </c>
      <c r="C7563" s="1">
        <v>8874.0</v>
      </c>
      <c r="F7563" s="1" t="s">
        <v>1461</v>
      </c>
      <c r="G7563" s="2">
        <f>IFERROR(__xludf.DUMMYFUNCTION("IF(B7563="""","""",COUNTA(SPLIT(B7563,"" "")))"),4.0)</f>
        <v>4</v>
      </c>
    </row>
    <row r="7564">
      <c r="A7564" s="1" t="s">
        <v>14973</v>
      </c>
      <c r="B7564" s="1" t="s">
        <v>14972</v>
      </c>
      <c r="C7564" s="1">
        <v>8872.0</v>
      </c>
      <c r="F7564" s="1" t="s">
        <v>1461</v>
      </c>
      <c r="G7564" s="2">
        <f>IFERROR(__xludf.DUMMYFUNCTION("IF(B7564="""","""",COUNTA(SPLIT(B7564,"" "")))"),4.0)</f>
        <v>4</v>
      </c>
    </row>
    <row r="7565">
      <c r="A7565" s="1" t="s">
        <v>14974</v>
      </c>
      <c r="B7565" s="1" t="s">
        <v>14975</v>
      </c>
      <c r="C7565" s="1">
        <v>9453.0</v>
      </c>
      <c r="F7565" s="1" t="s">
        <v>1461</v>
      </c>
      <c r="G7565" s="2">
        <f>IFERROR(__xludf.DUMMYFUNCTION("IF(B7565="""","""",COUNTA(SPLIT(B7565,"" "")))"),4.0)</f>
        <v>4</v>
      </c>
    </row>
    <row r="7566">
      <c r="A7566" s="1" t="s">
        <v>14976</v>
      </c>
      <c r="B7566" s="1" t="s">
        <v>14977</v>
      </c>
      <c r="C7566" s="1">
        <v>8857.0</v>
      </c>
      <c r="F7566" s="1" t="s">
        <v>1461</v>
      </c>
      <c r="G7566" s="2">
        <f>IFERROR(__xludf.DUMMYFUNCTION("IF(B7566="""","""",COUNTA(SPLIT(B7566,"" "")))"),2.0)</f>
        <v>2</v>
      </c>
    </row>
    <row r="7567">
      <c r="A7567" s="1" t="s">
        <v>14978</v>
      </c>
      <c r="B7567" s="1" t="s">
        <v>14979</v>
      </c>
      <c r="C7567" s="1">
        <v>8858.0</v>
      </c>
      <c r="F7567" s="1" t="s">
        <v>1461</v>
      </c>
      <c r="G7567" s="2">
        <f>IFERROR(__xludf.DUMMYFUNCTION("IF(B7567="""","""",COUNTA(SPLIT(B7567,"" "")))"),8.0)</f>
        <v>8</v>
      </c>
    </row>
    <row r="7568">
      <c r="A7568" s="1" t="s">
        <v>14980</v>
      </c>
      <c r="B7568" s="1" t="s">
        <v>14981</v>
      </c>
      <c r="C7568" s="1">
        <v>9799.0</v>
      </c>
      <c r="F7568" s="1" t="s">
        <v>1461</v>
      </c>
      <c r="G7568" s="2">
        <f>IFERROR(__xludf.DUMMYFUNCTION("IF(B7568="""","""",COUNTA(SPLIT(B7568,"" "")))"),4.0)</f>
        <v>4</v>
      </c>
    </row>
    <row r="7569">
      <c r="A7569" s="1" t="s">
        <v>14982</v>
      </c>
      <c r="B7569" s="1" t="s">
        <v>14983</v>
      </c>
      <c r="C7569" s="1">
        <v>9444.0</v>
      </c>
      <c r="F7569" s="1" t="s">
        <v>1461</v>
      </c>
      <c r="G7569" s="2">
        <f>IFERROR(__xludf.DUMMYFUNCTION("IF(B7569="""","""",COUNTA(SPLIT(B7569,"" "")))"),4.0)</f>
        <v>4</v>
      </c>
    </row>
    <row r="7570">
      <c r="A7570" s="1" t="s">
        <v>14984</v>
      </c>
      <c r="B7570" s="1" t="s">
        <v>14985</v>
      </c>
      <c r="C7570" s="1">
        <v>9445.0</v>
      </c>
      <c r="F7570" s="1" t="s">
        <v>1461</v>
      </c>
      <c r="G7570" s="2">
        <f>IFERROR(__xludf.DUMMYFUNCTION("IF(B7570="""","""",COUNTA(SPLIT(B7570,"" "")))"),4.0)</f>
        <v>4</v>
      </c>
    </row>
    <row r="7571">
      <c r="A7571" s="1" t="s">
        <v>14986</v>
      </c>
      <c r="B7571" s="1" t="s">
        <v>14987</v>
      </c>
      <c r="C7571" s="1">
        <v>9446.0</v>
      </c>
      <c r="F7571" s="1" t="s">
        <v>1461</v>
      </c>
      <c r="G7571" s="2">
        <f>IFERROR(__xludf.DUMMYFUNCTION("IF(B7571="""","""",COUNTA(SPLIT(B7571,"" "")))"),4.0)</f>
        <v>4</v>
      </c>
    </row>
    <row r="7572">
      <c r="A7572" s="1" t="s">
        <v>14988</v>
      </c>
      <c r="B7572" s="1" t="s">
        <v>14989</v>
      </c>
      <c r="C7572" s="1">
        <v>9447.0</v>
      </c>
      <c r="F7572" s="1" t="s">
        <v>1461</v>
      </c>
      <c r="G7572" s="2">
        <f>IFERROR(__xludf.DUMMYFUNCTION("IF(B7572="""","""",COUNTA(SPLIT(B7572,"" "")))"),4.0)</f>
        <v>4</v>
      </c>
    </row>
    <row r="7573">
      <c r="A7573" s="1" t="s">
        <v>14990</v>
      </c>
      <c r="B7573" s="1" t="s">
        <v>14991</v>
      </c>
      <c r="C7573" s="1">
        <v>9448.0</v>
      </c>
      <c r="F7573" s="1" t="s">
        <v>1461</v>
      </c>
      <c r="G7573" s="2">
        <f>IFERROR(__xludf.DUMMYFUNCTION("IF(B7573="""","""",COUNTA(SPLIT(B7573,"" "")))"),4.0)</f>
        <v>4</v>
      </c>
    </row>
    <row r="7574">
      <c r="A7574" s="1" t="s">
        <v>14992</v>
      </c>
      <c r="B7574" s="1" t="s">
        <v>14993</v>
      </c>
      <c r="C7574" s="1">
        <v>9449.0</v>
      </c>
      <c r="F7574" s="1" t="s">
        <v>1461</v>
      </c>
      <c r="G7574" s="2">
        <f>IFERROR(__xludf.DUMMYFUNCTION("IF(B7574="""","""",COUNTA(SPLIT(B7574,"" "")))"),4.0)</f>
        <v>4</v>
      </c>
    </row>
    <row r="7575">
      <c r="A7575" s="1" t="s">
        <v>14994</v>
      </c>
      <c r="B7575" s="1" t="s">
        <v>14995</v>
      </c>
      <c r="C7575" s="1">
        <v>9450.0</v>
      </c>
      <c r="F7575" s="1" t="s">
        <v>1461</v>
      </c>
      <c r="G7575" s="2">
        <f>IFERROR(__xludf.DUMMYFUNCTION("IF(B7575="""","""",COUNTA(SPLIT(B7575,"" "")))"),4.0)</f>
        <v>4</v>
      </c>
    </row>
    <row r="7576">
      <c r="A7576" s="1" t="s">
        <v>14996</v>
      </c>
      <c r="B7576" s="1" t="s">
        <v>14997</v>
      </c>
      <c r="C7576" s="1">
        <v>9451.0</v>
      </c>
      <c r="F7576" s="1" t="s">
        <v>1461</v>
      </c>
      <c r="G7576" s="2">
        <f>IFERROR(__xludf.DUMMYFUNCTION("IF(B7576="""","""",COUNTA(SPLIT(B7576,"" "")))"),4.0)</f>
        <v>4</v>
      </c>
    </row>
    <row r="7577">
      <c r="A7577" s="1" t="s">
        <v>14998</v>
      </c>
      <c r="B7577" s="1" t="s">
        <v>14999</v>
      </c>
      <c r="C7577" s="1">
        <v>9452.0</v>
      </c>
      <c r="F7577" s="1" t="s">
        <v>1461</v>
      </c>
      <c r="G7577" s="2">
        <f>IFERROR(__xludf.DUMMYFUNCTION("IF(B7577="""","""",COUNTA(SPLIT(B7577,"" "")))"),4.0)</f>
        <v>4</v>
      </c>
    </row>
    <row r="7578">
      <c r="A7578" s="1" t="s">
        <v>15000</v>
      </c>
      <c r="B7578" s="1" t="s">
        <v>10945</v>
      </c>
      <c r="C7578" s="1">
        <v>8841.0</v>
      </c>
      <c r="F7578" s="1" t="s">
        <v>1461</v>
      </c>
      <c r="G7578" s="2">
        <f>IFERROR(__xludf.DUMMYFUNCTION("IF(B7578="""","""",COUNTA(SPLIT(B7578,"" "")))"),1.0)</f>
        <v>1</v>
      </c>
    </row>
    <row r="7579">
      <c r="A7579" s="1" t="s">
        <v>15001</v>
      </c>
      <c r="B7579" s="1" t="s">
        <v>15002</v>
      </c>
      <c r="C7579" s="1">
        <v>8842.0</v>
      </c>
      <c r="F7579" s="1" t="s">
        <v>1461</v>
      </c>
      <c r="G7579" s="2">
        <f>IFERROR(__xludf.DUMMYFUNCTION("IF(B7579="""","""",COUNTA(SPLIT(B7579,"" "")))"),9.0)</f>
        <v>9</v>
      </c>
    </row>
    <row r="7580">
      <c r="A7580" s="1" t="s">
        <v>15003</v>
      </c>
      <c r="B7580" s="1" t="s">
        <v>15004</v>
      </c>
      <c r="C7580" s="1">
        <v>8843.0</v>
      </c>
      <c r="F7580" s="1" t="s">
        <v>1461</v>
      </c>
      <c r="G7580" s="2">
        <f>IFERROR(__xludf.DUMMYFUNCTION("IF(B7580="""","""",COUNTA(SPLIT(B7580,"" "")))"),2.0)</f>
        <v>2</v>
      </c>
    </row>
    <row r="7581">
      <c r="A7581" s="1" t="s">
        <v>15005</v>
      </c>
      <c r="B7581" s="1" t="s">
        <v>15006</v>
      </c>
      <c r="C7581" s="1">
        <v>8844.0</v>
      </c>
      <c r="F7581" s="1" t="s">
        <v>1461</v>
      </c>
      <c r="G7581" s="2">
        <f>IFERROR(__xludf.DUMMYFUNCTION("IF(B7581="""","""",COUNTA(SPLIT(B7581,"" "")))"),4.0)</f>
        <v>4</v>
      </c>
    </row>
    <row r="7582">
      <c r="A7582" s="1" t="s">
        <v>15007</v>
      </c>
      <c r="B7582" s="1" t="s">
        <v>15008</v>
      </c>
      <c r="C7582" s="1">
        <v>9136.0</v>
      </c>
      <c r="F7582" s="1" t="s">
        <v>1461</v>
      </c>
      <c r="G7582" s="2">
        <f>IFERROR(__xludf.DUMMYFUNCTION("IF(B7582="""","""",COUNTA(SPLIT(B7582,"" "")))"),3.0)</f>
        <v>3</v>
      </c>
    </row>
    <row r="7583">
      <c r="A7583" s="1" t="s">
        <v>15009</v>
      </c>
      <c r="B7583" s="1" t="s">
        <v>15010</v>
      </c>
      <c r="C7583" s="1">
        <v>8839.0</v>
      </c>
      <c r="F7583" s="1" t="s">
        <v>1461</v>
      </c>
      <c r="G7583" s="2">
        <f>IFERROR(__xludf.DUMMYFUNCTION("IF(B7583="""","""",COUNTA(SPLIT(B7583,"" "")))"),2.0)</f>
        <v>2</v>
      </c>
    </row>
    <row r="7584">
      <c r="A7584" s="1" t="s">
        <v>15011</v>
      </c>
      <c r="B7584" s="1" t="s">
        <v>15012</v>
      </c>
      <c r="C7584" s="1">
        <v>8840.0</v>
      </c>
      <c r="F7584" s="1" t="s">
        <v>1461</v>
      </c>
      <c r="G7584" s="2">
        <f>IFERROR(__xludf.DUMMYFUNCTION("IF(B7584="""","""",COUNTA(SPLIT(B7584,"" "")))"),4.0)</f>
        <v>4</v>
      </c>
    </row>
    <row r="7585">
      <c r="A7585" s="1" t="s">
        <v>15013</v>
      </c>
      <c r="B7585" s="1" t="s">
        <v>15014</v>
      </c>
      <c r="C7585" s="1">
        <v>8853.0</v>
      </c>
      <c r="F7585" s="1" t="s">
        <v>1461</v>
      </c>
      <c r="G7585" s="2">
        <f>IFERROR(__xludf.DUMMYFUNCTION("IF(B7585="""","""",COUNTA(SPLIT(B7585,"" "")))"),2.0)</f>
        <v>2</v>
      </c>
    </row>
    <row r="7586">
      <c r="A7586" s="1" t="s">
        <v>15015</v>
      </c>
      <c r="B7586" s="1" t="s">
        <v>15016</v>
      </c>
      <c r="C7586" s="1">
        <v>8854.0</v>
      </c>
      <c r="F7586" s="1" t="s">
        <v>1461</v>
      </c>
      <c r="G7586" s="2">
        <f>IFERROR(__xludf.DUMMYFUNCTION("IF(B7586="""","""",COUNTA(SPLIT(B7586,"" "")))"),8.0)</f>
        <v>8</v>
      </c>
    </row>
    <row r="7587">
      <c r="A7587" s="1" t="s">
        <v>15017</v>
      </c>
      <c r="B7587" s="1" t="s">
        <v>15018</v>
      </c>
      <c r="C7587" s="1">
        <v>8851.0</v>
      </c>
      <c r="F7587" s="1" t="s">
        <v>1461</v>
      </c>
      <c r="G7587" s="2">
        <f>IFERROR(__xludf.DUMMYFUNCTION("IF(B7587="""","""",COUNTA(SPLIT(B7587,"" "")))"),2.0)</f>
        <v>2</v>
      </c>
    </row>
    <row r="7588">
      <c r="A7588" s="1" t="s">
        <v>15019</v>
      </c>
      <c r="B7588" s="1" t="s">
        <v>15020</v>
      </c>
      <c r="C7588" s="1">
        <v>8852.0</v>
      </c>
      <c r="F7588" s="1" t="s">
        <v>1461</v>
      </c>
      <c r="G7588" s="2">
        <f>IFERROR(__xludf.DUMMYFUNCTION("IF(B7588="""","""",COUNTA(SPLIT(B7588,"" "")))"),14.0)</f>
        <v>14</v>
      </c>
    </row>
    <row r="7589">
      <c r="A7589" s="1" t="s">
        <v>15021</v>
      </c>
      <c r="B7589" s="1" t="s">
        <v>15022</v>
      </c>
      <c r="C7589" s="1">
        <v>8900.0</v>
      </c>
      <c r="F7589" s="1" t="s">
        <v>1461</v>
      </c>
      <c r="G7589" s="2">
        <f>IFERROR(__xludf.DUMMYFUNCTION("IF(B7589="""","""",COUNTA(SPLIT(B7589,"" "")))"),3.0)</f>
        <v>3</v>
      </c>
    </row>
    <row r="7590">
      <c r="A7590" s="1" t="s">
        <v>15023</v>
      </c>
      <c r="B7590" s="1" t="s">
        <v>15024</v>
      </c>
      <c r="C7590" s="1">
        <v>8901.0</v>
      </c>
      <c r="F7590" s="1" t="s">
        <v>1461</v>
      </c>
      <c r="G7590" s="2">
        <f>IFERROR(__xludf.DUMMYFUNCTION("IF(B7590="""","""",COUNTA(SPLIT(B7590,"" "")))"),12.0)</f>
        <v>12</v>
      </c>
    </row>
    <row r="7591">
      <c r="A7591" s="1" t="s">
        <v>15025</v>
      </c>
      <c r="B7591" s="1" t="s">
        <v>15026</v>
      </c>
      <c r="C7591" s="1">
        <v>8847.0</v>
      </c>
      <c r="F7591" s="1" t="s">
        <v>1461</v>
      </c>
      <c r="G7591" s="2">
        <f>IFERROR(__xludf.DUMMYFUNCTION("IF(B7591="""","""",COUNTA(SPLIT(B7591,"" "")))"),1.0)</f>
        <v>1</v>
      </c>
    </row>
    <row r="7592">
      <c r="A7592" s="1" t="s">
        <v>15027</v>
      </c>
      <c r="B7592" s="1" t="s">
        <v>15028</v>
      </c>
      <c r="C7592" s="1">
        <v>8848.0</v>
      </c>
      <c r="F7592" s="1" t="s">
        <v>1461</v>
      </c>
      <c r="G7592" s="2">
        <f>IFERROR(__xludf.DUMMYFUNCTION("IF(B7592="""","""",COUNTA(SPLIT(B7592,"" "")))"),4.0)</f>
        <v>4</v>
      </c>
    </row>
    <row r="7593">
      <c r="A7593" s="1" t="s">
        <v>15029</v>
      </c>
      <c r="B7593" s="1" t="s">
        <v>15030</v>
      </c>
      <c r="C7593" s="1">
        <v>8902.0</v>
      </c>
      <c r="F7593" s="1" t="s">
        <v>1461</v>
      </c>
      <c r="G7593" s="2">
        <f>IFERROR(__xludf.DUMMYFUNCTION("IF(B7593="""","""",COUNTA(SPLIT(B7593,"" "")))"),5.0)</f>
        <v>5</v>
      </c>
    </row>
    <row r="7594">
      <c r="A7594" s="1" t="s">
        <v>15031</v>
      </c>
      <c r="B7594" s="1" t="s">
        <v>15032</v>
      </c>
      <c r="C7594" s="1">
        <v>8903.0</v>
      </c>
      <c r="F7594" s="1" t="s">
        <v>1461</v>
      </c>
      <c r="G7594" s="2">
        <f>IFERROR(__xludf.DUMMYFUNCTION("IF(B7594="""","""",COUNTA(SPLIT(B7594,"" "")))"),15.0)</f>
        <v>15</v>
      </c>
    </row>
    <row r="7595">
      <c r="A7595" s="1" t="s">
        <v>15033</v>
      </c>
      <c r="B7595" s="1" t="s">
        <v>11194</v>
      </c>
      <c r="C7595" s="1">
        <v>8827.0</v>
      </c>
      <c r="F7595" s="1" t="s">
        <v>1461</v>
      </c>
      <c r="G7595" s="2">
        <f>IFERROR(__xludf.DUMMYFUNCTION("IF(B7595="""","""",COUNTA(SPLIT(B7595,"" "")))"),2.0)</f>
        <v>2</v>
      </c>
    </row>
    <row r="7596">
      <c r="A7596" s="1" t="s">
        <v>15034</v>
      </c>
      <c r="B7596" s="1" t="s">
        <v>15035</v>
      </c>
      <c r="C7596" s="1">
        <v>8828.0</v>
      </c>
      <c r="F7596" s="1" t="s">
        <v>1461</v>
      </c>
      <c r="G7596" s="2">
        <f>IFERROR(__xludf.DUMMYFUNCTION("IF(B7596="""","""",COUNTA(SPLIT(B7596,"" "")))"),5.0)</f>
        <v>5</v>
      </c>
    </row>
    <row r="7597">
      <c r="A7597" s="1" t="s">
        <v>15036</v>
      </c>
      <c r="B7597" s="1" t="s">
        <v>11198</v>
      </c>
      <c r="C7597" s="1">
        <v>8829.0</v>
      </c>
      <c r="F7597" s="1" t="s">
        <v>1461</v>
      </c>
      <c r="G7597" s="2">
        <f>IFERROR(__xludf.DUMMYFUNCTION("IF(B7597="""","""",COUNTA(SPLIT(B7597,"" "")))"),2.0)</f>
        <v>2</v>
      </c>
    </row>
    <row r="7598">
      <c r="A7598" s="1" t="s">
        <v>15037</v>
      </c>
      <c r="B7598" s="1" t="s">
        <v>15038</v>
      </c>
      <c r="C7598" s="1">
        <v>8830.0</v>
      </c>
      <c r="F7598" s="1" t="s">
        <v>1461</v>
      </c>
      <c r="G7598" s="2">
        <f>IFERROR(__xludf.DUMMYFUNCTION("IF(B7598="""","""",COUNTA(SPLIT(B7598,"" "")))"),5.0)</f>
        <v>5</v>
      </c>
    </row>
    <row r="7599">
      <c r="A7599" s="1" t="s">
        <v>15039</v>
      </c>
      <c r="B7599" s="1" t="s">
        <v>15040</v>
      </c>
      <c r="C7599" s="1">
        <v>8875.0</v>
      </c>
      <c r="F7599" s="1" t="s">
        <v>1461</v>
      </c>
      <c r="G7599" s="2">
        <f>IFERROR(__xludf.DUMMYFUNCTION("IF(B7599="""","""",COUNTA(SPLIT(B7599,"" "")))"),3.0)</f>
        <v>3</v>
      </c>
    </row>
    <row r="7600">
      <c r="A7600" s="1" t="s">
        <v>15041</v>
      </c>
      <c r="B7600" s="1" t="s">
        <v>15042</v>
      </c>
      <c r="C7600" s="1">
        <v>8876.0</v>
      </c>
      <c r="F7600" s="1" t="s">
        <v>1461</v>
      </c>
      <c r="G7600" s="2">
        <f>IFERROR(__xludf.DUMMYFUNCTION("IF(B7600="""","""",COUNTA(SPLIT(B7600,"" "")))"),7.0)</f>
        <v>7</v>
      </c>
    </row>
    <row r="7601">
      <c r="A7601" s="1" t="s">
        <v>15043</v>
      </c>
      <c r="B7601" s="1" t="s">
        <v>15044</v>
      </c>
      <c r="C7601" s="1">
        <v>8879.0</v>
      </c>
      <c r="F7601" s="1" t="s">
        <v>1461</v>
      </c>
      <c r="G7601" s="2">
        <f>IFERROR(__xludf.DUMMYFUNCTION("IF(B7601="""","""",COUNTA(SPLIT(B7601,"" "")))"),3.0)</f>
        <v>3</v>
      </c>
    </row>
    <row r="7602">
      <c r="A7602" s="1" t="s">
        <v>15045</v>
      </c>
      <c r="B7602" s="1" t="s">
        <v>15046</v>
      </c>
      <c r="C7602" s="1">
        <v>8880.0</v>
      </c>
      <c r="F7602" s="1" t="s">
        <v>1461</v>
      </c>
      <c r="G7602" s="2">
        <f>IFERROR(__xludf.DUMMYFUNCTION("IF(B7602="""","""",COUNTA(SPLIT(B7602,"" "")))"),7.0)</f>
        <v>7</v>
      </c>
    </row>
    <row r="7603">
      <c r="A7603" s="1" t="s">
        <v>15047</v>
      </c>
      <c r="B7603" s="1" t="s">
        <v>15048</v>
      </c>
      <c r="C7603" s="1">
        <v>8877.0</v>
      </c>
      <c r="F7603" s="1" t="s">
        <v>1461</v>
      </c>
      <c r="G7603" s="2">
        <f>IFERROR(__xludf.DUMMYFUNCTION("IF(B7603="""","""",COUNTA(SPLIT(B7603,"" "")))"),3.0)</f>
        <v>3</v>
      </c>
    </row>
    <row r="7604">
      <c r="A7604" s="1" t="s">
        <v>15049</v>
      </c>
      <c r="B7604" s="1" t="s">
        <v>15050</v>
      </c>
      <c r="C7604" s="1">
        <v>8878.0</v>
      </c>
      <c r="F7604" s="1" t="s">
        <v>1461</v>
      </c>
      <c r="G7604" s="2">
        <f>IFERROR(__xludf.DUMMYFUNCTION("IF(B7604="""","""",COUNTA(SPLIT(B7604,"" "")))"),7.0)</f>
        <v>7</v>
      </c>
    </row>
    <row r="7605">
      <c r="A7605" s="1" t="s">
        <v>15051</v>
      </c>
      <c r="B7605" s="1" t="s">
        <v>15052</v>
      </c>
      <c r="C7605" s="1">
        <v>8831.0</v>
      </c>
      <c r="F7605" s="1" t="s">
        <v>1461</v>
      </c>
      <c r="G7605" s="2">
        <f>IFERROR(__xludf.DUMMYFUNCTION("IF(B7605="""","""",COUNTA(SPLIT(B7605,"" "")))"),3.0)</f>
        <v>3</v>
      </c>
    </row>
    <row r="7606">
      <c r="A7606" s="1" t="s">
        <v>15053</v>
      </c>
      <c r="B7606" s="1" t="s">
        <v>15054</v>
      </c>
      <c r="C7606" s="1">
        <v>8832.0</v>
      </c>
      <c r="F7606" s="1" t="s">
        <v>1461</v>
      </c>
      <c r="G7606" s="2">
        <f>IFERROR(__xludf.DUMMYFUNCTION("IF(B7606="""","""",COUNTA(SPLIT(B7606,"" "")))"),7.0)</f>
        <v>7</v>
      </c>
    </row>
    <row r="7607">
      <c r="A7607" s="1" t="s">
        <v>15055</v>
      </c>
      <c r="B7607" s="1" t="s">
        <v>15056</v>
      </c>
      <c r="C7607" s="1">
        <v>8833.0</v>
      </c>
      <c r="F7607" s="1" t="s">
        <v>1461</v>
      </c>
      <c r="G7607" s="2">
        <f>IFERROR(__xludf.DUMMYFUNCTION("IF(B7607="""","""",COUNTA(SPLIT(B7607,"" "")))"),3.0)</f>
        <v>3</v>
      </c>
    </row>
    <row r="7608">
      <c r="A7608" s="1" t="s">
        <v>15057</v>
      </c>
      <c r="B7608" s="1" t="s">
        <v>15058</v>
      </c>
      <c r="C7608" s="1">
        <v>8834.0</v>
      </c>
      <c r="F7608" s="1" t="s">
        <v>1461</v>
      </c>
      <c r="G7608" s="2">
        <f>IFERROR(__xludf.DUMMYFUNCTION("IF(B7608="""","""",COUNTA(SPLIT(B7608,"" "")))"),11.0)</f>
        <v>11</v>
      </c>
    </row>
    <row r="7609">
      <c r="A7609" s="1" t="s">
        <v>15059</v>
      </c>
      <c r="B7609" s="1" t="s">
        <v>15060</v>
      </c>
      <c r="C7609" s="1">
        <v>8835.0</v>
      </c>
      <c r="F7609" s="1" t="s">
        <v>1461</v>
      </c>
      <c r="G7609" s="2">
        <f>IFERROR(__xludf.DUMMYFUNCTION("IF(B7609="""","""",COUNTA(SPLIT(B7609,"" "")))"),3.0)</f>
        <v>3</v>
      </c>
    </row>
    <row r="7610">
      <c r="A7610" s="1" t="s">
        <v>15061</v>
      </c>
      <c r="B7610" s="1" t="s">
        <v>15062</v>
      </c>
      <c r="C7610" s="1">
        <v>8836.0</v>
      </c>
      <c r="F7610" s="1" t="s">
        <v>1461</v>
      </c>
      <c r="G7610" s="2">
        <f>IFERROR(__xludf.DUMMYFUNCTION("IF(B7610="""","""",COUNTA(SPLIT(B7610,"" "")))"),11.0)</f>
        <v>11</v>
      </c>
    </row>
    <row r="7611">
      <c r="A7611" s="1" t="s">
        <v>15063</v>
      </c>
      <c r="B7611" s="1" t="s">
        <v>15064</v>
      </c>
      <c r="C7611" s="1">
        <v>8821.0</v>
      </c>
      <c r="F7611" s="1" t="s">
        <v>1461</v>
      </c>
      <c r="G7611" s="2">
        <f>IFERROR(__xludf.DUMMYFUNCTION("IF(B7611="""","""",COUNTA(SPLIT(B7611,"" "")))"),2.0)</f>
        <v>2</v>
      </c>
    </row>
    <row r="7612">
      <c r="A7612" s="1" t="s">
        <v>15065</v>
      </c>
      <c r="B7612" s="1" t="s">
        <v>15066</v>
      </c>
      <c r="C7612" s="1">
        <v>8822.0</v>
      </c>
      <c r="F7612" s="1" t="s">
        <v>1461</v>
      </c>
      <c r="G7612" s="2">
        <f>IFERROR(__xludf.DUMMYFUNCTION("IF(B7612="""","""",COUNTA(SPLIT(B7612,"" "")))"),17.0)</f>
        <v>17</v>
      </c>
    </row>
    <row r="7613">
      <c r="A7613" s="1" t="s">
        <v>15067</v>
      </c>
      <c r="B7613" s="1" t="s">
        <v>15068</v>
      </c>
      <c r="C7613" s="1">
        <v>8823.0</v>
      </c>
      <c r="F7613" s="1" t="s">
        <v>1461</v>
      </c>
      <c r="G7613" s="2">
        <f>IFERROR(__xludf.DUMMYFUNCTION("IF(B7613="""","""",COUNTA(SPLIT(B7613,"" "")))"),3.0)</f>
        <v>3</v>
      </c>
    </row>
    <row r="7614">
      <c r="A7614" s="1" t="s">
        <v>15069</v>
      </c>
      <c r="B7614" s="1" t="s">
        <v>15070</v>
      </c>
      <c r="C7614" s="1">
        <v>8824.0</v>
      </c>
      <c r="F7614" s="1" t="s">
        <v>1461</v>
      </c>
      <c r="G7614" s="2">
        <f>IFERROR(__xludf.DUMMYFUNCTION("IF(B7614="""","""",COUNTA(SPLIT(B7614,"" "")))"),12.0)</f>
        <v>12</v>
      </c>
    </row>
    <row r="7615">
      <c r="A7615" s="1" t="s">
        <v>15071</v>
      </c>
      <c r="B7615" s="1" t="s">
        <v>15072</v>
      </c>
      <c r="C7615" s="1">
        <v>8855.0</v>
      </c>
      <c r="F7615" s="1" t="s">
        <v>1461</v>
      </c>
      <c r="G7615" s="2">
        <f>IFERROR(__xludf.DUMMYFUNCTION("IF(B7615="""","""",COUNTA(SPLIT(B7615,"" "")))"),4.0)</f>
        <v>4</v>
      </c>
    </row>
    <row r="7616">
      <c r="A7616" s="1" t="s">
        <v>15073</v>
      </c>
      <c r="B7616" s="1" t="s">
        <v>15074</v>
      </c>
      <c r="C7616" s="1">
        <v>8856.0</v>
      </c>
      <c r="F7616" s="1" t="s">
        <v>1461</v>
      </c>
      <c r="G7616" s="2">
        <f>IFERROR(__xludf.DUMMYFUNCTION("IF(B7616="""","""",COUNTA(SPLIT(B7616,"" "")))"),24.0)</f>
        <v>24</v>
      </c>
    </row>
    <row r="7617">
      <c r="A7617" s="1" t="s">
        <v>15075</v>
      </c>
      <c r="B7617" s="1" t="s">
        <v>15076</v>
      </c>
      <c r="C7617" s="1">
        <v>9213.0</v>
      </c>
      <c r="F7617" s="1" t="s">
        <v>1461</v>
      </c>
      <c r="G7617" s="2">
        <f>IFERROR(__xludf.DUMMYFUNCTION("IF(B7617="""","""",COUNTA(SPLIT(B7617,"" "")))"),5.0)</f>
        <v>5</v>
      </c>
    </row>
    <row r="7618">
      <c r="A7618" s="1" t="s">
        <v>15077</v>
      </c>
      <c r="B7618" s="1" t="s">
        <v>15078</v>
      </c>
      <c r="C7618" s="1">
        <v>9215.0</v>
      </c>
      <c r="F7618" s="1" t="s">
        <v>1461</v>
      </c>
      <c r="G7618" s="2">
        <f>IFERROR(__xludf.DUMMYFUNCTION("IF(B7618="""","""",COUNTA(SPLIT(B7618,"" "")))"),18.0)</f>
        <v>18</v>
      </c>
    </row>
    <row r="7619">
      <c r="A7619" s="1" t="s">
        <v>15079</v>
      </c>
      <c r="B7619" s="1" t="s">
        <v>15080</v>
      </c>
      <c r="C7619" s="1">
        <v>8819.0</v>
      </c>
      <c r="F7619" s="1" t="s">
        <v>1461</v>
      </c>
      <c r="G7619" s="2">
        <f>IFERROR(__xludf.DUMMYFUNCTION("IF(B7619="""","""",COUNTA(SPLIT(B7619,"" "")))"),2.0)</f>
        <v>2</v>
      </c>
    </row>
    <row r="7620">
      <c r="A7620" s="1" t="s">
        <v>15081</v>
      </c>
      <c r="B7620" s="1" t="s">
        <v>15082</v>
      </c>
      <c r="C7620" s="1">
        <v>8820.0</v>
      </c>
      <c r="F7620" s="1" t="s">
        <v>1461</v>
      </c>
      <c r="G7620" s="2">
        <f>IFERROR(__xludf.DUMMYFUNCTION("IF(B7620="""","""",COUNTA(SPLIT(B7620,"" "")))"),8.0)</f>
        <v>8</v>
      </c>
    </row>
    <row r="7621">
      <c r="A7621" s="1" t="s">
        <v>15083</v>
      </c>
      <c r="B7621" s="1" t="s">
        <v>15084</v>
      </c>
      <c r="C7621" s="1">
        <v>8825.0</v>
      </c>
      <c r="F7621" s="1" t="s">
        <v>1461</v>
      </c>
      <c r="G7621" s="2">
        <f>IFERROR(__xludf.DUMMYFUNCTION("IF(B7621="""","""",COUNTA(SPLIT(B7621,"" "")))"),3.0)</f>
        <v>3</v>
      </c>
    </row>
    <row r="7622">
      <c r="A7622" s="1" t="s">
        <v>15085</v>
      </c>
      <c r="B7622" s="1" t="s">
        <v>15086</v>
      </c>
      <c r="C7622" s="1">
        <v>8826.0</v>
      </c>
      <c r="F7622" s="1" t="s">
        <v>1461</v>
      </c>
      <c r="G7622" s="2">
        <f>IFERROR(__xludf.DUMMYFUNCTION("IF(B7622="""","""",COUNTA(SPLIT(B7622,"" "")))"),12.0)</f>
        <v>12</v>
      </c>
    </row>
    <row r="7623">
      <c r="A7623" s="1" t="s">
        <v>15087</v>
      </c>
      <c r="B7623" s="1" t="s">
        <v>15088</v>
      </c>
      <c r="C7623" s="1">
        <v>9214.0</v>
      </c>
      <c r="F7623" s="1" t="s">
        <v>1461</v>
      </c>
      <c r="G7623" s="2">
        <f>IFERROR(__xludf.DUMMYFUNCTION("IF(B7623="""","""",COUNTA(SPLIT(B7623,"" "")))"),4.0)</f>
        <v>4</v>
      </c>
    </row>
    <row r="7624">
      <c r="A7624" s="1" t="s">
        <v>15089</v>
      </c>
      <c r="B7624" s="1" t="s">
        <v>15090</v>
      </c>
      <c r="C7624" s="1">
        <v>9216.0</v>
      </c>
      <c r="F7624" s="1" t="s">
        <v>1461</v>
      </c>
      <c r="G7624" s="2">
        <f>IFERROR(__xludf.DUMMYFUNCTION("IF(B7624="""","""",COUNTA(SPLIT(B7624,"" "")))"),13.0)</f>
        <v>13</v>
      </c>
    </row>
    <row r="7625">
      <c r="A7625" s="1" t="s">
        <v>15091</v>
      </c>
      <c r="B7625" s="1" t="s">
        <v>15092</v>
      </c>
      <c r="C7625" s="1">
        <v>8837.0</v>
      </c>
      <c r="F7625" s="1" t="s">
        <v>1461</v>
      </c>
      <c r="G7625" s="2">
        <f>IFERROR(__xludf.DUMMYFUNCTION("IF(B7625="""","""",COUNTA(SPLIT(B7625,"" "")))"),4.0)</f>
        <v>4</v>
      </c>
    </row>
    <row r="7626">
      <c r="A7626" s="1" t="s">
        <v>15093</v>
      </c>
      <c r="B7626" s="1" t="s">
        <v>15094</v>
      </c>
      <c r="C7626" s="1">
        <v>8838.0</v>
      </c>
      <c r="F7626" s="1" t="s">
        <v>1461</v>
      </c>
      <c r="G7626" s="2">
        <f>IFERROR(__xludf.DUMMYFUNCTION("IF(B7626="""","""",COUNTA(SPLIT(B7626,"" "")))"),8.0)</f>
        <v>8</v>
      </c>
    </row>
    <row r="7627">
      <c r="A7627" s="1" t="s">
        <v>15095</v>
      </c>
      <c r="B7627" s="1" t="s">
        <v>15096</v>
      </c>
      <c r="C7627" s="1">
        <v>8904.0</v>
      </c>
      <c r="F7627" s="1" t="s">
        <v>1461</v>
      </c>
      <c r="G7627" s="2">
        <f>IFERROR(__xludf.DUMMYFUNCTION("IF(B7627="""","""",COUNTA(SPLIT(B7627,"" "")))"),7.0)</f>
        <v>7</v>
      </c>
    </row>
    <row r="7628">
      <c r="A7628" s="1" t="s">
        <v>15097</v>
      </c>
      <c r="B7628" s="1" t="s">
        <v>15098</v>
      </c>
      <c r="C7628" s="1">
        <v>9455.0</v>
      </c>
      <c r="F7628" s="1" t="s">
        <v>1461</v>
      </c>
      <c r="G7628" s="2">
        <f>IFERROR(__xludf.DUMMYFUNCTION("IF(B7628="""","""",COUNTA(SPLIT(B7628,"" "")))"),23.0)</f>
        <v>23</v>
      </c>
    </row>
    <row r="7629">
      <c r="A7629" s="1" t="s">
        <v>15099</v>
      </c>
      <c r="B7629" s="1" t="s">
        <v>15100</v>
      </c>
      <c r="C7629" s="1">
        <v>7899.0</v>
      </c>
      <c r="F7629" s="1" t="s">
        <v>1461</v>
      </c>
      <c r="G7629" s="2">
        <f>IFERROR(__xludf.DUMMYFUNCTION("IF(B7629="""","""",COUNTA(SPLIT(B7629,"" "")))"),1.0)</f>
        <v>1</v>
      </c>
    </row>
    <row r="7630">
      <c r="A7630" s="1" t="s">
        <v>15101</v>
      </c>
      <c r="B7630" s="1" t="s">
        <v>15102</v>
      </c>
      <c r="C7630" s="1">
        <v>7901.0</v>
      </c>
      <c r="F7630" s="1" t="s">
        <v>1461</v>
      </c>
      <c r="G7630" s="2">
        <f>IFERROR(__xludf.DUMMYFUNCTION("IF(B7630="""","""",COUNTA(SPLIT(B7630,"" "")))"),1.0)</f>
        <v>1</v>
      </c>
    </row>
    <row r="7631">
      <c r="A7631" s="1" t="s">
        <v>15103</v>
      </c>
      <c r="B7631" s="1" t="s">
        <v>15104</v>
      </c>
      <c r="C7631" s="1">
        <v>1498.0</v>
      </c>
      <c r="F7631" s="1" t="s">
        <v>1461</v>
      </c>
      <c r="G7631" s="2">
        <f>IFERROR(__xludf.DUMMYFUNCTION("IF(B7631="""","""",COUNTA(SPLIT(B7631,"" "")))"),1.0)</f>
        <v>1</v>
      </c>
    </row>
    <row r="7632">
      <c r="A7632" s="1" t="s">
        <v>15105</v>
      </c>
      <c r="B7632" s="1" t="s">
        <v>15106</v>
      </c>
      <c r="C7632" s="1">
        <v>8915.0</v>
      </c>
      <c r="F7632" s="1" t="s">
        <v>1461</v>
      </c>
      <c r="G7632" s="2">
        <f>IFERROR(__xludf.DUMMYFUNCTION("IF(B7632="""","""",COUNTA(SPLIT(B7632,"" "")))"),10.0)</f>
        <v>10</v>
      </c>
    </row>
    <row r="7633">
      <c r="A7633" s="1" t="s">
        <v>15107</v>
      </c>
      <c r="B7633" s="1" t="s">
        <v>15108</v>
      </c>
      <c r="C7633" s="1">
        <v>8914.0</v>
      </c>
      <c r="F7633" s="1" t="s">
        <v>1461</v>
      </c>
      <c r="G7633" s="2">
        <f>IFERROR(__xludf.DUMMYFUNCTION("IF(B7633="""","""",COUNTA(SPLIT(B7633,"" "")))"),11.0)</f>
        <v>11</v>
      </c>
    </row>
    <row r="7634">
      <c r="A7634" s="1" t="s">
        <v>15109</v>
      </c>
      <c r="B7634" s="1" t="s">
        <v>15110</v>
      </c>
      <c r="C7634" s="1">
        <v>8913.0</v>
      </c>
      <c r="F7634" s="1" t="s">
        <v>1461</v>
      </c>
      <c r="G7634" s="2">
        <f>IFERROR(__xludf.DUMMYFUNCTION("IF(B7634="""","""",COUNTA(SPLIT(B7634,"" "")))"),11.0)</f>
        <v>11</v>
      </c>
    </row>
    <row r="7635">
      <c r="A7635" s="1" t="s">
        <v>15111</v>
      </c>
      <c r="B7635" s="1" t="s">
        <v>15112</v>
      </c>
      <c r="C7635" s="1">
        <v>8917.0</v>
      </c>
      <c r="F7635" s="1" t="s">
        <v>1461</v>
      </c>
      <c r="G7635" s="2">
        <f>IFERROR(__xludf.DUMMYFUNCTION("IF(B7635="""","""",COUNTA(SPLIT(B7635,"" "")))"),11.0)</f>
        <v>11</v>
      </c>
    </row>
    <row r="7636">
      <c r="A7636" s="1" t="s">
        <v>15113</v>
      </c>
      <c r="B7636" s="1" t="s">
        <v>15114</v>
      </c>
      <c r="C7636" s="1">
        <v>8916.0</v>
      </c>
      <c r="F7636" s="1" t="s">
        <v>1461</v>
      </c>
      <c r="G7636" s="2">
        <f>IFERROR(__xludf.DUMMYFUNCTION("IF(B7636="""","""",COUNTA(SPLIT(B7636,"" "")))"),10.0)</f>
        <v>10</v>
      </c>
    </row>
    <row r="7637">
      <c r="A7637" s="1" t="s">
        <v>15115</v>
      </c>
      <c r="B7637" s="1" t="s">
        <v>15116</v>
      </c>
      <c r="C7637" s="1">
        <v>8909.0</v>
      </c>
      <c r="F7637" s="1" t="s">
        <v>1461</v>
      </c>
      <c r="G7637" s="2">
        <f>IFERROR(__xludf.DUMMYFUNCTION("IF(B7637="""","""",COUNTA(SPLIT(B7637,"" "")))"),6.0)</f>
        <v>6</v>
      </c>
    </row>
    <row r="7638">
      <c r="A7638" s="1" t="s">
        <v>15117</v>
      </c>
      <c r="B7638" s="1" t="s">
        <v>15118</v>
      </c>
      <c r="C7638" s="1">
        <v>8908.0</v>
      </c>
      <c r="F7638" s="1" t="s">
        <v>1461</v>
      </c>
      <c r="G7638" s="2">
        <f>IFERROR(__xludf.DUMMYFUNCTION("IF(B7638="""","""",COUNTA(SPLIT(B7638,"" "")))"),8.0)</f>
        <v>8</v>
      </c>
    </row>
    <row r="7639">
      <c r="A7639" s="1" t="s">
        <v>15119</v>
      </c>
      <c r="B7639" s="1" t="s">
        <v>15120</v>
      </c>
      <c r="C7639" s="1">
        <v>8910.0</v>
      </c>
      <c r="F7639" s="1" t="s">
        <v>1461</v>
      </c>
      <c r="G7639" s="2">
        <f>IFERROR(__xludf.DUMMYFUNCTION("IF(B7639="""","""",COUNTA(SPLIT(B7639,"" "")))"),10.0)</f>
        <v>10</v>
      </c>
    </row>
    <row r="7640">
      <c r="A7640" s="1" t="s">
        <v>15121</v>
      </c>
      <c r="B7640" s="1" t="s">
        <v>15122</v>
      </c>
      <c r="C7640" s="1">
        <v>8911.0</v>
      </c>
      <c r="F7640" s="1" t="s">
        <v>1461</v>
      </c>
      <c r="G7640" s="2">
        <f>IFERROR(__xludf.DUMMYFUNCTION("IF(B7640="""","""",COUNTA(SPLIT(B7640,"" "")))"),12.0)</f>
        <v>12</v>
      </c>
    </row>
    <row r="7641">
      <c r="A7641" s="1" t="s">
        <v>15123</v>
      </c>
      <c r="B7641" s="1" t="s">
        <v>15124</v>
      </c>
      <c r="C7641" s="1">
        <v>8912.0</v>
      </c>
      <c r="F7641" s="1" t="s">
        <v>1461</v>
      </c>
      <c r="G7641" s="2">
        <f>IFERROR(__xludf.DUMMYFUNCTION("IF(B7641="""","""",COUNTA(SPLIT(B7641,"" "")))"),9.0)</f>
        <v>9</v>
      </c>
    </row>
    <row r="7642">
      <c r="A7642" s="1" t="s">
        <v>15125</v>
      </c>
      <c r="B7642" s="1" t="s">
        <v>15126</v>
      </c>
      <c r="C7642" s="1">
        <v>2155.0</v>
      </c>
      <c r="F7642" s="1" t="s">
        <v>1461</v>
      </c>
      <c r="G7642" s="2">
        <f>IFERROR(__xludf.DUMMYFUNCTION("IF(B7642="""","""",COUNTA(SPLIT(B7642,"" "")))"),3.0)</f>
        <v>3</v>
      </c>
    </row>
    <row r="7643">
      <c r="A7643" s="1" t="s">
        <v>15127</v>
      </c>
      <c r="B7643" s="1" t="s">
        <v>15128</v>
      </c>
      <c r="C7643" s="1">
        <v>2576.0</v>
      </c>
      <c r="F7643" s="1" t="s">
        <v>1461</v>
      </c>
      <c r="G7643" s="2">
        <f>IFERROR(__xludf.DUMMYFUNCTION("IF(B7643="""","""",COUNTA(SPLIT(B7643,"" "")))"),2.0)</f>
        <v>2</v>
      </c>
    </row>
    <row r="7644">
      <c r="A7644" s="1" t="s">
        <v>15129</v>
      </c>
      <c r="B7644" s="1" t="s">
        <v>15130</v>
      </c>
      <c r="C7644" s="1">
        <v>7981.0</v>
      </c>
      <c r="F7644" s="1" t="s">
        <v>1461</v>
      </c>
      <c r="G7644" s="2">
        <f>IFERROR(__xludf.DUMMYFUNCTION("IF(B7644="""","""",COUNTA(SPLIT(B7644,"" "")))"),2.0)</f>
        <v>2</v>
      </c>
    </row>
    <row r="7645">
      <c r="A7645" s="1" t="s">
        <v>15131</v>
      </c>
      <c r="B7645" s="1" t="s">
        <v>15132</v>
      </c>
      <c r="C7645" s="1">
        <v>8302.0</v>
      </c>
      <c r="F7645" s="1" t="s">
        <v>1461</v>
      </c>
      <c r="G7645" s="2">
        <f>IFERROR(__xludf.DUMMYFUNCTION("IF(B7645="""","""",COUNTA(SPLIT(B7645,"" "")))"),2.0)</f>
        <v>2</v>
      </c>
    </row>
    <row r="7646">
      <c r="A7646" s="1" t="s">
        <v>15133</v>
      </c>
      <c r="B7646" s="1" t="s">
        <v>15134</v>
      </c>
      <c r="C7646" s="1">
        <v>8326.0</v>
      </c>
      <c r="F7646" s="1" t="s">
        <v>1461</v>
      </c>
      <c r="G7646" s="2">
        <f>IFERROR(__xludf.DUMMYFUNCTION("IF(B7646="""","""",COUNTA(SPLIT(B7646,"" "")))"),26.0)</f>
        <v>26</v>
      </c>
    </row>
    <row r="7647">
      <c r="A7647" s="1" t="s">
        <v>15135</v>
      </c>
      <c r="B7647" s="1" t="s">
        <v>15136</v>
      </c>
      <c r="C7647" s="1">
        <v>1496.0</v>
      </c>
      <c r="F7647" s="1" t="s">
        <v>1461</v>
      </c>
      <c r="G7647" s="2">
        <f>IFERROR(__xludf.DUMMYFUNCTION("IF(B7647="""","""",COUNTA(SPLIT(B7647,"" "")))"),1.0)</f>
        <v>1</v>
      </c>
    </row>
    <row r="7648">
      <c r="A7648" s="1" t="s">
        <v>15137</v>
      </c>
      <c r="B7648" s="1" t="s">
        <v>15138</v>
      </c>
      <c r="C7648" s="1">
        <v>826.0</v>
      </c>
      <c r="F7648" s="1" t="s">
        <v>1461</v>
      </c>
      <c r="G7648" s="2">
        <f>IFERROR(__xludf.DUMMYFUNCTION("IF(B7648="""","""",COUNTA(SPLIT(B7648,"" "")))"),1.0)</f>
        <v>1</v>
      </c>
    </row>
    <row r="7649">
      <c r="A7649" s="1" t="s">
        <v>15139</v>
      </c>
      <c r="B7649" s="1" t="s">
        <v>1469</v>
      </c>
      <c r="C7649" s="1">
        <v>10529.0</v>
      </c>
      <c r="F7649" s="1" t="s">
        <v>1461</v>
      </c>
      <c r="G7649" s="2">
        <f>IFERROR(__xludf.DUMMYFUNCTION("IF(B7649="""","""",COUNTA(SPLIT(B7649,"" "")))"),3.0)</f>
        <v>3</v>
      </c>
    </row>
    <row r="7650">
      <c r="A7650" s="1" t="s">
        <v>15140</v>
      </c>
      <c r="B7650" s="1" t="s">
        <v>1477</v>
      </c>
      <c r="C7650" s="1">
        <v>9713.0</v>
      </c>
      <c r="F7650" s="1" t="s">
        <v>1461</v>
      </c>
      <c r="G7650" s="2">
        <f>IFERROR(__xludf.DUMMYFUNCTION("IF(B7650="""","""",COUNTA(SPLIT(B7650,"" "")))"),4.0)</f>
        <v>4</v>
      </c>
    </row>
    <row r="7651">
      <c r="A7651" s="1" t="s">
        <v>15141</v>
      </c>
      <c r="B7651" s="1" t="s">
        <v>1489</v>
      </c>
      <c r="C7651" s="1">
        <v>11139.0</v>
      </c>
      <c r="F7651" s="1" t="s">
        <v>1461</v>
      </c>
      <c r="G7651" s="2">
        <f>IFERROR(__xludf.DUMMYFUNCTION("IF(B7651="""","""",COUNTA(SPLIT(B7651,"" "")))"),3.0)</f>
        <v>3</v>
      </c>
    </row>
    <row r="7652">
      <c r="A7652" s="1" t="s">
        <v>15142</v>
      </c>
      <c r="B7652" s="1" t="s">
        <v>1493</v>
      </c>
      <c r="C7652" s="1">
        <v>9043.0</v>
      </c>
      <c r="F7652" s="1" t="s">
        <v>1461</v>
      </c>
      <c r="G7652" s="2">
        <f>IFERROR(__xludf.DUMMYFUNCTION("IF(B7652="""","""",COUNTA(SPLIT(B7652,"" "")))"),4.0)</f>
        <v>4</v>
      </c>
    </row>
    <row r="7653">
      <c r="A7653" s="1" t="s">
        <v>15143</v>
      </c>
      <c r="B7653" s="1" t="s">
        <v>15144</v>
      </c>
      <c r="C7653" s="1">
        <v>8623.0</v>
      </c>
      <c r="F7653" s="1" t="s">
        <v>1461</v>
      </c>
      <c r="G7653" s="2">
        <f>IFERROR(__xludf.DUMMYFUNCTION("IF(B7653="""","""",COUNTA(SPLIT(B7653,"" "")))"),2.0)</f>
        <v>2</v>
      </c>
    </row>
    <row r="7654">
      <c r="A7654" s="1" t="s">
        <v>15145</v>
      </c>
      <c r="B7654" s="1" t="s">
        <v>1505</v>
      </c>
      <c r="C7654" s="1">
        <v>9712.0</v>
      </c>
      <c r="F7654" s="1" t="s">
        <v>1461</v>
      </c>
      <c r="G7654" s="2">
        <f>IFERROR(__xludf.DUMMYFUNCTION("IF(B7654="""","""",COUNTA(SPLIT(B7654,"" "")))"),4.0)</f>
        <v>4</v>
      </c>
    </row>
    <row r="7655">
      <c r="A7655" s="1" t="s">
        <v>15146</v>
      </c>
      <c r="B7655" s="1" t="s">
        <v>1509</v>
      </c>
      <c r="C7655" s="1">
        <v>11322.0</v>
      </c>
      <c r="F7655" s="1" t="s">
        <v>1461</v>
      </c>
      <c r="G7655" s="2">
        <f>IFERROR(__xludf.DUMMYFUNCTION("IF(B7655="""","""",COUNTA(SPLIT(B7655,"" "")))"),3.0)</f>
        <v>3</v>
      </c>
    </row>
    <row r="7656">
      <c r="A7656" s="1" t="s">
        <v>15147</v>
      </c>
      <c r="B7656" s="1" t="s">
        <v>15148</v>
      </c>
      <c r="C7656" s="1">
        <v>8624.0</v>
      </c>
      <c r="F7656" s="1" t="s">
        <v>1461</v>
      </c>
      <c r="G7656" s="2">
        <f>IFERROR(__xludf.DUMMYFUNCTION("IF(B7656="""","""",COUNTA(SPLIT(B7656,"" "")))"),1.0)</f>
        <v>1</v>
      </c>
    </row>
    <row r="7657">
      <c r="A7657" s="1" t="s">
        <v>15149</v>
      </c>
      <c r="B7657" s="1" t="s">
        <v>15150</v>
      </c>
      <c r="C7657" s="1">
        <v>3228.0</v>
      </c>
      <c r="F7657" s="1" t="s">
        <v>1461</v>
      </c>
      <c r="G7657" s="2">
        <f>IFERROR(__xludf.DUMMYFUNCTION("IF(B7657="""","""",COUNTA(SPLIT(B7657,"" "")))"),1.0)</f>
        <v>1</v>
      </c>
    </row>
    <row r="7658">
      <c r="A7658" s="1" t="s">
        <v>15151</v>
      </c>
      <c r="B7658" s="1" t="s">
        <v>15152</v>
      </c>
      <c r="C7658" s="1">
        <v>3229.0</v>
      </c>
      <c r="F7658" s="1" t="s">
        <v>1461</v>
      </c>
      <c r="G7658" s="2">
        <f>IFERROR(__xludf.DUMMYFUNCTION("IF(B7658="""","""",COUNTA(SPLIT(B7658,"" "")))"),10.0)</f>
        <v>10</v>
      </c>
    </row>
    <row r="7659">
      <c r="A7659" s="1" t="s">
        <v>15153</v>
      </c>
      <c r="B7659" s="1" t="s">
        <v>15154</v>
      </c>
      <c r="C7659" s="1">
        <v>1497.0</v>
      </c>
      <c r="F7659" s="1" t="s">
        <v>1461</v>
      </c>
      <c r="G7659" s="2">
        <f>IFERROR(__xludf.DUMMYFUNCTION("IF(B7659="""","""",COUNTA(SPLIT(B7659,"" "")))"),1.0)</f>
        <v>1</v>
      </c>
    </row>
    <row r="7660">
      <c r="A7660" s="1" t="s">
        <v>15155</v>
      </c>
      <c r="B7660" s="1" t="s">
        <v>15156</v>
      </c>
      <c r="C7660" s="1">
        <v>8598.0</v>
      </c>
      <c r="F7660" s="1" t="s">
        <v>1461</v>
      </c>
      <c r="G7660" s="2">
        <f>IFERROR(__xludf.DUMMYFUNCTION("IF(B7660="""","""",COUNTA(SPLIT(B7660,"" "")))"),2.0)</f>
        <v>2</v>
      </c>
    </row>
    <row r="7661">
      <c r="A7661" s="1" t="s">
        <v>15157</v>
      </c>
      <c r="B7661" s="1" t="s">
        <v>15158</v>
      </c>
      <c r="C7661" s="1">
        <v>2210.0</v>
      </c>
      <c r="F7661" s="1" t="s">
        <v>1461</v>
      </c>
      <c r="G7661" s="2">
        <f>IFERROR(__xludf.DUMMYFUNCTION("IF(B7661="""","""",COUNTA(SPLIT(B7661,"" "")))"),14.0)</f>
        <v>14</v>
      </c>
    </row>
    <row r="7662">
      <c r="A7662" s="1" t="s">
        <v>15159</v>
      </c>
      <c r="B7662" s="1" t="s">
        <v>15160</v>
      </c>
      <c r="C7662" s="1">
        <v>1799.0</v>
      </c>
      <c r="F7662" s="1" t="s">
        <v>1461</v>
      </c>
      <c r="G7662" s="2">
        <f>IFERROR(__xludf.DUMMYFUNCTION("IF(B7662="""","""",COUNTA(SPLIT(B7662,"" "")))"),1.0)</f>
        <v>1</v>
      </c>
    </row>
    <row r="7663">
      <c r="A7663" s="1" t="s">
        <v>15161</v>
      </c>
      <c r="B7663" s="1" t="s">
        <v>15162</v>
      </c>
      <c r="C7663" s="1">
        <v>9587.0</v>
      </c>
      <c r="F7663" s="1" t="s">
        <v>1461</v>
      </c>
      <c r="G7663" s="2">
        <f>IFERROR(__xludf.DUMMYFUNCTION("IF(B7663="""","""",COUNTA(SPLIT(B7663,"" "")))"),1.0)</f>
        <v>1</v>
      </c>
    </row>
    <row r="7664">
      <c r="A7664" s="1" t="s">
        <v>15163</v>
      </c>
      <c r="B7664" s="1" t="s">
        <v>15164</v>
      </c>
      <c r="C7664" s="1">
        <v>9586.0</v>
      </c>
      <c r="F7664" s="1" t="s">
        <v>1461</v>
      </c>
      <c r="G7664" s="2">
        <f>IFERROR(__xludf.DUMMYFUNCTION("IF(B7664="""","""",COUNTA(SPLIT(B7664,"" "")))"),1.0)</f>
        <v>1</v>
      </c>
    </row>
    <row r="7665">
      <c r="A7665" s="1" t="s">
        <v>15165</v>
      </c>
      <c r="B7665" s="1" t="s">
        <v>15166</v>
      </c>
      <c r="C7665" s="1">
        <v>9589.0</v>
      </c>
      <c r="F7665" s="1" t="s">
        <v>1461</v>
      </c>
      <c r="G7665" s="2">
        <f>IFERROR(__xludf.DUMMYFUNCTION("IF(B7665="""","""",COUNTA(SPLIT(B7665,"" "")))"),2.0)</f>
        <v>2</v>
      </c>
    </row>
    <row r="7666">
      <c r="A7666" s="1" t="s">
        <v>15167</v>
      </c>
      <c r="B7666" s="1" t="s">
        <v>15168</v>
      </c>
      <c r="C7666" s="1">
        <v>2387.0</v>
      </c>
      <c r="F7666" s="1" t="s">
        <v>1461</v>
      </c>
      <c r="G7666" s="2">
        <f>IFERROR(__xludf.DUMMYFUNCTION("IF(B7666="""","""",COUNTA(SPLIT(B7666,"" "")))"),40.0)</f>
        <v>40</v>
      </c>
    </row>
    <row r="7667">
      <c r="A7667" s="1" t="s">
        <v>15169</v>
      </c>
      <c r="B7667" s="1" t="s">
        <v>15170</v>
      </c>
      <c r="C7667" s="1">
        <v>9590.0</v>
      </c>
      <c r="F7667" s="1" t="s">
        <v>1461</v>
      </c>
      <c r="G7667" s="2">
        <f>IFERROR(__xludf.DUMMYFUNCTION("IF(B7667="""","""",COUNTA(SPLIT(B7667,"" "")))"),5.0)</f>
        <v>5</v>
      </c>
    </row>
    <row r="7668">
      <c r="A7668" s="1" t="s">
        <v>15171</v>
      </c>
      <c r="B7668" s="1" t="s">
        <v>15172</v>
      </c>
      <c r="C7668" s="1">
        <v>9592.0</v>
      </c>
      <c r="F7668" s="1" t="s">
        <v>1461</v>
      </c>
      <c r="G7668" s="2">
        <f>IFERROR(__xludf.DUMMYFUNCTION("IF(B7668="""","""",COUNTA(SPLIT(B7668,"" "")))"),4.0)</f>
        <v>4</v>
      </c>
    </row>
    <row r="7669">
      <c r="A7669" s="1" t="s">
        <v>15173</v>
      </c>
      <c r="B7669" s="1" t="s">
        <v>15174</v>
      </c>
      <c r="C7669" s="1">
        <v>2388.0</v>
      </c>
      <c r="F7669" s="1" t="s">
        <v>1461</v>
      </c>
      <c r="G7669" s="2">
        <f>IFERROR(__xludf.DUMMYFUNCTION("IF(B7669="""","""",COUNTA(SPLIT(B7669,"" "")))"),6.0)</f>
        <v>6</v>
      </c>
    </row>
    <row r="7670">
      <c r="A7670" s="1" t="s">
        <v>15175</v>
      </c>
      <c r="B7670" s="1" t="s">
        <v>15176</v>
      </c>
      <c r="C7670" s="1">
        <v>2389.0</v>
      </c>
      <c r="F7670" s="1" t="s">
        <v>1461</v>
      </c>
      <c r="G7670" s="2">
        <f>IFERROR(__xludf.DUMMYFUNCTION("IF(B7670="""","""",COUNTA(SPLIT(B7670,"" "")))"),14.0)</f>
        <v>14</v>
      </c>
    </row>
    <row r="7671">
      <c r="A7671" s="1" t="s">
        <v>15177</v>
      </c>
      <c r="B7671" s="1" t="s">
        <v>15178</v>
      </c>
      <c r="C7671" s="1">
        <v>2412.0</v>
      </c>
      <c r="E7671" s="1" t="s">
        <v>14347</v>
      </c>
      <c r="F7671" s="1" t="s">
        <v>1461</v>
      </c>
      <c r="G7671" s="2">
        <f>IFERROR(__xludf.DUMMYFUNCTION("IF(B7671="""","""",COUNTA(SPLIT(B7671,"" "")))"),2.0)</f>
        <v>2</v>
      </c>
    </row>
    <row r="7672">
      <c r="A7672" s="1" t="s">
        <v>15179</v>
      </c>
      <c r="B7672" s="1" t="s">
        <v>15180</v>
      </c>
      <c r="C7672" s="1">
        <v>9202.0</v>
      </c>
      <c r="F7672" s="1" t="s">
        <v>1461</v>
      </c>
      <c r="G7672" s="2">
        <f>IFERROR(__xludf.DUMMYFUNCTION("IF(B7672="""","""",COUNTA(SPLIT(B7672,"" "")))"),3.0)</f>
        <v>3</v>
      </c>
    </row>
    <row r="7673">
      <c r="A7673" s="1" t="s">
        <v>15181</v>
      </c>
      <c r="B7673" s="1" t="s">
        <v>15182</v>
      </c>
      <c r="C7673" s="1">
        <v>2409.0</v>
      </c>
      <c r="F7673" s="1" t="s">
        <v>1461</v>
      </c>
      <c r="G7673" s="2">
        <f>IFERROR(__xludf.DUMMYFUNCTION("IF(B7673="""","""",COUNTA(SPLIT(B7673,"" "")))"),3.0)</f>
        <v>3</v>
      </c>
    </row>
    <row r="7674">
      <c r="A7674" s="1" t="s">
        <v>15183</v>
      </c>
      <c r="B7674" s="1" t="s">
        <v>15184</v>
      </c>
      <c r="C7674" s="1">
        <v>2411.0</v>
      </c>
      <c r="E7674" s="1" t="s">
        <v>14347</v>
      </c>
      <c r="F7674" s="1" t="s">
        <v>1461</v>
      </c>
      <c r="G7674" s="2">
        <f>IFERROR(__xludf.DUMMYFUNCTION("IF(B7674="""","""",COUNTA(SPLIT(B7674,"" "")))"),2.0)</f>
        <v>2</v>
      </c>
    </row>
    <row r="7675">
      <c r="A7675" s="1" t="s">
        <v>15185</v>
      </c>
      <c r="B7675" s="1" t="s">
        <v>15186</v>
      </c>
      <c r="C7675" s="1">
        <v>2410.0</v>
      </c>
      <c r="F7675" s="1" t="s">
        <v>1461</v>
      </c>
      <c r="G7675" s="2">
        <f>IFERROR(__xludf.DUMMYFUNCTION("IF(B7675="""","""",COUNTA(SPLIT(B7675,"" "")))"),3.0)</f>
        <v>3</v>
      </c>
    </row>
    <row r="7676">
      <c r="A7676" s="1" t="s">
        <v>15187</v>
      </c>
      <c r="B7676" s="1" t="s">
        <v>15188</v>
      </c>
      <c r="C7676" s="1">
        <v>9227.0</v>
      </c>
      <c r="F7676" s="1" t="s">
        <v>1461</v>
      </c>
      <c r="G7676" s="2">
        <f>IFERROR(__xludf.DUMMYFUNCTION("IF(B7676="""","""",COUNTA(SPLIT(B7676,"" "")))"),8.0)</f>
        <v>8</v>
      </c>
    </row>
    <row r="7677">
      <c r="A7677" s="1" t="s">
        <v>15189</v>
      </c>
      <c r="B7677" s="1" t="s">
        <v>15190</v>
      </c>
      <c r="C7677" s="1">
        <v>8918.0</v>
      </c>
      <c r="F7677" s="1" t="s">
        <v>1461</v>
      </c>
      <c r="G7677" s="2">
        <f>IFERROR(__xludf.DUMMYFUNCTION("IF(B7677="""","""",COUNTA(SPLIT(B7677,"" "")))"),16.0)</f>
        <v>16</v>
      </c>
    </row>
    <row r="7678">
      <c r="A7678" s="1" t="s">
        <v>15191</v>
      </c>
      <c r="B7678" s="1" t="s">
        <v>15192</v>
      </c>
      <c r="C7678" s="1">
        <v>8759.0</v>
      </c>
      <c r="F7678" s="1" t="s">
        <v>1461</v>
      </c>
      <c r="G7678" s="2">
        <f>IFERROR(__xludf.DUMMYFUNCTION("IF(B7678="""","""",COUNTA(SPLIT(B7678,"" "")))"),4.0)</f>
        <v>4</v>
      </c>
    </row>
    <row r="7679">
      <c r="A7679" s="1" t="s">
        <v>15193</v>
      </c>
      <c r="B7679" s="1" t="s">
        <v>15194</v>
      </c>
      <c r="C7679" s="1">
        <v>8756.0</v>
      </c>
      <c r="F7679" s="1" t="s">
        <v>1461</v>
      </c>
      <c r="G7679" s="2">
        <f>IFERROR(__xludf.DUMMYFUNCTION("IF(B7679="""","""",COUNTA(SPLIT(B7679,"" "")))"),5.0)</f>
        <v>5</v>
      </c>
    </row>
    <row r="7680">
      <c r="A7680" s="1" t="s">
        <v>15195</v>
      </c>
      <c r="B7680" s="1" t="s">
        <v>15196</v>
      </c>
      <c r="C7680" s="1">
        <v>8758.0</v>
      </c>
      <c r="F7680" s="1" t="s">
        <v>1461</v>
      </c>
      <c r="G7680" s="2">
        <f>IFERROR(__xludf.DUMMYFUNCTION("IF(B7680="""","""",COUNTA(SPLIT(B7680,"" "")))"),6.0)</f>
        <v>6</v>
      </c>
    </row>
    <row r="7681">
      <c r="A7681" s="1" t="s">
        <v>15197</v>
      </c>
      <c r="B7681" s="1" t="s">
        <v>15198</v>
      </c>
      <c r="C7681" s="1">
        <v>8755.0</v>
      </c>
      <c r="F7681" s="1" t="s">
        <v>1461</v>
      </c>
      <c r="G7681" s="2">
        <f>IFERROR(__xludf.DUMMYFUNCTION("IF(B7681="""","""",COUNTA(SPLIT(B7681,"" "")))"),6.0)</f>
        <v>6</v>
      </c>
    </row>
    <row r="7682">
      <c r="A7682" s="1" t="s">
        <v>15199</v>
      </c>
      <c r="B7682" s="1" t="s">
        <v>15200</v>
      </c>
      <c r="C7682" s="1">
        <v>8754.0</v>
      </c>
      <c r="E7682" s="1" t="s">
        <v>13334</v>
      </c>
      <c r="F7682" s="1" t="s">
        <v>1461</v>
      </c>
      <c r="G7682" s="2">
        <f>IFERROR(__xludf.DUMMYFUNCTION("IF(B7682="""","""",COUNTA(SPLIT(B7682,"" "")))"),2.0)</f>
        <v>2</v>
      </c>
    </row>
    <row r="7683">
      <c r="A7683" s="1" t="s">
        <v>15201</v>
      </c>
      <c r="B7683" s="1" t="s">
        <v>15202</v>
      </c>
      <c r="C7683" s="1">
        <v>8770.0</v>
      </c>
      <c r="F7683" s="1" t="s">
        <v>1461</v>
      </c>
      <c r="G7683" s="2">
        <f>IFERROR(__xludf.DUMMYFUNCTION("IF(B7683="""","""",COUNTA(SPLIT(B7683,"" "")))"),2.0)</f>
        <v>2</v>
      </c>
    </row>
    <row r="7684">
      <c r="A7684" s="1" t="s">
        <v>15203</v>
      </c>
      <c r="B7684" s="1" t="s">
        <v>15204</v>
      </c>
      <c r="C7684" s="1">
        <v>8808.0</v>
      </c>
      <c r="F7684" s="1" t="s">
        <v>1461</v>
      </c>
      <c r="G7684" s="2">
        <f>IFERROR(__xludf.DUMMYFUNCTION("IF(B7684="""","""",COUNTA(SPLIT(B7684,"" "")))"),2.0)</f>
        <v>2</v>
      </c>
    </row>
    <row r="7685">
      <c r="A7685" s="1" t="s">
        <v>15205</v>
      </c>
      <c r="B7685" s="1" t="s">
        <v>15206</v>
      </c>
      <c r="C7685" s="1">
        <v>8757.0</v>
      </c>
      <c r="F7685" s="1" t="s">
        <v>1461</v>
      </c>
      <c r="G7685" s="2">
        <f>IFERROR(__xludf.DUMMYFUNCTION("IF(B7685="""","""",COUNTA(SPLIT(B7685,"" "")))"),4.0)</f>
        <v>4</v>
      </c>
    </row>
    <row r="7686">
      <c r="A7686" s="1" t="s">
        <v>15207</v>
      </c>
      <c r="B7686" s="1" t="s">
        <v>15208</v>
      </c>
      <c r="C7686" s="1">
        <v>8809.0</v>
      </c>
      <c r="F7686" s="1" t="s">
        <v>1461</v>
      </c>
      <c r="G7686" s="2">
        <f>IFERROR(__xludf.DUMMYFUNCTION("IF(B7686="""","""",COUNTA(SPLIT(B7686,"" "")))"),3.0)</f>
        <v>3</v>
      </c>
    </row>
    <row r="7687">
      <c r="A7687" s="1" t="s">
        <v>15209</v>
      </c>
      <c r="B7687" s="1" t="s">
        <v>15210</v>
      </c>
      <c r="C7687" s="1">
        <v>8761.0</v>
      </c>
      <c r="F7687" s="1" t="s">
        <v>1461</v>
      </c>
      <c r="G7687" s="2">
        <f>IFERROR(__xludf.DUMMYFUNCTION("IF(B7687="""","""",COUNTA(SPLIT(B7687,"" "")))"),1.0)</f>
        <v>1</v>
      </c>
    </row>
    <row r="7688">
      <c r="A7688" s="1" t="s">
        <v>15211</v>
      </c>
      <c r="B7688" s="1" t="s">
        <v>15212</v>
      </c>
      <c r="C7688" s="1">
        <v>8760.0</v>
      </c>
      <c r="F7688" s="1" t="s">
        <v>1461</v>
      </c>
      <c r="G7688" s="2">
        <f>IFERROR(__xludf.DUMMYFUNCTION("IF(B7688="""","""",COUNTA(SPLIT(B7688,"" "")))"),1.0)</f>
        <v>1</v>
      </c>
    </row>
    <row r="7689">
      <c r="A7689" s="1" t="s">
        <v>15213</v>
      </c>
      <c r="B7689" s="1" t="s">
        <v>15214</v>
      </c>
      <c r="C7689" s="1">
        <v>8769.0</v>
      </c>
      <c r="F7689" s="1" t="s">
        <v>1461</v>
      </c>
      <c r="G7689" s="2">
        <f>IFERROR(__xludf.DUMMYFUNCTION("IF(B7689="""","""",COUNTA(SPLIT(B7689,"" "")))"),2.0)</f>
        <v>2</v>
      </c>
    </row>
    <row r="7690">
      <c r="A7690" s="1" t="s">
        <v>15215</v>
      </c>
      <c r="B7690" s="1" t="s">
        <v>15216</v>
      </c>
      <c r="C7690" s="1">
        <v>821.0</v>
      </c>
      <c r="F7690" s="1" t="s">
        <v>1461</v>
      </c>
      <c r="G7690" s="2">
        <f>IFERROR(__xludf.DUMMYFUNCTION("IF(B7690="""","""",COUNTA(SPLIT(B7690,"" "")))"),2.0)</f>
        <v>2</v>
      </c>
    </row>
    <row r="7691">
      <c r="A7691" s="1" t="s">
        <v>15217</v>
      </c>
      <c r="B7691" s="1" t="s">
        <v>15218</v>
      </c>
      <c r="C7691" s="1">
        <v>7124.0</v>
      </c>
      <c r="F7691" s="1" t="s">
        <v>1461</v>
      </c>
      <c r="G7691" s="2">
        <f>IFERROR(__xludf.DUMMYFUNCTION("IF(B7691="""","""",COUNTA(SPLIT(B7691,"" "")))"),4.0)</f>
        <v>4</v>
      </c>
    </row>
    <row r="7692">
      <c r="A7692" s="1" t="s">
        <v>15219</v>
      </c>
      <c r="B7692" s="1" t="s">
        <v>15220</v>
      </c>
      <c r="C7692" s="1">
        <v>7123.0</v>
      </c>
      <c r="E7692" s="1" t="s">
        <v>390</v>
      </c>
      <c r="F7692" s="1" t="s">
        <v>1461</v>
      </c>
      <c r="G7692" s="2">
        <f>IFERROR(__xludf.DUMMYFUNCTION("IF(B7692="""","""",COUNTA(SPLIT(B7692,"" "")))"),7.0)</f>
        <v>7</v>
      </c>
    </row>
    <row r="7693">
      <c r="A7693" s="1" t="s">
        <v>15221</v>
      </c>
      <c r="B7693" s="1" t="s">
        <v>15222</v>
      </c>
      <c r="C7693" s="1">
        <v>1791.0</v>
      </c>
      <c r="F7693" s="1" t="s">
        <v>1461</v>
      </c>
      <c r="G7693" s="2">
        <f>IFERROR(__xludf.DUMMYFUNCTION("IF(B7693="""","""",COUNTA(SPLIT(B7693,"" "")))"),1.0)</f>
        <v>1</v>
      </c>
    </row>
    <row r="7694">
      <c r="A7694" s="1" t="s">
        <v>15223</v>
      </c>
      <c r="B7694" s="1" t="s">
        <v>15224</v>
      </c>
      <c r="C7694" s="1">
        <v>1307.0</v>
      </c>
      <c r="F7694" s="1" t="s">
        <v>1461</v>
      </c>
      <c r="G7694" s="2">
        <f>IFERROR(__xludf.DUMMYFUNCTION("IF(B7694="""","""",COUNTA(SPLIT(B7694,"" "")))"),1.0)</f>
        <v>1</v>
      </c>
    </row>
    <row r="7695">
      <c r="A7695" s="1" t="s">
        <v>15225</v>
      </c>
      <c r="B7695" s="1" t="s">
        <v>15226</v>
      </c>
      <c r="C7695" s="1">
        <v>8354.0</v>
      </c>
      <c r="F7695" s="1" t="s">
        <v>1461</v>
      </c>
      <c r="G7695" s="2">
        <f>IFERROR(__xludf.DUMMYFUNCTION("IF(B7695="""","""",COUNTA(SPLIT(B7695,"" "")))"),1.0)</f>
        <v>1</v>
      </c>
    </row>
    <row r="7696">
      <c r="A7696" s="1" t="s">
        <v>15227</v>
      </c>
      <c r="B7696" s="1" t="s">
        <v>15228</v>
      </c>
      <c r="C7696" s="1">
        <v>8342.0</v>
      </c>
      <c r="F7696" s="1" t="s">
        <v>1461</v>
      </c>
      <c r="G7696" s="2">
        <f>IFERROR(__xludf.DUMMYFUNCTION("IF(B7696="""","""",COUNTA(SPLIT(B7696,"" "")))"),1.0)</f>
        <v>1</v>
      </c>
    </row>
    <row r="7697">
      <c r="A7697" s="1" t="s">
        <v>15229</v>
      </c>
      <c r="B7697" s="1" t="s">
        <v>15230</v>
      </c>
      <c r="C7697" s="1">
        <v>2253.0</v>
      </c>
      <c r="F7697" s="1" t="s">
        <v>1461</v>
      </c>
      <c r="G7697" s="2">
        <f>IFERROR(__xludf.DUMMYFUNCTION("IF(B7697="""","""",COUNTA(SPLIT(B7697,"" "")))"),1.0)</f>
        <v>1</v>
      </c>
    </row>
    <row r="7698">
      <c r="A7698" s="1" t="s">
        <v>15231</v>
      </c>
      <c r="B7698" s="1" t="s">
        <v>15232</v>
      </c>
      <c r="C7698" s="1">
        <v>11186.0</v>
      </c>
      <c r="F7698" s="1" t="s">
        <v>1461</v>
      </c>
      <c r="G7698" s="2">
        <f>IFERROR(__xludf.DUMMYFUNCTION("IF(B7698="""","""",COUNTA(SPLIT(B7698,"" "")))"),3.0)</f>
        <v>3</v>
      </c>
    </row>
    <row r="7699">
      <c r="A7699" s="1" t="s">
        <v>15233</v>
      </c>
      <c r="B7699" s="1" t="s">
        <v>15234</v>
      </c>
      <c r="C7699" s="1">
        <v>11187.0</v>
      </c>
      <c r="F7699" s="1" t="s">
        <v>1461</v>
      </c>
      <c r="G7699" s="2">
        <f>IFERROR(__xludf.DUMMYFUNCTION("IF(B7699="""","""",COUNTA(SPLIT(B7699,"" "")))"),12.0)</f>
        <v>12</v>
      </c>
    </row>
    <row r="7700">
      <c r="A7700" s="1" t="s">
        <v>15235</v>
      </c>
      <c r="B7700" s="1" t="s">
        <v>15236</v>
      </c>
      <c r="C7700" s="1">
        <v>2385.0</v>
      </c>
      <c r="F7700" s="1" t="s">
        <v>1461</v>
      </c>
      <c r="G7700" s="2">
        <f>IFERROR(__xludf.DUMMYFUNCTION("IF(B7700="""","""",COUNTA(SPLIT(B7700,"" "")))"),1.0)</f>
        <v>1</v>
      </c>
    </row>
    <row r="7701">
      <c r="A7701" s="1" t="s">
        <v>15237</v>
      </c>
      <c r="B7701" s="1" t="s">
        <v>15238</v>
      </c>
      <c r="C7701" s="1">
        <v>1534.0</v>
      </c>
      <c r="F7701" s="1" t="s">
        <v>1461</v>
      </c>
      <c r="G7701" s="2">
        <f>IFERROR(__xludf.DUMMYFUNCTION("IF(B7701="""","""",COUNTA(SPLIT(B7701,"" "")))"),1.0)</f>
        <v>1</v>
      </c>
    </row>
    <row r="7702">
      <c r="A7702" s="1" t="s">
        <v>15239</v>
      </c>
      <c r="B7702" s="1" t="s">
        <v>15240</v>
      </c>
      <c r="C7702" s="1">
        <v>1538.0</v>
      </c>
      <c r="F7702" s="1" t="s">
        <v>1461</v>
      </c>
      <c r="G7702" s="2">
        <f>IFERROR(__xludf.DUMMYFUNCTION("IF(B7702="""","""",COUNTA(SPLIT(B7702,"" "")))"),9.0)</f>
        <v>9</v>
      </c>
    </row>
    <row r="7703">
      <c r="A7703" s="1" t="s">
        <v>15241</v>
      </c>
      <c r="B7703" s="1" t="s">
        <v>15242</v>
      </c>
      <c r="C7703" s="1">
        <v>2799.0</v>
      </c>
      <c r="E7703" s="1" t="s">
        <v>13334</v>
      </c>
      <c r="F7703" s="1" t="s">
        <v>1461</v>
      </c>
      <c r="G7703" s="2">
        <f>IFERROR(__xludf.DUMMYFUNCTION("IF(B7703="""","""",COUNTA(SPLIT(B7703,"" "")))"),2.0)</f>
        <v>2</v>
      </c>
    </row>
    <row r="7704">
      <c r="A7704" s="1" t="s">
        <v>15243</v>
      </c>
      <c r="B7704" s="1" t="s">
        <v>15244</v>
      </c>
      <c r="C7704" s="1">
        <v>2802.0</v>
      </c>
      <c r="E7704" s="1" t="s">
        <v>13334</v>
      </c>
      <c r="F7704" s="1" t="s">
        <v>1461</v>
      </c>
      <c r="G7704" s="2">
        <f>IFERROR(__xludf.DUMMYFUNCTION("IF(B7704="""","""",COUNTA(SPLIT(B7704,"" "")))"),3.0)</f>
        <v>3</v>
      </c>
    </row>
    <row r="7705">
      <c r="A7705" s="1" t="s">
        <v>15245</v>
      </c>
      <c r="B7705" s="1" t="s">
        <v>15246</v>
      </c>
      <c r="C7705" s="1">
        <v>2582.0</v>
      </c>
      <c r="E7705" s="1" t="s">
        <v>13334</v>
      </c>
      <c r="F7705" s="1" t="s">
        <v>1461</v>
      </c>
      <c r="G7705" s="2">
        <f>IFERROR(__xludf.DUMMYFUNCTION("IF(B7705="""","""",COUNTA(SPLIT(B7705,"" "")))"),3.0)</f>
        <v>3</v>
      </c>
    </row>
    <row r="7706">
      <c r="A7706" s="1" t="s">
        <v>15247</v>
      </c>
      <c r="B7706" s="1" t="s">
        <v>15248</v>
      </c>
      <c r="C7706" s="1">
        <v>2801.0</v>
      </c>
      <c r="E7706" s="1" t="s">
        <v>13334</v>
      </c>
      <c r="F7706" s="1" t="s">
        <v>1461</v>
      </c>
      <c r="G7706" s="2">
        <f>IFERROR(__xludf.DUMMYFUNCTION("IF(B7706="""","""",COUNTA(SPLIT(B7706,"" "")))"),6.0)</f>
        <v>6</v>
      </c>
    </row>
    <row r="7707">
      <c r="A7707" s="1" t="s">
        <v>15249</v>
      </c>
      <c r="B7707" s="1" t="s">
        <v>15250</v>
      </c>
      <c r="C7707" s="1">
        <v>2800.0</v>
      </c>
      <c r="E7707" s="1" t="s">
        <v>13334</v>
      </c>
      <c r="F7707" s="1" t="s">
        <v>1461</v>
      </c>
      <c r="G7707" s="2">
        <f>IFERROR(__xludf.DUMMYFUNCTION("IF(B7707="""","""",COUNTA(SPLIT(B7707,"" "")))"),7.0)</f>
        <v>7</v>
      </c>
    </row>
    <row r="7708">
      <c r="A7708" s="1" t="s">
        <v>15251</v>
      </c>
      <c r="B7708" s="1" t="s">
        <v>15252</v>
      </c>
      <c r="C7708" s="1">
        <v>8633.0</v>
      </c>
      <c r="F7708" s="1" t="s">
        <v>1461</v>
      </c>
      <c r="G7708" s="2">
        <f>IFERROR(__xludf.DUMMYFUNCTION("IF(B7708="""","""",COUNTA(SPLIT(B7708,"" "")))"),1.0)</f>
        <v>1</v>
      </c>
    </row>
    <row r="7709">
      <c r="A7709" s="1" t="s">
        <v>15253</v>
      </c>
      <c r="B7709" s="1" t="s">
        <v>15254</v>
      </c>
      <c r="C7709" s="1">
        <v>2329.0</v>
      </c>
      <c r="F7709" s="1" t="s">
        <v>1461</v>
      </c>
      <c r="G7709" s="2">
        <f>IFERROR(__xludf.DUMMYFUNCTION("IF(B7709="""","""",COUNTA(SPLIT(B7709,"" "")))"),1.0)</f>
        <v>1</v>
      </c>
    </row>
    <row r="7710">
      <c r="A7710" s="1" t="s">
        <v>15255</v>
      </c>
      <c r="B7710" s="1" t="s">
        <v>15256</v>
      </c>
      <c r="C7710" s="1">
        <v>8634.0</v>
      </c>
      <c r="F7710" s="1" t="s">
        <v>1461</v>
      </c>
      <c r="G7710" s="2">
        <f>IFERROR(__xludf.DUMMYFUNCTION("IF(B7710="""","""",COUNTA(SPLIT(B7710,"" "")))"),1.0)</f>
        <v>1</v>
      </c>
    </row>
    <row r="7711">
      <c r="A7711" s="1" t="s">
        <v>15257</v>
      </c>
      <c r="B7711" s="1" t="s">
        <v>15258</v>
      </c>
      <c r="C7711" s="1">
        <v>1869.0</v>
      </c>
      <c r="F7711" s="1" t="s">
        <v>1461</v>
      </c>
      <c r="G7711" s="2">
        <f>IFERROR(__xludf.DUMMYFUNCTION("IF(B7711="""","""",COUNTA(SPLIT(B7711,"" "")))"),1.0)</f>
        <v>1</v>
      </c>
    </row>
    <row r="7712">
      <c r="A7712" s="1" t="s">
        <v>15259</v>
      </c>
      <c r="B7712" s="1" t="s">
        <v>15260</v>
      </c>
      <c r="C7712" s="1">
        <v>8814.0</v>
      </c>
      <c r="F7712" s="1" t="s">
        <v>1461</v>
      </c>
      <c r="G7712" s="2">
        <f>IFERROR(__xludf.DUMMYFUNCTION("IF(B7712="""","""",COUNTA(SPLIT(B7712,"" "")))"),1.0)</f>
        <v>1</v>
      </c>
    </row>
    <row r="7713">
      <c r="A7713" s="1" t="s">
        <v>15261</v>
      </c>
      <c r="B7713" s="1" t="s">
        <v>15262</v>
      </c>
      <c r="C7713" s="1">
        <v>2575.0</v>
      </c>
      <c r="F7713" s="1" t="s">
        <v>1461</v>
      </c>
      <c r="G7713" s="2">
        <f>IFERROR(__xludf.DUMMYFUNCTION("IF(B7713="""","""",COUNTA(SPLIT(B7713,"" "")))"),1.0)</f>
        <v>1</v>
      </c>
    </row>
    <row r="7714">
      <c r="A7714" s="1" t="s">
        <v>15263</v>
      </c>
      <c r="B7714" s="1" t="s">
        <v>15264</v>
      </c>
      <c r="C7714" s="1">
        <v>8304.0</v>
      </c>
      <c r="F7714" s="1" t="s">
        <v>1461</v>
      </c>
      <c r="G7714" s="2">
        <f>IFERROR(__xludf.DUMMYFUNCTION("IF(B7714="""","""",COUNTA(SPLIT(B7714,"" "")))"),1.0)</f>
        <v>1</v>
      </c>
    </row>
    <row r="7715">
      <c r="A7715" s="1" t="s">
        <v>15265</v>
      </c>
      <c r="B7715" s="1" t="s">
        <v>15266</v>
      </c>
      <c r="C7715" s="1">
        <v>8328.0</v>
      </c>
      <c r="F7715" s="1" t="s">
        <v>1461</v>
      </c>
      <c r="G7715" s="2">
        <f>IFERROR(__xludf.DUMMYFUNCTION("IF(B7715="""","""",COUNTA(SPLIT(B7715,"" "")))"),27.0)</f>
        <v>27</v>
      </c>
    </row>
    <row r="7716">
      <c r="A7716" s="1" t="s">
        <v>15267</v>
      </c>
      <c r="B7716" s="1" t="s">
        <v>15268</v>
      </c>
      <c r="C7716" s="1">
        <v>1539.0</v>
      </c>
      <c r="F7716" s="1" t="s">
        <v>1461</v>
      </c>
      <c r="G7716" s="2">
        <f>IFERROR(__xludf.DUMMYFUNCTION("IF(B7716="""","""",COUNTA(SPLIT(B7716,"" "")))"),3.0)</f>
        <v>3</v>
      </c>
    </row>
    <row r="7717">
      <c r="A7717" s="1" t="s">
        <v>15269</v>
      </c>
      <c r="B7717" s="1" t="s">
        <v>15270</v>
      </c>
      <c r="C7717" s="1">
        <v>8474.0</v>
      </c>
      <c r="F7717" s="1" t="s">
        <v>1461</v>
      </c>
      <c r="G7717" s="2">
        <f>IFERROR(__xludf.DUMMYFUNCTION("IF(B7717="""","""",COUNTA(SPLIT(B7717,"" "")))"),1.0)</f>
        <v>1</v>
      </c>
    </row>
    <row r="7718">
      <c r="A7718" s="1" t="s">
        <v>15271</v>
      </c>
      <c r="B7718" s="1" t="s">
        <v>15272</v>
      </c>
      <c r="C7718" s="1">
        <v>9893.0</v>
      </c>
      <c r="F7718" s="1" t="s">
        <v>1461</v>
      </c>
      <c r="G7718" s="2">
        <f>IFERROR(__xludf.DUMMYFUNCTION("IF(B7718="""","""",COUNTA(SPLIT(B7718,"" "")))"),1.0)</f>
        <v>1</v>
      </c>
    </row>
    <row r="7719">
      <c r="A7719" s="1" t="s">
        <v>15273</v>
      </c>
      <c r="B7719" s="1" t="s">
        <v>15274</v>
      </c>
      <c r="C7719" s="1">
        <v>1777.0</v>
      </c>
      <c r="F7719" s="1" t="s">
        <v>1461</v>
      </c>
      <c r="G7719" s="2">
        <f>IFERROR(__xludf.DUMMYFUNCTION("IF(B7719="""","""",COUNTA(SPLIT(B7719,"" "")))"),2.0)</f>
        <v>2</v>
      </c>
    </row>
    <row r="7720">
      <c r="A7720" s="1" t="s">
        <v>15275</v>
      </c>
      <c r="B7720" s="1" t="s">
        <v>15276</v>
      </c>
      <c r="C7720" s="1">
        <v>3355.0</v>
      </c>
      <c r="F7720" s="1" t="s">
        <v>1461</v>
      </c>
      <c r="G7720" s="2">
        <f>IFERROR(__xludf.DUMMYFUNCTION("IF(B7720="""","""",COUNTA(SPLIT(B7720,"" "")))"),2.0)</f>
        <v>2</v>
      </c>
    </row>
    <row r="7721">
      <c r="A7721" s="1" t="s">
        <v>15277</v>
      </c>
      <c r="B7721" s="1" t="s">
        <v>15278</v>
      </c>
      <c r="C7721" s="1">
        <v>3368.0</v>
      </c>
      <c r="F7721" s="1" t="s">
        <v>1461</v>
      </c>
      <c r="G7721" s="2">
        <f>IFERROR(__xludf.DUMMYFUNCTION("IF(B7721="""","""",COUNTA(SPLIT(B7721,"" "")))"),3.0)</f>
        <v>3</v>
      </c>
    </row>
    <row r="7722">
      <c r="A7722" s="1" t="s">
        <v>15279</v>
      </c>
      <c r="B7722" s="1" t="s">
        <v>15280</v>
      </c>
      <c r="C7722" s="1">
        <v>1804.0</v>
      </c>
      <c r="F7722" s="1" t="s">
        <v>1461</v>
      </c>
      <c r="G7722" s="2">
        <f>IFERROR(__xludf.DUMMYFUNCTION("IF(B7722="""","""",COUNTA(SPLIT(B7722,"" "")))"),1.0)</f>
        <v>1</v>
      </c>
    </row>
    <row r="7723">
      <c r="A7723" s="1" t="s">
        <v>15281</v>
      </c>
      <c r="B7723" s="1" t="s">
        <v>15282</v>
      </c>
      <c r="C7723" s="1">
        <v>1523.0</v>
      </c>
      <c r="F7723" s="1" t="s">
        <v>1461</v>
      </c>
      <c r="G7723" s="2">
        <f>IFERROR(__xludf.DUMMYFUNCTION("IF(B7723="""","""",COUNTA(SPLIT(B7723,"" "")))"),2.0)</f>
        <v>2</v>
      </c>
    </row>
    <row r="7724">
      <c r="A7724" s="1" t="s">
        <v>15283</v>
      </c>
      <c r="B7724" s="1" t="s">
        <v>15284</v>
      </c>
      <c r="C7724" s="1">
        <v>7988.0</v>
      </c>
      <c r="F7724" s="1" t="s">
        <v>1461</v>
      </c>
      <c r="G7724" s="2">
        <f>IFERROR(__xludf.DUMMYFUNCTION("IF(B7724="""","""",COUNTA(SPLIT(B7724,"" "")))"),2.0)</f>
        <v>2</v>
      </c>
    </row>
    <row r="7725">
      <c r="A7725" s="1" t="s">
        <v>15285</v>
      </c>
      <c r="B7725" s="1" t="s">
        <v>15286</v>
      </c>
      <c r="C7725" s="1">
        <v>7989.0</v>
      </c>
      <c r="F7725" s="1" t="s">
        <v>1461</v>
      </c>
      <c r="G7725" s="2">
        <f>IFERROR(__xludf.DUMMYFUNCTION("IF(B7725="""","""",COUNTA(SPLIT(B7725,"" "")))"),2.0)</f>
        <v>2</v>
      </c>
    </row>
    <row r="7726">
      <c r="A7726" s="1" t="s">
        <v>15287</v>
      </c>
      <c r="B7726" s="1" t="s">
        <v>15288</v>
      </c>
      <c r="C7726" s="1">
        <v>7990.0</v>
      </c>
      <c r="F7726" s="1" t="s">
        <v>1461</v>
      </c>
      <c r="G7726" s="2">
        <f>IFERROR(__xludf.DUMMYFUNCTION("IF(B7726="""","""",COUNTA(SPLIT(B7726,"" "")))"),2.0)</f>
        <v>2</v>
      </c>
    </row>
    <row r="7727">
      <c r="A7727" s="1" t="s">
        <v>15289</v>
      </c>
      <c r="B7727" s="1" t="s">
        <v>15290</v>
      </c>
      <c r="C7727" s="1">
        <v>1506.0</v>
      </c>
      <c r="F7727" s="1" t="s">
        <v>1461</v>
      </c>
      <c r="G7727" s="2">
        <f>IFERROR(__xludf.DUMMYFUNCTION("IF(B7727="""","""",COUNTA(SPLIT(B7727,"" "")))"),1.0)</f>
        <v>1</v>
      </c>
    </row>
    <row r="7728">
      <c r="A7728" s="1" t="s">
        <v>15291</v>
      </c>
      <c r="B7728" s="1" t="s">
        <v>15292</v>
      </c>
      <c r="C7728" s="1">
        <v>7902.0</v>
      </c>
      <c r="F7728" s="1" t="s">
        <v>1461</v>
      </c>
      <c r="G7728" s="2">
        <f>IFERROR(__xludf.DUMMYFUNCTION("IF(B7728="""","""",COUNTA(SPLIT(B7728,"" "")))"),4.0)</f>
        <v>4</v>
      </c>
    </row>
    <row r="7729">
      <c r="A7729" s="1" t="s">
        <v>15293</v>
      </c>
      <c r="B7729" s="1" t="s">
        <v>15294</v>
      </c>
      <c r="C7729" s="1">
        <v>1507.0</v>
      </c>
      <c r="F7729" s="1" t="s">
        <v>1461</v>
      </c>
      <c r="G7729" s="2">
        <f>IFERROR(__xludf.DUMMYFUNCTION("IF(B7729="""","""",COUNTA(SPLIT(B7729,"" "")))"),2.0)</f>
        <v>2</v>
      </c>
    </row>
    <row r="7730">
      <c r="A7730" s="1" t="s">
        <v>15295</v>
      </c>
      <c r="B7730" s="1" t="s">
        <v>15296</v>
      </c>
      <c r="C7730" s="1">
        <v>2023.0</v>
      </c>
      <c r="F7730" s="1" t="s">
        <v>1461</v>
      </c>
      <c r="G7730" s="2">
        <f>IFERROR(__xludf.DUMMYFUNCTION("IF(B7730="""","""",COUNTA(SPLIT(B7730,"" "")))"),2.0)</f>
        <v>2</v>
      </c>
    </row>
    <row r="7731">
      <c r="A7731" s="1" t="s">
        <v>15297</v>
      </c>
      <c r="B7731" s="1" t="s">
        <v>15298</v>
      </c>
      <c r="C7731" s="1">
        <v>1505.0</v>
      </c>
      <c r="F7731" s="1" t="s">
        <v>1461</v>
      </c>
      <c r="G7731" s="2">
        <f>IFERROR(__xludf.DUMMYFUNCTION("IF(B7731="""","""",COUNTA(SPLIT(B7731,"" "")))"),1.0)</f>
        <v>1</v>
      </c>
    </row>
    <row r="7732">
      <c r="A7732" s="1" t="s">
        <v>15299</v>
      </c>
      <c r="B7732" s="1" t="s">
        <v>15300</v>
      </c>
      <c r="C7732" s="1">
        <v>1522.0</v>
      </c>
      <c r="F7732" s="1" t="s">
        <v>1461</v>
      </c>
      <c r="G7732" s="2">
        <f>IFERROR(__xludf.DUMMYFUNCTION("IF(B7732="""","""",COUNTA(SPLIT(B7732,"" "")))"),1.0)</f>
        <v>1</v>
      </c>
    </row>
    <row r="7733">
      <c r="A7733" s="1" t="s">
        <v>15301</v>
      </c>
      <c r="B7733" s="1" t="s">
        <v>15302</v>
      </c>
      <c r="C7733" s="1">
        <v>1509.0</v>
      </c>
      <c r="F7733" s="1" t="s">
        <v>1461</v>
      </c>
      <c r="G7733" s="2">
        <f>IFERROR(__xludf.DUMMYFUNCTION("IF(B7733="""","""",COUNTA(SPLIT(B7733,"" "")))"),2.0)</f>
        <v>2</v>
      </c>
    </row>
    <row r="7734">
      <c r="A7734" s="1" t="s">
        <v>15303</v>
      </c>
      <c r="B7734" s="1" t="s">
        <v>15304</v>
      </c>
      <c r="C7734" s="1">
        <v>1535.0</v>
      </c>
      <c r="F7734" s="1" t="s">
        <v>1461</v>
      </c>
      <c r="G7734" s="2">
        <f>IFERROR(__xludf.DUMMYFUNCTION("IF(B7734="""","""",COUNTA(SPLIT(B7734,"" "")))"),9.0)</f>
        <v>9</v>
      </c>
    </row>
    <row r="7735">
      <c r="A7735" s="1" t="s">
        <v>15305</v>
      </c>
      <c r="B7735" s="1" t="s">
        <v>15306</v>
      </c>
      <c r="C7735" s="1">
        <v>10811.0</v>
      </c>
      <c r="F7735" s="1" t="s">
        <v>1461</v>
      </c>
      <c r="G7735" s="2">
        <f>IFERROR(__xludf.DUMMYFUNCTION("IF(B7735="""","""",COUNTA(SPLIT(B7735,"" "")))"),2.0)</f>
        <v>2</v>
      </c>
    </row>
    <row r="7736">
      <c r="A7736" s="1" t="s">
        <v>15307</v>
      </c>
      <c r="B7736" s="1" t="s">
        <v>15308</v>
      </c>
      <c r="C7736" s="1">
        <v>10812.0</v>
      </c>
      <c r="F7736" s="1" t="s">
        <v>1461</v>
      </c>
      <c r="G7736" s="2">
        <f>IFERROR(__xludf.DUMMYFUNCTION("IF(B7736="""","""",COUNTA(SPLIT(B7736,"" "")))"),12.0)</f>
        <v>12</v>
      </c>
    </row>
    <row r="7737">
      <c r="A7737" s="1" t="s">
        <v>15309</v>
      </c>
      <c r="B7737" s="1" t="s">
        <v>15310</v>
      </c>
      <c r="C7737" s="1">
        <v>2093.0</v>
      </c>
      <c r="F7737" s="1" t="s">
        <v>1461</v>
      </c>
      <c r="G7737" s="2">
        <f>IFERROR(__xludf.DUMMYFUNCTION("IF(B7737="""","""",COUNTA(SPLIT(B7737,"" "")))"),14.0)</f>
        <v>14</v>
      </c>
    </row>
    <row r="7738">
      <c r="A7738" s="1" t="s">
        <v>15311</v>
      </c>
      <c r="B7738" s="1" t="s">
        <v>15312</v>
      </c>
      <c r="C7738" s="1">
        <v>2267.0</v>
      </c>
      <c r="E7738" s="1" t="s">
        <v>15313</v>
      </c>
      <c r="F7738" s="1" t="s">
        <v>1461</v>
      </c>
      <c r="G7738" s="2">
        <f>IFERROR(__xludf.DUMMYFUNCTION("IF(B7738="""","""",COUNTA(SPLIT(B7738,"" "")))"),2.0)</f>
        <v>2</v>
      </c>
    </row>
    <row r="7739">
      <c r="A7739" s="1" t="s">
        <v>15314</v>
      </c>
      <c r="B7739" s="1" t="s">
        <v>15315</v>
      </c>
      <c r="C7739" s="1">
        <v>2265.0</v>
      </c>
      <c r="F7739" s="1" t="s">
        <v>1461</v>
      </c>
      <c r="G7739" s="2">
        <f>IFERROR(__xludf.DUMMYFUNCTION("IF(B7739="""","""",COUNTA(SPLIT(B7739,"" "")))"),2.0)</f>
        <v>2</v>
      </c>
    </row>
    <row r="7740">
      <c r="A7740" s="1" t="s">
        <v>15316</v>
      </c>
      <c r="B7740" s="1" t="s">
        <v>15317</v>
      </c>
      <c r="C7740" s="1">
        <v>2092.0</v>
      </c>
      <c r="F7740" s="1" t="s">
        <v>1461</v>
      </c>
      <c r="G7740" s="2">
        <f>IFERROR(__xludf.DUMMYFUNCTION("IF(B7740="""","""",COUNTA(SPLIT(B7740,"" "")))"),2.0)</f>
        <v>2</v>
      </c>
    </row>
    <row r="7741">
      <c r="A7741" s="1" t="s">
        <v>15318</v>
      </c>
      <c r="B7741" s="1" t="s">
        <v>15319</v>
      </c>
      <c r="C7741" s="1">
        <v>1802.0</v>
      </c>
      <c r="F7741" s="1" t="s">
        <v>1461</v>
      </c>
      <c r="G7741" s="2">
        <f>IFERROR(__xludf.DUMMYFUNCTION("IF(B7741="""","""",COUNTA(SPLIT(B7741,"" "")))"),1.0)</f>
        <v>1</v>
      </c>
    </row>
    <row r="7742">
      <c r="A7742" s="1" t="s">
        <v>15320</v>
      </c>
      <c r="B7742" s="1" t="s">
        <v>15321</v>
      </c>
      <c r="C7742" s="1">
        <v>1797.0</v>
      </c>
      <c r="F7742" s="1" t="s">
        <v>1461</v>
      </c>
      <c r="G7742" s="2">
        <f>IFERROR(__xludf.DUMMYFUNCTION("IF(B7742="""","""",COUNTA(SPLIT(B7742,"" "")))"),1.0)</f>
        <v>1</v>
      </c>
    </row>
    <row r="7743">
      <c r="A7743" s="1" t="s">
        <v>15322</v>
      </c>
      <c r="B7743" s="1" t="s">
        <v>15323</v>
      </c>
      <c r="C7743" s="1">
        <v>1796.0</v>
      </c>
      <c r="F7743" s="1" t="s">
        <v>1461</v>
      </c>
      <c r="G7743" s="2">
        <f>IFERROR(__xludf.DUMMYFUNCTION("IF(B7743="""","""",COUNTA(SPLIT(B7743,"" "")))"),2.0)</f>
        <v>2</v>
      </c>
    </row>
    <row r="7744">
      <c r="A7744" s="1" t="s">
        <v>15324</v>
      </c>
      <c r="B7744" s="1" t="s">
        <v>15325</v>
      </c>
      <c r="C7744" s="1">
        <v>1776.0</v>
      </c>
      <c r="F7744" s="1" t="s">
        <v>1461</v>
      </c>
      <c r="G7744" s="2">
        <f>IFERROR(__xludf.DUMMYFUNCTION("IF(B7744="""","""",COUNTA(SPLIT(B7744,"" "")))"),2.0)</f>
        <v>2</v>
      </c>
    </row>
    <row r="7745">
      <c r="A7745" s="1" t="s">
        <v>15326</v>
      </c>
      <c r="B7745" s="1" t="s">
        <v>15327</v>
      </c>
      <c r="C7745" s="1">
        <v>1779.0</v>
      </c>
      <c r="F7745" s="1" t="s">
        <v>1461</v>
      </c>
      <c r="G7745" s="2">
        <f>IFERROR(__xludf.DUMMYFUNCTION("IF(B7745="""","""",COUNTA(SPLIT(B7745,"" "")))"),2.0)</f>
        <v>2</v>
      </c>
    </row>
    <row r="7746">
      <c r="A7746" s="1" t="s">
        <v>15328</v>
      </c>
      <c r="B7746" s="1" t="s">
        <v>15329</v>
      </c>
      <c r="C7746" s="1">
        <v>2326.0</v>
      </c>
      <c r="F7746" s="1" t="s">
        <v>1461</v>
      </c>
      <c r="G7746" s="2">
        <f>IFERROR(__xludf.DUMMYFUNCTION("IF(B7746="""","""",COUNTA(SPLIT(B7746,"" "")))"),1.0)</f>
        <v>1</v>
      </c>
    </row>
    <row r="7747">
      <c r="A7747" s="1" t="s">
        <v>15330</v>
      </c>
      <c r="B7747" s="1" t="s">
        <v>15252</v>
      </c>
      <c r="C7747" s="1">
        <v>9203.0</v>
      </c>
      <c r="F7747" s="1" t="s">
        <v>1461</v>
      </c>
      <c r="G7747" s="2">
        <f>IFERROR(__xludf.DUMMYFUNCTION("IF(B7747="""","""",COUNTA(SPLIT(B7747,"" "")))"),1.0)</f>
        <v>1</v>
      </c>
    </row>
    <row r="7748">
      <c r="A7748" s="1" t="s">
        <v>15331</v>
      </c>
      <c r="B7748" s="1" t="s">
        <v>15332</v>
      </c>
      <c r="C7748" s="1">
        <v>2327.0</v>
      </c>
      <c r="F7748" s="1" t="s">
        <v>1461</v>
      </c>
      <c r="G7748" s="2">
        <f>IFERROR(__xludf.DUMMYFUNCTION("IF(B7748="""","""",COUNTA(SPLIT(B7748,"" "")))"),1.0)</f>
        <v>1</v>
      </c>
    </row>
    <row r="7749">
      <c r="A7749" s="1" t="s">
        <v>15333</v>
      </c>
      <c r="B7749" s="1" t="s">
        <v>15334</v>
      </c>
      <c r="C7749" s="1">
        <v>8660.0</v>
      </c>
      <c r="F7749" s="1" t="s">
        <v>1461</v>
      </c>
      <c r="G7749" s="2">
        <f>IFERROR(__xludf.DUMMYFUNCTION("IF(B7749="""","""",COUNTA(SPLIT(B7749,"" "")))"),1.0)</f>
        <v>1</v>
      </c>
    </row>
    <row r="7750">
      <c r="A7750" s="1" t="s">
        <v>15335</v>
      </c>
      <c r="B7750" s="1" t="s">
        <v>15336</v>
      </c>
      <c r="C7750" s="1">
        <v>8662.0</v>
      </c>
      <c r="F7750" s="1" t="s">
        <v>1461</v>
      </c>
      <c r="G7750" s="2">
        <f>IFERROR(__xludf.DUMMYFUNCTION("IF(B7750="""","""",COUNTA(SPLIT(B7750,"" "")))"),12.0)</f>
        <v>12</v>
      </c>
    </row>
    <row r="7751">
      <c r="A7751" s="1" t="s">
        <v>15337</v>
      </c>
      <c r="B7751" s="1" t="s">
        <v>15256</v>
      </c>
      <c r="C7751" s="1">
        <v>8659.0</v>
      </c>
      <c r="F7751" s="1" t="s">
        <v>1461</v>
      </c>
      <c r="G7751" s="2">
        <f>IFERROR(__xludf.DUMMYFUNCTION("IF(B7751="""","""",COUNTA(SPLIT(B7751,"" "")))"),1.0)</f>
        <v>1</v>
      </c>
    </row>
    <row r="7752">
      <c r="A7752" s="1" t="s">
        <v>15338</v>
      </c>
      <c r="B7752" s="1" t="s">
        <v>15339</v>
      </c>
      <c r="C7752" s="1">
        <v>8661.0</v>
      </c>
      <c r="F7752" s="1" t="s">
        <v>1461</v>
      </c>
      <c r="G7752" s="2">
        <f>IFERROR(__xludf.DUMMYFUNCTION("IF(B7752="""","""",COUNTA(SPLIT(B7752,"" "")))"),14.0)</f>
        <v>14</v>
      </c>
    </row>
    <row r="7753">
      <c r="A7753" s="1" t="s">
        <v>15340</v>
      </c>
      <c r="B7753" s="1" t="s">
        <v>15341</v>
      </c>
      <c r="C7753" s="1">
        <v>9763.0</v>
      </c>
      <c r="F7753" s="1" t="s">
        <v>1461</v>
      </c>
      <c r="G7753" s="2">
        <f>IFERROR(__xludf.DUMMYFUNCTION("IF(B7753="""","""",COUNTA(SPLIT(B7753,"" "")))"),1.0)</f>
        <v>1</v>
      </c>
    </row>
    <row r="7754">
      <c r="A7754" s="1" t="s">
        <v>15342</v>
      </c>
      <c r="B7754" s="1" t="s">
        <v>15343</v>
      </c>
      <c r="C7754" s="1">
        <v>9765.0</v>
      </c>
      <c r="F7754" s="1" t="s">
        <v>1461</v>
      </c>
      <c r="G7754" s="2">
        <f>IFERROR(__xludf.DUMMYFUNCTION("IF(B7754="""","""",COUNTA(SPLIT(B7754,"" "")))"),4.0)</f>
        <v>4</v>
      </c>
    </row>
    <row r="7755">
      <c r="A7755" s="1" t="s">
        <v>15344</v>
      </c>
      <c r="B7755" s="1" t="s">
        <v>15345</v>
      </c>
      <c r="C7755" s="1">
        <v>2328.0</v>
      </c>
      <c r="F7755" s="1" t="s">
        <v>1461</v>
      </c>
      <c r="G7755" s="2">
        <f>IFERROR(__xludf.DUMMYFUNCTION("IF(B7755="""","""",COUNTA(SPLIT(B7755,"" "")))"),2.0)</f>
        <v>2</v>
      </c>
    </row>
    <row r="7756">
      <c r="A7756" s="1" t="s">
        <v>15346</v>
      </c>
      <c r="B7756" s="1" t="s">
        <v>15347</v>
      </c>
      <c r="C7756" s="1">
        <v>1895.0</v>
      </c>
      <c r="F7756" s="1" t="s">
        <v>1461</v>
      </c>
      <c r="G7756" s="2">
        <f>IFERROR(__xludf.DUMMYFUNCTION("IF(B7756="""","""",COUNTA(SPLIT(B7756,"" "")))"),2.0)</f>
        <v>2</v>
      </c>
    </row>
    <row r="7757">
      <c r="A7757" s="1" t="s">
        <v>15348</v>
      </c>
      <c r="B7757" s="1" t="s">
        <v>15349</v>
      </c>
      <c r="C7757" s="1">
        <v>1891.0</v>
      </c>
      <c r="F7757" s="1" t="s">
        <v>1461</v>
      </c>
      <c r="G7757" s="2">
        <f>IFERROR(__xludf.DUMMYFUNCTION("IF(B7757="""","""",COUNTA(SPLIT(B7757,"" "")))"),1.0)</f>
        <v>1</v>
      </c>
    </row>
    <row r="7758">
      <c r="A7758" s="1" t="s">
        <v>15350</v>
      </c>
      <c r="B7758" s="1" t="s">
        <v>15351</v>
      </c>
      <c r="C7758" s="1">
        <v>9145.0</v>
      </c>
      <c r="F7758" s="1" t="s">
        <v>1461</v>
      </c>
      <c r="G7758" s="2">
        <f>IFERROR(__xludf.DUMMYFUNCTION("IF(B7758="""","""",COUNTA(SPLIT(B7758,"" "")))"),1.0)</f>
        <v>1</v>
      </c>
    </row>
    <row r="7759">
      <c r="A7759" s="1" t="s">
        <v>15352</v>
      </c>
      <c r="B7759" s="1" t="s">
        <v>15353</v>
      </c>
      <c r="C7759" s="1">
        <v>9146.0</v>
      </c>
      <c r="F7759" s="1" t="s">
        <v>1461</v>
      </c>
      <c r="G7759" s="2">
        <f>IFERROR(__xludf.DUMMYFUNCTION("IF(B7759="""","""",COUNTA(SPLIT(B7759,"" "")))"),24.0)</f>
        <v>24</v>
      </c>
    </row>
    <row r="7760">
      <c r="A7760" s="1" t="s">
        <v>15354</v>
      </c>
      <c r="B7760" s="1" t="s">
        <v>15355</v>
      </c>
      <c r="C7760" s="1">
        <v>1893.0</v>
      </c>
      <c r="F7760" s="1" t="s">
        <v>1461</v>
      </c>
      <c r="G7760" s="2">
        <f>IFERROR(__xludf.DUMMYFUNCTION("IF(B7760="""","""",COUNTA(SPLIT(B7760,"" "")))"),2.0)</f>
        <v>2</v>
      </c>
    </row>
    <row r="7761">
      <c r="A7761" s="1" t="s">
        <v>15356</v>
      </c>
      <c r="B7761" s="1" t="s">
        <v>15357</v>
      </c>
      <c r="C7761" s="1">
        <v>1894.0</v>
      </c>
      <c r="F7761" s="1" t="s">
        <v>1461</v>
      </c>
      <c r="G7761" s="2">
        <f>IFERROR(__xludf.DUMMYFUNCTION("IF(B7761="""","""",COUNTA(SPLIT(B7761,"" "")))"),3.0)</f>
        <v>3</v>
      </c>
    </row>
    <row r="7762">
      <c r="A7762" s="1" t="s">
        <v>15358</v>
      </c>
      <c r="B7762" s="1" t="s">
        <v>15359</v>
      </c>
      <c r="C7762" s="1">
        <v>2330.0</v>
      </c>
      <c r="F7762" s="1" t="s">
        <v>1461</v>
      </c>
      <c r="G7762" s="2">
        <f>IFERROR(__xludf.DUMMYFUNCTION("IF(B7762="""","""",COUNTA(SPLIT(B7762,"" "")))"),4.0)</f>
        <v>4</v>
      </c>
    </row>
    <row r="7763">
      <c r="A7763" s="1" t="s">
        <v>15360</v>
      </c>
      <c r="B7763" s="1" t="s">
        <v>15361</v>
      </c>
      <c r="C7763" s="1">
        <v>2350.0</v>
      </c>
      <c r="F7763" s="1" t="s">
        <v>1461</v>
      </c>
      <c r="G7763" s="2">
        <f>IFERROR(__xludf.DUMMYFUNCTION("IF(B7763="""","""",COUNTA(SPLIT(B7763,"" "")))"),5.0)</f>
        <v>5</v>
      </c>
    </row>
    <row r="7764">
      <c r="A7764" s="1" t="s">
        <v>15362</v>
      </c>
      <c r="B7764" s="1" t="s">
        <v>15363</v>
      </c>
      <c r="C7764" s="1">
        <v>2129.0</v>
      </c>
      <c r="F7764" s="1" t="s">
        <v>1461</v>
      </c>
      <c r="G7764" s="2">
        <f>IFERROR(__xludf.DUMMYFUNCTION("IF(B7764="""","""",COUNTA(SPLIT(B7764,"" "")))"),1.0)</f>
        <v>1</v>
      </c>
    </row>
    <row r="7765">
      <c r="A7765" s="1" t="s">
        <v>15364</v>
      </c>
      <c r="B7765" s="1" t="s">
        <v>15365</v>
      </c>
      <c r="C7765" s="1">
        <v>10076.0</v>
      </c>
      <c r="F7765" s="1" t="s">
        <v>1461</v>
      </c>
      <c r="G7765" s="2">
        <f>IFERROR(__xludf.DUMMYFUNCTION("IF(B7765="""","""",COUNTA(SPLIT(B7765,"" "")))"),1.0)</f>
        <v>1</v>
      </c>
    </row>
    <row r="7766">
      <c r="A7766" s="1" t="s">
        <v>15366</v>
      </c>
      <c r="B7766" s="1" t="s">
        <v>15367</v>
      </c>
      <c r="C7766" s="1">
        <v>1792.0</v>
      </c>
      <c r="F7766" s="1" t="s">
        <v>1461</v>
      </c>
      <c r="G7766" s="2">
        <f>IFERROR(__xludf.DUMMYFUNCTION("IF(B7766="""","""",COUNTA(SPLIT(B7766,"" "")))"),2.0)</f>
        <v>2</v>
      </c>
    </row>
    <row r="7767">
      <c r="A7767" s="1" t="s">
        <v>15368</v>
      </c>
      <c r="B7767" s="1" t="s">
        <v>15369</v>
      </c>
      <c r="C7767" s="1">
        <v>8323.0</v>
      </c>
      <c r="F7767" s="1" t="s">
        <v>1461</v>
      </c>
      <c r="G7767" s="2">
        <f>IFERROR(__xludf.DUMMYFUNCTION("IF(B7767="""","""",COUNTA(SPLIT(B7767,"" "")))"),81.0)</f>
        <v>81</v>
      </c>
    </row>
    <row r="7768">
      <c r="A7768" s="1" t="s">
        <v>15370</v>
      </c>
      <c r="B7768" s="1" t="s">
        <v>15371</v>
      </c>
      <c r="C7768" s="1">
        <v>823.0</v>
      </c>
      <c r="F7768" s="1" t="s">
        <v>1461</v>
      </c>
      <c r="G7768" s="2">
        <f>IFERROR(__xludf.DUMMYFUNCTION("IF(B7768="""","""",COUNTA(SPLIT(B7768,"" "")))"),1.0)</f>
        <v>1</v>
      </c>
    </row>
    <row r="7769">
      <c r="A7769" s="1" t="s">
        <v>15372</v>
      </c>
      <c r="B7769" s="1" t="s">
        <v>15373</v>
      </c>
      <c r="C7769" s="1">
        <v>2198.0</v>
      </c>
      <c r="F7769" s="1" t="s">
        <v>1461</v>
      </c>
      <c r="G7769" s="2">
        <f>IFERROR(__xludf.DUMMYFUNCTION("IF(B7769="""","""",COUNTA(SPLIT(B7769,"" "")))"),12.0)</f>
        <v>12</v>
      </c>
    </row>
    <row r="7770">
      <c r="A7770" s="1" t="s">
        <v>15374</v>
      </c>
      <c r="B7770" s="1" t="s">
        <v>15375</v>
      </c>
      <c r="C7770" s="1">
        <v>2829.0</v>
      </c>
      <c r="F7770" s="1" t="s">
        <v>1461</v>
      </c>
      <c r="G7770" s="2">
        <f>IFERROR(__xludf.DUMMYFUNCTION("IF(B7770="""","""",COUNTA(SPLIT(B7770,"" "")))"),7.0)</f>
        <v>7</v>
      </c>
    </row>
    <row r="7771">
      <c r="A7771" s="1" t="s">
        <v>15376</v>
      </c>
      <c r="B7771" s="1" t="s">
        <v>15377</v>
      </c>
      <c r="C7771" s="1">
        <v>9142.0</v>
      </c>
      <c r="F7771" s="1" t="s">
        <v>1461</v>
      </c>
      <c r="G7771" s="2">
        <f>IFERROR(__xludf.DUMMYFUNCTION("IF(B7771="""","""",COUNTA(SPLIT(B7771,"" "")))"),6.0)</f>
        <v>6</v>
      </c>
    </row>
    <row r="7772">
      <c r="A7772" s="1" t="s">
        <v>15378</v>
      </c>
      <c r="B7772" s="1" t="s">
        <v>15379</v>
      </c>
      <c r="C7772" s="1">
        <v>9141.0</v>
      </c>
      <c r="F7772" s="1" t="s">
        <v>1461</v>
      </c>
      <c r="G7772" s="2">
        <f>IFERROR(__xludf.DUMMYFUNCTION("IF(B7772="""","""",COUNTA(SPLIT(B7772,"" "")))"),2.0)</f>
        <v>2</v>
      </c>
    </row>
    <row r="7773">
      <c r="A7773" s="1" t="s">
        <v>15380</v>
      </c>
      <c r="B7773" s="1" t="s">
        <v>15371</v>
      </c>
      <c r="C7773" s="1">
        <v>9651.0</v>
      </c>
      <c r="F7773" s="1" t="s">
        <v>1461</v>
      </c>
      <c r="G7773" s="2">
        <f>IFERROR(__xludf.DUMMYFUNCTION("IF(B7773="""","""",COUNTA(SPLIT(B7773,"" "")))"),1.0)</f>
        <v>1</v>
      </c>
    </row>
    <row r="7774">
      <c r="A7774" s="1" t="s">
        <v>15381</v>
      </c>
      <c r="B7774" s="1" t="s">
        <v>9777</v>
      </c>
      <c r="C7774" s="1">
        <v>9694.0</v>
      </c>
      <c r="F7774" s="1" t="s">
        <v>1461</v>
      </c>
      <c r="G7774" s="2">
        <f>IFERROR(__xludf.DUMMYFUNCTION("IF(B7774="""","""",COUNTA(SPLIT(B7774,"" "")))"),1.0)</f>
        <v>1</v>
      </c>
    </row>
    <row r="7775">
      <c r="A7775" s="1" t="s">
        <v>15382</v>
      </c>
      <c r="B7775" s="1" t="s">
        <v>15383</v>
      </c>
      <c r="C7775" s="1">
        <v>9695.0</v>
      </c>
      <c r="F7775" s="1" t="s">
        <v>1461</v>
      </c>
      <c r="G7775" s="2">
        <f>IFERROR(__xludf.DUMMYFUNCTION("IF(B7775="""","""",COUNTA(SPLIT(B7775,"" "")))"),2.0)</f>
        <v>2</v>
      </c>
    </row>
    <row r="7776">
      <c r="A7776" s="1" t="s">
        <v>15384</v>
      </c>
      <c r="B7776" s="1" t="s">
        <v>15385</v>
      </c>
      <c r="C7776" s="1">
        <v>9139.0</v>
      </c>
      <c r="F7776" s="1" t="s">
        <v>1461</v>
      </c>
      <c r="G7776" s="2">
        <f>IFERROR(__xludf.DUMMYFUNCTION("IF(B7776="""","""",COUNTA(SPLIT(B7776,"" "")))"),1.0)</f>
        <v>1</v>
      </c>
    </row>
    <row r="7777">
      <c r="A7777" s="1" t="s">
        <v>15386</v>
      </c>
      <c r="B7777" s="1" t="s">
        <v>15387</v>
      </c>
      <c r="C7777" s="1">
        <v>9140.0</v>
      </c>
      <c r="F7777" s="1" t="s">
        <v>1461</v>
      </c>
      <c r="G7777" s="2">
        <f>IFERROR(__xludf.DUMMYFUNCTION("IF(B7777="""","""",COUNTA(SPLIT(B7777,"" "")))"),14.0)</f>
        <v>14</v>
      </c>
    </row>
    <row r="7778">
      <c r="A7778" s="1" t="s">
        <v>15388</v>
      </c>
      <c r="B7778" s="1" t="s">
        <v>15389</v>
      </c>
      <c r="C7778" s="1">
        <v>9650.0</v>
      </c>
      <c r="F7778" s="1" t="s">
        <v>1461</v>
      </c>
      <c r="G7778" s="2">
        <f>IFERROR(__xludf.DUMMYFUNCTION("IF(B7778="""","""",COUNTA(SPLIT(B7778,"" "")))"),5.0)</f>
        <v>5</v>
      </c>
    </row>
    <row r="7779">
      <c r="A7779" s="1" t="s">
        <v>15390</v>
      </c>
      <c r="B7779" s="1" t="s">
        <v>15391</v>
      </c>
      <c r="C7779" s="1">
        <v>9689.0</v>
      </c>
      <c r="F7779" s="1" t="s">
        <v>1461</v>
      </c>
      <c r="G7779" s="2">
        <f>IFERROR(__xludf.DUMMYFUNCTION("IF(B7779="""","""",COUNTA(SPLIT(B7779,"" "")))"),12.0)</f>
        <v>12</v>
      </c>
    </row>
    <row r="7780">
      <c r="A7780" s="1" t="s">
        <v>15392</v>
      </c>
      <c r="B7780" s="1" t="s">
        <v>15393</v>
      </c>
      <c r="C7780" s="1">
        <v>9138.0</v>
      </c>
      <c r="F7780" s="1" t="s">
        <v>1461</v>
      </c>
      <c r="G7780" s="2">
        <f>IFERROR(__xludf.DUMMYFUNCTION("IF(B7780="""","""",COUNTA(SPLIT(B7780,"" "")))"),12.0)</f>
        <v>12</v>
      </c>
    </row>
    <row r="7781">
      <c r="A7781" s="1" t="s">
        <v>15394</v>
      </c>
      <c r="B7781" s="1" t="s">
        <v>15395</v>
      </c>
      <c r="C7781" s="1">
        <v>2386.0</v>
      </c>
      <c r="F7781" s="1" t="s">
        <v>1461</v>
      </c>
      <c r="G7781" s="2">
        <f>IFERROR(__xludf.DUMMYFUNCTION("IF(B7781="""","""",COUNTA(SPLIT(B7781,"" "")))"),7.0)</f>
        <v>7</v>
      </c>
    </row>
    <row r="7782">
      <c r="A7782" s="1" t="s">
        <v>15396</v>
      </c>
      <c r="B7782" s="1" t="s">
        <v>15397</v>
      </c>
      <c r="C7782" s="1">
        <v>819.0</v>
      </c>
      <c r="F7782" s="1" t="s">
        <v>1461</v>
      </c>
      <c r="G7782" s="2">
        <f>IFERROR(__xludf.DUMMYFUNCTION("IF(B7782="""","""",COUNTA(SPLIT(B7782,"" "")))"),2.0)</f>
        <v>2</v>
      </c>
    </row>
    <row r="7783">
      <c r="A7783" s="1" t="s">
        <v>15398</v>
      </c>
      <c r="B7783" s="1" t="s">
        <v>13346</v>
      </c>
      <c r="C7783" s="1">
        <v>1525.0</v>
      </c>
      <c r="F7783" s="1" t="s">
        <v>1461</v>
      </c>
      <c r="G7783" s="2">
        <f>IFERROR(__xludf.DUMMYFUNCTION("IF(B7783="""","""",COUNTA(SPLIT(B7783,"" "")))"),3.0)</f>
        <v>3</v>
      </c>
    </row>
    <row r="7784">
      <c r="A7784" s="1" t="s">
        <v>15399</v>
      </c>
      <c r="B7784" s="1" t="s">
        <v>15400</v>
      </c>
      <c r="C7784" s="1">
        <v>9894.0</v>
      </c>
      <c r="F7784" s="1" t="s">
        <v>1461</v>
      </c>
      <c r="G7784" s="2">
        <f>IFERROR(__xludf.DUMMYFUNCTION("IF(B7784="""","""",COUNTA(SPLIT(B7784,"" "")))"),1.0)</f>
        <v>1</v>
      </c>
    </row>
    <row r="7785">
      <c r="A7785" s="1" t="s">
        <v>15401</v>
      </c>
      <c r="B7785" s="1" t="s">
        <v>15402</v>
      </c>
      <c r="C7785" s="1">
        <v>1992.0</v>
      </c>
      <c r="F7785" s="1" t="s">
        <v>1461</v>
      </c>
      <c r="G7785" s="2">
        <f>IFERROR(__xludf.DUMMYFUNCTION("IF(B7785="""","""",COUNTA(SPLIT(B7785,"" "")))"),1.0)</f>
        <v>1</v>
      </c>
    </row>
    <row r="7786">
      <c r="A7786" s="1" t="s">
        <v>15403</v>
      </c>
      <c r="B7786" s="1" t="s">
        <v>15404</v>
      </c>
      <c r="C7786" s="1">
        <v>1972.0</v>
      </c>
      <c r="F7786" s="1" t="s">
        <v>1461</v>
      </c>
      <c r="G7786" s="2">
        <f>IFERROR(__xludf.DUMMYFUNCTION("IF(B7786="""","""",COUNTA(SPLIT(B7786,"" "")))"),3.0)</f>
        <v>3</v>
      </c>
    </row>
    <row r="7787">
      <c r="A7787" s="1" t="s">
        <v>15405</v>
      </c>
      <c r="B7787" s="1" t="s">
        <v>15256</v>
      </c>
      <c r="C7787" s="1">
        <v>1803.0</v>
      </c>
      <c r="F7787" s="1" t="s">
        <v>1461</v>
      </c>
      <c r="G7787" s="2">
        <f>IFERROR(__xludf.DUMMYFUNCTION("IF(B7787="""","""",COUNTA(SPLIT(B7787,"" "")))"),1.0)</f>
        <v>1</v>
      </c>
    </row>
    <row r="7788">
      <c r="A7788" s="1" t="s">
        <v>15406</v>
      </c>
      <c r="B7788" s="1" t="s">
        <v>15407</v>
      </c>
      <c r="C7788" s="1">
        <v>1936.0</v>
      </c>
      <c r="F7788" s="1" t="s">
        <v>1461</v>
      </c>
      <c r="G7788" s="2">
        <f>IFERROR(__xludf.DUMMYFUNCTION("IF(B7788="""","""",COUNTA(SPLIT(B7788,"" "")))"),11.0)</f>
        <v>11</v>
      </c>
    </row>
    <row r="7789">
      <c r="A7789" s="1" t="s">
        <v>15408</v>
      </c>
      <c r="B7789" s="1" t="s">
        <v>15409</v>
      </c>
      <c r="C7789" s="1">
        <v>2311.0</v>
      </c>
      <c r="F7789" s="1" t="s">
        <v>1461</v>
      </c>
      <c r="G7789" s="2">
        <f>IFERROR(__xludf.DUMMYFUNCTION("IF(B7789="""","""",COUNTA(SPLIT(B7789,"" "")))"),4.0)</f>
        <v>4</v>
      </c>
    </row>
    <row r="7790">
      <c r="A7790" s="1" t="s">
        <v>15410</v>
      </c>
      <c r="B7790" s="1" t="s">
        <v>15411</v>
      </c>
      <c r="C7790" s="1">
        <v>2213.0</v>
      </c>
      <c r="F7790" s="1" t="s">
        <v>1461</v>
      </c>
      <c r="G7790" s="2">
        <f>IFERROR(__xludf.DUMMYFUNCTION("IF(B7790="""","""",COUNTA(SPLIT(B7790,"" "")))"),1.0)</f>
        <v>1</v>
      </c>
    </row>
    <row r="7791">
      <c r="A7791" s="1" t="s">
        <v>15412</v>
      </c>
      <c r="B7791" s="1" t="s">
        <v>11085</v>
      </c>
      <c r="C7791" s="1">
        <v>1499.0</v>
      </c>
      <c r="F7791" s="1" t="s">
        <v>1461</v>
      </c>
      <c r="G7791" s="2">
        <f>IFERROR(__xludf.DUMMYFUNCTION("IF(B7791="""","""",COUNTA(SPLIT(B7791,"" "")))"),1.0)</f>
        <v>1</v>
      </c>
    </row>
    <row r="7792">
      <c r="A7792" s="1" t="s">
        <v>15413</v>
      </c>
      <c r="B7792" s="1" t="s">
        <v>15414</v>
      </c>
      <c r="C7792" s="1">
        <v>2214.0</v>
      </c>
      <c r="F7792" s="1" t="s">
        <v>1461</v>
      </c>
      <c r="G7792" s="2">
        <f>IFERROR(__xludf.DUMMYFUNCTION("IF(B7792="""","""",COUNTA(SPLIT(B7792,"" "")))"),1.0)</f>
        <v>1</v>
      </c>
    </row>
    <row r="7793">
      <c r="A7793" s="1" t="s">
        <v>15415</v>
      </c>
      <c r="B7793" s="1" t="s">
        <v>15416</v>
      </c>
      <c r="C7793" s="1">
        <v>2206.0</v>
      </c>
      <c r="F7793" s="1" t="s">
        <v>1461</v>
      </c>
      <c r="G7793" s="2">
        <f>IFERROR(__xludf.DUMMYFUNCTION("IF(B7793="""","""",COUNTA(SPLIT(B7793,"" "")))"),12.0)</f>
        <v>12</v>
      </c>
    </row>
    <row r="7794">
      <c r="A7794" s="1" t="s">
        <v>15417</v>
      </c>
      <c r="B7794" s="1" t="s">
        <v>15418</v>
      </c>
      <c r="C7794" s="1">
        <v>2205.0</v>
      </c>
      <c r="F7794" s="1" t="s">
        <v>1461</v>
      </c>
      <c r="G7794" s="2">
        <f>IFERROR(__xludf.DUMMYFUNCTION("IF(B7794="""","""",COUNTA(SPLIT(B7794,"" "")))"),3.0)</f>
        <v>3</v>
      </c>
    </row>
    <row r="7795">
      <c r="A7795" s="1" t="s">
        <v>15419</v>
      </c>
      <c r="B7795" s="1" t="s">
        <v>15420</v>
      </c>
      <c r="C7795" s="1">
        <v>8285.0</v>
      </c>
      <c r="F7795" s="1" t="s">
        <v>1461</v>
      </c>
      <c r="G7795" s="2">
        <f>IFERROR(__xludf.DUMMYFUNCTION("IF(B7795="""","""",COUNTA(SPLIT(B7795,"" "")))"),24.0)</f>
        <v>24</v>
      </c>
    </row>
    <row r="7796">
      <c r="A7796" s="1" t="s">
        <v>15421</v>
      </c>
      <c r="B7796" s="1" t="s">
        <v>15422</v>
      </c>
      <c r="C7796" s="1">
        <v>8780.0</v>
      </c>
      <c r="F7796" s="1" t="s">
        <v>1461</v>
      </c>
      <c r="G7796" s="2">
        <f>IFERROR(__xludf.DUMMYFUNCTION("IF(B7796="""","""",COUNTA(SPLIT(B7796,"" "")))"),6.0)</f>
        <v>6</v>
      </c>
    </row>
    <row r="7797">
      <c r="A7797" s="1" t="s">
        <v>15423</v>
      </c>
      <c r="B7797" s="1" t="s">
        <v>15424</v>
      </c>
      <c r="C7797" s="1">
        <v>8287.0</v>
      </c>
      <c r="F7797" s="1" t="s">
        <v>1461</v>
      </c>
      <c r="G7797" s="2">
        <f>IFERROR(__xludf.DUMMYFUNCTION("IF(B7797="""","""",COUNTA(SPLIT(B7797,"" "")))"),3.0)</f>
        <v>3</v>
      </c>
    </row>
    <row r="7798">
      <c r="A7798" s="1" t="s">
        <v>15425</v>
      </c>
      <c r="B7798" s="1" t="s">
        <v>15426</v>
      </c>
      <c r="C7798" s="1">
        <v>8284.0</v>
      </c>
      <c r="F7798" s="1" t="s">
        <v>1461</v>
      </c>
      <c r="G7798" s="2">
        <f>IFERROR(__xludf.DUMMYFUNCTION("IF(B7798="""","""",COUNTA(SPLIT(B7798,"" "")))"),5.0)</f>
        <v>5</v>
      </c>
    </row>
    <row r="7799">
      <c r="A7799" s="1" t="s">
        <v>15427</v>
      </c>
      <c r="B7799" s="1" t="s">
        <v>15428</v>
      </c>
      <c r="C7799" s="1">
        <v>8288.0</v>
      </c>
      <c r="F7799" s="1" t="s">
        <v>1461</v>
      </c>
      <c r="G7799" s="2">
        <f>IFERROR(__xludf.DUMMYFUNCTION("IF(B7799="""","""",COUNTA(SPLIT(B7799,"" "")))"),3.0)</f>
        <v>3</v>
      </c>
    </row>
    <row r="7800">
      <c r="A7800" s="1" t="s">
        <v>15429</v>
      </c>
      <c r="B7800" s="1" t="s">
        <v>15430</v>
      </c>
      <c r="C7800" s="1">
        <v>824.0</v>
      </c>
      <c r="F7800" s="1" t="s">
        <v>1461</v>
      </c>
      <c r="G7800" s="2">
        <f>IFERROR(__xludf.DUMMYFUNCTION("IF(B7800="""","""",COUNTA(SPLIT(B7800,"" "")))"),1.0)</f>
        <v>1</v>
      </c>
    </row>
    <row r="7801">
      <c r="A7801" s="1" t="s">
        <v>15431</v>
      </c>
      <c r="B7801" s="1" t="s">
        <v>14887</v>
      </c>
      <c r="C7801" s="1">
        <v>1850.0</v>
      </c>
      <c r="F7801" s="1" t="s">
        <v>1461</v>
      </c>
      <c r="G7801" s="2">
        <f>IFERROR(__xludf.DUMMYFUNCTION("IF(B7801="""","""",COUNTA(SPLIT(B7801,"" "")))"),1.0)</f>
        <v>1</v>
      </c>
    </row>
    <row r="7802">
      <c r="A7802" s="1" t="s">
        <v>15432</v>
      </c>
      <c r="B7802" s="1" t="s">
        <v>15433</v>
      </c>
      <c r="C7802" s="1">
        <v>2247.0</v>
      </c>
      <c r="F7802" s="1" t="s">
        <v>1461</v>
      </c>
      <c r="G7802" s="2">
        <f>IFERROR(__xludf.DUMMYFUNCTION("IF(B7802="""","""",COUNTA(SPLIT(B7802,"" "")))"),2.0)</f>
        <v>2</v>
      </c>
    </row>
    <row r="7803">
      <c r="A7803" s="1" t="s">
        <v>15434</v>
      </c>
      <c r="B7803" s="1" t="s">
        <v>15435</v>
      </c>
      <c r="C7803" s="1">
        <v>2248.0</v>
      </c>
      <c r="F7803" s="1" t="s">
        <v>1461</v>
      </c>
      <c r="G7803" s="2">
        <f>IFERROR(__xludf.DUMMYFUNCTION("IF(B7803="""","""",COUNTA(SPLIT(B7803,"" "")))"),2.0)</f>
        <v>2</v>
      </c>
    </row>
    <row r="7804">
      <c r="A7804" s="1" t="s">
        <v>15436</v>
      </c>
      <c r="B7804" s="1" t="s">
        <v>11015</v>
      </c>
      <c r="C7804" s="1">
        <v>2244.0</v>
      </c>
      <c r="F7804" s="1" t="s">
        <v>1461</v>
      </c>
      <c r="G7804" s="2">
        <f>IFERROR(__xludf.DUMMYFUNCTION("IF(B7804="""","""",COUNTA(SPLIT(B7804,"" "")))"),1.0)</f>
        <v>1</v>
      </c>
    </row>
    <row r="7805">
      <c r="A7805" s="1" t="s">
        <v>15437</v>
      </c>
      <c r="B7805" s="1" t="s">
        <v>15438</v>
      </c>
      <c r="C7805" s="1">
        <v>2245.0</v>
      </c>
      <c r="F7805" s="1" t="s">
        <v>1461</v>
      </c>
      <c r="G7805" s="2">
        <f>IFERROR(__xludf.DUMMYFUNCTION("IF(B7805="""","""",COUNTA(SPLIT(B7805,"" "")))"),2.0)</f>
        <v>2</v>
      </c>
    </row>
    <row r="7806">
      <c r="A7806" s="1" t="s">
        <v>15439</v>
      </c>
      <c r="B7806" s="1" t="s">
        <v>15440</v>
      </c>
      <c r="C7806" s="1">
        <v>2246.0</v>
      </c>
      <c r="F7806" s="1" t="s">
        <v>1461</v>
      </c>
      <c r="G7806" s="2">
        <f>IFERROR(__xludf.DUMMYFUNCTION("IF(B7806="""","""",COUNTA(SPLIT(B7806,"" "")))"),2.0)</f>
        <v>2</v>
      </c>
    </row>
    <row r="7807">
      <c r="A7807" s="1" t="s">
        <v>15441</v>
      </c>
      <c r="B7807" s="1" t="s">
        <v>15442</v>
      </c>
      <c r="C7807" s="1">
        <v>2605.0</v>
      </c>
      <c r="F7807" s="1" t="s">
        <v>1461</v>
      </c>
      <c r="G7807" s="2">
        <f>IFERROR(__xludf.DUMMYFUNCTION("IF(B7807="""","""",COUNTA(SPLIT(B7807,"" "")))"),1.0)</f>
        <v>1</v>
      </c>
    </row>
    <row r="7808">
      <c r="A7808" s="1" t="s">
        <v>15443</v>
      </c>
      <c r="B7808" s="1" t="s">
        <v>15444</v>
      </c>
      <c r="C7808" s="1">
        <v>2250.0</v>
      </c>
      <c r="F7808" s="1" t="s">
        <v>1461</v>
      </c>
      <c r="G7808" s="2">
        <f>IFERROR(__xludf.DUMMYFUNCTION("IF(B7808="""","""",COUNTA(SPLIT(B7808,"" "")))"),1.0)</f>
        <v>1</v>
      </c>
    </row>
    <row r="7809">
      <c r="A7809" s="1" t="s">
        <v>15445</v>
      </c>
      <c r="B7809" s="1" t="s">
        <v>15446</v>
      </c>
      <c r="C7809" s="1">
        <v>2258.0</v>
      </c>
      <c r="F7809" s="1" t="s">
        <v>1461</v>
      </c>
      <c r="G7809" s="2">
        <f>IFERROR(__xludf.DUMMYFUNCTION("IF(B7809="""","""",COUNTA(SPLIT(B7809,"" "")))"),28.0)</f>
        <v>28</v>
      </c>
    </row>
    <row r="7810">
      <c r="A7810" s="1" t="s">
        <v>15447</v>
      </c>
      <c r="B7810" s="1" t="s">
        <v>15448</v>
      </c>
      <c r="C7810" s="1">
        <v>2257.0</v>
      </c>
      <c r="F7810" s="1" t="s">
        <v>1461</v>
      </c>
      <c r="G7810" s="2">
        <f>IFERROR(__xludf.DUMMYFUNCTION("IF(B7810="""","""",COUNTA(SPLIT(B7810,"" "")))"),2.0)</f>
        <v>2</v>
      </c>
    </row>
    <row r="7811">
      <c r="A7811" s="1" t="s">
        <v>15449</v>
      </c>
      <c r="B7811" s="1" t="s">
        <v>15450</v>
      </c>
      <c r="C7811" s="1">
        <v>2249.0</v>
      </c>
      <c r="F7811" s="1" t="s">
        <v>1461</v>
      </c>
      <c r="G7811" s="2">
        <f>IFERROR(__xludf.DUMMYFUNCTION("IF(B7811="""","""",COUNTA(SPLIT(B7811,"" "")))"),2.0)</f>
        <v>2</v>
      </c>
    </row>
    <row r="7812">
      <c r="A7812" s="1" t="s">
        <v>15451</v>
      </c>
      <c r="B7812" s="1" t="s">
        <v>15452</v>
      </c>
      <c r="C7812" s="1">
        <v>2256.0</v>
      </c>
      <c r="F7812" s="1" t="s">
        <v>1461</v>
      </c>
      <c r="G7812" s="2">
        <f>IFERROR(__xludf.DUMMYFUNCTION("IF(B7812="""","""",COUNTA(SPLIT(B7812,"" "")))"),25.0)</f>
        <v>25</v>
      </c>
    </row>
    <row r="7813">
      <c r="A7813" s="1" t="s">
        <v>15453</v>
      </c>
      <c r="B7813" s="1" t="s">
        <v>15454</v>
      </c>
      <c r="C7813" s="1">
        <v>2255.0</v>
      </c>
      <c r="F7813" s="1" t="s">
        <v>1461</v>
      </c>
      <c r="G7813" s="2">
        <f>IFERROR(__xludf.DUMMYFUNCTION("IF(B7813="""","""",COUNTA(SPLIT(B7813,"" "")))"),2.0)</f>
        <v>2</v>
      </c>
    </row>
    <row r="7814">
      <c r="A7814" s="1" t="s">
        <v>15455</v>
      </c>
      <c r="B7814" s="1" t="s">
        <v>15363</v>
      </c>
      <c r="C7814" s="1">
        <v>1851.0</v>
      </c>
      <c r="F7814" s="1" t="s">
        <v>1461</v>
      </c>
      <c r="G7814" s="2">
        <f>IFERROR(__xludf.DUMMYFUNCTION("IF(B7814="""","""",COUNTA(SPLIT(B7814,"" "")))"),1.0)</f>
        <v>1</v>
      </c>
    </row>
    <row r="7815">
      <c r="A7815" s="1" t="s">
        <v>15456</v>
      </c>
      <c r="B7815" s="1" t="s">
        <v>15457</v>
      </c>
      <c r="C7815" s="1">
        <v>2228.0</v>
      </c>
      <c r="F7815" s="1" t="s">
        <v>1461</v>
      </c>
      <c r="G7815" s="2">
        <f>IFERROR(__xludf.DUMMYFUNCTION("IF(B7815="""","""",COUNTA(SPLIT(B7815,"" "")))"),3.0)</f>
        <v>3</v>
      </c>
    </row>
    <row r="7816">
      <c r="A7816" s="1" t="s">
        <v>15458</v>
      </c>
      <c r="B7816" s="1" t="s">
        <v>15459</v>
      </c>
      <c r="C7816" s="1">
        <v>2229.0</v>
      </c>
      <c r="F7816" s="1" t="s">
        <v>1461</v>
      </c>
      <c r="G7816" s="2">
        <f>IFERROR(__xludf.DUMMYFUNCTION("IF(B7816="""","""",COUNTA(SPLIT(B7816,"" "")))"),1.0)</f>
        <v>1</v>
      </c>
    </row>
    <row r="7817">
      <c r="A7817" s="1" t="s">
        <v>15460</v>
      </c>
      <c r="B7817" s="1" t="s">
        <v>15461</v>
      </c>
      <c r="C7817" s="1">
        <v>2230.0</v>
      </c>
      <c r="F7817" s="1" t="s">
        <v>1461</v>
      </c>
      <c r="G7817" s="2">
        <f>IFERROR(__xludf.DUMMYFUNCTION("IF(B7817="""","""",COUNTA(SPLIT(B7817,"" "")))"),1.0)</f>
        <v>1</v>
      </c>
    </row>
    <row r="7818">
      <c r="A7818" s="1" t="s">
        <v>15462</v>
      </c>
      <c r="B7818" s="1" t="s">
        <v>15463</v>
      </c>
      <c r="C7818" s="1">
        <v>2231.0</v>
      </c>
      <c r="F7818" s="1" t="s">
        <v>1461</v>
      </c>
      <c r="G7818" s="2">
        <f>IFERROR(__xludf.DUMMYFUNCTION("IF(B7818="""","""",COUNTA(SPLIT(B7818,"" "")))"),2.0)</f>
        <v>2</v>
      </c>
    </row>
    <row r="7819">
      <c r="A7819" s="1" t="s">
        <v>15464</v>
      </c>
      <c r="B7819" s="1" t="s">
        <v>15465</v>
      </c>
      <c r="C7819" s="1">
        <v>2232.0</v>
      </c>
      <c r="F7819" s="1" t="s">
        <v>1461</v>
      </c>
      <c r="G7819" s="2">
        <f>IFERROR(__xludf.DUMMYFUNCTION("IF(B7819="""","""",COUNTA(SPLIT(B7819,"" "")))"),2.0)</f>
        <v>2</v>
      </c>
    </row>
    <row r="7820">
      <c r="A7820" s="1" t="s">
        <v>15466</v>
      </c>
      <c r="B7820" s="1" t="s">
        <v>15467</v>
      </c>
      <c r="C7820" s="1">
        <v>2233.0</v>
      </c>
      <c r="F7820" s="1" t="s">
        <v>1461</v>
      </c>
      <c r="G7820" s="2">
        <f>IFERROR(__xludf.DUMMYFUNCTION("IF(B7820="""","""",COUNTA(SPLIT(B7820,"" "")))"),1.0)</f>
        <v>1</v>
      </c>
    </row>
    <row r="7821">
      <c r="A7821" s="1" t="s">
        <v>15468</v>
      </c>
      <c r="B7821" s="1" t="s">
        <v>15469</v>
      </c>
      <c r="C7821" s="1">
        <v>2234.0</v>
      </c>
      <c r="F7821" s="1" t="s">
        <v>1461</v>
      </c>
      <c r="G7821" s="2">
        <f>IFERROR(__xludf.DUMMYFUNCTION("IF(B7821="""","""",COUNTA(SPLIT(B7821,"" "")))"),2.0)</f>
        <v>2</v>
      </c>
    </row>
    <row r="7822">
      <c r="A7822" s="1" t="s">
        <v>15470</v>
      </c>
      <c r="B7822" s="1" t="s">
        <v>15471</v>
      </c>
      <c r="C7822" s="1">
        <v>8718.0</v>
      </c>
      <c r="F7822" s="1" t="s">
        <v>1461</v>
      </c>
      <c r="G7822" s="2">
        <f>IFERROR(__xludf.DUMMYFUNCTION("IF(B7822="""","""",COUNTA(SPLIT(B7822,"" "")))"),8.0)</f>
        <v>8</v>
      </c>
    </row>
    <row r="7823">
      <c r="A7823" s="1" t="s">
        <v>15472</v>
      </c>
      <c r="B7823" s="1" t="s">
        <v>15162</v>
      </c>
      <c r="C7823" s="1">
        <v>1848.0</v>
      </c>
      <c r="F7823" s="1" t="s">
        <v>1461</v>
      </c>
      <c r="G7823" s="2">
        <f>IFERROR(__xludf.DUMMYFUNCTION("IF(B7823="""","""",COUNTA(SPLIT(B7823,"" "")))"),1.0)</f>
        <v>1</v>
      </c>
    </row>
    <row r="7824">
      <c r="A7824" s="1" t="s">
        <v>15473</v>
      </c>
      <c r="B7824" s="1" t="s">
        <v>15474</v>
      </c>
      <c r="C7824" s="1">
        <v>2027.0</v>
      </c>
      <c r="F7824" s="1" t="s">
        <v>1461</v>
      </c>
      <c r="G7824" s="2">
        <f>IFERROR(__xludf.DUMMYFUNCTION("IF(B7824="""","""",COUNTA(SPLIT(B7824,"" "")))"),4.0)</f>
        <v>4</v>
      </c>
    </row>
    <row r="7825">
      <c r="A7825" s="1" t="s">
        <v>15475</v>
      </c>
      <c r="B7825" s="1" t="s">
        <v>15476</v>
      </c>
      <c r="C7825" s="1">
        <v>9225.0</v>
      </c>
      <c r="F7825" s="1" t="s">
        <v>1461</v>
      </c>
      <c r="G7825" s="2">
        <f>IFERROR(__xludf.DUMMYFUNCTION("IF(B7825="""","""",COUNTA(SPLIT(B7825,"" "")))"),5.0)</f>
        <v>5</v>
      </c>
    </row>
    <row r="7826">
      <c r="A7826" s="1" t="s">
        <v>15477</v>
      </c>
      <c r="B7826" s="1" t="s">
        <v>15478</v>
      </c>
      <c r="C7826" s="1">
        <v>9226.0</v>
      </c>
      <c r="F7826" s="1" t="s">
        <v>1461</v>
      </c>
      <c r="G7826" s="2">
        <f>IFERROR(__xludf.DUMMYFUNCTION("IF(B7826="""","""",COUNTA(SPLIT(B7826,"" "")))"),7.0)</f>
        <v>7</v>
      </c>
    </row>
    <row r="7827">
      <c r="A7827" s="1" t="s">
        <v>15479</v>
      </c>
      <c r="B7827" s="1" t="s">
        <v>15480</v>
      </c>
      <c r="C7827" s="1">
        <v>2312.0</v>
      </c>
      <c r="F7827" s="1" t="s">
        <v>1461</v>
      </c>
      <c r="G7827" s="2">
        <f>IFERROR(__xludf.DUMMYFUNCTION("IF(B7827="""","""",COUNTA(SPLIT(B7827,"" "")))"),2.0)</f>
        <v>2</v>
      </c>
    </row>
    <row r="7828">
      <c r="A7828" s="1" t="s">
        <v>15481</v>
      </c>
      <c r="B7828" s="1" t="s">
        <v>15482</v>
      </c>
      <c r="C7828" s="1">
        <v>8719.0</v>
      </c>
      <c r="F7828" s="1" t="s">
        <v>1461</v>
      </c>
      <c r="G7828" s="2">
        <f>IFERROR(__xludf.DUMMYFUNCTION("IF(B7828="""","""",COUNTA(SPLIT(B7828,"" "")))"),19.0)</f>
        <v>19</v>
      </c>
    </row>
    <row r="7829">
      <c r="A7829" s="1" t="s">
        <v>15483</v>
      </c>
      <c r="B7829" s="1" t="s">
        <v>15484</v>
      </c>
      <c r="C7829" s="1">
        <v>2314.0</v>
      </c>
      <c r="F7829" s="1" t="s">
        <v>1461</v>
      </c>
      <c r="G7829" s="2">
        <f>IFERROR(__xludf.DUMMYFUNCTION("IF(B7829="""","""",COUNTA(SPLIT(B7829,"" "")))"),1.0)</f>
        <v>1</v>
      </c>
    </row>
    <row r="7830">
      <c r="A7830" s="1" t="s">
        <v>15485</v>
      </c>
      <c r="B7830" s="1" t="s">
        <v>15486</v>
      </c>
      <c r="C7830" s="1">
        <v>2313.0</v>
      </c>
      <c r="E7830" s="1" t="s">
        <v>390</v>
      </c>
      <c r="F7830" s="1" t="s">
        <v>1461</v>
      </c>
      <c r="G7830" s="2">
        <f>IFERROR(__xludf.DUMMYFUNCTION("IF(B7830="""","""",COUNTA(SPLIT(B7830,"" "")))"),2.0)</f>
        <v>2</v>
      </c>
    </row>
    <row r="7831">
      <c r="A7831" s="1" t="s">
        <v>15487</v>
      </c>
      <c r="B7831" s="1" t="s">
        <v>15488</v>
      </c>
      <c r="C7831" s="1">
        <v>9117.0</v>
      </c>
      <c r="F7831" s="1" t="s">
        <v>1461</v>
      </c>
      <c r="G7831" s="2">
        <f>IFERROR(__xludf.DUMMYFUNCTION("IF(B7831="""","""",COUNTA(SPLIT(B7831,"" "")))"),4.0)</f>
        <v>4</v>
      </c>
    </row>
    <row r="7832">
      <c r="A7832" s="1" t="s">
        <v>15489</v>
      </c>
      <c r="B7832" s="1" t="s">
        <v>15490</v>
      </c>
      <c r="C7832" s="1">
        <v>9118.0</v>
      </c>
      <c r="F7832" s="1" t="s">
        <v>1461</v>
      </c>
      <c r="G7832" s="2">
        <f>IFERROR(__xludf.DUMMYFUNCTION("IF(B7832="""","""",COUNTA(SPLIT(B7832,"" "")))"),16.0)</f>
        <v>16</v>
      </c>
    </row>
    <row r="7833">
      <c r="A7833" s="1" t="s">
        <v>15491</v>
      </c>
      <c r="B7833" s="1" t="s">
        <v>15492</v>
      </c>
      <c r="C7833" s="1">
        <v>11166.0</v>
      </c>
      <c r="F7833" s="1" t="s">
        <v>1461</v>
      </c>
      <c r="G7833" s="2">
        <f>IFERROR(__xludf.DUMMYFUNCTION("IF(B7833="""","""",COUNTA(SPLIT(B7833,"" "")))"),2.0)</f>
        <v>2</v>
      </c>
    </row>
    <row r="7834">
      <c r="A7834" s="1" t="s">
        <v>15493</v>
      </c>
      <c r="B7834" s="1" t="s">
        <v>15494</v>
      </c>
      <c r="C7834" s="1">
        <v>11167.0</v>
      </c>
      <c r="F7834" s="1" t="s">
        <v>1461</v>
      </c>
      <c r="G7834" s="2">
        <f>IFERROR(__xludf.DUMMYFUNCTION("IF(B7834="""","""",COUNTA(SPLIT(B7834,"" "")))"),14.0)</f>
        <v>14</v>
      </c>
    </row>
    <row r="7835">
      <c r="A7835" s="1" t="s">
        <v>15495</v>
      </c>
      <c r="B7835" s="1" t="s">
        <v>15496</v>
      </c>
      <c r="C7835" s="1">
        <v>11169.0</v>
      </c>
      <c r="F7835" s="1" t="s">
        <v>1461</v>
      </c>
      <c r="G7835" s="2">
        <f>IFERROR(__xludf.DUMMYFUNCTION("IF(B7835="""","""",COUNTA(SPLIT(B7835,"" "")))"),2.0)</f>
        <v>2</v>
      </c>
    </row>
    <row r="7836">
      <c r="A7836" s="1" t="s">
        <v>15497</v>
      </c>
      <c r="B7836" s="1" t="s">
        <v>15498</v>
      </c>
      <c r="C7836" s="1">
        <v>11168.0</v>
      </c>
      <c r="F7836" s="1" t="s">
        <v>1461</v>
      </c>
      <c r="G7836" s="2">
        <f>IFERROR(__xludf.DUMMYFUNCTION("IF(B7836="""","""",COUNTA(SPLIT(B7836,"" "")))"),1.0)</f>
        <v>1</v>
      </c>
    </row>
    <row r="7837">
      <c r="A7837" s="1" t="s">
        <v>15499</v>
      </c>
      <c r="B7837" s="1" t="s">
        <v>15500</v>
      </c>
      <c r="C7837" s="1">
        <v>11171.0</v>
      </c>
      <c r="F7837" s="1" t="s">
        <v>1461</v>
      </c>
      <c r="G7837" s="2">
        <f>IFERROR(__xludf.DUMMYFUNCTION("IF(B7837="""","""",COUNTA(SPLIT(B7837,"" "")))"),1.0)</f>
        <v>1</v>
      </c>
    </row>
    <row r="7838">
      <c r="A7838" s="1" t="s">
        <v>15501</v>
      </c>
      <c r="B7838" s="1" t="s">
        <v>15502</v>
      </c>
      <c r="C7838" s="1">
        <v>11170.0</v>
      </c>
      <c r="F7838" s="1" t="s">
        <v>1461</v>
      </c>
      <c r="G7838" s="2">
        <f>IFERROR(__xludf.DUMMYFUNCTION("IF(B7838="""","""",COUNTA(SPLIT(B7838,"" "")))"),3.0)</f>
        <v>3</v>
      </c>
    </row>
    <row r="7839">
      <c r="A7839" s="1" t="s">
        <v>15503</v>
      </c>
      <c r="B7839" s="1" t="s">
        <v>15504</v>
      </c>
      <c r="C7839" s="1">
        <v>8717.0</v>
      </c>
      <c r="F7839" s="1" t="s">
        <v>1461</v>
      </c>
      <c r="G7839" s="2">
        <f>IFERROR(__xludf.DUMMYFUNCTION("IF(B7839="""","""",COUNTA(SPLIT(B7839,"" "")))"),21.0)</f>
        <v>21</v>
      </c>
    </row>
    <row r="7840">
      <c r="A7840" s="1" t="s">
        <v>15505</v>
      </c>
      <c r="B7840" s="1" t="s">
        <v>15411</v>
      </c>
      <c r="C7840" s="1">
        <v>8764.0</v>
      </c>
      <c r="F7840" s="1" t="s">
        <v>1461</v>
      </c>
      <c r="G7840" s="2">
        <f>IFERROR(__xludf.DUMMYFUNCTION("IF(B7840="""","""",COUNTA(SPLIT(B7840,"" "")))"),1.0)</f>
        <v>1</v>
      </c>
    </row>
    <row r="7841">
      <c r="A7841" s="1" t="s">
        <v>15506</v>
      </c>
      <c r="B7841" s="1" t="s">
        <v>15507</v>
      </c>
      <c r="C7841" s="1">
        <v>8766.0</v>
      </c>
      <c r="F7841" s="1" t="s">
        <v>1461</v>
      </c>
      <c r="G7841" s="2">
        <f>IFERROR(__xludf.DUMMYFUNCTION("IF(B7841="""","""",COUNTA(SPLIT(B7841,"" "")))"),1.0)</f>
        <v>1</v>
      </c>
    </row>
    <row r="7842">
      <c r="A7842" s="1" t="s">
        <v>15508</v>
      </c>
      <c r="B7842" s="1" t="s">
        <v>15509</v>
      </c>
      <c r="C7842" s="1">
        <v>8765.0</v>
      </c>
      <c r="F7842" s="1" t="s">
        <v>1461</v>
      </c>
      <c r="G7842" s="2">
        <f>IFERROR(__xludf.DUMMYFUNCTION("IF(B7842="""","""",COUNTA(SPLIT(B7842,"" "")))"),1.0)</f>
        <v>1</v>
      </c>
    </row>
    <row r="7843">
      <c r="A7843" s="1" t="s">
        <v>15510</v>
      </c>
      <c r="B7843" s="1" t="s">
        <v>15511</v>
      </c>
      <c r="C7843" s="1">
        <v>2319.0</v>
      </c>
      <c r="F7843" s="1" t="s">
        <v>1461</v>
      </c>
      <c r="G7843" s="2">
        <f>IFERROR(__xludf.DUMMYFUNCTION("IF(B7843="""","""",COUNTA(SPLIT(B7843,"" "")))"),2.0)</f>
        <v>2</v>
      </c>
    </row>
    <row r="7844">
      <c r="A7844" s="1" t="s">
        <v>15512</v>
      </c>
      <c r="B7844" s="1" t="s">
        <v>15513</v>
      </c>
      <c r="C7844" s="1">
        <v>9475.0</v>
      </c>
      <c r="F7844" s="1" t="s">
        <v>1461</v>
      </c>
      <c r="G7844" s="2">
        <f>IFERROR(__xludf.DUMMYFUNCTION("IF(B7844="""","""",COUNTA(SPLIT(B7844,"" "")))"),2.0)</f>
        <v>2</v>
      </c>
    </row>
    <row r="7845">
      <c r="A7845" s="1" t="s">
        <v>15514</v>
      </c>
      <c r="B7845" s="1" t="s">
        <v>15515</v>
      </c>
      <c r="C7845" s="1">
        <v>9477.0</v>
      </c>
      <c r="F7845" s="1" t="s">
        <v>1461</v>
      </c>
      <c r="G7845" s="2">
        <f>IFERROR(__xludf.DUMMYFUNCTION("IF(B7845="""","""",COUNTA(SPLIT(B7845,"" "")))"),1.0)</f>
        <v>1</v>
      </c>
    </row>
    <row r="7846">
      <c r="A7846" s="1" t="s">
        <v>15516</v>
      </c>
      <c r="B7846" s="1" t="s">
        <v>15517</v>
      </c>
      <c r="C7846" s="1">
        <v>9476.0</v>
      </c>
      <c r="F7846" s="1" t="s">
        <v>1461</v>
      </c>
      <c r="G7846" s="2">
        <f>IFERROR(__xludf.DUMMYFUNCTION("IF(B7846="""","""",COUNTA(SPLIT(B7846,"" "")))"),23.0)</f>
        <v>23</v>
      </c>
    </row>
    <row r="7847">
      <c r="A7847" s="1" t="s">
        <v>15518</v>
      </c>
      <c r="B7847" s="1" t="s">
        <v>15519</v>
      </c>
      <c r="C7847" s="1">
        <v>9478.0</v>
      </c>
      <c r="F7847" s="1" t="s">
        <v>1461</v>
      </c>
      <c r="G7847" s="2">
        <f>IFERROR(__xludf.DUMMYFUNCTION("IF(B7847="""","""",COUNTA(SPLIT(B7847,"" "")))"),1.0)</f>
        <v>1</v>
      </c>
    </row>
    <row r="7848">
      <c r="A7848" s="1" t="s">
        <v>15520</v>
      </c>
      <c r="B7848" s="1" t="s">
        <v>15521</v>
      </c>
      <c r="C7848" s="1">
        <v>9479.0</v>
      </c>
      <c r="F7848" s="1" t="s">
        <v>1461</v>
      </c>
      <c r="G7848" s="2">
        <f>IFERROR(__xludf.DUMMYFUNCTION("IF(B7848="""","""",COUNTA(SPLIT(B7848,"" "")))"),3.0)</f>
        <v>3</v>
      </c>
    </row>
    <row r="7849">
      <c r="A7849" s="1" t="s">
        <v>15522</v>
      </c>
      <c r="B7849" s="1" t="s">
        <v>15523</v>
      </c>
      <c r="C7849" s="1">
        <v>9221.0</v>
      </c>
      <c r="F7849" s="1" t="s">
        <v>1461</v>
      </c>
      <c r="G7849" s="2">
        <f>IFERROR(__xludf.DUMMYFUNCTION("IF(B7849="""","""",COUNTA(SPLIT(B7849,"" "")))"),6.0)</f>
        <v>6</v>
      </c>
    </row>
    <row r="7850">
      <c r="A7850" s="1" t="s">
        <v>15524</v>
      </c>
      <c r="B7850" s="1" t="s">
        <v>15525</v>
      </c>
      <c r="C7850" s="1">
        <v>9222.0</v>
      </c>
      <c r="F7850" s="1" t="s">
        <v>1461</v>
      </c>
      <c r="G7850" s="2">
        <f>IFERROR(__xludf.DUMMYFUNCTION("IF(B7850="""","""",COUNTA(SPLIT(B7850,"" "")))"),19.0)</f>
        <v>19</v>
      </c>
    </row>
    <row r="7851">
      <c r="A7851" s="1" t="s">
        <v>15526</v>
      </c>
      <c r="B7851" s="1" t="s">
        <v>15527</v>
      </c>
      <c r="C7851" s="1">
        <v>8732.0</v>
      </c>
      <c r="F7851" s="1" t="s">
        <v>1461</v>
      </c>
      <c r="G7851" s="2">
        <f>IFERROR(__xludf.DUMMYFUNCTION("IF(B7851="""","""",COUNTA(SPLIT(B7851,"" "")))"),2.0)</f>
        <v>2</v>
      </c>
    </row>
    <row r="7852">
      <c r="A7852" s="1" t="s">
        <v>15528</v>
      </c>
      <c r="B7852" s="1" t="s">
        <v>15529</v>
      </c>
      <c r="C7852" s="1">
        <v>8733.0</v>
      </c>
      <c r="F7852" s="1" t="s">
        <v>1461</v>
      </c>
      <c r="G7852" s="2">
        <f>IFERROR(__xludf.DUMMYFUNCTION("IF(B7852="""","""",COUNTA(SPLIT(B7852,"" "")))"),1.0)</f>
        <v>1</v>
      </c>
    </row>
    <row r="7853">
      <c r="A7853" s="1" t="s">
        <v>15530</v>
      </c>
      <c r="B7853" s="1" t="s">
        <v>15531</v>
      </c>
      <c r="C7853" s="1">
        <v>8735.0</v>
      </c>
      <c r="F7853" s="1" t="s">
        <v>1461</v>
      </c>
      <c r="G7853" s="2">
        <f>IFERROR(__xludf.DUMMYFUNCTION("IF(B7853="""","""",COUNTA(SPLIT(B7853,"" "")))"),2.0)</f>
        <v>2</v>
      </c>
    </row>
    <row r="7854">
      <c r="A7854" s="1" t="s">
        <v>15532</v>
      </c>
      <c r="B7854" s="1" t="s">
        <v>15533</v>
      </c>
      <c r="C7854" s="1">
        <v>8720.0</v>
      </c>
      <c r="F7854" s="1" t="s">
        <v>1461</v>
      </c>
      <c r="G7854" s="2">
        <f>IFERROR(__xludf.DUMMYFUNCTION("IF(B7854="""","""",COUNTA(SPLIT(B7854,"" "")))"),51.0)</f>
        <v>51</v>
      </c>
    </row>
    <row r="7855">
      <c r="A7855" s="1" t="s">
        <v>15534</v>
      </c>
      <c r="B7855" s="1" t="s">
        <v>15535</v>
      </c>
      <c r="C7855" s="1">
        <v>8734.0</v>
      </c>
      <c r="F7855" s="1" t="s">
        <v>1461</v>
      </c>
      <c r="G7855" s="2">
        <f>IFERROR(__xludf.DUMMYFUNCTION("IF(B7855="""","""",COUNTA(SPLIT(B7855,"" "")))"),1.0)</f>
        <v>1</v>
      </c>
    </row>
    <row r="7856">
      <c r="A7856" s="1" t="s">
        <v>15536</v>
      </c>
      <c r="B7856" s="1" t="s">
        <v>15537</v>
      </c>
      <c r="C7856" s="1">
        <v>8715.0</v>
      </c>
      <c r="F7856" s="1" t="s">
        <v>1461</v>
      </c>
      <c r="G7856" s="2">
        <f>IFERROR(__xludf.DUMMYFUNCTION("IF(B7856="""","""",COUNTA(SPLIT(B7856,"" "")))"),2.0)</f>
        <v>2</v>
      </c>
    </row>
    <row r="7857">
      <c r="A7857" s="1" t="s">
        <v>15538</v>
      </c>
      <c r="B7857" s="1" t="s">
        <v>15539</v>
      </c>
      <c r="C7857" s="1">
        <v>8716.0</v>
      </c>
      <c r="F7857" s="1" t="s">
        <v>1461</v>
      </c>
      <c r="G7857" s="2">
        <f>IFERROR(__xludf.DUMMYFUNCTION("IF(B7857="""","""",COUNTA(SPLIT(B7857,"" "")))"),10.0)</f>
        <v>10</v>
      </c>
    </row>
    <row r="7858">
      <c r="A7858" s="1" t="s">
        <v>15540</v>
      </c>
      <c r="B7858" s="1" t="s">
        <v>15541</v>
      </c>
      <c r="C7858" s="1">
        <v>1885.0</v>
      </c>
      <c r="F7858" s="1" t="s">
        <v>1461</v>
      </c>
      <c r="G7858" s="2">
        <f>IFERROR(__xludf.DUMMYFUNCTION("IF(B7858="""","""",COUNTA(SPLIT(B7858,"" "")))"),1.0)</f>
        <v>1</v>
      </c>
    </row>
    <row r="7859">
      <c r="A7859" s="1" t="s">
        <v>15542</v>
      </c>
      <c r="B7859" s="1" t="s">
        <v>15543</v>
      </c>
      <c r="C7859" s="1">
        <v>8721.0</v>
      </c>
      <c r="F7859" s="1" t="s">
        <v>1461</v>
      </c>
      <c r="G7859" s="2">
        <f>IFERROR(__xludf.DUMMYFUNCTION("IF(B7859="""","""",COUNTA(SPLIT(B7859,"" "")))"),7.0)</f>
        <v>7</v>
      </c>
    </row>
    <row r="7860">
      <c r="A7860" s="1" t="s">
        <v>15544</v>
      </c>
      <c r="B7860" s="1" t="s">
        <v>15545</v>
      </c>
      <c r="C7860" s="1">
        <v>2165.0</v>
      </c>
      <c r="F7860" s="1" t="s">
        <v>1461</v>
      </c>
      <c r="G7860" s="2">
        <f>IFERROR(__xludf.DUMMYFUNCTION("IF(B7860="""","""",COUNTA(SPLIT(B7860,"" "")))"),7.0)</f>
        <v>7</v>
      </c>
    </row>
    <row r="7861">
      <c r="A7861" s="1" t="s">
        <v>15546</v>
      </c>
      <c r="B7861" s="1" t="s">
        <v>15547</v>
      </c>
      <c r="C7861" s="1">
        <v>8800.0</v>
      </c>
      <c r="F7861" s="1" t="s">
        <v>1461</v>
      </c>
      <c r="G7861" s="2">
        <f>IFERROR(__xludf.DUMMYFUNCTION("IF(B7861="""","""",COUNTA(SPLIT(B7861,"" "")))"),5.0)</f>
        <v>5</v>
      </c>
    </row>
    <row r="7862">
      <c r="A7862" s="1" t="s">
        <v>15548</v>
      </c>
      <c r="B7862" s="1" t="s">
        <v>15549</v>
      </c>
      <c r="C7862" s="1">
        <v>8801.0</v>
      </c>
      <c r="F7862" s="1" t="s">
        <v>1461</v>
      </c>
      <c r="G7862" s="2">
        <f>IFERROR(__xludf.DUMMYFUNCTION("IF(B7862="""","""",COUNTA(SPLIT(B7862,"" "")))"),12.0)</f>
        <v>12</v>
      </c>
    </row>
    <row r="7863">
      <c r="A7863" s="1" t="s">
        <v>15550</v>
      </c>
      <c r="B7863" s="1" t="s">
        <v>15551</v>
      </c>
      <c r="C7863" s="1">
        <v>8928.0</v>
      </c>
      <c r="F7863" s="1" t="s">
        <v>1461</v>
      </c>
      <c r="G7863" s="2">
        <f>IFERROR(__xludf.DUMMYFUNCTION("IF(B7863="""","""",COUNTA(SPLIT(B7863,"" "")))"),3.0)</f>
        <v>3</v>
      </c>
    </row>
    <row r="7864">
      <c r="A7864" s="1" t="s">
        <v>15552</v>
      </c>
      <c r="B7864" s="1" t="s">
        <v>15553</v>
      </c>
      <c r="C7864" s="1">
        <v>8929.0</v>
      </c>
      <c r="F7864" s="1" t="s">
        <v>1461</v>
      </c>
      <c r="G7864" s="2">
        <f>IFERROR(__xludf.DUMMYFUNCTION("IF(B7864="""","""",COUNTA(SPLIT(B7864,"" "")))"),20.0)</f>
        <v>20</v>
      </c>
    </row>
    <row r="7865">
      <c r="A7865" s="1" t="s">
        <v>15554</v>
      </c>
      <c r="B7865" s="1" t="s">
        <v>15555</v>
      </c>
      <c r="C7865" s="1">
        <v>8762.0</v>
      </c>
      <c r="F7865" s="1" t="s">
        <v>1461</v>
      </c>
      <c r="G7865" s="2">
        <f>IFERROR(__xludf.DUMMYFUNCTION("IF(B7865="""","""",COUNTA(SPLIT(B7865,"" "")))"),3.0)</f>
        <v>3</v>
      </c>
    </row>
    <row r="7866">
      <c r="A7866" s="1" t="s">
        <v>15556</v>
      </c>
      <c r="B7866" s="1" t="s">
        <v>15557</v>
      </c>
      <c r="C7866" s="1">
        <v>8763.0</v>
      </c>
      <c r="F7866" s="1" t="s">
        <v>1461</v>
      </c>
      <c r="G7866" s="2">
        <f>IFERROR(__xludf.DUMMYFUNCTION("IF(B7866="""","""",COUNTA(SPLIT(B7866,"" "")))"),20.0)</f>
        <v>20</v>
      </c>
    </row>
    <row r="7867">
      <c r="A7867" s="1" t="s">
        <v>15558</v>
      </c>
      <c r="B7867" s="1" t="s">
        <v>15559</v>
      </c>
      <c r="C7867" s="1">
        <v>8930.0</v>
      </c>
      <c r="F7867" s="1" t="s">
        <v>1461</v>
      </c>
      <c r="G7867" s="2">
        <f>IFERROR(__xludf.DUMMYFUNCTION("IF(B7867="""","""",COUNTA(SPLIT(B7867,"" "")))"),3.0)</f>
        <v>3</v>
      </c>
    </row>
    <row r="7868">
      <c r="A7868" s="1" t="s">
        <v>15560</v>
      </c>
      <c r="B7868" s="1" t="s">
        <v>15561</v>
      </c>
      <c r="C7868" s="1">
        <v>8931.0</v>
      </c>
      <c r="F7868" s="1" t="s">
        <v>1461</v>
      </c>
      <c r="G7868" s="2">
        <f>IFERROR(__xludf.DUMMYFUNCTION("IF(B7868="""","""",COUNTA(SPLIT(B7868,"" "")))"),30.0)</f>
        <v>30</v>
      </c>
    </row>
    <row r="7869">
      <c r="A7869" s="1" t="s">
        <v>15562</v>
      </c>
      <c r="B7869" s="1" t="s">
        <v>15563</v>
      </c>
      <c r="C7869" s="1">
        <v>1973.0</v>
      </c>
      <c r="F7869" s="1" t="s">
        <v>1461</v>
      </c>
      <c r="G7869" s="2">
        <f>IFERROR(__xludf.DUMMYFUNCTION("IF(B7869="""","""",COUNTA(SPLIT(B7869,"" "")))"),2.0)</f>
        <v>2</v>
      </c>
    </row>
    <row r="7870">
      <c r="A7870" s="1" t="s">
        <v>15564</v>
      </c>
      <c r="B7870" s="1" t="s">
        <v>15565</v>
      </c>
      <c r="C7870" s="1">
        <v>3220.0</v>
      </c>
      <c r="F7870" s="1" t="s">
        <v>1461</v>
      </c>
      <c r="G7870" s="2">
        <f>IFERROR(__xludf.DUMMYFUNCTION("IF(B7870="""","""",COUNTA(SPLIT(B7870,"" "")))"),24.0)</f>
        <v>24</v>
      </c>
    </row>
    <row r="7871">
      <c r="A7871" s="1" t="s">
        <v>15566</v>
      </c>
      <c r="B7871" s="1" t="s">
        <v>15567</v>
      </c>
      <c r="C7871" s="1">
        <v>3219.0</v>
      </c>
      <c r="F7871" s="1" t="s">
        <v>1461</v>
      </c>
      <c r="G7871" s="2">
        <f>IFERROR(__xludf.DUMMYFUNCTION("IF(B7871="""","""",COUNTA(SPLIT(B7871,"" "")))"),4.0)</f>
        <v>4</v>
      </c>
    </row>
    <row r="7872">
      <c r="A7872" s="1" t="s">
        <v>15568</v>
      </c>
      <c r="B7872" s="1" t="s">
        <v>15569</v>
      </c>
      <c r="C7872" s="1">
        <v>11172.0</v>
      </c>
      <c r="F7872" s="1" t="s">
        <v>1461</v>
      </c>
      <c r="G7872" s="2">
        <f>IFERROR(__xludf.DUMMYFUNCTION("IF(B7872="""","""",COUNTA(SPLIT(B7872,"" "")))"),2.0)</f>
        <v>2</v>
      </c>
    </row>
    <row r="7873">
      <c r="A7873" s="1" t="s">
        <v>15570</v>
      </c>
      <c r="B7873" s="1" t="s">
        <v>15571</v>
      </c>
      <c r="C7873" s="1">
        <v>11173.0</v>
      </c>
      <c r="F7873" s="1" t="s">
        <v>1461</v>
      </c>
      <c r="G7873" s="2">
        <f>IFERROR(__xludf.DUMMYFUNCTION("IF(B7873="""","""",COUNTA(SPLIT(B7873,"" "")))"),19.0)</f>
        <v>19</v>
      </c>
    </row>
    <row r="7874">
      <c r="A7874" s="1" t="s">
        <v>15572</v>
      </c>
      <c r="B7874" s="1" t="s">
        <v>15573</v>
      </c>
      <c r="C7874" s="1">
        <v>1847.0</v>
      </c>
      <c r="F7874" s="1" t="s">
        <v>1461</v>
      </c>
      <c r="G7874" s="2">
        <f>IFERROR(__xludf.DUMMYFUNCTION("IF(B7874="""","""",COUNTA(SPLIT(B7874,"" "")))"),1.0)</f>
        <v>1</v>
      </c>
    </row>
    <row r="7875">
      <c r="A7875" s="1" t="s">
        <v>15574</v>
      </c>
      <c r="B7875" s="1" t="s">
        <v>15575</v>
      </c>
      <c r="C7875" s="1">
        <v>2217.0</v>
      </c>
      <c r="F7875" s="1" t="s">
        <v>1461</v>
      </c>
      <c r="G7875" s="2">
        <f>IFERROR(__xludf.DUMMYFUNCTION("IF(B7875="""","""",COUNTA(SPLIT(B7875,"" "")))"),2.0)</f>
        <v>2</v>
      </c>
    </row>
    <row r="7876">
      <c r="A7876" s="1" t="s">
        <v>15576</v>
      </c>
      <c r="B7876" s="1" t="s">
        <v>15577</v>
      </c>
      <c r="C7876" s="1">
        <v>2222.0</v>
      </c>
      <c r="F7876" s="1" t="s">
        <v>1461</v>
      </c>
      <c r="G7876" s="2">
        <f>IFERROR(__xludf.DUMMYFUNCTION("IF(B7876="""","""",COUNTA(SPLIT(B7876,"" "")))"),1.0)</f>
        <v>1</v>
      </c>
    </row>
    <row r="7877">
      <c r="A7877" s="1" t="s">
        <v>15578</v>
      </c>
      <c r="B7877" s="1" t="s">
        <v>15579</v>
      </c>
      <c r="C7877" s="1">
        <v>2223.0</v>
      </c>
      <c r="F7877" s="1" t="s">
        <v>1461</v>
      </c>
      <c r="G7877" s="2">
        <f>IFERROR(__xludf.DUMMYFUNCTION("IF(B7877="""","""",COUNTA(SPLIT(B7877,"" "")))"),1.0)</f>
        <v>1</v>
      </c>
    </row>
    <row r="7878">
      <c r="A7878" s="1" t="s">
        <v>15580</v>
      </c>
      <c r="B7878" s="1" t="s">
        <v>15581</v>
      </c>
      <c r="C7878" s="1">
        <v>2227.0</v>
      </c>
      <c r="F7878" s="1" t="s">
        <v>1461</v>
      </c>
      <c r="G7878" s="2">
        <f>IFERROR(__xludf.DUMMYFUNCTION("IF(B7878="""","""",COUNTA(SPLIT(B7878,"" "")))"),2.0)</f>
        <v>2</v>
      </c>
    </row>
    <row r="7879">
      <c r="A7879" s="1" t="s">
        <v>15582</v>
      </c>
      <c r="B7879" s="1" t="s">
        <v>15583</v>
      </c>
      <c r="C7879" s="1">
        <v>2221.0</v>
      </c>
      <c r="F7879" s="1" t="s">
        <v>1461</v>
      </c>
      <c r="G7879" s="2">
        <f>IFERROR(__xludf.DUMMYFUNCTION("IF(B7879="""","""",COUNTA(SPLIT(B7879,"" "")))"),2.0)</f>
        <v>2</v>
      </c>
    </row>
    <row r="7880">
      <c r="A7880" s="1" t="s">
        <v>15584</v>
      </c>
      <c r="B7880" s="1" t="s">
        <v>15585</v>
      </c>
      <c r="C7880" s="1">
        <v>2218.0</v>
      </c>
      <c r="F7880" s="1" t="s">
        <v>1461</v>
      </c>
      <c r="G7880" s="2">
        <f>IFERROR(__xludf.DUMMYFUNCTION("IF(B7880="""","""",COUNTA(SPLIT(B7880,"" "")))"),2.0)</f>
        <v>2</v>
      </c>
    </row>
    <row r="7881">
      <c r="A7881" s="1" t="s">
        <v>15586</v>
      </c>
      <c r="B7881" s="1" t="s">
        <v>15587</v>
      </c>
      <c r="C7881" s="1">
        <v>2219.0</v>
      </c>
      <c r="F7881" s="1" t="s">
        <v>1461</v>
      </c>
      <c r="G7881" s="2">
        <f>IFERROR(__xludf.DUMMYFUNCTION("IF(B7881="""","""",COUNTA(SPLIT(B7881,"" "")))"),2.0)</f>
        <v>2</v>
      </c>
    </row>
    <row r="7882">
      <c r="A7882" s="1" t="s">
        <v>15588</v>
      </c>
      <c r="B7882" s="1" t="s">
        <v>15589</v>
      </c>
      <c r="C7882" s="1">
        <v>2220.0</v>
      </c>
      <c r="F7882" s="1" t="s">
        <v>1461</v>
      </c>
      <c r="G7882" s="2">
        <f>IFERROR(__xludf.DUMMYFUNCTION("IF(B7882="""","""",COUNTA(SPLIT(B7882,"" "")))"),2.0)</f>
        <v>2</v>
      </c>
    </row>
    <row r="7883">
      <c r="A7883" s="1" t="s">
        <v>15590</v>
      </c>
      <c r="B7883" s="1" t="s">
        <v>15591</v>
      </c>
      <c r="C7883" s="1">
        <v>2264.0</v>
      </c>
      <c r="F7883" s="1" t="s">
        <v>1461</v>
      </c>
      <c r="G7883" s="2">
        <f>IFERROR(__xludf.DUMMYFUNCTION("IF(B7883="""","""",COUNTA(SPLIT(B7883,"" "")))"),2.0)</f>
        <v>2</v>
      </c>
    </row>
    <row r="7884">
      <c r="A7884" s="1" t="s">
        <v>15592</v>
      </c>
      <c r="B7884" s="1" t="s">
        <v>15593</v>
      </c>
      <c r="C7884" s="1">
        <v>2263.0</v>
      </c>
      <c r="F7884" s="1" t="s">
        <v>1461</v>
      </c>
      <c r="G7884" s="2">
        <f>IFERROR(__xludf.DUMMYFUNCTION("IF(B7884="""","""",COUNTA(SPLIT(B7884,"" "")))"),1.0)</f>
        <v>1</v>
      </c>
    </row>
    <row r="7885">
      <c r="A7885" s="1" t="s">
        <v>15594</v>
      </c>
      <c r="B7885" s="1" t="s">
        <v>15595</v>
      </c>
      <c r="C7885" s="1">
        <v>2216.0</v>
      </c>
      <c r="F7885" s="1" t="s">
        <v>1461</v>
      </c>
      <c r="G7885" s="2">
        <f>IFERROR(__xludf.DUMMYFUNCTION("IF(B7885="""","""",COUNTA(SPLIT(B7885,"" "")))"),1.0)</f>
        <v>1</v>
      </c>
    </row>
    <row r="7886">
      <c r="A7886" s="1" t="s">
        <v>15596</v>
      </c>
      <c r="B7886" s="1" t="s">
        <v>15597</v>
      </c>
      <c r="C7886" s="1">
        <v>1887.0</v>
      </c>
      <c r="F7886" s="1" t="s">
        <v>1461</v>
      </c>
      <c r="G7886" s="2">
        <f>IFERROR(__xludf.DUMMYFUNCTION("IF(B7886="""","""",COUNTA(SPLIT(B7886,"" "")))"),1.0)</f>
        <v>1</v>
      </c>
    </row>
    <row r="7887">
      <c r="A7887" s="1" t="s">
        <v>15598</v>
      </c>
      <c r="B7887" s="1" t="s">
        <v>15599</v>
      </c>
      <c r="C7887" s="1">
        <v>8723.0</v>
      </c>
      <c r="F7887" s="1" t="s">
        <v>1461</v>
      </c>
      <c r="G7887" s="2">
        <f>IFERROR(__xludf.DUMMYFUNCTION("IF(B7887="""","""",COUNTA(SPLIT(B7887,"" "")))"),11.0)</f>
        <v>11</v>
      </c>
    </row>
    <row r="7888">
      <c r="A7888" s="1" t="s">
        <v>15600</v>
      </c>
      <c r="B7888" s="1" t="s">
        <v>15601</v>
      </c>
      <c r="C7888" s="1">
        <v>10822.0</v>
      </c>
      <c r="F7888" s="1" t="s">
        <v>1461</v>
      </c>
      <c r="G7888" s="2">
        <f>IFERROR(__xludf.DUMMYFUNCTION("IF(B7888="""","""",COUNTA(SPLIT(B7888,"" "")))"),2.0)</f>
        <v>2</v>
      </c>
    </row>
    <row r="7889">
      <c r="A7889" s="1" t="s">
        <v>15602</v>
      </c>
      <c r="B7889" s="1" t="s">
        <v>15603</v>
      </c>
      <c r="C7889" s="1">
        <v>10823.0</v>
      </c>
      <c r="F7889" s="1" t="s">
        <v>1461</v>
      </c>
      <c r="G7889" s="2">
        <f>IFERROR(__xludf.DUMMYFUNCTION("IF(B7889="""","""",COUNTA(SPLIT(B7889,"" "")))"),17.0)</f>
        <v>17</v>
      </c>
    </row>
    <row r="7890">
      <c r="A7890" s="1" t="s">
        <v>15604</v>
      </c>
      <c r="B7890" s="1" t="s">
        <v>15605</v>
      </c>
      <c r="C7890" s="1">
        <v>2215.0</v>
      </c>
      <c r="F7890" s="1" t="s">
        <v>1461</v>
      </c>
      <c r="G7890" s="2">
        <f>IFERROR(__xludf.DUMMYFUNCTION("IF(B7890="""","""",COUNTA(SPLIT(B7890,"" "")))"),1.0)</f>
        <v>1</v>
      </c>
    </row>
    <row r="7891">
      <c r="A7891" s="1" t="s">
        <v>15606</v>
      </c>
      <c r="B7891" s="1" t="s">
        <v>15607</v>
      </c>
      <c r="C7891" s="1">
        <v>9730.0</v>
      </c>
      <c r="F7891" s="1" t="s">
        <v>1461</v>
      </c>
      <c r="G7891" s="2">
        <f>IFERROR(__xludf.DUMMYFUNCTION("IF(B7891="""","""",COUNTA(SPLIT(B7891,"" "")))"),4.0)</f>
        <v>4</v>
      </c>
    </row>
    <row r="7892">
      <c r="A7892" s="1" t="s">
        <v>15608</v>
      </c>
      <c r="B7892" s="1" t="s">
        <v>15609</v>
      </c>
      <c r="C7892" s="1">
        <v>9731.0</v>
      </c>
      <c r="F7892" s="1" t="s">
        <v>1461</v>
      </c>
      <c r="G7892" s="2">
        <f>IFERROR(__xludf.DUMMYFUNCTION("IF(B7892="""","""",COUNTA(SPLIT(B7892,"" "")))"),29.0)</f>
        <v>29</v>
      </c>
    </row>
    <row r="7893">
      <c r="A7893" s="1" t="s">
        <v>15610</v>
      </c>
      <c r="B7893" s="1" t="s">
        <v>15611</v>
      </c>
      <c r="C7893" s="1">
        <v>2128.0</v>
      </c>
      <c r="F7893" s="1" t="s">
        <v>1461</v>
      </c>
      <c r="G7893" s="2">
        <f>IFERROR(__xludf.DUMMYFUNCTION("IF(B7893="""","""",COUNTA(SPLIT(B7893,"" "")))"),1.0)</f>
        <v>1</v>
      </c>
    </row>
    <row r="7894">
      <c r="A7894" s="1" t="s">
        <v>15612</v>
      </c>
      <c r="B7894" s="1" t="s">
        <v>15613</v>
      </c>
      <c r="C7894" s="1">
        <v>1886.0</v>
      </c>
      <c r="F7894" s="1" t="s">
        <v>1461</v>
      </c>
      <c r="G7894" s="2">
        <f>IFERROR(__xludf.DUMMYFUNCTION("IF(B7894="""","""",COUNTA(SPLIT(B7894,"" "")))"),1.0)</f>
        <v>1</v>
      </c>
    </row>
    <row r="7895">
      <c r="A7895" s="1" t="s">
        <v>15614</v>
      </c>
      <c r="B7895" s="1" t="s">
        <v>15615</v>
      </c>
      <c r="C7895" s="1">
        <v>8722.0</v>
      </c>
      <c r="F7895" s="1" t="s">
        <v>1461</v>
      </c>
      <c r="G7895" s="2">
        <f>IFERROR(__xludf.DUMMYFUNCTION("IF(B7895="""","""",COUNTA(SPLIT(B7895,"" "")))"),21.0)</f>
        <v>21</v>
      </c>
    </row>
    <row r="7896">
      <c r="A7896" s="1" t="s">
        <v>15616</v>
      </c>
      <c r="B7896" s="1" t="s">
        <v>15617</v>
      </c>
      <c r="C7896" s="1">
        <v>2226.0</v>
      </c>
      <c r="F7896" s="1" t="s">
        <v>1461</v>
      </c>
      <c r="G7896" s="2">
        <f>IFERROR(__xludf.DUMMYFUNCTION("IF(B7896="""","""",COUNTA(SPLIT(B7896,"" "")))"),2.0)</f>
        <v>2</v>
      </c>
    </row>
    <row r="7897">
      <c r="A7897" s="1" t="s">
        <v>15618</v>
      </c>
      <c r="B7897" s="1" t="s">
        <v>15619</v>
      </c>
      <c r="C7897" s="1">
        <v>2224.0</v>
      </c>
      <c r="F7897" s="1" t="s">
        <v>1461</v>
      </c>
      <c r="G7897" s="2">
        <f>IFERROR(__xludf.DUMMYFUNCTION("IF(B7897="""","""",COUNTA(SPLIT(B7897,"" "")))"),1.0)</f>
        <v>1</v>
      </c>
    </row>
    <row r="7898">
      <c r="A7898" s="1" t="s">
        <v>15620</v>
      </c>
      <c r="B7898" s="1" t="s">
        <v>15621</v>
      </c>
      <c r="C7898" s="1">
        <v>2225.0</v>
      </c>
      <c r="F7898" s="1" t="s">
        <v>1461</v>
      </c>
      <c r="G7898" s="2">
        <f>IFERROR(__xludf.DUMMYFUNCTION("IF(B7898="""","""",COUNTA(SPLIT(B7898,"" "")))"),2.0)</f>
        <v>2</v>
      </c>
    </row>
    <row r="7899">
      <c r="A7899" s="1" t="s">
        <v>15622</v>
      </c>
      <c r="B7899" s="1" t="s">
        <v>15623</v>
      </c>
      <c r="C7899" s="1">
        <v>2259.0</v>
      </c>
      <c r="F7899" s="1" t="s">
        <v>1461</v>
      </c>
      <c r="G7899" s="2">
        <f>IFERROR(__xludf.DUMMYFUNCTION("IF(B7899="""","""",COUNTA(SPLIT(B7899,"" "")))"),1.0)</f>
        <v>1</v>
      </c>
    </row>
    <row r="7900">
      <c r="A7900" s="1" t="s">
        <v>15624</v>
      </c>
      <c r="B7900" s="1" t="s">
        <v>15625</v>
      </c>
      <c r="C7900" s="1">
        <v>2262.0</v>
      </c>
      <c r="F7900" s="1" t="s">
        <v>1461</v>
      </c>
      <c r="G7900" s="2">
        <f>IFERROR(__xludf.DUMMYFUNCTION("IF(B7900="""","""",COUNTA(SPLIT(B7900,"" "")))"),3.0)</f>
        <v>3</v>
      </c>
    </row>
    <row r="7901">
      <c r="A7901" s="1" t="s">
        <v>15626</v>
      </c>
      <c r="B7901" s="1" t="s">
        <v>15411</v>
      </c>
      <c r="C7901" s="1">
        <v>2260.0</v>
      </c>
      <c r="F7901" s="1" t="s">
        <v>1461</v>
      </c>
      <c r="G7901" s="2">
        <f>IFERROR(__xludf.DUMMYFUNCTION("IF(B7901="""","""",COUNTA(SPLIT(B7901,"" "")))"),1.0)</f>
        <v>1</v>
      </c>
    </row>
    <row r="7902">
      <c r="A7902" s="1" t="s">
        <v>15627</v>
      </c>
      <c r="B7902" s="1" t="s">
        <v>15628</v>
      </c>
      <c r="C7902" s="1">
        <v>2261.0</v>
      </c>
      <c r="F7902" s="1" t="s">
        <v>1461</v>
      </c>
      <c r="G7902" s="2">
        <f>IFERROR(__xludf.DUMMYFUNCTION("IF(B7902="""","""",COUNTA(SPLIT(B7902,"" "")))"),3.0)</f>
        <v>3</v>
      </c>
    </row>
    <row r="7903">
      <c r="A7903" s="1" t="s">
        <v>15629</v>
      </c>
      <c r="B7903" s="1" t="s">
        <v>15630</v>
      </c>
      <c r="C7903" s="1">
        <v>9732.0</v>
      </c>
      <c r="F7903" s="1" t="s">
        <v>1461</v>
      </c>
      <c r="G7903" s="2">
        <f>IFERROR(__xludf.DUMMYFUNCTION("IF(B7903="""","""",COUNTA(SPLIT(B7903,"" "")))"),1.0)</f>
        <v>1</v>
      </c>
    </row>
    <row r="7904">
      <c r="A7904" s="1" t="s">
        <v>15631</v>
      </c>
      <c r="B7904" s="1" t="s">
        <v>15632</v>
      </c>
      <c r="C7904" s="1">
        <v>2408.0</v>
      </c>
      <c r="F7904" s="1" t="s">
        <v>1461</v>
      </c>
      <c r="G7904" s="2">
        <f>IFERROR(__xludf.DUMMYFUNCTION("IF(B7904="""","""",COUNTA(SPLIT(B7904,"" "")))"),9.0)</f>
        <v>9</v>
      </c>
    </row>
    <row r="7905">
      <c r="A7905" s="1" t="s">
        <v>15633</v>
      </c>
      <c r="B7905" s="1" t="s">
        <v>15634</v>
      </c>
      <c r="C7905" s="1">
        <v>9591.0</v>
      </c>
      <c r="F7905" s="1" t="s">
        <v>1461</v>
      </c>
      <c r="G7905" s="2">
        <f>IFERROR(__xludf.DUMMYFUNCTION("IF(B7905="""","""",COUNTA(SPLIT(B7905,"" "")))"),6.0)</f>
        <v>6</v>
      </c>
    </row>
    <row r="7906">
      <c r="A7906" s="1" t="s">
        <v>15635</v>
      </c>
      <c r="B7906" s="1" t="s">
        <v>15636</v>
      </c>
      <c r="C7906" s="1">
        <v>9137.0</v>
      </c>
      <c r="F7906" s="1" t="s">
        <v>1461</v>
      </c>
      <c r="G7906" s="2">
        <f>IFERROR(__xludf.DUMMYFUNCTION("IF(B7906="""","""",COUNTA(SPLIT(B7906,"" "")))"),22.0)</f>
        <v>22</v>
      </c>
    </row>
    <row r="7907">
      <c r="A7907" s="1" t="s">
        <v>15637</v>
      </c>
      <c r="B7907" s="1" t="s">
        <v>15638</v>
      </c>
      <c r="C7907" s="1">
        <v>8772.0</v>
      </c>
      <c r="F7907" s="1" t="s">
        <v>1461</v>
      </c>
      <c r="G7907" s="2">
        <f>IFERROR(__xludf.DUMMYFUNCTION("IF(B7907="""","""",COUNTA(SPLIT(B7907,"" "")))"),6.0)</f>
        <v>6</v>
      </c>
    </row>
    <row r="7908">
      <c r="A7908" s="1" t="s">
        <v>15639</v>
      </c>
      <c r="B7908" s="1" t="s">
        <v>15640</v>
      </c>
      <c r="C7908" s="1">
        <v>1888.0</v>
      </c>
      <c r="F7908" s="1" t="s">
        <v>1461</v>
      </c>
      <c r="G7908" s="2">
        <f>IFERROR(__xludf.DUMMYFUNCTION("IF(B7908="""","""",COUNTA(SPLIT(B7908,"" "")))"),5.0)</f>
        <v>5</v>
      </c>
    </row>
    <row r="7909">
      <c r="A7909" s="1" t="s">
        <v>15641</v>
      </c>
      <c r="B7909" s="1" t="s">
        <v>15642</v>
      </c>
      <c r="C7909" s="1">
        <v>2254.0</v>
      </c>
      <c r="F7909" s="1" t="s">
        <v>1461</v>
      </c>
      <c r="G7909" s="2">
        <f>IFERROR(__xludf.DUMMYFUNCTION("IF(B7909="""","""",COUNTA(SPLIT(B7909,"" "")))"),2.0)</f>
        <v>2</v>
      </c>
    </row>
    <row r="7910">
      <c r="A7910" s="1" t="s">
        <v>15643</v>
      </c>
      <c r="B7910" s="1" t="s">
        <v>15644</v>
      </c>
      <c r="C7910" s="1">
        <v>1849.0</v>
      </c>
      <c r="F7910" s="1" t="s">
        <v>1461</v>
      </c>
      <c r="G7910" s="2">
        <f>IFERROR(__xludf.DUMMYFUNCTION("IF(B7910="""","""",COUNTA(SPLIT(B7910,"" "")))"),1.0)</f>
        <v>1</v>
      </c>
    </row>
    <row r="7911">
      <c r="A7911" s="1" t="s">
        <v>15645</v>
      </c>
      <c r="B7911" s="1" t="s">
        <v>15646</v>
      </c>
      <c r="C7911" s="1">
        <v>1882.0</v>
      </c>
      <c r="F7911" s="1" t="s">
        <v>1461</v>
      </c>
      <c r="G7911" s="2">
        <f>IFERROR(__xludf.DUMMYFUNCTION("IF(B7911="""","""",COUNTA(SPLIT(B7911,"" "")))"),2.0)</f>
        <v>2</v>
      </c>
    </row>
    <row r="7912">
      <c r="A7912" s="1" t="s">
        <v>15647</v>
      </c>
      <c r="B7912" s="1" t="s">
        <v>15648</v>
      </c>
      <c r="C7912" s="1">
        <v>8712.0</v>
      </c>
      <c r="F7912" s="1" t="s">
        <v>1461</v>
      </c>
      <c r="G7912" s="2">
        <f>IFERROR(__xludf.DUMMYFUNCTION("IF(B7912="""","""",COUNTA(SPLIT(B7912,"" "")))"),14.0)</f>
        <v>14</v>
      </c>
    </row>
    <row r="7913">
      <c r="A7913" s="1" t="s">
        <v>15649</v>
      </c>
      <c r="B7913" s="1" t="s">
        <v>15650</v>
      </c>
      <c r="C7913" s="1">
        <v>1883.0</v>
      </c>
      <c r="F7913" s="1" t="s">
        <v>1461</v>
      </c>
      <c r="G7913" s="2">
        <f>IFERROR(__xludf.DUMMYFUNCTION("IF(B7913="""","""",COUNTA(SPLIT(B7913,"" "")))"),2.0)</f>
        <v>2</v>
      </c>
    </row>
    <row r="7914">
      <c r="A7914" s="1" t="s">
        <v>15651</v>
      </c>
      <c r="B7914" s="1" t="s">
        <v>15652</v>
      </c>
      <c r="C7914" s="1">
        <v>8711.0</v>
      </c>
      <c r="F7914" s="1" t="s">
        <v>1461</v>
      </c>
      <c r="G7914" s="2">
        <f>IFERROR(__xludf.DUMMYFUNCTION("IF(B7914="""","""",COUNTA(SPLIT(B7914,"" "")))"),11.0)</f>
        <v>11</v>
      </c>
    </row>
    <row r="7915">
      <c r="A7915" s="1" t="s">
        <v>15653</v>
      </c>
      <c r="B7915" s="1" t="s">
        <v>15654</v>
      </c>
      <c r="C7915" s="1">
        <v>1880.0</v>
      </c>
      <c r="F7915" s="1" t="s">
        <v>1461</v>
      </c>
      <c r="G7915" s="2">
        <f>IFERROR(__xludf.DUMMYFUNCTION("IF(B7915="""","""",COUNTA(SPLIT(B7915,"" "")))"),2.0)</f>
        <v>2</v>
      </c>
    </row>
    <row r="7916">
      <c r="A7916" s="1" t="s">
        <v>15655</v>
      </c>
      <c r="B7916" s="1" t="s">
        <v>15656</v>
      </c>
      <c r="C7916" s="1">
        <v>8714.0</v>
      </c>
      <c r="F7916" s="1" t="s">
        <v>1461</v>
      </c>
      <c r="G7916" s="2">
        <f>IFERROR(__xludf.DUMMYFUNCTION("IF(B7916="""","""",COUNTA(SPLIT(B7916,"" "")))"),13.0)</f>
        <v>13</v>
      </c>
    </row>
    <row r="7917">
      <c r="A7917" s="1" t="s">
        <v>15657</v>
      </c>
      <c r="B7917" s="1" t="s">
        <v>15658</v>
      </c>
      <c r="C7917" s="1">
        <v>1881.0</v>
      </c>
      <c r="F7917" s="1" t="s">
        <v>1461</v>
      </c>
      <c r="G7917" s="2">
        <f>IFERROR(__xludf.DUMMYFUNCTION("IF(B7917="""","""",COUNTA(SPLIT(B7917,"" "")))"),2.0)</f>
        <v>2</v>
      </c>
    </row>
    <row r="7918">
      <c r="A7918" s="1" t="s">
        <v>15659</v>
      </c>
      <c r="B7918" s="1" t="s">
        <v>15660</v>
      </c>
      <c r="C7918" s="1">
        <v>8713.0</v>
      </c>
      <c r="F7918" s="1" t="s">
        <v>1461</v>
      </c>
      <c r="G7918" s="2">
        <f>IFERROR(__xludf.DUMMYFUNCTION("IF(B7918="""","""",COUNTA(SPLIT(B7918,"" "")))"),9.0)</f>
        <v>9</v>
      </c>
    </row>
    <row r="7919">
      <c r="A7919" s="1" t="s">
        <v>15661</v>
      </c>
      <c r="B7919" s="1" t="s">
        <v>15662</v>
      </c>
      <c r="C7919" s="1">
        <v>1884.0</v>
      </c>
      <c r="F7919" s="1" t="s">
        <v>1461</v>
      </c>
      <c r="G7919" s="2">
        <f>IFERROR(__xludf.DUMMYFUNCTION("IF(B7919="""","""",COUNTA(SPLIT(B7919,"" "")))"),1.0)</f>
        <v>1</v>
      </c>
    </row>
    <row r="7920">
      <c r="A7920" s="1" t="s">
        <v>15663</v>
      </c>
      <c r="B7920" s="1" t="s">
        <v>15664</v>
      </c>
      <c r="C7920" s="1">
        <v>8710.0</v>
      </c>
      <c r="F7920" s="1" t="s">
        <v>1461</v>
      </c>
      <c r="G7920" s="2">
        <f>IFERROR(__xludf.DUMMYFUNCTION("IF(B7920="""","""",COUNTA(SPLIT(B7920,"" "")))"),11.0)</f>
        <v>11</v>
      </c>
    </row>
    <row r="7921">
      <c r="A7921" s="1" t="s">
        <v>15665</v>
      </c>
      <c r="B7921" s="1" t="s">
        <v>15666</v>
      </c>
      <c r="C7921" s="1">
        <v>1870.0</v>
      </c>
      <c r="F7921" s="1" t="s">
        <v>1461</v>
      </c>
      <c r="G7921" s="2">
        <f>IFERROR(__xludf.DUMMYFUNCTION("IF(B7921="""","""",COUNTA(SPLIT(B7921,"" "")))"),9.0)</f>
        <v>9</v>
      </c>
    </row>
    <row r="7922">
      <c r="A7922" s="1" t="s">
        <v>15667</v>
      </c>
      <c r="B7922" s="1" t="s">
        <v>15668</v>
      </c>
      <c r="C7922" s="1">
        <v>2333.0</v>
      </c>
      <c r="F7922" s="1" t="s">
        <v>1461</v>
      </c>
      <c r="G7922" s="2">
        <f>IFERROR(__xludf.DUMMYFUNCTION("IF(B7922="""","""",COUNTA(SPLIT(B7922,"" "")))"),8.0)</f>
        <v>8</v>
      </c>
    </row>
    <row r="7923">
      <c r="A7923" s="1" t="s">
        <v>15669</v>
      </c>
      <c r="B7923" s="1" t="s">
        <v>15670</v>
      </c>
      <c r="C7923" s="1">
        <v>1959.0</v>
      </c>
      <c r="F7923" s="1" t="s">
        <v>1461</v>
      </c>
      <c r="G7923" s="2">
        <f>IFERROR(__xludf.DUMMYFUNCTION("IF(B7923="""","""",COUNTA(SPLIT(B7923,"" "")))"),20.0)</f>
        <v>20</v>
      </c>
    </row>
    <row r="7924">
      <c r="A7924" s="1" t="s">
        <v>15671</v>
      </c>
      <c r="B7924" s="1" t="s">
        <v>15672</v>
      </c>
      <c r="C7924" s="1">
        <v>1960.0</v>
      </c>
      <c r="F7924" s="1" t="s">
        <v>1461</v>
      </c>
      <c r="G7924" s="2">
        <f>IFERROR(__xludf.DUMMYFUNCTION("IF(B7924="""","""",COUNTA(SPLIT(B7924,"" "")))"),21.0)</f>
        <v>21</v>
      </c>
    </row>
    <row r="7925">
      <c r="A7925" s="1" t="s">
        <v>15673</v>
      </c>
      <c r="B7925" s="1" t="s">
        <v>15674</v>
      </c>
      <c r="C7925" s="1">
        <v>1971.0</v>
      </c>
      <c r="F7925" s="1" t="s">
        <v>1461</v>
      </c>
      <c r="G7925" s="2">
        <f>IFERROR(__xludf.DUMMYFUNCTION("IF(B7925="""","""",COUNTA(SPLIT(B7925,"" "")))"),20.0)</f>
        <v>20</v>
      </c>
    </row>
    <row r="7926">
      <c r="A7926" s="1" t="s">
        <v>15675</v>
      </c>
      <c r="B7926" s="1" t="s">
        <v>15676</v>
      </c>
      <c r="C7926" s="1">
        <v>1970.0</v>
      </c>
      <c r="F7926" s="1" t="s">
        <v>1461</v>
      </c>
      <c r="G7926" s="2">
        <f>IFERROR(__xludf.DUMMYFUNCTION("IF(B7926="""","""",COUNTA(SPLIT(B7926,"" "")))"),2.0)</f>
        <v>2</v>
      </c>
    </row>
    <row r="7927">
      <c r="A7927" s="1" t="s">
        <v>15677</v>
      </c>
      <c r="B7927" s="1" t="s">
        <v>15678</v>
      </c>
      <c r="C7927" s="1">
        <v>1967.0</v>
      </c>
      <c r="F7927" s="1" t="s">
        <v>1461</v>
      </c>
      <c r="G7927" s="2">
        <f>IFERROR(__xludf.DUMMYFUNCTION("IF(B7927="""","""",COUNTA(SPLIT(B7927,"" "")))"),10.0)</f>
        <v>10</v>
      </c>
    </row>
    <row r="7928">
      <c r="A7928" s="1" t="s">
        <v>15679</v>
      </c>
      <c r="B7928" s="1" t="s">
        <v>15680</v>
      </c>
      <c r="C7928" s="1">
        <v>1968.0</v>
      </c>
      <c r="E7928" s="1" t="s">
        <v>13334</v>
      </c>
      <c r="F7928" s="1" t="s">
        <v>1461</v>
      </c>
      <c r="G7928" s="2">
        <f>IFERROR(__xludf.DUMMYFUNCTION("IF(B7928="""","""",COUNTA(SPLIT(B7928,"" "")))"),2.0)</f>
        <v>2</v>
      </c>
    </row>
    <row r="7929">
      <c r="A7929" s="1" t="s">
        <v>15681</v>
      </c>
      <c r="B7929" s="1" t="s">
        <v>15682</v>
      </c>
      <c r="C7929" s="1">
        <v>1966.0</v>
      </c>
      <c r="F7929" s="1" t="s">
        <v>1461</v>
      </c>
      <c r="G7929" s="2">
        <f>IFERROR(__xludf.DUMMYFUNCTION("IF(B7929="""","""",COUNTA(SPLIT(B7929,"" "")))"),5.0)</f>
        <v>5</v>
      </c>
    </row>
    <row r="7930">
      <c r="A7930" s="1" t="s">
        <v>15683</v>
      </c>
      <c r="B7930" s="1" t="s">
        <v>15684</v>
      </c>
      <c r="C7930" s="1">
        <v>1969.0</v>
      </c>
      <c r="F7930" s="1" t="s">
        <v>1461</v>
      </c>
      <c r="G7930" s="2">
        <f>IFERROR(__xludf.DUMMYFUNCTION("IF(B7930="""","""",COUNTA(SPLIT(B7930,"" "")))"),1.0)</f>
        <v>1</v>
      </c>
    </row>
    <row r="7931">
      <c r="A7931" s="1" t="s">
        <v>15685</v>
      </c>
      <c r="B7931" s="1" t="s">
        <v>15686</v>
      </c>
      <c r="C7931" s="1">
        <v>1961.0</v>
      </c>
      <c r="F7931" s="1" t="s">
        <v>1461</v>
      </c>
      <c r="G7931" s="2">
        <f>IFERROR(__xludf.DUMMYFUNCTION("IF(B7931="""","""",COUNTA(SPLIT(B7931,"" "")))"),14.0)</f>
        <v>14</v>
      </c>
    </row>
    <row r="7932">
      <c r="A7932" s="1" t="s">
        <v>15687</v>
      </c>
      <c r="B7932" s="1" t="s">
        <v>15688</v>
      </c>
      <c r="C7932" s="1">
        <v>1536.0</v>
      </c>
      <c r="F7932" s="1" t="s">
        <v>1461</v>
      </c>
      <c r="G7932" s="2">
        <f>IFERROR(__xludf.DUMMYFUNCTION("IF(B7932="""","""",COUNTA(SPLIT(B7932,"" "")))"),9.0)</f>
        <v>9</v>
      </c>
    </row>
    <row r="7933">
      <c r="A7933" s="1" t="s">
        <v>15689</v>
      </c>
      <c r="B7933" s="1" t="s">
        <v>15690</v>
      </c>
      <c r="C7933" s="1">
        <v>1500.0</v>
      </c>
      <c r="F7933" s="1" t="s">
        <v>1461</v>
      </c>
      <c r="G7933" s="2">
        <f>IFERROR(__xludf.DUMMYFUNCTION("IF(B7933="""","""",COUNTA(SPLIT(B7933,"" "")))"),1.0)</f>
        <v>1</v>
      </c>
    </row>
    <row r="7934">
      <c r="A7934" s="1" t="s">
        <v>15691</v>
      </c>
      <c r="B7934" s="1" t="s">
        <v>15692</v>
      </c>
      <c r="C7934" s="1">
        <v>1778.0</v>
      </c>
      <c r="F7934" s="1" t="s">
        <v>1461</v>
      </c>
      <c r="G7934" s="2">
        <f>IFERROR(__xludf.DUMMYFUNCTION("IF(B7934="""","""",COUNTA(SPLIT(B7934,"" "")))"),2.0)</f>
        <v>2</v>
      </c>
    </row>
    <row r="7935">
      <c r="A7935" s="1" t="s">
        <v>15693</v>
      </c>
      <c r="B7935" s="1" t="s">
        <v>15694</v>
      </c>
      <c r="C7935" s="1">
        <v>1780.0</v>
      </c>
      <c r="F7935" s="1" t="s">
        <v>1461</v>
      </c>
      <c r="G7935" s="2">
        <f>IFERROR(__xludf.DUMMYFUNCTION("IF(B7935="""","""",COUNTA(SPLIT(B7935,"" "")))"),1.0)</f>
        <v>1</v>
      </c>
    </row>
    <row r="7936">
      <c r="A7936" s="1" t="s">
        <v>15695</v>
      </c>
      <c r="B7936" s="1" t="s">
        <v>15696</v>
      </c>
      <c r="C7936" s="1">
        <v>7437.0</v>
      </c>
      <c r="F7936" s="1" t="s">
        <v>1461</v>
      </c>
      <c r="G7936" s="2">
        <f>IFERROR(__xludf.DUMMYFUNCTION("IF(B7936="""","""",COUNTA(SPLIT(B7936,"" "")))"),1.0)</f>
        <v>1</v>
      </c>
    </row>
    <row r="7937">
      <c r="A7937" s="1" t="s">
        <v>15697</v>
      </c>
      <c r="B7937" s="1" t="s">
        <v>15698</v>
      </c>
      <c r="C7937" s="1">
        <v>2577.0</v>
      </c>
      <c r="F7937" s="1" t="s">
        <v>1461</v>
      </c>
      <c r="G7937" s="2">
        <f>IFERROR(__xludf.DUMMYFUNCTION("IF(B7937="""","""",COUNTA(SPLIT(B7937,"" "")))"),3.0)</f>
        <v>3</v>
      </c>
    </row>
    <row r="7938">
      <c r="A7938" s="1" t="s">
        <v>15699</v>
      </c>
      <c r="B7938" s="1" t="s">
        <v>15700</v>
      </c>
      <c r="C7938" s="1">
        <v>2798.0</v>
      </c>
      <c r="F7938" s="1" t="s">
        <v>1461</v>
      </c>
      <c r="G7938" s="2">
        <f>IFERROR(__xludf.DUMMYFUNCTION("IF(B7938="""","""",COUNTA(SPLIT(B7938,"" "")))"),1.0)</f>
        <v>1</v>
      </c>
    </row>
    <row r="7939">
      <c r="A7939" s="1" t="s">
        <v>15701</v>
      </c>
      <c r="B7939" s="1" t="s">
        <v>15702</v>
      </c>
      <c r="C7939" s="1">
        <v>9895.0</v>
      </c>
      <c r="F7939" s="1" t="s">
        <v>1461</v>
      </c>
      <c r="G7939" s="2">
        <f>IFERROR(__xludf.DUMMYFUNCTION("IF(B7939="""","""",COUNTA(SPLIT(B7939,"" "")))"),2.0)</f>
        <v>2</v>
      </c>
    </row>
    <row r="7940">
      <c r="A7940" s="1" t="s">
        <v>15703</v>
      </c>
      <c r="B7940" s="1" t="s">
        <v>15349</v>
      </c>
      <c r="C7940" s="1">
        <v>1504.0</v>
      </c>
      <c r="F7940" s="1" t="s">
        <v>1461</v>
      </c>
      <c r="G7940" s="2">
        <f>IFERROR(__xludf.DUMMYFUNCTION("IF(B7940="""","""",COUNTA(SPLIT(B7940,"" "")))"),1.0)</f>
        <v>1</v>
      </c>
    </row>
    <row r="7941">
      <c r="A7941" s="1" t="s">
        <v>15704</v>
      </c>
      <c r="B7941" s="1" t="s">
        <v>15705</v>
      </c>
      <c r="C7941" s="1">
        <v>2156.0</v>
      </c>
      <c r="F7941" s="1" t="s">
        <v>1461</v>
      </c>
      <c r="G7941" s="2">
        <f>IFERROR(__xludf.DUMMYFUNCTION("IF(B7941="""","""",COUNTA(SPLIT(B7941,"" "")))"),3.0)</f>
        <v>3</v>
      </c>
    </row>
    <row r="7942">
      <c r="A7942" s="1" t="s">
        <v>15706</v>
      </c>
      <c r="B7942" s="1" t="s">
        <v>15707</v>
      </c>
      <c r="C7942" s="1">
        <v>825.0</v>
      </c>
      <c r="F7942" s="1" t="s">
        <v>1461</v>
      </c>
      <c r="G7942" s="2">
        <f>IFERROR(__xludf.DUMMYFUNCTION("IF(B7942="""","""",COUNTA(SPLIT(B7942,"" "")))"),1.0)</f>
        <v>1</v>
      </c>
    </row>
    <row r="7943">
      <c r="A7943" s="1" t="s">
        <v>15708</v>
      </c>
      <c r="B7943" s="1" t="s">
        <v>15709</v>
      </c>
      <c r="C7943" s="1">
        <v>1955.0</v>
      </c>
      <c r="F7943" s="1" t="s">
        <v>1461</v>
      </c>
      <c r="G7943" s="2">
        <f>IFERROR(__xludf.DUMMYFUNCTION("IF(B7943="""","""",COUNTA(SPLIT(B7943,"" "")))"),8.0)</f>
        <v>8</v>
      </c>
    </row>
    <row r="7944">
      <c r="A7944" s="1" t="s">
        <v>15710</v>
      </c>
      <c r="B7944" s="1" t="s">
        <v>15711</v>
      </c>
      <c r="C7944" s="1">
        <v>2204.0</v>
      </c>
      <c r="F7944" s="1" t="s">
        <v>1461</v>
      </c>
      <c r="G7944" s="2">
        <f>IFERROR(__xludf.DUMMYFUNCTION("IF(B7944="""","""",COUNTA(SPLIT(B7944,"" "")))"),1.0)</f>
        <v>1</v>
      </c>
    </row>
    <row r="7945">
      <c r="A7945" s="1" t="s">
        <v>15712</v>
      </c>
      <c r="B7945" s="1" t="s">
        <v>15713</v>
      </c>
      <c r="C7945" s="1">
        <v>1820.0</v>
      </c>
      <c r="F7945" s="1" t="s">
        <v>1461</v>
      </c>
      <c r="G7945" s="2">
        <f>IFERROR(__xludf.DUMMYFUNCTION("IF(B7945="""","""",COUNTA(SPLIT(B7945,"" "")))"),1.0)</f>
        <v>1</v>
      </c>
    </row>
    <row r="7946">
      <c r="A7946" s="1" t="s">
        <v>15714</v>
      </c>
      <c r="B7946" s="1" t="s">
        <v>15715</v>
      </c>
      <c r="C7946" s="1">
        <v>8305.0</v>
      </c>
      <c r="F7946" s="1" t="s">
        <v>1461</v>
      </c>
      <c r="G7946" s="2">
        <f>IFERROR(__xludf.DUMMYFUNCTION("IF(B7946="""","""",COUNTA(SPLIT(B7946,"" "")))"),2.0)</f>
        <v>2</v>
      </c>
    </row>
    <row r="7947">
      <c r="A7947" s="1" t="s">
        <v>15716</v>
      </c>
      <c r="B7947" s="1" t="s">
        <v>15717</v>
      </c>
      <c r="C7947" s="1">
        <v>8329.0</v>
      </c>
      <c r="F7947" s="1" t="s">
        <v>1461</v>
      </c>
      <c r="G7947" s="2">
        <f>IFERROR(__xludf.DUMMYFUNCTION("IF(B7947="""","""",COUNTA(SPLIT(B7947,"" "")))"),45.0)</f>
        <v>45</v>
      </c>
    </row>
    <row r="7948">
      <c r="A7948" s="1" t="s">
        <v>15718</v>
      </c>
      <c r="B7948" s="1" t="s">
        <v>15719</v>
      </c>
      <c r="C7948" s="1">
        <v>2578.0</v>
      </c>
      <c r="F7948" s="1" t="s">
        <v>1461</v>
      </c>
      <c r="G7948" s="2">
        <f>IFERROR(__xludf.DUMMYFUNCTION("IF(B7948="""","""",COUNTA(SPLIT(B7948,"" "")))"),2.0)</f>
        <v>2</v>
      </c>
    </row>
    <row r="7949">
      <c r="A7949" s="1" t="s">
        <v>15720</v>
      </c>
      <c r="B7949" s="1" t="s">
        <v>15721</v>
      </c>
      <c r="C7949" s="1">
        <v>9206.0</v>
      </c>
      <c r="F7949" s="1" t="s">
        <v>1461</v>
      </c>
      <c r="G7949" s="2">
        <f>IFERROR(__xludf.DUMMYFUNCTION("IF(B7949="""","""",COUNTA(SPLIT(B7949,"" "")))"),84.0)</f>
        <v>84</v>
      </c>
    </row>
    <row r="7950">
      <c r="A7950" s="1" t="s">
        <v>15722</v>
      </c>
      <c r="B7950" s="1" t="s">
        <v>15723</v>
      </c>
      <c r="C7950" s="1">
        <v>9207.0</v>
      </c>
      <c r="F7950" s="1" t="s">
        <v>1461</v>
      </c>
      <c r="G7950" s="2">
        <f>IFERROR(__xludf.DUMMYFUNCTION("IF(B7950="""","""",COUNTA(SPLIT(B7950,"" "")))"),9.0)</f>
        <v>9</v>
      </c>
    </row>
    <row r="7951">
      <c r="A7951" s="1" t="s">
        <v>15724</v>
      </c>
      <c r="B7951" s="1" t="s">
        <v>15725</v>
      </c>
      <c r="C7951" s="1">
        <v>1524.0</v>
      </c>
      <c r="F7951" s="1" t="s">
        <v>1461</v>
      </c>
      <c r="G7951" s="2">
        <f>IFERROR(__xludf.DUMMYFUNCTION("IF(B7951="""","""",COUNTA(SPLIT(B7951,"" "")))"),1.0)</f>
        <v>1</v>
      </c>
    </row>
    <row r="7952">
      <c r="A7952" s="1" t="s">
        <v>15726</v>
      </c>
      <c r="B7952" s="1" t="s">
        <v>15727</v>
      </c>
      <c r="C7952" s="1">
        <v>1508.0</v>
      </c>
      <c r="F7952" s="1" t="s">
        <v>1461</v>
      </c>
      <c r="G7952" s="2">
        <f>IFERROR(__xludf.DUMMYFUNCTION("IF(B7952="""","""",COUNTA(SPLIT(B7952,"" "")))"),2.0)</f>
        <v>2</v>
      </c>
    </row>
    <row r="7953">
      <c r="A7953" s="1" t="s">
        <v>15728</v>
      </c>
      <c r="B7953" s="1" t="s">
        <v>15729</v>
      </c>
      <c r="C7953" s="1">
        <v>820.0</v>
      </c>
      <c r="F7953" s="1" t="s">
        <v>1461</v>
      </c>
      <c r="G7953" s="2">
        <f>IFERROR(__xludf.DUMMYFUNCTION("IF(B7953="""","""",COUNTA(SPLIT(B7953,"" "")))"),1.0)</f>
        <v>1</v>
      </c>
    </row>
    <row r="7954">
      <c r="A7954" s="1" t="s">
        <v>15730</v>
      </c>
      <c r="B7954" s="1" t="s">
        <v>15731</v>
      </c>
      <c r="C7954" s="1">
        <v>3284.0</v>
      </c>
      <c r="F7954" s="1" t="s">
        <v>1461</v>
      </c>
      <c r="G7954" s="2">
        <f>IFERROR(__xludf.DUMMYFUNCTION("IF(B7954="""","""",COUNTA(SPLIT(B7954,"" "")))"),4.0)</f>
        <v>4</v>
      </c>
    </row>
    <row r="7955">
      <c r="A7955" s="1" t="s">
        <v>15732</v>
      </c>
      <c r="B7955" s="1" t="s">
        <v>15733</v>
      </c>
      <c r="C7955" s="1">
        <v>1956.0</v>
      </c>
      <c r="F7955" s="1" t="s">
        <v>1461</v>
      </c>
      <c r="G7955" s="2">
        <f>IFERROR(__xludf.DUMMYFUNCTION("IF(B7955="""","""",COUNTA(SPLIT(B7955,"" "")))"),7.0)</f>
        <v>7</v>
      </c>
    </row>
    <row r="7956">
      <c r="A7956" s="1" t="s">
        <v>15734</v>
      </c>
      <c r="B7956" s="1" t="s">
        <v>15735</v>
      </c>
      <c r="C7956" s="1">
        <v>2681.0</v>
      </c>
      <c r="F7956" s="1" t="s">
        <v>1461</v>
      </c>
      <c r="G7956" s="2">
        <f>IFERROR(__xludf.DUMMYFUNCTION("IF(B7956="""","""",COUNTA(SPLIT(B7956,"" "")))"),4.0)</f>
        <v>4</v>
      </c>
    </row>
    <row r="7957">
      <c r="A7957" s="1" t="s">
        <v>15736</v>
      </c>
      <c r="B7957" s="1" t="s">
        <v>15737</v>
      </c>
      <c r="C7957" s="1">
        <v>1852.0</v>
      </c>
      <c r="F7957" s="1" t="s">
        <v>1461</v>
      </c>
      <c r="G7957" s="2">
        <f>IFERROR(__xludf.DUMMYFUNCTION("IF(B7957="""","""",COUNTA(SPLIT(B7957,"" "")))"),4.0)</f>
        <v>4</v>
      </c>
    </row>
    <row r="7958">
      <c r="A7958" s="1" t="s">
        <v>15738</v>
      </c>
      <c r="B7958" s="1" t="s">
        <v>15739</v>
      </c>
      <c r="C7958" s="1">
        <v>7982.0</v>
      </c>
      <c r="F7958" s="1" t="s">
        <v>1461</v>
      </c>
      <c r="G7958" s="2">
        <f>IFERROR(__xludf.DUMMYFUNCTION("IF(B7958="""","""",COUNTA(SPLIT(B7958,"" "")))"),2.0)</f>
        <v>2</v>
      </c>
    </row>
    <row r="7959">
      <c r="A7959" s="1" t="s">
        <v>15740</v>
      </c>
      <c r="B7959" s="1" t="s">
        <v>15741</v>
      </c>
      <c r="C7959" s="1">
        <v>8327.0</v>
      </c>
      <c r="F7959" s="1" t="s">
        <v>1461</v>
      </c>
      <c r="G7959" s="2">
        <f>IFERROR(__xludf.DUMMYFUNCTION("IF(B7959="""","""",COUNTA(SPLIT(B7959,"" "")))"),21.0)</f>
        <v>21</v>
      </c>
    </row>
    <row r="7960">
      <c r="A7960" s="1" t="s">
        <v>15742</v>
      </c>
      <c r="B7960" s="1" t="s">
        <v>15743</v>
      </c>
      <c r="C7960" s="1">
        <v>1775.0</v>
      </c>
      <c r="F7960" s="1" t="s">
        <v>1461</v>
      </c>
      <c r="G7960" s="2">
        <f>IFERROR(__xludf.DUMMYFUNCTION("IF(B7960="""","""",COUNTA(SPLIT(B7960,"" "")))"),2.0)</f>
        <v>2</v>
      </c>
    </row>
    <row r="7961">
      <c r="A7961" s="1" t="s">
        <v>15744</v>
      </c>
      <c r="B7961" s="1" t="s">
        <v>15745</v>
      </c>
      <c r="C7961" s="1">
        <v>1503.0</v>
      </c>
      <c r="F7961" s="1" t="s">
        <v>1461</v>
      </c>
      <c r="G7961" s="2">
        <f>IFERROR(__xludf.DUMMYFUNCTION("IF(B7961="""","""",COUNTA(SPLIT(B7961,"" "")))"),2.0)</f>
        <v>2</v>
      </c>
    </row>
    <row r="7962">
      <c r="A7962" s="1" t="s">
        <v>15746</v>
      </c>
      <c r="B7962" s="1" t="s">
        <v>15747</v>
      </c>
      <c r="C7962" s="1">
        <v>822.0</v>
      </c>
      <c r="F7962" s="1" t="s">
        <v>1461</v>
      </c>
      <c r="G7962" s="2">
        <f>IFERROR(__xludf.DUMMYFUNCTION("IF(B7962="""","""",COUNTA(SPLIT(B7962,"" "")))"),1.0)</f>
        <v>1</v>
      </c>
    </row>
    <row r="7963">
      <c r="A7963" s="1" t="s">
        <v>15748</v>
      </c>
      <c r="B7963" s="1" t="s">
        <v>15749</v>
      </c>
      <c r="C7963" s="1">
        <v>8306.0</v>
      </c>
      <c r="F7963" s="1" t="s">
        <v>1461</v>
      </c>
      <c r="G7963" s="2">
        <f>IFERROR(__xludf.DUMMYFUNCTION("IF(B7963="""","""",COUNTA(SPLIT(B7963,"" "")))"),1.0)</f>
        <v>1</v>
      </c>
    </row>
    <row r="7964">
      <c r="A7964" s="1" t="s">
        <v>15750</v>
      </c>
      <c r="B7964" s="1" t="s">
        <v>15630</v>
      </c>
      <c r="C7964" s="1">
        <v>7983.0</v>
      </c>
      <c r="F7964" s="1" t="s">
        <v>1461</v>
      </c>
      <c r="G7964" s="2">
        <f>IFERROR(__xludf.DUMMYFUNCTION("IF(B7964="""","""",COUNTA(SPLIT(B7964,"" "")))"),1.0)</f>
        <v>1</v>
      </c>
    </row>
    <row r="7965">
      <c r="A7965" s="1" t="s">
        <v>15751</v>
      </c>
      <c r="B7965" s="1" t="s">
        <v>15752</v>
      </c>
      <c r="C7965" s="1">
        <v>8307.0</v>
      </c>
      <c r="F7965" s="1" t="s">
        <v>1461</v>
      </c>
      <c r="G7965" s="2">
        <f>IFERROR(__xludf.DUMMYFUNCTION("IF(B7965="""","""",COUNTA(SPLIT(B7965,"" "")))"),37.0)</f>
        <v>37</v>
      </c>
    </row>
    <row r="7966">
      <c r="A7966" s="1" t="s">
        <v>15753</v>
      </c>
      <c r="B7966" s="1" t="s">
        <v>15754</v>
      </c>
      <c r="C7966" s="1">
        <v>9762.0</v>
      </c>
      <c r="F7966" s="1" t="s">
        <v>1461</v>
      </c>
      <c r="G7966" s="2">
        <f>IFERROR(__xludf.DUMMYFUNCTION("IF(B7966="""","""",COUNTA(SPLIT(B7966,"" "")))"),1.0)</f>
        <v>1</v>
      </c>
    </row>
    <row r="7967">
      <c r="A7967" s="1" t="s">
        <v>15755</v>
      </c>
      <c r="B7967" s="1" t="s">
        <v>15756</v>
      </c>
      <c r="C7967" s="1">
        <v>9764.0</v>
      </c>
      <c r="F7967" s="1" t="s">
        <v>1461</v>
      </c>
      <c r="G7967" s="2">
        <f>IFERROR(__xludf.DUMMYFUNCTION("IF(B7967="""","""",COUNTA(SPLIT(B7967,"" "")))"),13.0)</f>
        <v>13</v>
      </c>
    </row>
    <row r="7968">
      <c r="A7968" s="1" t="s">
        <v>15757</v>
      </c>
      <c r="B7968" s="1" t="s">
        <v>15758</v>
      </c>
      <c r="C7968" s="1">
        <v>7979.0</v>
      </c>
      <c r="F7968" s="1" t="s">
        <v>1461</v>
      </c>
      <c r="G7968" s="2">
        <f>IFERROR(__xludf.DUMMYFUNCTION("IF(B7968="""","""",COUNTA(SPLIT(B7968,"" "")))"),3.0)</f>
        <v>3</v>
      </c>
    </row>
    <row r="7969">
      <c r="A7969" s="1" t="s">
        <v>15759</v>
      </c>
      <c r="B7969" s="1" t="s">
        <v>15760</v>
      </c>
      <c r="C7969" s="1">
        <v>7980.0</v>
      </c>
      <c r="F7969" s="1" t="s">
        <v>1461</v>
      </c>
      <c r="G7969" s="2">
        <f>IFERROR(__xludf.DUMMYFUNCTION("IF(B7969="""","""",COUNTA(SPLIT(B7969,"" "")))"),3.0)</f>
        <v>3</v>
      </c>
    </row>
    <row r="7970">
      <c r="A7970" s="1" t="s">
        <v>15761</v>
      </c>
      <c r="B7970" s="1" t="s">
        <v>15762</v>
      </c>
      <c r="C7970" s="1">
        <v>8325.0</v>
      </c>
      <c r="F7970" s="1" t="s">
        <v>1461</v>
      </c>
      <c r="G7970" s="2">
        <f>IFERROR(__xludf.DUMMYFUNCTION("IF(B7970="""","""",COUNTA(SPLIT(B7970,"" "")))"),7.0)</f>
        <v>7</v>
      </c>
    </row>
    <row r="7971">
      <c r="A7971" s="1" t="s">
        <v>15763</v>
      </c>
      <c r="B7971" s="1" t="s">
        <v>15764</v>
      </c>
      <c r="C7971" s="1">
        <v>8301.0</v>
      </c>
      <c r="F7971" s="1" t="s">
        <v>1461</v>
      </c>
      <c r="G7971" s="2">
        <f>IFERROR(__xludf.DUMMYFUNCTION("IF(B7971="""","""",COUNTA(SPLIT(B7971,"" "")))"),3.0)</f>
        <v>3</v>
      </c>
    </row>
    <row r="7972">
      <c r="A7972" s="1" t="s">
        <v>15765</v>
      </c>
      <c r="B7972" s="1" t="s">
        <v>15766</v>
      </c>
      <c r="C7972" s="1">
        <v>8324.0</v>
      </c>
      <c r="F7972" s="1" t="s">
        <v>1461</v>
      </c>
      <c r="G7972" s="2">
        <f>IFERROR(__xludf.DUMMYFUNCTION("IF(B7972="""","""",COUNTA(SPLIT(B7972,"" "")))"),16.0)</f>
        <v>16</v>
      </c>
    </row>
    <row r="7973">
      <c r="A7973" s="1" t="s">
        <v>15767</v>
      </c>
      <c r="B7973" s="1" t="s">
        <v>15768</v>
      </c>
      <c r="C7973" s="1">
        <v>2580.0</v>
      </c>
      <c r="F7973" s="1" t="s">
        <v>1461</v>
      </c>
      <c r="G7973" s="2">
        <f>IFERROR(__xludf.DUMMYFUNCTION("IF(B7973="""","""",COUNTA(SPLIT(B7973,"" "")))"),6.0)</f>
        <v>6</v>
      </c>
    </row>
    <row r="7974">
      <c r="A7974" s="1" t="s">
        <v>15769</v>
      </c>
      <c r="B7974" s="1" t="s">
        <v>15770</v>
      </c>
      <c r="C7974" s="1">
        <v>2581.0</v>
      </c>
      <c r="F7974" s="1" t="s">
        <v>1461</v>
      </c>
      <c r="G7974" s="2">
        <f>IFERROR(__xludf.DUMMYFUNCTION("IF(B7974="""","""",COUNTA(SPLIT(B7974,"" "")))"),4.0)</f>
        <v>4</v>
      </c>
    </row>
    <row r="7975">
      <c r="A7975" s="1" t="s">
        <v>15771</v>
      </c>
      <c r="B7975" s="1" t="s">
        <v>15772</v>
      </c>
      <c r="C7975" s="1">
        <v>7984.0</v>
      </c>
      <c r="F7975" s="1" t="s">
        <v>1461</v>
      </c>
      <c r="G7975" s="2">
        <f>IFERROR(__xludf.DUMMYFUNCTION("IF(B7975="""","""",COUNTA(SPLIT(B7975,"" "")))"),1.0)</f>
        <v>1</v>
      </c>
    </row>
    <row r="7976">
      <c r="A7976" s="1" t="s">
        <v>15773</v>
      </c>
      <c r="B7976" s="1" t="s">
        <v>15774</v>
      </c>
      <c r="C7976" s="1">
        <v>8308.0</v>
      </c>
      <c r="F7976" s="1" t="s">
        <v>1461</v>
      </c>
      <c r="G7976" s="2">
        <f>IFERROR(__xludf.DUMMYFUNCTION("IF(B7976="""","""",COUNTA(SPLIT(B7976,"" "")))"),18.0)</f>
        <v>18</v>
      </c>
    </row>
    <row r="7977">
      <c r="A7977" s="1" t="s">
        <v>15775</v>
      </c>
      <c r="B7977" s="1" t="s">
        <v>15776</v>
      </c>
      <c r="C7977" s="1">
        <v>9890.0</v>
      </c>
      <c r="F7977" s="1" t="s">
        <v>1461</v>
      </c>
      <c r="G7977" s="2">
        <f>IFERROR(__xludf.DUMMYFUNCTION("IF(B7977="""","""",COUNTA(SPLIT(B7977,"" "")))"),2.0)</f>
        <v>2</v>
      </c>
    </row>
    <row r="7978">
      <c r="A7978" s="1" t="s">
        <v>15777</v>
      </c>
      <c r="B7978" s="1" t="s">
        <v>15778</v>
      </c>
      <c r="C7978" s="1">
        <v>9891.0</v>
      </c>
      <c r="F7978" s="1" t="s">
        <v>1461</v>
      </c>
      <c r="G7978" s="2">
        <f>IFERROR(__xludf.DUMMYFUNCTION("IF(B7978="""","""",COUNTA(SPLIT(B7978,"" "")))"),8.0)</f>
        <v>8</v>
      </c>
    </row>
    <row r="7979">
      <c r="A7979" s="1" t="s">
        <v>15779</v>
      </c>
      <c r="B7979" s="1" t="s">
        <v>15780</v>
      </c>
      <c r="C7979" s="1">
        <v>9884.0</v>
      </c>
      <c r="F7979" s="1" t="s">
        <v>1461</v>
      </c>
      <c r="G7979" s="2">
        <f>IFERROR(__xludf.DUMMYFUNCTION("IF(B7979="""","""",COUNTA(SPLIT(B7979,"" "")))"),2.0)</f>
        <v>2</v>
      </c>
    </row>
    <row r="7980">
      <c r="A7980" s="1" t="s">
        <v>15781</v>
      </c>
      <c r="B7980" s="1" t="s">
        <v>15782</v>
      </c>
      <c r="C7980" s="1">
        <v>9885.0</v>
      </c>
      <c r="F7980" s="1" t="s">
        <v>1461</v>
      </c>
      <c r="G7980" s="2">
        <f>IFERROR(__xludf.DUMMYFUNCTION("IF(B7980="""","""",COUNTA(SPLIT(B7980,"" "")))"),2.0)</f>
        <v>2</v>
      </c>
    </row>
    <row r="7981">
      <c r="A7981" s="1" t="s">
        <v>15783</v>
      </c>
      <c r="B7981" s="1" t="s">
        <v>15784</v>
      </c>
      <c r="C7981" s="1">
        <v>9886.0</v>
      </c>
      <c r="F7981" s="1" t="s">
        <v>1461</v>
      </c>
      <c r="G7981" s="2">
        <f>IFERROR(__xludf.DUMMYFUNCTION("IF(B7981="""","""",COUNTA(SPLIT(B7981,"" "")))"),2.0)</f>
        <v>2</v>
      </c>
    </row>
    <row r="7982">
      <c r="A7982" s="1" t="s">
        <v>15785</v>
      </c>
      <c r="B7982" s="1" t="s">
        <v>15786</v>
      </c>
      <c r="C7982" s="1">
        <v>9883.0</v>
      </c>
      <c r="F7982" s="1" t="s">
        <v>1461</v>
      </c>
      <c r="G7982" s="2">
        <f>IFERROR(__xludf.DUMMYFUNCTION("IF(B7982="""","""",COUNTA(SPLIT(B7982,"" "")))"),2.0)</f>
        <v>2</v>
      </c>
    </row>
    <row r="7983">
      <c r="A7983" s="1" t="s">
        <v>15787</v>
      </c>
      <c r="B7983" s="1" t="s">
        <v>15148</v>
      </c>
      <c r="C7983" s="1">
        <v>8050.0</v>
      </c>
      <c r="F7983" s="1" t="s">
        <v>1461</v>
      </c>
      <c r="G7983" s="2">
        <f>IFERROR(__xludf.DUMMYFUNCTION("IF(B7983="""","""",COUNTA(SPLIT(B7983,"" "")))"),1.0)</f>
        <v>1</v>
      </c>
    </row>
    <row r="7984">
      <c r="A7984" s="1" t="s">
        <v>15788</v>
      </c>
      <c r="B7984" s="1" t="s">
        <v>14393</v>
      </c>
      <c r="C7984" s="1">
        <v>2040.0</v>
      </c>
      <c r="F7984" s="1" t="s">
        <v>1461</v>
      </c>
      <c r="G7984" s="2">
        <f>IFERROR(__xludf.DUMMYFUNCTION("IF(B7984="""","""",COUNTA(SPLIT(B7984,"" "")))"),2.0)</f>
        <v>2</v>
      </c>
    </row>
    <row r="7985">
      <c r="A7985" s="1" t="s">
        <v>15789</v>
      </c>
      <c r="B7985" s="1" t="s">
        <v>15790</v>
      </c>
      <c r="C7985" s="1">
        <v>2041.0</v>
      </c>
      <c r="F7985" s="1" t="s">
        <v>1461</v>
      </c>
      <c r="G7985" s="2">
        <f>IFERROR(__xludf.DUMMYFUNCTION("IF(B7985="""","""",COUNTA(SPLIT(B7985,"" "")))"),1.0)</f>
        <v>1</v>
      </c>
    </row>
    <row r="7986">
      <c r="A7986" s="1" t="s">
        <v>15791</v>
      </c>
      <c r="B7986" s="1" t="s">
        <v>15792</v>
      </c>
      <c r="C7986" s="1">
        <v>2043.0</v>
      </c>
      <c r="F7986" s="1" t="s">
        <v>1461</v>
      </c>
      <c r="G7986" s="2">
        <f>IFERROR(__xludf.DUMMYFUNCTION("IF(B7986="""","""",COUNTA(SPLIT(B7986,"" "")))"),2.0)</f>
        <v>2</v>
      </c>
    </row>
    <row r="7987">
      <c r="A7987" s="1" t="s">
        <v>15793</v>
      </c>
      <c r="B7987" s="1" t="s">
        <v>15794</v>
      </c>
      <c r="C7987" s="1">
        <v>2046.0</v>
      </c>
      <c r="F7987" s="1" t="s">
        <v>1461</v>
      </c>
      <c r="G7987" s="2">
        <f>IFERROR(__xludf.DUMMYFUNCTION("IF(B7987="""","""",COUNTA(SPLIT(B7987,"" "")))"),3.0)</f>
        <v>3</v>
      </c>
    </row>
    <row r="7988">
      <c r="A7988" s="1" t="s">
        <v>15795</v>
      </c>
      <c r="B7988" s="1" t="s">
        <v>15690</v>
      </c>
      <c r="C7988" s="1">
        <v>8698.0</v>
      </c>
      <c r="F7988" s="1" t="s">
        <v>1461</v>
      </c>
      <c r="G7988" s="2">
        <f>IFERROR(__xludf.DUMMYFUNCTION("IF(B7988="""","""",COUNTA(SPLIT(B7988,"" "")))"),1.0)</f>
        <v>1</v>
      </c>
    </row>
    <row r="7989">
      <c r="A7989" s="1" t="s">
        <v>15796</v>
      </c>
      <c r="B7989" s="1" t="s">
        <v>15797</v>
      </c>
      <c r="C7989" s="1">
        <v>8051.0</v>
      </c>
      <c r="F7989" s="1" t="s">
        <v>1461</v>
      </c>
      <c r="G7989" s="2">
        <f>IFERROR(__xludf.DUMMYFUNCTION("IF(B7989="""","""",COUNTA(SPLIT(B7989,"" "")))"),1.0)</f>
        <v>1</v>
      </c>
    </row>
    <row r="7990">
      <c r="A7990" s="1" t="s">
        <v>15798</v>
      </c>
      <c r="B7990" s="1" t="s">
        <v>15799</v>
      </c>
      <c r="C7990" s="1">
        <v>10807.0</v>
      </c>
      <c r="F7990" s="1" t="s">
        <v>1461</v>
      </c>
      <c r="G7990" s="2">
        <f>IFERROR(__xludf.DUMMYFUNCTION("IF(B7990="""","""",COUNTA(SPLIT(B7990,"" "")))"),1.0)</f>
        <v>1</v>
      </c>
    </row>
    <row r="7991">
      <c r="A7991" s="1" t="s">
        <v>15800</v>
      </c>
      <c r="B7991" s="1" t="s">
        <v>15500</v>
      </c>
      <c r="C7991" s="1">
        <v>10806.0</v>
      </c>
      <c r="F7991" s="1" t="s">
        <v>1461</v>
      </c>
      <c r="G7991" s="2">
        <f>IFERROR(__xludf.DUMMYFUNCTION("IF(B7991="""","""",COUNTA(SPLIT(B7991,"" "")))"),1.0)</f>
        <v>1</v>
      </c>
    </row>
    <row r="7992">
      <c r="A7992" s="1" t="s">
        <v>15801</v>
      </c>
      <c r="B7992" s="1" t="s">
        <v>15802</v>
      </c>
      <c r="C7992" s="1">
        <v>10809.0</v>
      </c>
      <c r="F7992" s="1" t="s">
        <v>1461</v>
      </c>
      <c r="G7992" s="2">
        <f>IFERROR(__xludf.DUMMYFUNCTION("IF(B7992="""","""",COUNTA(SPLIT(B7992,"" "")))"),1.0)</f>
        <v>1</v>
      </c>
    </row>
    <row r="7993">
      <c r="A7993" s="1" t="s">
        <v>15803</v>
      </c>
      <c r="B7993" s="1" t="s">
        <v>15804</v>
      </c>
      <c r="C7993" s="1">
        <v>10808.0</v>
      </c>
      <c r="F7993" s="1" t="s">
        <v>1461</v>
      </c>
      <c r="G7993" s="2">
        <f>IFERROR(__xludf.DUMMYFUNCTION("IF(B7993="""","""",COUNTA(SPLIT(B7993,"" "")))"),1.0)</f>
        <v>1</v>
      </c>
    </row>
    <row r="7994">
      <c r="A7994" s="1" t="s">
        <v>15805</v>
      </c>
      <c r="B7994" s="1" t="s">
        <v>15806</v>
      </c>
      <c r="C7994" s="1">
        <v>10805.0</v>
      </c>
      <c r="F7994" s="1" t="s">
        <v>1461</v>
      </c>
      <c r="G7994" s="2">
        <f>IFERROR(__xludf.DUMMYFUNCTION("IF(B7994="""","""",COUNTA(SPLIT(B7994,"" "")))"),2.0)</f>
        <v>2</v>
      </c>
    </row>
    <row r="7995">
      <c r="A7995" s="1" t="s">
        <v>15807</v>
      </c>
      <c r="B7995" s="1" t="s">
        <v>15808</v>
      </c>
      <c r="C7995" s="1">
        <v>10810.0</v>
      </c>
      <c r="F7995" s="1" t="s">
        <v>1461</v>
      </c>
      <c r="G7995" s="2">
        <f>IFERROR(__xludf.DUMMYFUNCTION("IF(B7995="""","""",COUNTA(SPLIT(B7995,"" "")))"),4.0)</f>
        <v>4</v>
      </c>
    </row>
    <row r="7996">
      <c r="A7996" s="1" t="s">
        <v>15809</v>
      </c>
      <c r="B7996" s="1" t="s">
        <v>15810</v>
      </c>
      <c r="C7996" s="1">
        <v>1991.0</v>
      </c>
      <c r="F7996" s="1" t="s">
        <v>1461</v>
      </c>
      <c r="G7996" s="2">
        <f>IFERROR(__xludf.DUMMYFUNCTION("IF(B7996="""","""",COUNTA(SPLIT(B7996,"" "")))"),1.0)</f>
        <v>1</v>
      </c>
    </row>
    <row r="7997">
      <c r="A7997" s="1" t="s">
        <v>15811</v>
      </c>
      <c r="B7997" s="1" t="s">
        <v>15812</v>
      </c>
      <c r="C7997" s="1">
        <v>8631.0</v>
      </c>
      <c r="F7997" s="1" t="s">
        <v>1461</v>
      </c>
      <c r="G7997" s="2">
        <f>IFERROR(__xludf.DUMMYFUNCTION("IF(B7997="""","""",COUNTA(SPLIT(B7997,"" "")))"),1.0)</f>
        <v>1</v>
      </c>
    </row>
    <row r="7998">
      <c r="A7998" s="1" t="s">
        <v>15813</v>
      </c>
      <c r="B7998" s="1" t="s">
        <v>15814</v>
      </c>
      <c r="C7998" s="1">
        <v>8630.0</v>
      </c>
      <c r="F7998" s="1" t="s">
        <v>1461</v>
      </c>
      <c r="G7998" s="2">
        <f>IFERROR(__xludf.DUMMYFUNCTION("IF(B7998="""","""",COUNTA(SPLIT(B7998,"" "")))"),1.0)</f>
        <v>1</v>
      </c>
    </row>
    <row r="7999">
      <c r="A7999" s="1" t="s">
        <v>15815</v>
      </c>
      <c r="B7999" s="1" t="s">
        <v>15816</v>
      </c>
      <c r="C7999" s="1">
        <v>1835.0</v>
      </c>
      <c r="F7999" s="1" t="s">
        <v>1461</v>
      </c>
      <c r="G7999" s="2">
        <f>IFERROR(__xludf.DUMMYFUNCTION("IF(B7999="""","""",COUNTA(SPLIT(B7999,"" "")))"),1.0)</f>
        <v>1</v>
      </c>
    </row>
    <row r="8000">
      <c r="A8000" s="1" t="s">
        <v>15817</v>
      </c>
      <c r="B8000" s="1" t="s">
        <v>15818</v>
      </c>
      <c r="C8000" s="1">
        <v>8256.0</v>
      </c>
      <c r="F8000" s="1" t="s">
        <v>1461</v>
      </c>
      <c r="G8000" s="2">
        <f>IFERROR(__xludf.DUMMYFUNCTION("IF(B8000="""","""",COUNTA(SPLIT(B8000,"" "")))"),2.0)</f>
        <v>2</v>
      </c>
    </row>
    <row r="8001">
      <c r="A8001" s="1" t="s">
        <v>15819</v>
      </c>
      <c r="B8001" s="1" t="s">
        <v>15820</v>
      </c>
      <c r="C8001" s="1">
        <v>3387.0</v>
      </c>
      <c r="F8001" s="1" t="s">
        <v>1461</v>
      </c>
      <c r="G8001" s="2">
        <f>IFERROR(__xludf.DUMMYFUNCTION("IF(B8001="""","""",COUNTA(SPLIT(B8001,"" "")))"),15.0)</f>
        <v>15</v>
      </c>
    </row>
    <row r="8002">
      <c r="A8002" s="1" t="s">
        <v>15821</v>
      </c>
      <c r="B8002" s="1" t="s">
        <v>15822</v>
      </c>
      <c r="C8002" s="1">
        <v>3386.0</v>
      </c>
      <c r="F8002" s="1" t="s">
        <v>1461</v>
      </c>
      <c r="G8002" s="2">
        <f>IFERROR(__xludf.DUMMYFUNCTION("IF(B8002="""","""",COUNTA(SPLIT(B8002,"" "")))"),2.0)</f>
        <v>2</v>
      </c>
    </row>
    <row r="8003">
      <c r="A8003" s="1" t="s">
        <v>15823</v>
      </c>
      <c r="B8003" s="1" t="s">
        <v>15824</v>
      </c>
      <c r="C8003" s="1">
        <v>8818.0</v>
      </c>
      <c r="E8003" s="1" t="s">
        <v>13334</v>
      </c>
      <c r="F8003" s="1" t="s">
        <v>1461</v>
      </c>
      <c r="G8003" s="2">
        <f>IFERROR(__xludf.DUMMYFUNCTION("IF(B8003="""","""",COUNTA(SPLIT(B8003,"" "")))"),3.0)</f>
        <v>3</v>
      </c>
    </row>
    <row r="8004">
      <c r="A8004" s="1" t="s">
        <v>15825</v>
      </c>
      <c r="B8004" s="1" t="s">
        <v>15826</v>
      </c>
      <c r="C8004" s="1">
        <v>8665.0</v>
      </c>
      <c r="F8004" s="1" t="s">
        <v>1461</v>
      </c>
      <c r="G8004" s="2">
        <f>IFERROR(__xludf.DUMMYFUNCTION("IF(B8004="""","""",COUNTA(SPLIT(B8004,"" "")))"),2.0)</f>
        <v>2</v>
      </c>
    </row>
    <row r="8005">
      <c r="A8005" s="1" t="s">
        <v>15827</v>
      </c>
      <c r="B8005" s="1" t="s">
        <v>15828</v>
      </c>
      <c r="C8005" s="1">
        <v>8666.0</v>
      </c>
      <c r="E8005" s="1" t="s">
        <v>13334</v>
      </c>
      <c r="F8005" s="1" t="s">
        <v>1461</v>
      </c>
      <c r="G8005" s="2">
        <f>IFERROR(__xludf.DUMMYFUNCTION("IF(B8005="""","""",COUNTA(SPLIT(B8005,"" "")))"),2.0)</f>
        <v>2</v>
      </c>
    </row>
    <row r="8006">
      <c r="A8006" s="1" t="s">
        <v>15829</v>
      </c>
      <c r="B8006" s="1" t="s">
        <v>15830</v>
      </c>
      <c r="C8006" s="1">
        <v>3385.0</v>
      </c>
      <c r="F8006" s="1" t="s">
        <v>1461</v>
      </c>
      <c r="G8006" s="2">
        <f>IFERROR(__xludf.DUMMYFUNCTION("IF(B8006="""","""",COUNTA(SPLIT(B8006,"" "")))"),8.0)</f>
        <v>8</v>
      </c>
    </row>
    <row r="8007">
      <c r="A8007" s="1" t="s">
        <v>15831</v>
      </c>
      <c r="B8007" s="1" t="s">
        <v>15832</v>
      </c>
      <c r="C8007" s="1">
        <v>3384.0</v>
      </c>
      <c r="F8007" s="1" t="s">
        <v>1461</v>
      </c>
      <c r="G8007" s="2">
        <f>IFERROR(__xludf.DUMMYFUNCTION("IF(B8007="""","""",COUNTA(SPLIT(B8007,"" "")))"),1.0)</f>
        <v>1</v>
      </c>
    </row>
    <row r="8008">
      <c r="A8008" s="1" t="s">
        <v>15833</v>
      </c>
      <c r="B8008" s="1" t="s">
        <v>15834</v>
      </c>
      <c r="C8008" s="1">
        <v>2149.0</v>
      </c>
      <c r="E8008" s="1" t="s">
        <v>390</v>
      </c>
      <c r="F8008" s="1" t="s">
        <v>1461</v>
      </c>
      <c r="G8008" s="2">
        <f>IFERROR(__xludf.DUMMYFUNCTION("IF(B8008="""","""",COUNTA(SPLIT(B8008,"" "")))"),2.0)</f>
        <v>2</v>
      </c>
    </row>
    <row r="8009">
      <c r="A8009" s="1" t="s">
        <v>15835</v>
      </c>
      <c r="B8009" s="1" t="s">
        <v>15836</v>
      </c>
      <c r="C8009" s="1">
        <v>2150.0</v>
      </c>
      <c r="E8009" s="1" t="s">
        <v>390</v>
      </c>
      <c r="F8009" s="1" t="s">
        <v>1461</v>
      </c>
      <c r="G8009" s="2">
        <f>IFERROR(__xludf.DUMMYFUNCTION("IF(B8009="""","""",COUNTA(SPLIT(B8009,"" "")))"),2.0)</f>
        <v>2</v>
      </c>
    </row>
    <row r="8010">
      <c r="A8010" s="1" t="s">
        <v>15837</v>
      </c>
      <c r="B8010" s="1" t="s">
        <v>15838</v>
      </c>
      <c r="C8010" s="1">
        <v>8817.0</v>
      </c>
      <c r="E8010" s="1" t="s">
        <v>13334</v>
      </c>
      <c r="F8010" s="1" t="s">
        <v>1461</v>
      </c>
      <c r="G8010" s="2">
        <f>IFERROR(__xludf.DUMMYFUNCTION("IF(B8010="""","""",COUNTA(SPLIT(B8010,"" "")))"),3.0)</f>
        <v>3</v>
      </c>
    </row>
    <row r="8011">
      <c r="A8011" s="1" t="s">
        <v>15839</v>
      </c>
      <c r="B8011" s="1" t="s">
        <v>15840</v>
      </c>
      <c r="C8011" s="1">
        <v>8663.0</v>
      </c>
      <c r="F8011" s="1" t="s">
        <v>1461</v>
      </c>
      <c r="G8011" s="2">
        <f>IFERROR(__xludf.DUMMYFUNCTION("IF(B8011="""","""",COUNTA(SPLIT(B8011,"" "")))"),2.0)</f>
        <v>2</v>
      </c>
    </row>
    <row r="8012">
      <c r="A8012" s="1" t="s">
        <v>15841</v>
      </c>
      <c r="B8012" s="1" t="s">
        <v>15842</v>
      </c>
      <c r="C8012" s="1">
        <v>8664.0</v>
      </c>
      <c r="E8012" s="1" t="s">
        <v>13334</v>
      </c>
      <c r="F8012" s="1" t="s">
        <v>1461</v>
      </c>
      <c r="G8012" s="2">
        <f>IFERROR(__xludf.DUMMYFUNCTION("IF(B8012="""","""",COUNTA(SPLIT(B8012,"" "")))"),3.0)</f>
        <v>3</v>
      </c>
    </row>
    <row r="8013">
      <c r="A8013" s="1" t="s">
        <v>15843</v>
      </c>
      <c r="B8013" s="1" t="s">
        <v>15844</v>
      </c>
      <c r="C8013" s="1">
        <v>3382.0</v>
      </c>
      <c r="F8013" s="1" t="s">
        <v>1461</v>
      </c>
      <c r="G8013" s="2">
        <f>IFERROR(__xludf.DUMMYFUNCTION("IF(B8013="""","""",COUNTA(SPLIT(B8013,"" "")))"),21.0)</f>
        <v>21</v>
      </c>
    </row>
    <row r="8014">
      <c r="A8014" s="1" t="s">
        <v>15845</v>
      </c>
      <c r="B8014" s="1" t="s">
        <v>15846</v>
      </c>
      <c r="C8014" s="1">
        <v>3383.0</v>
      </c>
      <c r="F8014" s="1" t="s">
        <v>1461</v>
      </c>
      <c r="G8014" s="2">
        <f>IFERROR(__xludf.DUMMYFUNCTION("IF(B8014="""","""",COUNTA(SPLIT(B8014,"" "")))"),2.0)</f>
        <v>2</v>
      </c>
    </row>
    <row r="8015">
      <c r="A8015" s="1" t="s">
        <v>15847</v>
      </c>
      <c r="B8015" s="1" t="s">
        <v>15818</v>
      </c>
      <c r="C8015" s="1">
        <v>8257.0</v>
      </c>
      <c r="F8015" s="1" t="s">
        <v>1461</v>
      </c>
      <c r="G8015" s="2">
        <f>IFERROR(__xludf.DUMMYFUNCTION("IF(B8015="""","""",COUNTA(SPLIT(B8015,"" "")))"),2.0)</f>
        <v>2</v>
      </c>
    </row>
    <row r="8016">
      <c r="A8016" s="1" t="s">
        <v>15848</v>
      </c>
      <c r="B8016" s="1" t="s">
        <v>15849</v>
      </c>
      <c r="C8016" s="1">
        <v>1510.0</v>
      </c>
      <c r="F8016" s="1" t="s">
        <v>1461</v>
      </c>
      <c r="G8016" s="2">
        <f>IFERROR(__xludf.DUMMYFUNCTION("IF(B8016="""","""",COUNTA(SPLIT(B8016,"" "")))"),1.0)</f>
        <v>1</v>
      </c>
    </row>
    <row r="8017">
      <c r="A8017" s="1" t="s">
        <v>15850</v>
      </c>
      <c r="B8017" s="1" t="s">
        <v>15851</v>
      </c>
      <c r="C8017" s="1">
        <v>7932.0</v>
      </c>
      <c r="F8017" s="1" t="s">
        <v>1461</v>
      </c>
      <c r="G8017" s="2">
        <f>IFERROR(__xludf.DUMMYFUNCTION("IF(B8017="""","""",COUNTA(SPLIT(B8017,"" "")))"),2.0)</f>
        <v>2</v>
      </c>
    </row>
    <row r="8018">
      <c r="A8018" s="1" t="s">
        <v>15852</v>
      </c>
      <c r="B8018" s="1" t="s">
        <v>9805</v>
      </c>
      <c r="C8018" s="1">
        <v>8253.0</v>
      </c>
      <c r="F8018" s="1" t="s">
        <v>1461</v>
      </c>
      <c r="G8018" s="2">
        <f>IFERROR(__xludf.DUMMYFUNCTION("IF(B8018="""","""",COUNTA(SPLIT(B8018,"" "")))"),2.0)</f>
        <v>2</v>
      </c>
    </row>
    <row r="8019">
      <c r="A8019" s="1" t="s">
        <v>15853</v>
      </c>
      <c r="B8019" s="1" t="s">
        <v>13639</v>
      </c>
      <c r="C8019" s="1">
        <v>7254.0</v>
      </c>
      <c r="F8019" s="1" t="s">
        <v>1461</v>
      </c>
      <c r="G8019" s="2">
        <f>IFERROR(__xludf.DUMMYFUNCTION("IF(B8019="""","""",COUNTA(SPLIT(B8019,"" "")))"),3.0)</f>
        <v>3</v>
      </c>
    </row>
    <row r="8020">
      <c r="A8020" s="1" t="s">
        <v>15854</v>
      </c>
      <c r="B8020" s="1" t="s">
        <v>9837</v>
      </c>
      <c r="C8020" s="1">
        <v>7933.0</v>
      </c>
      <c r="F8020" s="1" t="s">
        <v>1461</v>
      </c>
      <c r="G8020" s="2">
        <f>IFERROR(__xludf.DUMMYFUNCTION("IF(B8020="""","""",COUNTA(SPLIT(B8020,"" "")))"),1.0)</f>
        <v>1</v>
      </c>
    </row>
    <row r="8021">
      <c r="A8021" s="1" t="s">
        <v>15855</v>
      </c>
      <c r="B8021" s="1" t="s">
        <v>15856</v>
      </c>
      <c r="C8021" s="1">
        <v>8283.0</v>
      </c>
      <c r="F8021" s="1" t="s">
        <v>1461</v>
      </c>
      <c r="G8021" s="2">
        <f>IFERROR(__xludf.DUMMYFUNCTION("IF(B8021="""","""",COUNTA(SPLIT(B8021,"" "")))"),1.0)</f>
        <v>1</v>
      </c>
    </row>
    <row r="8022">
      <c r="A8022" s="1" t="s">
        <v>15857</v>
      </c>
      <c r="B8022" s="1" t="s">
        <v>15858</v>
      </c>
      <c r="C8022" s="1">
        <v>1520.0</v>
      </c>
      <c r="F8022" s="1" t="s">
        <v>1461</v>
      </c>
      <c r="G8022" s="2">
        <f>IFERROR(__xludf.DUMMYFUNCTION("IF(B8022="""","""",COUNTA(SPLIT(B8022,"" "")))"),1.0)</f>
        <v>1</v>
      </c>
    </row>
    <row r="8023">
      <c r="A8023" s="1" t="s">
        <v>15859</v>
      </c>
      <c r="B8023" s="1" t="s">
        <v>15860</v>
      </c>
      <c r="C8023" s="1">
        <v>7934.0</v>
      </c>
      <c r="F8023" s="1" t="s">
        <v>1461</v>
      </c>
      <c r="G8023" s="2">
        <f>IFERROR(__xludf.DUMMYFUNCTION("IF(B8023="""","""",COUNTA(SPLIT(B8023,"" "")))"),2.0)</f>
        <v>2</v>
      </c>
    </row>
    <row r="8024">
      <c r="A8024" s="1" t="s">
        <v>15861</v>
      </c>
      <c r="B8024" s="1" t="s">
        <v>15862</v>
      </c>
      <c r="C8024" s="1">
        <v>8351.0</v>
      </c>
      <c r="F8024" s="1" t="s">
        <v>1461</v>
      </c>
      <c r="G8024" s="2">
        <f>IFERROR(__xludf.DUMMYFUNCTION("IF(B8024="""","""",COUNTA(SPLIT(B8024,"" "")))"),2.0)</f>
        <v>2</v>
      </c>
    </row>
    <row r="8025">
      <c r="A8025" s="1" t="s">
        <v>15863</v>
      </c>
      <c r="B8025" s="1" t="s">
        <v>15864</v>
      </c>
      <c r="C8025" s="1">
        <v>9210.0</v>
      </c>
      <c r="F8025" s="1" t="s">
        <v>1461</v>
      </c>
      <c r="G8025" s="2">
        <f>IFERROR(__xludf.DUMMYFUNCTION("IF(B8025="""","""",COUNTA(SPLIT(B8025,"" "")))"),31.0)</f>
        <v>31</v>
      </c>
    </row>
    <row r="8026">
      <c r="A8026" s="1" t="s">
        <v>15865</v>
      </c>
      <c r="B8026" s="1" t="s">
        <v>15866</v>
      </c>
      <c r="C8026" s="1">
        <v>9211.0</v>
      </c>
      <c r="F8026" s="1" t="s">
        <v>1461</v>
      </c>
      <c r="G8026" s="2">
        <f>IFERROR(__xludf.DUMMYFUNCTION("IF(B8026="""","""",COUNTA(SPLIT(B8026,"" "")))"),3.0)</f>
        <v>3</v>
      </c>
    </row>
    <row r="8027">
      <c r="A8027" s="1" t="s">
        <v>15867</v>
      </c>
      <c r="B8027" s="1" t="s">
        <v>15868</v>
      </c>
      <c r="C8027" s="1">
        <v>7935.0</v>
      </c>
      <c r="F8027" s="1" t="s">
        <v>1461</v>
      </c>
      <c r="G8027" s="2">
        <f>IFERROR(__xludf.DUMMYFUNCTION("IF(B8027="""","""",COUNTA(SPLIT(B8027,"" "")))"),1.0)</f>
        <v>1</v>
      </c>
    </row>
    <row r="8028">
      <c r="A8028" s="1" t="s">
        <v>15869</v>
      </c>
      <c r="B8028" s="1" t="s">
        <v>15870</v>
      </c>
      <c r="C8028" s="1">
        <v>1765.0</v>
      </c>
      <c r="F8028" s="1" t="s">
        <v>1461</v>
      </c>
      <c r="G8028" s="2">
        <f>IFERROR(__xludf.DUMMYFUNCTION("IF(B8028="""","""",COUNTA(SPLIT(B8028,"" "")))"),1.0)</f>
        <v>1</v>
      </c>
    </row>
    <row r="8029">
      <c r="A8029" s="1" t="s">
        <v>15871</v>
      </c>
      <c r="B8029" s="1" t="s">
        <v>15872</v>
      </c>
      <c r="C8029" s="1">
        <v>8252.0</v>
      </c>
      <c r="F8029" s="1" t="s">
        <v>1461</v>
      </c>
      <c r="G8029" s="2">
        <f>IFERROR(__xludf.DUMMYFUNCTION("IF(B8029="""","""",COUNTA(SPLIT(B8029,"" "")))"),1.0)</f>
        <v>1</v>
      </c>
    </row>
    <row r="8030">
      <c r="A8030" s="1" t="s">
        <v>15873</v>
      </c>
      <c r="B8030" s="1" t="s">
        <v>15874</v>
      </c>
      <c r="C8030" s="1">
        <v>1771.0</v>
      </c>
      <c r="F8030" s="1" t="s">
        <v>1461</v>
      </c>
      <c r="G8030" s="2">
        <f>IFERROR(__xludf.DUMMYFUNCTION("IF(B8030="""","""",COUNTA(SPLIT(B8030,"" "")))"),14.0)</f>
        <v>14</v>
      </c>
    </row>
    <row r="8031">
      <c r="A8031" s="1" t="s">
        <v>15875</v>
      </c>
      <c r="B8031" s="1" t="s">
        <v>15876</v>
      </c>
      <c r="C8031" s="1">
        <v>1772.0</v>
      </c>
      <c r="F8031" s="1" t="s">
        <v>1461</v>
      </c>
      <c r="G8031" s="2">
        <f>IFERROR(__xludf.DUMMYFUNCTION("IF(B8031="""","""",COUNTA(SPLIT(B8031,"" "")))"),2.0)</f>
        <v>2</v>
      </c>
    </row>
    <row r="8032">
      <c r="A8032" s="1" t="s">
        <v>15877</v>
      </c>
      <c r="B8032" s="1" t="s">
        <v>15878</v>
      </c>
      <c r="C8032" s="1">
        <v>7936.0</v>
      </c>
      <c r="F8032" s="1" t="s">
        <v>1461</v>
      </c>
      <c r="G8032" s="2">
        <f>IFERROR(__xludf.DUMMYFUNCTION("IF(B8032="""","""",COUNTA(SPLIT(B8032,"" "")))"),1.0)</f>
        <v>1</v>
      </c>
    </row>
    <row r="8033">
      <c r="A8033" s="1" t="s">
        <v>15879</v>
      </c>
      <c r="B8033" s="1" t="s">
        <v>15880</v>
      </c>
      <c r="C8033" s="1">
        <v>8259.0</v>
      </c>
      <c r="F8033" s="1" t="s">
        <v>1461</v>
      </c>
      <c r="G8033" s="2">
        <f>IFERROR(__xludf.DUMMYFUNCTION("IF(B8033="""","""",COUNTA(SPLIT(B8033,"" "")))"),1.0)</f>
        <v>1</v>
      </c>
    </row>
    <row r="8034">
      <c r="A8034" s="1" t="s">
        <v>15881</v>
      </c>
      <c r="B8034" s="1" t="s">
        <v>15882</v>
      </c>
      <c r="C8034" s="1">
        <v>8258.0</v>
      </c>
      <c r="F8034" s="1" t="s">
        <v>1461</v>
      </c>
      <c r="G8034" s="2">
        <f>IFERROR(__xludf.DUMMYFUNCTION("IF(B8034="""","""",COUNTA(SPLIT(B8034,"" "")))"),2.0)</f>
        <v>2</v>
      </c>
    </row>
    <row r="8035">
      <c r="A8035" s="1" t="s">
        <v>15883</v>
      </c>
      <c r="B8035" s="1" t="s">
        <v>15884</v>
      </c>
      <c r="C8035" s="1">
        <v>8260.0</v>
      </c>
      <c r="F8035" s="1" t="s">
        <v>1461</v>
      </c>
      <c r="G8035" s="2">
        <f>IFERROR(__xludf.DUMMYFUNCTION("IF(B8035="""","""",COUNTA(SPLIT(B8035,"" "")))"),1.0)</f>
        <v>1</v>
      </c>
    </row>
    <row r="8036">
      <c r="A8036" s="1" t="s">
        <v>15885</v>
      </c>
      <c r="B8036" s="1" t="s">
        <v>15886</v>
      </c>
      <c r="C8036" s="1">
        <v>8281.0</v>
      </c>
      <c r="F8036" s="1" t="s">
        <v>1461</v>
      </c>
      <c r="G8036" s="2">
        <f>IFERROR(__xludf.DUMMYFUNCTION("IF(B8036="""","""",COUNTA(SPLIT(B8036,"" "")))"),1.0)</f>
        <v>1</v>
      </c>
    </row>
    <row r="8037">
      <c r="A8037" s="1" t="s">
        <v>15887</v>
      </c>
      <c r="B8037" s="1" t="s">
        <v>15888</v>
      </c>
      <c r="C8037" s="1">
        <v>7931.0</v>
      </c>
      <c r="F8037" s="1" t="s">
        <v>1461</v>
      </c>
      <c r="G8037" s="2">
        <f>IFERROR(__xludf.DUMMYFUNCTION("IF(B8037="""","""",COUNTA(SPLIT(B8037,"" "")))"),3.0)</f>
        <v>3</v>
      </c>
    </row>
    <row r="8038">
      <c r="A8038" s="1" t="s">
        <v>15889</v>
      </c>
      <c r="B8038" s="1" t="s">
        <v>15890</v>
      </c>
      <c r="C8038" s="1">
        <v>1763.0</v>
      </c>
      <c r="F8038" s="1" t="s">
        <v>1461</v>
      </c>
      <c r="G8038" s="2">
        <f>IFERROR(__xludf.DUMMYFUNCTION("IF(B8038="""","""",COUNTA(SPLIT(B8038,"" "")))"),2.0)</f>
        <v>2</v>
      </c>
    </row>
    <row r="8039">
      <c r="A8039" s="1" t="s">
        <v>15891</v>
      </c>
      <c r="B8039" s="1" t="s">
        <v>15849</v>
      </c>
      <c r="C8039" s="1">
        <v>7937.0</v>
      </c>
      <c r="F8039" s="1" t="s">
        <v>1461</v>
      </c>
      <c r="G8039" s="2">
        <f>IFERROR(__xludf.DUMMYFUNCTION("IF(B8039="""","""",COUNTA(SPLIT(B8039,"" "")))"),1.0)</f>
        <v>1</v>
      </c>
    </row>
    <row r="8040">
      <c r="A8040" s="1" t="s">
        <v>15892</v>
      </c>
      <c r="B8040" s="1" t="s">
        <v>15893</v>
      </c>
      <c r="C8040" s="1">
        <v>1516.0</v>
      </c>
      <c r="F8040" s="1" t="s">
        <v>1461</v>
      </c>
      <c r="G8040" s="2">
        <f>IFERROR(__xludf.DUMMYFUNCTION("IF(B8040="""","""",COUNTA(SPLIT(B8040,"" "")))"),1.0)</f>
        <v>1</v>
      </c>
    </row>
    <row r="8041">
      <c r="A8041" s="1" t="s">
        <v>15894</v>
      </c>
      <c r="B8041" s="1" t="s">
        <v>15895</v>
      </c>
      <c r="C8041" s="1">
        <v>8282.0</v>
      </c>
      <c r="F8041" s="1" t="s">
        <v>1461</v>
      </c>
      <c r="G8041" s="2">
        <f>IFERROR(__xludf.DUMMYFUNCTION("IF(B8041="""","""",COUNTA(SPLIT(B8041,"" "")))"),2.0)</f>
        <v>2</v>
      </c>
    </row>
    <row r="8042">
      <c r="A8042" s="1" t="s">
        <v>15896</v>
      </c>
      <c r="B8042" s="1" t="s">
        <v>15897</v>
      </c>
      <c r="C8042" s="1">
        <v>7938.0</v>
      </c>
      <c r="F8042" s="1" t="s">
        <v>1461</v>
      </c>
      <c r="G8042" s="2">
        <f>IFERROR(__xludf.DUMMYFUNCTION("IF(B8042="""","""",COUNTA(SPLIT(B8042,"" "")))"),2.0)</f>
        <v>2</v>
      </c>
    </row>
    <row r="8043">
      <c r="A8043" s="1" t="s">
        <v>15898</v>
      </c>
      <c r="B8043" s="1" t="s">
        <v>15899</v>
      </c>
      <c r="C8043" s="1">
        <v>8254.0</v>
      </c>
      <c r="F8043" s="1" t="s">
        <v>1461</v>
      </c>
      <c r="G8043" s="2">
        <f>IFERROR(__xludf.DUMMYFUNCTION("IF(B8043="""","""",COUNTA(SPLIT(B8043,"" "")))"),2.0)</f>
        <v>2</v>
      </c>
    </row>
    <row r="8044">
      <c r="A8044" s="1" t="s">
        <v>15900</v>
      </c>
      <c r="B8044" s="1" t="s">
        <v>15901</v>
      </c>
      <c r="C8044" s="1">
        <v>7939.0</v>
      </c>
      <c r="F8044" s="1" t="s">
        <v>1461</v>
      </c>
      <c r="G8044" s="2">
        <f>IFERROR(__xludf.DUMMYFUNCTION("IF(B8044="""","""",COUNTA(SPLIT(B8044,"" "")))"),2.0)</f>
        <v>2</v>
      </c>
    </row>
    <row r="8045">
      <c r="A8045" s="1" t="s">
        <v>15902</v>
      </c>
      <c r="B8045" s="1" t="s">
        <v>15903</v>
      </c>
      <c r="C8045" s="1">
        <v>8350.0</v>
      </c>
      <c r="F8045" s="1" t="s">
        <v>1461</v>
      </c>
      <c r="G8045" s="2">
        <f>IFERROR(__xludf.DUMMYFUNCTION("IF(B8045="""","""",COUNTA(SPLIT(B8045,"" "")))"),2.0)</f>
        <v>2</v>
      </c>
    </row>
    <row r="8046">
      <c r="A8046" s="1" t="s">
        <v>15904</v>
      </c>
      <c r="B8046" s="1" t="s">
        <v>15905</v>
      </c>
      <c r="C8046" s="1">
        <v>1518.0</v>
      </c>
      <c r="F8046" s="1" t="s">
        <v>1461</v>
      </c>
      <c r="G8046" s="2">
        <f>IFERROR(__xludf.DUMMYFUNCTION("IF(B8046="""","""",COUNTA(SPLIT(B8046,"" "")))"),1.0)</f>
        <v>1</v>
      </c>
    </row>
    <row r="8047">
      <c r="A8047" s="1" t="s">
        <v>15906</v>
      </c>
      <c r="B8047" s="1" t="s">
        <v>15907</v>
      </c>
      <c r="C8047" s="1">
        <v>8255.0</v>
      </c>
      <c r="F8047" s="1" t="s">
        <v>1461</v>
      </c>
      <c r="G8047" s="2">
        <f>IFERROR(__xludf.DUMMYFUNCTION("IF(B8047="""","""",COUNTA(SPLIT(B8047,"" "")))"),1.0)</f>
        <v>1</v>
      </c>
    </row>
    <row r="8048">
      <c r="A8048" s="1" t="s">
        <v>15908</v>
      </c>
      <c r="B8048" s="1" t="s">
        <v>15909</v>
      </c>
      <c r="C8048" s="1">
        <v>7530.0</v>
      </c>
      <c r="F8048" s="1" t="s">
        <v>1461</v>
      </c>
      <c r="G8048" s="2">
        <f>IFERROR(__xludf.DUMMYFUNCTION("IF(B8048="""","""",COUNTA(SPLIT(B8048,"" "")))"),2.0)</f>
        <v>2</v>
      </c>
    </row>
    <row r="8049">
      <c r="A8049" s="1" t="s">
        <v>15910</v>
      </c>
      <c r="B8049" s="1" t="s">
        <v>15911</v>
      </c>
      <c r="C8049" s="1">
        <v>1512.0</v>
      </c>
      <c r="F8049" s="1" t="s">
        <v>1461</v>
      </c>
      <c r="G8049" s="2">
        <f>IFERROR(__xludf.DUMMYFUNCTION("IF(B8049="""","""",COUNTA(SPLIT(B8049,"" "")))"),1.0)</f>
        <v>1</v>
      </c>
    </row>
    <row r="8050">
      <c r="A8050" s="1" t="s">
        <v>15912</v>
      </c>
      <c r="B8050" s="1" t="s">
        <v>15913</v>
      </c>
      <c r="C8050" s="1">
        <v>2340.0</v>
      </c>
      <c r="E8050" s="1" t="s">
        <v>13334</v>
      </c>
      <c r="F8050" s="1" t="s">
        <v>1461</v>
      </c>
      <c r="G8050" s="2">
        <f>IFERROR(__xludf.DUMMYFUNCTION("IF(B8050="""","""",COUNTA(SPLIT(B8050,"" "")))"),3.0)</f>
        <v>3</v>
      </c>
    </row>
    <row r="8051">
      <c r="A8051" s="1" t="s">
        <v>15914</v>
      </c>
      <c r="B8051" s="1" t="s">
        <v>15915</v>
      </c>
      <c r="C8051" s="1">
        <v>2390.0</v>
      </c>
      <c r="E8051" s="1" t="s">
        <v>13334</v>
      </c>
      <c r="F8051" s="1" t="s">
        <v>1461</v>
      </c>
      <c r="G8051" s="2">
        <f>IFERROR(__xludf.DUMMYFUNCTION("IF(B8051="""","""",COUNTA(SPLIT(B8051,"" "")))"),4.0)</f>
        <v>4</v>
      </c>
    </row>
    <row r="8052">
      <c r="A8052" s="1" t="s">
        <v>15916</v>
      </c>
      <c r="B8052" s="1" t="s">
        <v>15917</v>
      </c>
      <c r="C8052" s="1">
        <v>2341.0</v>
      </c>
      <c r="E8052" s="1" t="s">
        <v>13334</v>
      </c>
      <c r="F8052" s="1" t="s">
        <v>1461</v>
      </c>
      <c r="G8052" s="2">
        <f>IFERROR(__xludf.DUMMYFUNCTION("IF(B8052="""","""",COUNTA(SPLIT(B8052,"" "")))"),6.0)</f>
        <v>6</v>
      </c>
    </row>
    <row r="8053">
      <c r="A8053" s="1" t="s">
        <v>15918</v>
      </c>
      <c r="B8053" s="1" t="s">
        <v>15919</v>
      </c>
      <c r="C8053" s="1">
        <v>2339.0</v>
      </c>
      <c r="E8053" s="1" t="s">
        <v>13334</v>
      </c>
      <c r="F8053" s="1" t="s">
        <v>1461</v>
      </c>
      <c r="G8053" s="2">
        <f>IFERROR(__xludf.DUMMYFUNCTION("IF(B8053="""","""",COUNTA(SPLIT(B8053,"" "")))"),3.0)</f>
        <v>3</v>
      </c>
    </row>
    <row r="8054">
      <c r="A8054" s="1" t="s">
        <v>15920</v>
      </c>
      <c r="B8054" s="1" t="s">
        <v>15921</v>
      </c>
      <c r="C8054" s="1">
        <v>3434.0</v>
      </c>
      <c r="F8054" s="1" t="s">
        <v>1461</v>
      </c>
      <c r="G8054" s="2">
        <f>IFERROR(__xludf.DUMMYFUNCTION("IF(B8054="""","""",COUNTA(SPLIT(B8054,"" "")))"),14.0)</f>
        <v>14</v>
      </c>
    </row>
    <row r="8055">
      <c r="A8055" s="1" t="s">
        <v>15922</v>
      </c>
      <c r="B8055" s="1" t="s">
        <v>15923</v>
      </c>
      <c r="C8055" s="1">
        <v>2342.0</v>
      </c>
      <c r="E8055" s="1" t="s">
        <v>13334</v>
      </c>
      <c r="F8055" s="1" t="s">
        <v>1461</v>
      </c>
      <c r="G8055" s="2">
        <f>IFERROR(__xludf.DUMMYFUNCTION("IF(B8055="""","""",COUNTA(SPLIT(B8055,"" "")))"),17.0)</f>
        <v>17</v>
      </c>
    </row>
    <row r="8056">
      <c r="A8056" s="1" t="s">
        <v>15924</v>
      </c>
      <c r="B8056" s="1" t="s">
        <v>15925</v>
      </c>
      <c r="C8056" s="1">
        <v>8881.0</v>
      </c>
      <c r="E8056" s="1" t="s">
        <v>13334</v>
      </c>
      <c r="F8056" s="1" t="s">
        <v>1461</v>
      </c>
      <c r="G8056" s="2">
        <f>IFERROR(__xludf.DUMMYFUNCTION("IF(B8056="""","""",COUNTA(SPLIT(B8056,"" "")))"),3.0)</f>
        <v>3</v>
      </c>
    </row>
    <row r="8057">
      <c r="A8057" s="1" t="s">
        <v>15926</v>
      </c>
      <c r="B8057" s="1" t="s">
        <v>15927</v>
      </c>
      <c r="C8057" s="1">
        <v>1727.0</v>
      </c>
      <c r="F8057" s="1" t="s">
        <v>1461</v>
      </c>
      <c r="G8057" s="2">
        <f>IFERROR(__xludf.DUMMYFUNCTION("IF(B8057="""","""",COUNTA(SPLIT(B8057,"" "")))"),37.0)</f>
        <v>37</v>
      </c>
    </row>
    <row r="8058">
      <c r="A8058" s="1" t="s">
        <v>15928</v>
      </c>
      <c r="B8058" s="1" t="s">
        <v>15929</v>
      </c>
      <c r="C8058" s="1">
        <v>1715.0</v>
      </c>
      <c r="F8058" s="1" t="s">
        <v>1461</v>
      </c>
      <c r="G8058" s="2">
        <f>IFERROR(__xludf.DUMMYFUNCTION("IF(B8058="""","""",COUNTA(SPLIT(B8058,"" "")))"),14.0)</f>
        <v>14</v>
      </c>
    </row>
    <row r="8059">
      <c r="A8059" s="1" t="s">
        <v>15930</v>
      </c>
      <c r="B8059" s="1" t="s">
        <v>15931</v>
      </c>
      <c r="C8059" s="1">
        <v>1716.0</v>
      </c>
      <c r="E8059" s="1" t="s">
        <v>13334</v>
      </c>
      <c r="F8059" s="1" t="s">
        <v>1461</v>
      </c>
      <c r="G8059" s="2">
        <f>IFERROR(__xludf.DUMMYFUNCTION("IF(B8059="""","""",COUNTA(SPLIT(B8059,"" "")))"),1.0)</f>
        <v>1</v>
      </c>
    </row>
    <row r="8060">
      <c r="A8060" s="1" t="s">
        <v>15932</v>
      </c>
      <c r="B8060" s="1" t="s">
        <v>15933</v>
      </c>
      <c r="C8060" s="1">
        <v>1707.0</v>
      </c>
      <c r="F8060" s="1" t="s">
        <v>1461</v>
      </c>
      <c r="G8060" s="2">
        <f>IFERROR(__xludf.DUMMYFUNCTION("IF(B8060="""","""",COUNTA(SPLIT(B8060,"" "")))"),16.0)</f>
        <v>16</v>
      </c>
    </row>
    <row r="8061">
      <c r="A8061" s="1" t="s">
        <v>15934</v>
      </c>
      <c r="B8061" s="1" t="s">
        <v>581</v>
      </c>
      <c r="C8061" s="1">
        <v>1708.0</v>
      </c>
      <c r="F8061" s="1" t="s">
        <v>1461</v>
      </c>
      <c r="G8061" s="2">
        <f>IFERROR(__xludf.DUMMYFUNCTION("IF(B8061="""","""",COUNTA(SPLIT(B8061,"" "")))"),1.0)</f>
        <v>1</v>
      </c>
    </row>
    <row r="8062">
      <c r="A8062" s="1" t="s">
        <v>15935</v>
      </c>
      <c r="B8062" s="1" t="s">
        <v>15936</v>
      </c>
      <c r="C8062" s="1">
        <v>7191.0</v>
      </c>
      <c r="F8062" s="1" t="s">
        <v>1461</v>
      </c>
      <c r="G8062" s="2">
        <f>IFERROR(__xludf.DUMMYFUNCTION("IF(B8062="""","""",COUNTA(SPLIT(B8062,"" "")))"),1.0)</f>
        <v>1</v>
      </c>
    </row>
    <row r="8063">
      <c r="A8063" s="1" t="s">
        <v>15937</v>
      </c>
      <c r="B8063" s="1" t="s">
        <v>11228</v>
      </c>
      <c r="C8063" s="1">
        <v>7190.0</v>
      </c>
      <c r="F8063" s="1" t="s">
        <v>1461</v>
      </c>
      <c r="G8063" s="2">
        <f>IFERROR(__xludf.DUMMYFUNCTION("IF(B8063="""","""",COUNTA(SPLIT(B8063,"" "")))"),1.0)</f>
        <v>1</v>
      </c>
    </row>
    <row r="8064">
      <c r="A8064" s="1" t="s">
        <v>15938</v>
      </c>
      <c r="B8064" s="1" t="s">
        <v>15939</v>
      </c>
      <c r="C8064" s="1">
        <v>1711.0</v>
      </c>
      <c r="F8064" s="1" t="s">
        <v>1461</v>
      </c>
      <c r="G8064" s="2">
        <f>IFERROR(__xludf.DUMMYFUNCTION("IF(B8064="""","""",COUNTA(SPLIT(B8064,"" "")))"),18.0)</f>
        <v>18</v>
      </c>
    </row>
    <row r="8065">
      <c r="A8065" s="1" t="s">
        <v>15940</v>
      </c>
      <c r="B8065" s="1" t="s">
        <v>15941</v>
      </c>
      <c r="C8065" s="1">
        <v>1701.0</v>
      </c>
      <c r="F8065" s="1" t="s">
        <v>1461</v>
      </c>
      <c r="G8065" s="2">
        <f>IFERROR(__xludf.DUMMYFUNCTION("IF(B8065="""","""",COUNTA(SPLIT(B8065,"" "")))"),11.0)</f>
        <v>11</v>
      </c>
    </row>
    <row r="8066">
      <c r="A8066" s="1" t="s">
        <v>15942</v>
      </c>
      <c r="B8066" s="1" t="s">
        <v>597</v>
      </c>
      <c r="C8066" s="1">
        <v>1702.0</v>
      </c>
      <c r="F8066" s="1" t="s">
        <v>1461</v>
      </c>
      <c r="G8066" s="2">
        <f>IFERROR(__xludf.DUMMYFUNCTION("IF(B8066="""","""",COUNTA(SPLIT(B8066,"" "")))"),1.0)</f>
        <v>1</v>
      </c>
    </row>
    <row r="8067">
      <c r="A8067" s="1" t="s">
        <v>15943</v>
      </c>
      <c r="B8067" s="1" t="s">
        <v>15944</v>
      </c>
      <c r="C8067" s="1">
        <v>1703.0</v>
      </c>
      <c r="F8067" s="1" t="s">
        <v>1461</v>
      </c>
      <c r="G8067" s="2">
        <f>IFERROR(__xludf.DUMMYFUNCTION("IF(B8067="""","""",COUNTA(SPLIT(B8067,"" "")))"),13.0)</f>
        <v>13</v>
      </c>
    </row>
    <row r="8068">
      <c r="A8068" s="1" t="s">
        <v>15945</v>
      </c>
      <c r="B8068" s="1" t="s">
        <v>605</v>
      </c>
      <c r="C8068" s="1">
        <v>1704.0</v>
      </c>
      <c r="F8068" s="1" t="s">
        <v>1461</v>
      </c>
      <c r="G8068" s="2">
        <f>IFERROR(__xludf.DUMMYFUNCTION("IF(B8068="""","""",COUNTA(SPLIT(B8068,"" "")))"),1.0)</f>
        <v>1</v>
      </c>
    </row>
    <row r="8069">
      <c r="A8069" s="1" t="s">
        <v>15946</v>
      </c>
      <c r="B8069" s="1" t="s">
        <v>15947</v>
      </c>
      <c r="C8069" s="1">
        <v>1941.0</v>
      </c>
      <c r="E8069" s="1" t="s">
        <v>13334</v>
      </c>
      <c r="F8069" s="1" t="s">
        <v>1461</v>
      </c>
      <c r="G8069" s="2">
        <f>IFERROR(__xludf.DUMMYFUNCTION("IF(B8069="""","""",COUNTA(SPLIT(B8069,"" "")))"),30.0)</f>
        <v>30</v>
      </c>
    </row>
    <row r="8070">
      <c r="A8070" s="1" t="s">
        <v>15948</v>
      </c>
      <c r="B8070" s="1" t="s">
        <v>15949</v>
      </c>
      <c r="C8070" s="1">
        <v>1940.0</v>
      </c>
      <c r="E8070" s="1" t="s">
        <v>13334</v>
      </c>
      <c r="F8070" s="1" t="s">
        <v>1461</v>
      </c>
      <c r="G8070" s="2">
        <f>IFERROR(__xludf.DUMMYFUNCTION("IF(B8070="""","""",COUNTA(SPLIT(B8070,"" "")))"),3.0)</f>
        <v>3</v>
      </c>
    </row>
    <row r="8071">
      <c r="A8071" s="1" t="s">
        <v>15950</v>
      </c>
      <c r="B8071" s="1" t="s">
        <v>15951</v>
      </c>
      <c r="C8071" s="1">
        <v>1700.0</v>
      </c>
      <c r="F8071" s="1" t="s">
        <v>1461</v>
      </c>
      <c r="G8071" s="2">
        <f>IFERROR(__xludf.DUMMYFUNCTION("IF(B8071="""","""",COUNTA(SPLIT(B8071,"" "")))"),14.0)</f>
        <v>14</v>
      </c>
    </row>
    <row r="8072">
      <c r="A8072" s="1" t="s">
        <v>15952</v>
      </c>
      <c r="B8072" s="1" t="s">
        <v>15953</v>
      </c>
      <c r="C8072" s="1">
        <v>1699.0</v>
      </c>
      <c r="F8072" s="1" t="s">
        <v>1461</v>
      </c>
      <c r="G8072" s="2">
        <f>IFERROR(__xludf.DUMMYFUNCTION("IF(B8072="""","""",COUNTA(SPLIT(B8072,"" "")))"),2.0)</f>
        <v>2</v>
      </c>
    </row>
    <row r="8073">
      <c r="A8073" s="1" t="s">
        <v>15954</v>
      </c>
      <c r="B8073" s="1" t="s">
        <v>15955</v>
      </c>
      <c r="C8073" s="1">
        <v>1939.0</v>
      </c>
      <c r="E8073" s="1" t="s">
        <v>13334</v>
      </c>
      <c r="F8073" s="1" t="s">
        <v>1461</v>
      </c>
      <c r="G8073" s="2">
        <f>IFERROR(__xludf.DUMMYFUNCTION("IF(B8073="""","""",COUNTA(SPLIT(B8073,"" "")))"),35.0)</f>
        <v>35</v>
      </c>
    </row>
    <row r="8074">
      <c r="A8074" s="1" t="s">
        <v>15956</v>
      </c>
      <c r="B8074" s="1" t="s">
        <v>15957</v>
      </c>
      <c r="C8074" s="1">
        <v>1938.0</v>
      </c>
      <c r="E8074" s="1" t="s">
        <v>13334</v>
      </c>
      <c r="F8074" s="1" t="s">
        <v>1461</v>
      </c>
      <c r="G8074" s="2">
        <f>IFERROR(__xludf.DUMMYFUNCTION("IF(B8074="""","""",COUNTA(SPLIT(B8074,"" "")))"),3.0)</f>
        <v>3</v>
      </c>
    </row>
    <row r="8075">
      <c r="A8075" s="1" t="s">
        <v>15958</v>
      </c>
      <c r="B8075" s="1" t="s">
        <v>15959</v>
      </c>
      <c r="C8075" s="1">
        <v>3225.0</v>
      </c>
      <c r="F8075" s="1" t="s">
        <v>1461</v>
      </c>
      <c r="G8075" s="2">
        <f>IFERROR(__xludf.DUMMYFUNCTION("IF(B8075="""","""",COUNTA(SPLIT(B8075,"" "")))"),13.0)</f>
        <v>13</v>
      </c>
    </row>
    <row r="8076">
      <c r="A8076" s="1" t="s">
        <v>15960</v>
      </c>
      <c r="B8076" s="1" t="s">
        <v>15961</v>
      </c>
      <c r="C8076" s="1">
        <v>3224.0</v>
      </c>
      <c r="F8076" s="1" t="s">
        <v>1461</v>
      </c>
      <c r="G8076" s="2">
        <f>IFERROR(__xludf.DUMMYFUNCTION("IF(B8076="""","""",COUNTA(SPLIT(B8076,"" "")))"),6.0)</f>
        <v>6</v>
      </c>
    </row>
    <row r="8077">
      <c r="A8077" s="1" t="s">
        <v>15962</v>
      </c>
      <c r="B8077" s="1" t="s">
        <v>15963</v>
      </c>
      <c r="C8077" s="1">
        <v>1709.0</v>
      </c>
      <c r="F8077" s="1" t="s">
        <v>1461</v>
      </c>
      <c r="G8077" s="2">
        <f>IFERROR(__xludf.DUMMYFUNCTION("IF(B8077="""","""",COUNTA(SPLIT(B8077,"" "")))"),9.0)</f>
        <v>9</v>
      </c>
    </row>
    <row r="8078">
      <c r="A8078" s="1" t="s">
        <v>15964</v>
      </c>
      <c r="B8078" s="1" t="s">
        <v>15965</v>
      </c>
      <c r="C8078" s="1">
        <v>1710.0</v>
      </c>
      <c r="F8078" s="1" t="s">
        <v>1461</v>
      </c>
      <c r="G8078" s="2">
        <f>IFERROR(__xludf.DUMMYFUNCTION("IF(B8078="""","""",COUNTA(SPLIT(B8078,"" "")))"),1.0)</f>
        <v>1</v>
      </c>
    </row>
    <row r="8079">
      <c r="A8079" s="1" t="s">
        <v>15966</v>
      </c>
      <c r="B8079" s="1" t="s">
        <v>15967</v>
      </c>
      <c r="C8079" s="1">
        <v>1705.0</v>
      </c>
      <c r="F8079" s="1" t="s">
        <v>1461</v>
      </c>
      <c r="G8079" s="2">
        <f>IFERROR(__xludf.DUMMYFUNCTION("IF(B8079="""","""",COUNTA(SPLIT(B8079,"" "")))"),6.0)</f>
        <v>6</v>
      </c>
    </row>
    <row r="8080">
      <c r="A8080" s="1" t="s">
        <v>15968</v>
      </c>
      <c r="B8080" s="1" t="s">
        <v>15969</v>
      </c>
      <c r="C8080" s="1">
        <v>1706.0</v>
      </c>
      <c r="F8080" s="1" t="s">
        <v>1461</v>
      </c>
      <c r="G8080" s="2">
        <f>IFERROR(__xludf.DUMMYFUNCTION("IF(B8080="""","""",COUNTA(SPLIT(B8080,"" "")))"),1.0)</f>
        <v>1</v>
      </c>
    </row>
    <row r="8081">
      <c r="A8081" s="1" t="s">
        <v>15970</v>
      </c>
      <c r="B8081" s="1" t="s">
        <v>15971</v>
      </c>
      <c r="C8081" s="1">
        <v>1713.0</v>
      </c>
      <c r="F8081" s="1" t="s">
        <v>1461</v>
      </c>
      <c r="G8081" s="2">
        <f>IFERROR(__xludf.DUMMYFUNCTION("IF(B8081="""","""",COUNTA(SPLIT(B8081,"" "")))"),6.0)</f>
        <v>6</v>
      </c>
    </row>
    <row r="8082">
      <c r="A8082" s="1" t="s">
        <v>15972</v>
      </c>
      <c r="B8082" s="1" t="s">
        <v>664</v>
      </c>
      <c r="C8082" s="1">
        <v>1714.0</v>
      </c>
      <c r="F8082" s="1" t="s">
        <v>1461</v>
      </c>
      <c r="G8082" s="2">
        <f>IFERROR(__xludf.DUMMYFUNCTION("IF(B8082="""","""",COUNTA(SPLIT(B8082,"" "")))"),1.0)</f>
        <v>1</v>
      </c>
    </row>
    <row r="8083">
      <c r="A8083" s="1" t="s">
        <v>15973</v>
      </c>
      <c r="B8083" s="1" t="s">
        <v>15974</v>
      </c>
      <c r="C8083" s="1">
        <v>2148.0</v>
      </c>
      <c r="E8083" s="1" t="s">
        <v>390</v>
      </c>
      <c r="F8083" s="1" t="s">
        <v>1461</v>
      </c>
      <c r="G8083" s="2">
        <f>IFERROR(__xludf.DUMMYFUNCTION("IF(B8083="""","""",COUNTA(SPLIT(B8083,"" "")))"),3.0)</f>
        <v>3</v>
      </c>
    </row>
    <row r="8084">
      <c r="A8084" s="1" t="s">
        <v>15975</v>
      </c>
      <c r="B8084" s="1" t="s">
        <v>15976</v>
      </c>
      <c r="C8084" s="1">
        <v>8472.0</v>
      </c>
      <c r="F8084" s="1" t="s">
        <v>1461</v>
      </c>
      <c r="G8084" s="2">
        <f>IFERROR(__xludf.DUMMYFUNCTION("IF(B8084="""","""",COUNTA(SPLIT(B8084,"" "")))"),7.0)</f>
        <v>7</v>
      </c>
    </row>
    <row r="8085">
      <c r="A8085" s="1" t="s">
        <v>15977</v>
      </c>
      <c r="B8085" s="1" t="s">
        <v>15978</v>
      </c>
      <c r="C8085" s="1">
        <v>2133.0</v>
      </c>
      <c r="F8085" s="1" t="s">
        <v>1461</v>
      </c>
      <c r="G8085" s="2">
        <f>IFERROR(__xludf.DUMMYFUNCTION("IF(B8085="""","""",COUNTA(SPLIT(B8085,"" "")))"),16.0)</f>
        <v>16</v>
      </c>
    </row>
    <row r="8086">
      <c r="A8086" s="1" t="s">
        <v>15979</v>
      </c>
      <c r="B8086" s="1" t="s">
        <v>15980</v>
      </c>
      <c r="C8086" s="1">
        <v>8473.0</v>
      </c>
      <c r="F8086" s="1" t="s">
        <v>1461</v>
      </c>
      <c r="G8086" s="2">
        <f>IFERROR(__xludf.DUMMYFUNCTION("IF(B8086="""","""",COUNTA(SPLIT(B8086,"" "")))"),7.0)</f>
        <v>7</v>
      </c>
    </row>
    <row r="8087">
      <c r="A8087" s="1" t="s">
        <v>15981</v>
      </c>
      <c r="B8087" s="1" t="s">
        <v>15982</v>
      </c>
      <c r="C8087" s="1">
        <v>8471.0</v>
      </c>
      <c r="F8087" s="1" t="s">
        <v>1461</v>
      </c>
      <c r="G8087" s="2">
        <f>IFERROR(__xludf.DUMMYFUNCTION("IF(B8087="""","""",COUNTA(SPLIT(B8087,"" "")))"),18.0)</f>
        <v>18</v>
      </c>
    </row>
    <row r="8088">
      <c r="A8088" s="1" t="s">
        <v>15983</v>
      </c>
      <c r="B8088" s="1" t="s">
        <v>15984</v>
      </c>
      <c r="C8088" s="1">
        <v>8336.0</v>
      </c>
      <c r="F8088" s="1" t="s">
        <v>1461</v>
      </c>
      <c r="G8088" s="2">
        <f>IFERROR(__xludf.DUMMYFUNCTION("IF(B8088="""","""",COUNTA(SPLIT(B8088,"" "")))"),9.0)</f>
        <v>9</v>
      </c>
    </row>
    <row r="8089">
      <c r="A8089" s="1" t="s">
        <v>15985</v>
      </c>
      <c r="B8089" s="1" t="s">
        <v>15986</v>
      </c>
      <c r="C8089" s="1">
        <v>8470.0</v>
      </c>
      <c r="F8089" s="1" t="s">
        <v>1461</v>
      </c>
      <c r="G8089" s="2">
        <f>IFERROR(__xludf.DUMMYFUNCTION("IF(B8089="""","""",COUNTA(SPLIT(B8089,"" "")))"),18.0)</f>
        <v>18</v>
      </c>
    </row>
    <row r="8090">
      <c r="A8090" s="1" t="s">
        <v>15987</v>
      </c>
      <c r="B8090" s="1" t="s">
        <v>15988</v>
      </c>
      <c r="C8090" s="1">
        <v>8465.0</v>
      </c>
      <c r="F8090" s="1" t="s">
        <v>1461</v>
      </c>
      <c r="G8090" s="2">
        <f>IFERROR(__xludf.DUMMYFUNCTION("IF(B8090="""","""",COUNTA(SPLIT(B8090,"" "")))"),1.0)</f>
        <v>1</v>
      </c>
    </row>
    <row r="8091">
      <c r="A8091" s="1" t="s">
        <v>15989</v>
      </c>
      <c r="B8091" s="1" t="s">
        <v>15990</v>
      </c>
      <c r="C8091" s="1">
        <v>9797.0</v>
      </c>
      <c r="E8091" s="1" t="s">
        <v>13334</v>
      </c>
      <c r="F8091" s="1" t="s">
        <v>1461</v>
      </c>
      <c r="G8091" s="2">
        <f>IFERROR(__xludf.DUMMYFUNCTION("IF(B8091="""","""",COUNTA(SPLIT(B8091,"" "")))"),39.0)</f>
        <v>39</v>
      </c>
    </row>
    <row r="8092">
      <c r="A8092" s="1" t="s">
        <v>15991</v>
      </c>
      <c r="B8092" s="1" t="s">
        <v>15992</v>
      </c>
      <c r="C8092" s="1">
        <v>9798.0</v>
      </c>
      <c r="E8092" s="1" t="s">
        <v>13334</v>
      </c>
      <c r="F8092" s="1" t="s">
        <v>1461</v>
      </c>
      <c r="G8092" s="2">
        <f>IFERROR(__xludf.DUMMYFUNCTION("IF(B8092="""","""",COUNTA(SPLIT(B8092,"" "")))"),3.0)</f>
        <v>3</v>
      </c>
    </row>
    <row r="8093">
      <c r="A8093" s="1" t="s">
        <v>15993</v>
      </c>
      <c r="B8093" s="1" t="s">
        <v>15994</v>
      </c>
      <c r="C8093" s="1">
        <v>7193.0</v>
      </c>
      <c r="F8093" s="1" t="s">
        <v>1461</v>
      </c>
      <c r="G8093" s="2">
        <f>IFERROR(__xludf.DUMMYFUNCTION("IF(B8093="""","""",COUNTA(SPLIT(B8093,"" "")))"),2.0)</f>
        <v>2</v>
      </c>
    </row>
    <row r="8094">
      <c r="A8094" s="1" t="s">
        <v>15995</v>
      </c>
      <c r="B8094" s="1" t="s">
        <v>15996</v>
      </c>
      <c r="C8094" s="1">
        <v>7260.0</v>
      </c>
      <c r="F8094" s="1" t="s">
        <v>1461</v>
      </c>
      <c r="G8094" s="2">
        <f>IFERROR(__xludf.DUMMYFUNCTION("IF(B8094="""","""",COUNTA(SPLIT(B8094,"" "")))"),2.0)</f>
        <v>2</v>
      </c>
    </row>
    <row r="8095">
      <c r="A8095" s="1" t="s">
        <v>15997</v>
      </c>
      <c r="B8095" s="1" t="s">
        <v>15998</v>
      </c>
      <c r="C8095" s="1">
        <v>1665.0</v>
      </c>
      <c r="F8095" s="1" t="s">
        <v>1461</v>
      </c>
      <c r="G8095" s="2">
        <f>IFERROR(__xludf.DUMMYFUNCTION("IF(B8095="""","""",COUNTA(SPLIT(B8095,"" "")))"),7.0)</f>
        <v>7</v>
      </c>
    </row>
    <row r="8096">
      <c r="A8096" s="1" t="s">
        <v>15999</v>
      </c>
      <c r="B8096" s="1" t="s">
        <v>16000</v>
      </c>
      <c r="C8096" s="1">
        <v>1664.0</v>
      </c>
      <c r="F8096" s="1" t="s">
        <v>1461</v>
      </c>
      <c r="G8096" s="2">
        <f>IFERROR(__xludf.DUMMYFUNCTION("IF(B8096="""","""",COUNTA(SPLIT(B8096,"" "")))"),2.0)</f>
        <v>2</v>
      </c>
    </row>
    <row r="8097">
      <c r="A8097" s="1" t="s">
        <v>16001</v>
      </c>
      <c r="B8097" s="1" t="s">
        <v>16002</v>
      </c>
      <c r="C8097" s="1">
        <v>2966.0</v>
      </c>
      <c r="F8097" s="1" t="s">
        <v>1461</v>
      </c>
      <c r="G8097" s="2">
        <f>IFERROR(__xludf.DUMMYFUNCTION("IF(B8097="""","""",COUNTA(SPLIT(B8097,"" "")))"),6.0)</f>
        <v>6</v>
      </c>
    </row>
    <row r="8098">
      <c r="A8098" s="1" t="s">
        <v>16003</v>
      </c>
      <c r="B8098" s="1" t="s">
        <v>16004</v>
      </c>
      <c r="C8098" s="1">
        <v>2962.0</v>
      </c>
      <c r="F8098" s="1" t="s">
        <v>1461</v>
      </c>
      <c r="G8098" s="2">
        <f>IFERROR(__xludf.DUMMYFUNCTION("IF(B8098="""","""",COUNTA(SPLIT(B8098,"" "")))"),1.0)</f>
        <v>1</v>
      </c>
    </row>
    <row r="8099">
      <c r="A8099" s="1" t="s">
        <v>16005</v>
      </c>
      <c r="B8099" s="1" t="s">
        <v>16006</v>
      </c>
      <c r="C8099" s="1">
        <v>1790.0</v>
      </c>
      <c r="F8099" s="1" t="s">
        <v>1461</v>
      </c>
      <c r="G8099" s="2">
        <f>IFERROR(__xludf.DUMMYFUNCTION("IF(B8099="""","""",COUNTA(SPLIT(B8099,"" "")))"),7.0)</f>
        <v>7</v>
      </c>
    </row>
    <row r="8100">
      <c r="A8100" s="1" t="s">
        <v>16007</v>
      </c>
      <c r="B8100" s="1" t="s">
        <v>10997</v>
      </c>
      <c r="C8100" s="1">
        <v>1789.0</v>
      </c>
      <c r="F8100" s="1" t="s">
        <v>1461</v>
      </c>
      <c r="G8100" s="2">
        <f>IFERROR(__xludf.DUMMYFUNCTION("IF(B8100="""","""",COUNTA(SPLIT(B8100,"" "")))"),2.0)</f>
        <v>2</v>
      </c>
    </row>
    <row r="8101">
      <c r="A8101" s="1" t="s">
        <v>16008</v>
      </c>
      <c r="B8101" s="1" t="s">
        <v>16009</v>
      </c>
      <c r="C8101" s="1">
        <v>7943.0</v>
      </c>
      <c r="F8101" s="1" t="s">
        <v>1461</v>
      </c>
      <c r="G8101" s="2">
        <f>IFERROR(__xludf.DUMMYFUNCTION("IF(B8101="""","""",COUNTA(SPLIT(B8101,"" "")))"),4.0)</f>
        <v>4</v>
      </c>
    </row>
    <row r="8102">
      <c r="A8102" s="1" t="s">
        <v>16010</v>
      </c>
      <c r="B8102" s="1" t="s">
        <v>16011</v>
      </c>
      <c r="C8102" s="1">
        <v>7944.0</v>
      </c>
      <c r="F8102" s="1" t="s">
        <v>1461</v>
      </c>
      <c r="G8102" s="2">
        <f>IFERROR(__xludf.DUMMYFUNCTION("IF(B8102="""","""",COUNTA(SPLIT(B8102,"" "")))"),6.0)</f>
        <v>6</v>
      </c>
    </row>
    <row r="8103">
      <c r="A8103" s="1" t="s">
        <v>16012</v>
      </c>
      <c r="B8103" s="1" t="s">
        <v>13030</v>
      </c>
      <c r="C8103" s="1">
        <v>7942.0</v>
      </c>
      <c r="F8103" s="1" t="s">
        <v>1461</v>
      </c>
      <c r="G8103" s="2">
        <f>IFERROR(__xludf.DUMMYFUNCTION("IF(B8103="""","""",COUNTA(SPLIT(B8103,"" "")))"),1.0)</f>
        <v>1</v>
      </c>
    </row>
    <row r="8104">
      <c r="A8104" s="1" t="s">
        <v>16013</v>
      </c>
      <c r="B8104" s="1" t="s">
        <v>16014</v>
      </c>
      <c r="C8104" s="1">
        <v>8896.0</v>
      </c>
      <c r="F8104" s="1" t="s">
        <v>1461</v>
      </c>
      <c r="G8104" s="2">
        <f>IFERROR(__xludf.DUMMYFUNCTION("IF(B8104="""","""",COUNTA(SPLIT(B8104,"" "")))"),53.0)</f>
        <v>53</v>
      </c>
    </row>
    <row r="8105">
      <c r="A8105" s="1" t="s">
        <v>16015</v>
      </c>
      <c r="B8105" s="1" t="s">
        <v>16016</v>
      </c>
      <c r="C8105" s="1">
        <v>1669.0</v>
      </c>
      <c r="F8105" s="1" t="s">
        <v>1461</v>
      </c>
      <c r="G8105" s="2">
        <f>IFERROR(__xludf.DUMMYFUNCTION("IF(B8105="""","""",COUNTA(SPLIT(B8105,"" "")))"),16.0)</f>
        <v>16</v>
      </c>
    </row>
    <row r="8106">
      <c r="A8106" s="1" t="s">
        <v>16017</v>
      </c>
      <c r="B8106" s="1" t="s">
        <v>16018</v>
      </c>
      <c r="C8106" s="1">
        <v>2136.0</v>
      </c>
      <c r="F8106" s="1" t="s">
        <v>1461</v>
      </c>
      <c r="G8106" s="2">
        <f>IFERROR(__xludf.DUMMYFUNCTION("IF(B8106="""","""",COUNTA(SPLIT(B8106,"" "")))"),3.0)</f>
        <v>3</v>
      </c>
    </row>
    <row r="8107">
      <c r="A8107" s="1" t="s">
        <v>16019</v>
      </c>
      <c r="B8107" s="1" t="s">
        <v>16020</v>
      </c>
      <c r="C8107" s="1">
        <v>1668.0</v>
      </c>
      <c r="F8107" s="1" t="s">
        <v>1461</v>
      </c>
      <c r="G8107" s="2">
        <f>IFERROR(__xludf.DUMMYFUNCTION("IF(B8107="""","""",COUNTA(SPLIT(B8107,"" "")))"),2.0)</f>
        <v>2</v>
      </c>
    </row>
    <row r="8108">
      <c r="A8108" s="1" t="s">
        <v>16021</v>
      </c>
      <c r="B8108" s="1" t="s">
        <v>16022</v>
      </c>
      <c r="C8108" s="1">
        <v>1784.0</v>
      </c>
      <c r="F8108" s="1" t="s">
        <v>1461</v>
      </c>
      <c r="G8108" s="2">
        <f>IFERROR(__xludf.DUMMYFUNCTION("IF(B8108="""","""",COUNTA(SPLIT(B8108,"" "")))"),6.0)</f>
        <v>6</v>
      </c>
    </row>
    <row r="8109">
      <c r="A8109" s="1" t="s">
        <v>16023</v>
      </c>
      <c r="B8109" s="1" t="s">
        <v>16024</v>
      </c>
      <c r="C8109" s="1">
        <v>1783.0</v>
      </c>
      <c r="F8109" s="1" t="s">
        <v>1461</v>
      </c>
      <c r="G8109" s="2">
        <f>IFERROR(__xludf.DUMMYFUNCTION("IF(B8109="""","""",COUNTA(SPLIT(B8109,"" "")))"),1.0)</f>
        <v>1</v>
      </c>
    </row>
    <row r="8110">
      <c r="A8110" s="1" t="s">
        <v>16025</v>
      </c>
      <c r="B8110" s="1" t="s">
        <v>16026</v>
      </c>
      <c r="C8110" s="1">
        <v>1659.0</v>
      </c>
      <c r="F8110" s="1" t="s">
        <v>1461</v>
      </c>
      <c r="G8110" s="2">
        <f>IFERROR(__xludf.DUMMYFUNCTION("IF(B8110="""","""",COUNTA(SPLIT(B8110,"" "")))"),10.0)</f>
        <v>10</v>
      </c>
    </row>
    <row r="8111">
      <c r="A8111" s="1" t="s">
        <v>16027</v>
      </c>
      <c r="B8111" s="1" t="s">
        <v>16028</v>
      </c>
      <c r="C8111" s="1">
        <v>2131.0</v>
      </c>
      <c r="F8111" s="1" t="s">
        <v>1461</v>
      </c>
      <c r="G8111" s="2">
        <f>IFERROR(__xludf.DUMMYFUNCTION("IF(B8111="""","""",COUNTA(SPLIT(B8111,"" "")))"),2.0)</f>
        <v>2</v>
      </c>
    </row>
    <row r="8112">
      <c r="A8112" s="1" t="s">
        <v>16029</v>
      </c>
      <c r="B8112" s="1" t="s">
        <v>13647</v>
      </c>
      <c r="C8112" s="1">
        <v>1658.0</v>
      </c>
      <c r="F8112" s="1" t="s">
        <v>1461</v>
      </c>
      <c r="G8112" s="2">
        <f>IFERROR(__xludf.DUMMYFUNCTION("IF(B8112="""","""",COUNTA(SPLIT(B8112,"" "")))"),1.0)</f>
        <v>1</v>
      </c>
    </row>
    <row r="8113">
      <c r="A8113" s="1" t="s">
        <v>16030</v>
      </c>
      <c r="B8113" s="1" t="s">
        <v>16031</v>
      </c>
      <c r="C8113" s="1">
        <v>7946.0</v>
      </c>
      <c r="F8113" s="1" t="s">
        <v>1461</v>
      </c>
      <c r="G8113" s="2">
        <f>IFERROR(__xludf.DUMMYFUNCTION("IF(B8113="""","""",COUNTA(SPLIT(B8113,"" "")))"),7.0)</f>
        <v>7</v>
      </c>
    </row>
    <row r="8114">
      <c r="A8114" s="1" t="s">
        <v>16032</v>
      </c>
      <c r="B8114" s="1" t="s">
        <v>13651</v>
      </c>
      <c r="C8114" s="1">
        <v>7945.0</v>
      </c>
      <c r="F8114" s="1" t="s">
        <v>1461</v>
      </c>
      <c r="G8114" s="2">
        <f>IFERROR(__xludf.DUMMYFUNCTION("IF(B8114="""","""",COUNTA(SPLIT(B8114,"" "")))"),1.0)</f>
        <v>1</v>
      </c>
    </row>
    <row r="8115">
      <c r="A8115" s="1" t="s">
        <v>16033</v>
      </c>
      <c r="B8115" s="1" t="s">
        <v>16034</v>
      </c>
      <c r="C8115" s="1">
        <v>7948.0</v>
      </c>
      <c r="F8115" s="1" t="s">
        <v>1461</v>
      </c>
      <c r="G8115" s="2">
        <f>IFERROR(__xludf.DUMMYFUNCTION("IF(B8115="""","""",COUNTA(SPLIT(B8115,"" "")))"),7.0)</f>
        <v>7</v>
      </c>
    </row>
    <row r="8116">
      <c r="A8116" s="1" t="s">
        <v>16035</v>
      </c>
      <c r="B8116" s="1" t="s">
        <v>13655</v>
      </c>
      <c r="C8116" s="1">
        <v>7947.0</v>
      </c>
      <c r="F8116" s="1" t="s">
        <v>1461</v>
      </c>
      <c r="G8116" s="2">
        <f>IFERROR(__xludf.DUMMYFUNCTION("IF(B8116="""","""",COUNTA(SPLIT(B8116,"" "")))"),2.0)</f>
        <v>2</v>
      </c>
    </row>
    <row r="8117">
      <c r="A8117" s="1" t="s">
        <v>16036</v>
      </c>
      <c r="B8117" s="1" t="s">
        <v>16037</v>
      </c>
      <c r="C8117" s="1">
        <v>1661.0</v>
      </c>
      <c r="F8117" s="1" t="s">
        <v>1461</v>
      </c>
      <c r="G8117" s="2">
        <f>IFERROR(__xludf.DUMMYFUNCTION("IF(B8117="""","""",COUNTA(SPLIT(B8117,"" "")))"),6.0)</f>
        <v>6</v>
      </c>
    </row>
    <row r="8118">
      <c r="A8118" s="1" t="s">
        <v>16038</v>
      </c>
      <c r="B8118" s="1" t="s">
        <v>16039</v>
      </c>
      <c r="C8118" s="1">
        <v>2130.0</v>
      </c>
      <c r="F8118" s="1" t="s">
        <v>1461</v>
      </c>
      <c r="G8118" s="2">
        <f>IFERROR(__xludf.DUMMYFUNCTION("IF(B8118="""","""",COUNTA(SPLIT(B8118,"" "")))"),2.0)</f>
        <v>2</v>
      </c>
    </row>
    <row r="8119">
      <c r="A8119" s="1" t="s">
        <v>16040</v>
      </c>
      <c r="B8119" s="1" t="s">
        <v>634</v>
      </c>
      <c r="C8119" s="1">
        <v>1660.0</v>
      </c>
      <c r="F8119" s="1" t="s">
        <v>1461</v>
      </c>
      <c r="G8119" s="2">
        <f>IFERROR(__xludf.DUMMYFUNCTION("IF(B8119="""","""",COUNTA(SPLIT(B8119,"" "")))"),1.0)</f>
        <v>1</v>
      </c>
    </row>
    <row r="8120">
      <c r="A8120" s="1" t="s">
        <v>16041</v>
      </c>
      <c r="B8120" s="1" t="s">
        <v>16042</v>
      </c>
      <c r="C8120" s="1">
        <v>1786.0</v>
      </c>
      <c r="F8120" s="1" t="s">
        <v>1461</v>
      </c>
      <c r="G8120" s="2">
        <f>IFERROR(__xludf.DUMMYFUNCTION("IF(B8120="""","""",COUNTA(SPLIT(B8120,"" "")))"),6.0)</f>
        <v>6</v>
      </c>
    </row>
    <row r="8121">
      <c r="A8121" s="1" t="s">
        <v>16043</v>
      </c>
      <c r="B8121" s="1" t="s">
        <v>1261</v>
      </c>
      <c r="C8121" s="1">
        <v>1785.0</v>
      </c>
      <c r="F8121" s="1" t="s">
        <v>1461</v>
      </c>
      <c r="G8121" s="2">
        <f>IFERROR(__xludf.DUMMYFUNCTION("IF(B8121="""","""",COUNTA(SPLIT(B8121,"" "")))"),1.0)</f>
        <v>1</v>
      </c>
    </row>
    <row r="8122">
      <c r="A8122" s="1" t="s">
        <v>16044</v>
      </c>
      <c r="B8122" s="1" t="s">
        <v>16045</v>
      </c>
      <c r="C8122" s="1">
        <v>1782.0</v>
      </c>
      <c r="F8122" s="1" t="s">
        <v>1461</v>
      </c>
      <c r="G8122" s="2">
        <f>IFERROR(__xludf.DUMMYFUNCTION("IF(B8122="""","""",COUNTA(SPLIT(B8122,"" "")))"),6.0)</f>
        <v>6</v>
      </c>
    </row>
    <row r="8123">
      <c r="A8123" s="1" t="s">
        <v>16046</v>
      </c>
      <c r="B8123" s="1" t="s">
        <v>16047</v>
      </c>
      <c r="C8123" s="1">
        <v>1781.0</v>
      </c>
      <c r="F8123" s="1" t="s">
        <v>1461</v>
      </c>
      <c r="G8123" s="2">
        <f>IFERROR(__xludf.DUMMYFUNCTION("IF(B8123="""","""",COUNTA(SPLIT(B8123,"" "")))"),1.0)</f>
        <v>1</v>
      </c>
    </row>
    <row r="8124">
      <c r="A8124" s="1" t="s">
        <v>16048</v>
      </c>
      <c r="B8124" s="1" t="s">
        <v>16049</v>
      </c>
      <c r="C8124" s="1">
        <v>2134.0</v>
      </c>
      <c r="F8124" s="1" t="s">
        <v>1461</v>
      </c>
      <c r="G8124" s="2">
        <f>IFERROR(__xludf.DUMMYFUNCTION("IF(B8124="""","""",COUNTA(SPLIT(B8124,"" "")))"),4.0)</f>
        <v>4</v>
      </c>
    </row>
    <row r="8125">
      <c r="A8125" s="1" t="s">
        <v>16050</v>
      </c>
      <c r="B8125" s="1" t="s">
        <v>16051</v>
      </c>
      <c r="C8125" s="1">
        <v>2334.0</v>
      </c>
      <c r="E8125" s="1" t="s">
        <v>13334</v>
      </c>
      <c r="F8125" s="1" t="s">
        <v>1461</v>
      </c>
      <c r="G8125" s="2">
        <f>IFERROR(__xludf.DUMMYFUNCTION("IF(B8125="""","""",COUNTA(SPLIT(B8125,"" "")))"),28.0)</f>
        <v>28</v>
      </c>
    </row>
    <row r="8126">
      <c r="A8126" s="1" t="s">
        <v>16052</v>
      </c>
      <c r="B8126" s="1" t="s">
        <v>16053</v>
      </c>
      <c r="C8126" s="1">
        <v>2132.0</v>
      </c>
      <c r="F8126" s="1" t="s">
        <v>1461</v>
      </c>
      <c r="G8126" s="2">
        <f>IFERROR(__xludf.DUMMYFUNCTION("IF(B8126="""","""",COUNTA(SPLIT(B8126,"" "")))"),5.0)</f>
        <v>5</v>
      </c>
    </row>
    <row r="8127">
      <c r="A8127" s="1" t="s">
        <v>16054</v>
      </c>
      <c r="B8127" s="1" t="s">
        <v>16055</v>
      </c>
      <c r="C8127" s="1">
        <v>1663.0</v>
      </c>
      <c r="F8127" s="1" t="s">
        <v>1461</v>
      </c>
      <c r="G8127" s="2">
        <f>IFERROR(__xludf.DUMMYFUNCTION("IF(B8127="""","""",COUNTA(SPLIT(B8127,"" "")))"),6.0)</f>
        <v>6</v>
      </c>
    </row>
    <row r="8128">
      <c r="A8128" s="1" t="s">
        <v>16056</v>
      </c>
      <c r="B8128" s="1" t="s">
        <v>13664</v>
      </c>
      <c r="C8128" s="1">
        <v>1662.0</v>
      </c>
      <c r="F8128" s="1" t="s">
        <v>1461</v>
      </c>
      <c r="G8128" s="2">
        <f>IFERROR(__xludf.DUMMYFUNCTION("IF(B8128="""","""",COUNTA(SPLIT(B8128,"" "")))"),1.0)</f>
        <v>1</v>
      </c>
    </row>
    <row r="8129">
      <c r="A8129" s="1" t="s">
        <v>16057</v>
      </c>
      <c r="B8129" s="1" t="s">
        <v>16058</v>
      </c>
      <c r="C8129" s="1">
        <v>11489.0</v>
      </c>
      <c r="F8129" s="1" t="s">
        <v>1461</v>
      </c>
      <c r="G8129" s="2">
        <f>IFERROR(__xludf.DUMMYFUNCTION("IF(B8129="""","""",COUNTA(SPLIT(B8129,"" "")))"),12.0)</f>
        <v>12</v>
      </c>
    </row>
    <row r="8130">
      <c r="A8130" s="1" t="s">
        <v>16059</v>
      </c>
      <c r="B8130" s="1" t="s">
        <v>16060</v>
      </c>
      <c r="C8130" s="1">
        <v>11490.0</v>
      </c>
      <c r="F8130" s="1" t="s">
        <v>1461</v>
      </c>
      <c r="G8130" s="2">
        <f>IFERROR(__xludf.DUMMYFUNCTION("IF(B8130="""","""",COUNTA(SPLIT(B8130,"" "")))"),6.0)</f>
        <v>6</v>
      </c>
    </row>
    <row r="8131">
      <c r="A8131" s="1" t="s">
        <v>16061</v>
      </c>
      <c r="B8131" s="1" t="s">
        <v>16062</v>
      </c>
      <c r="C8131" s="1">
        <v>7261.0</v>
      </c>
      <c r="E8131" s="1" t="s">
        <v>390</v>
      </c>
      <c r="F8131" s="1" t="s">
        <v>1461</v>
      </c>
      <c r="G8131" s="2">
        <f>IFERROR(__xludf.DUMMYFUNCTION("IF(B8131="""","""",COUNTA(SPLIT(B8131,"" "")))"),2.0)</f>
        <v>2</v>
      </c>
    </row>
    <row r="8132">
      <c r="A8132" s="1" t="s">
        <v>16063</v>
      </c>
      <c r="B8132" s="1" t="s">
        <v>16064</v>
      </c>
      <c r="C8132" s="1">
        <v>8583.0</v>
      </c>
      <c r="F8132" s="1" t="s">
        <v>1461</v>
      </c>
      <c r="G8132" s="2">
        <f>IFERROR(__xludf.DUMMYFUNCTION("IF(B8132="""","""",COUNTA(SPLIT(B8132,"" "")))"),1.0)</f>
        <v>1</v>
      </c>
    </row>
    <row r="8133">
      <c r="A8133" s="1" t="s">
        <v>16065</v>
      </c>
      <c r="B8133" s="1" t="s">
        <v>16066</v>
      </c>
      <c r="C8133" s="1">
        <v>8429.0</v>
      </c>
      <c r="F8133" s="1" t="s">
        <v>1461</v>
      </c>
      <c r="G8133" s="2">
        <f>IFERROR(__xludf.DUMMYFUNCTION("IF(B8133="""","""",COUNTA(SPLIT(B8133,"" "")))"),1.0)</f>
        <v>1</v>
      </c>
    </row>
    <row r="8134">
      <c r="A8134" s="1" t="s">
        <v>16067</v>
      </c>
      <c r="B8134" s="1" t="s">
        <v>16068</v>
      </c>
      <c r="C8134" s="1">
        <v>8430.0</v>
      </c>
      <c r="F8134" s="1" t="s">
        <v>1461</v>
      </c>
      <c r="G8134" s="2">
        <f>IFERROR(__xludf.DUMMYFUNCTION("IF(B8134="""","""",COUNTA(SPLIT(B8134,"" "")))"),1.0)</f>
        <v>1</v>
      </c>
    </row>
    <row r="8135">
      <c r="A8135" s="1" t="s">
        <v>16069</v>
      </c>
      <c r="B8135" s="1" t="s">
        <v>16070</v>
      </c>
      <c r="C8135" s="1">
        <v>8428.0</v>
      </c>
      <c r="F8135" s="1" t="s">
        <v>1461</v>
      </c>
      <c r="G8135" s="2">
        <f>IFERROR(__xludf.DUMMYFUNCTION("IF(B8135="""","""",COUNTA(SPLIT(B8135,"" "")))"),2.0)</f>
        <v>2</v>
      </c>
    </row>
    <row r="8136">
      <c r="A8136" s="1" t="s">
        <v>16071</v>
      </c>
      <c r="B8136" s="1" t="s">
        <v>16072</v>
      </c>
      <c r="C8136" s="1">
        <v>8426.0</v>
      </c>
      <c r="F8136" s="1" t="s">
        <v>1461</v>
      </c>
      <c r="G8136" s="2">
        <f>IFERROR(__xludf.DUMMYFUNCTION("IF(B8136="""","""",COUNTA(SPLIT(B8136,"" "")))"),1.0)</f>
        <v>1</v>
      </c>
    </row>
    <row r="8137">
      <c r="A8137" s="1" t="s">
        <v>16073</v>
      </c>
      <c r="B8137" s="1" t="s">
        <v>14841</v>
      </c>
      <c r="C8137" s="1">
        <v>8425.0</v>
      </c>
      <c r="F8137" s="1" t="s">
        <v>1461</v>
      </c>
      <c r="G8137" s="2">
        <f>IFERROR(__xludf.DUMMYFUNCTION("IF(B8137="""","""",COUNTA(SPLIT(B8137,"" "")))"),1.0)</f>
        <v>1</v>
      </c>
    </row>
    <row r="8138">
      <c r="A8138" s="1" t="s">
        <v>16074</v>
      </c>
      <c r="B8138" s="1" t="s">
        <v>14869</v>
      </c>
      <c r="C8138" s="1">
        <v>8424.0</v>
      </c>
      <c r="F8138" s="1" t="s">
        <v>1461</v>
      </c>
      <c r="G8138" s="2">
        <f>IFERROR(__xludf.DUMMYFUNCTION("IF(B8138="""","""",COUNTA(SPLIT(B8138,"" "")))"),1.0)</f>
        <v>1</v>
      </c>
    </row>
    <row r="8139">
      <c r="A8139" s="1" t="s">
        <v>16075</v>
      </c>
      <c r="B8139" s="1" t="s">
        <v>16076</v>
      </c>
      <c r="C8139" s="1">
        <v>8427.0</v>
      </c>
      <c r="F8139" s="1" t="s">
        <v>1461</v>
      </c>
      <c r="G8139" s="2">
        <f>IFERROR(__xludf.DUMMYFUNCTION("IF(B8139="""","""",COUNTA(SPLIT(B8139,"" "")))"),2.0)</f>
        <v>2</v>
      </c>
    </row>
    <row r="8140">
      <c r="A8140" s="1" t="s">
        <v>16077</v>
      </c>
      <c r="B8140" s="1" t="s">
        <v>16078</v>
      </c>
      <c r="C8140" s="1">
        <v>8802.0</v>
      </c>
      <c r="F8140" s="1" t="s">
        <v>1461</v>
      </c>
      <c r="G8140" s="2">
        <f>IFERROR(__xludf.DUMMYFUNCTION("IF(B8140="""","""",COUNTA(SPLIT(B8140,"" "")))"),2.0)</f>
        <v>2</v>
      </c>
    </row>
    <row r="8141">
      <c r="A8141" s="1" t="s">
        <v>16079</v>
      </c>
      <c r="B8141" s="1" t="s">
        <v>16080</v>
      </c>
      <c r="C8141" s="1">
        <v>8803.0</v>
      </c>
      <c r="E8141" s="1" t="s">
        <v>13334</v>
      </c>
      <c r="F8141" s="1" t="s">
        <v>1461</v>
      </c>
      <c r="G8141" s="2">
        <f>IFERROR(__xludf.DUMMYFUNCTION("IF(B8141="""","""",COUNTA(SPLIT(B8141,"" "")))"),31.0)</f>
        <v>31</v>
      </c>
    </row>
    <row r="8142">
      <c r="A8142" s="1" t="s">
        <v>16081</v>
      </c>
      <c r="B8142" s="1" t="s">
        <v>16082</v>
      </c>
      <c r="C8142" s="1">
        <v>8786.0</v>
      </c>
      <c r="F8142" s="1" t="s">
        <v>1461</v>
      </c>
      <c r="G8142" s="2">
        <f>IFERROR(__xludf.DUMMYFUNCTION("IF(B8142="""","""",COUNTA(SPLIT(B8142,"" "")))"),6.0)</f>
        <v>6</v>
      </c>
    </row>
    <row r="8143">
      <c r="A8143" s="1" t="s">
        <v>16083</v>
      </c>
      <c r="B8143" s="1" t="s">
        <v>16084</v>
      </c>
      <c r="C8143" s="1">
        <v>8785.0</v>
      </c>
      <c r="F8143" s="1" t="s">
        <v>1461</v>
      </c>
      <c r="G8143" s="2">
        <f>IFERROR(__xludf.DUMMYFUNCTION("IF(B8143="""","""",COUNTA(SPLIT(B8143,"" "")))"),9.0)</f>
        <v>9</v>
      </c>
    </row>
    <row r="8144">
      <c r="A8144" s="1" t="s">
        <v>16085</v>
      </c>
      <c r="B8144" s="1" t="s">
        <v>16086</v>
      </c>
      <c r="C8144" s="1">
        <v>8787.0</v>
      </c>
      <c r="F8144" s="1" t="s">
        <v>1461</v>
      </c>
      <c r="G8144" s="2">
        <f>IFERROR(__xludf.DUMMYFUNCTION("IF(B8144="""","""",COUNTA(SPLIT(B8144,"" "")))"),2.0)</f>
        <v>2</v>
      </c>
    </row>
    <row r="8145">
      <c r="A8145" s="1" t="s">
        <v>16087</v>
      </c>
      <c r="B8145" s="1" t="s">
        <v>16088</v>
      </c>
      <c r="C8145" s="1">
        <v>8421.0</v>
      </c>
      <c r="F8145" s="1" t="s">
        <v>1461</v>
      </c>
      <c r="G8145" s="2">
        <f>IFERROR(__xludf.DUMMYFUNCTION("IF(B8145="""","""",COUNTA(SPLIT(B8145,"" "")))"),1.0)</f>
        <v>1</v>
      </c>
    </row>
    <row r="8146">
      <c r="A8146" s="1" t="s">
        <v>16089</v>
      </c>
      <c r="B8146" s="1" t="s">
        <v>16090</v>
      </c>
      <c r="C8146" s="1">
        <v>7195.0</v>
      </c>
      <c r="F8146" s="1" t="s">
        <v>1461</v>
      </c>
      <c r="G8146" s="2">
        <f>IFERROR(__xludf.DUMMYFUNCTION("IF(B8146="""","""",COUNTA(SPLIT(B8146,"" "")))"),3.0)</f>
        <v>3</v>
      </c>
    </row>
    <row r="8147">
      <c r="A8147" s="1" t="s">
        <v>16091</v>
      </c>
      <c r="B8147" s="1" t="s">
        <v>16092</v>
      </c>
      <c r="C8147" s="1">
        <v>7194.0</v>
      </c>
      <c r="F8147" s="1" t="s">
        <v>1461</v>
      </c>
      <c r="G8147" s="2">
        <f>IFERROR(__xludf.DUMMYFUNCTION("IF(B8147="""","""",COUNTA(SPLIT(B8147,"" "")))"),3.0)</f>
        <v>3</v>
      </c>
    </row>
    <row r="8148">
      <c r="A8148" s="1" t="s">
        <v>16093</v>
      </c>
      <c r="B8148" s="1" t="s">
        <v>16094</v>
      </c>
      <c r="C8148" s="1">
        <v>7196.0</v>
      </c>
      <c r="F8148" s="1" t="s">
        <v>1461</v>
      </c>
      <c r="G8148" s="2">
        <f>IFERROR(__xludf.DUMMYFUNCTION("IF(B8148="""","""",COUNTA(SPLIT(B8148,"" "")))"),2.0)</f>
        <v>2</v>
      </c>
    </row>
    <row r="8149">
      <c r="A8149" s="1" t="s">
        <v>16095</v>
      </c>
      <c r="B8149" s="1" t="s">
        <v>812</v>
      </c>
      <c r="C8149" s="1">
        <v>10382.0</v>
      </c>
      <c r="F8149" s="1" t="s">
        <v>1461</v>
      </c>
      <c r="G8149" s="2">
        <f>IFERROR(__xludf.DUMMYFUNCTION("IF(B8149="""","""",COUNTA(SPLIT(B8149,"" "")))"),2.0)</f>
        <v>2</v>
      </c>
    </row>
    <row r="8150">
      <c r="A8150" s="1" t="s">
        <v>16096</v>
      </c>
      <c r="B8150" s="1" t="s">
        <v>818</v>
      </c>
      <c r="C8150" s="1">
        <v>5741.0</v>
      </c>
      <c r="F8150" s="1" t="s">
        <v>1461</v>
      </c>
      <c r="G8150" s="2">
        <f>IFERROR(__xludf.DUMMYFUNCTION("IF(B8150="""","""",COUNTA(SPLIT(B8150,"" "")))"),1.0)</f>
        <v>1</v>
      </c>
    </row>
    <row r="8151">
      <c r="A8151" s="1" t="s">
        <v>16097</v>
      </c>
      <c r="B8151" s="1" t="s">
        <v>16098</v>
      </c>
      <c r="C8151" s="1">
        <v>5742.0</v>
      </c>
      <c r="F8151" s="1" t="s">
        <v>1461</v>
      </c>
      <c r="G8151" s="2">
        <f>IFERROR(__xludf.DUMMYFUNCTION("IF(B8151="""","""",COUNTA(SPLIT(B8151,"" "")))"),3.0)</f>
        <v>3</v>
      </c>
    </row>
    <row r="8152">
      <c r="A8152" s="1" t="s">
        <v>16099</v>
      </c>
      <c r="B8152" s="1" t="s">
        <v>16100</v>
      </c>
      <c r="C8152" s="1">
        <v>5743.0</v>
      </c>
      <c r="F8152" s="1" t="s">
        <v>1461</v>
      </c>
      <c r="G8152" s="2">
        <f>IFERROR(__xludf.DUMMYFUNCTION("IF(B8152="""","""",COUNTA(SPLIT(B8152,"" "")))"),4.0)</f>
        <v>4</v>
      </c>
    </row>
    <row r="8153">
      <c r="A8153" s="1" t="s">
        <v>16101</v>
      </c>
      <c r="B8153" s="1" t="s">
        <v>16102</v>
      </c>
      <c r="C8153" s="1">
        <v>10384.0</v>
      </c>
      <c r="F8153" s="1" t="s">
        <v>1461</v>
      </c>
      <c r="G8153" s="2">
        <f>IFERROR(__xludf.DUMMYFUNCTION("IF(B8153="""","""",COUNTA(SPLIT(B8153,"" "")))"),2.0)</f>
        <v>2</v>
      </c>
    </row>
    <row r="8154">
      <c r="A8154" s="1" t="s">
        <v>16103</v>
      </c>
      <c r="B8154" s="1" t="s">
        <v>16104</v>
      </c>
      <c r="C8154" s="1">
        <v>5745.0</v>
      </c>
      <c r="F8154" s="1" t="s">
        <v>1461</v>
      </c>
      <c r="G8154" s="2">
        <f>IFERROR(__xludf.DUMMYFUNCTION("IF(B8154="""","""",COUNTA(SPLIT(B8154,"" "")))"),1.0)</f>
        <v>1</v>
      </c>
    </row>
    <row r="8155">
      <c r="A8155" s="1" t="s">
        <v>16105</v>
      </c>
      <c r="B8155" s="1" t="s">
        <v>16106</v>
      </c>
      <c r="C8155" s="1">
        <v>9115.0</v>
      </c>
      <c r="F8155" s="1" t="s">
        <v>1461</v>
      </c>
      <c r="G8155" s="2">
        <f>IFERROR(__xludf.DUMMYFUNCTION("IF(B8155="""","""",COUNTA(SPLIT(B8155,"" "")))"),3.0)</f>
        <v>3</v>
      </c>
    </row>
    <row r="8156">
      <c r="A8156" s="1" t="s">
        <v>16107</v>
      </c>
      <c r="B8156" s="1" t="s">
        <v>6082</v>
      </c>
      <c r="C8156" s="1">
        <v>11142.0</v>
      </c>
      <c r="F8156" s="1" t="s">
        <v>1461</v>
      </c>
      <c r="G8156" s="2">
        <f>IFERROR(__xludf.DUMMYFUNCTION("IF(B8156="""","""",COUNTA(SPLIT(B8156,"" "")))"),3.0)</f>
        <v>3</v>
      </c>
    </row>
    <row r="8157">
      <c r="A8157" s="1" t="s">
        <v>16108</v>
      </c>
      <c r="B8157" s="1" t="s">
        <v>954</v>
      </c>
      <c r="C8157" s="1">
        <v>10383.0</v>
      </c>
      <c r="F8157" s="1" t="s">
        <v>1461</v>
      </c>
      <c r="G8157" s="2">
        <f>IFERROR(__xludf.DUMMYFUNCTION("IF(B8157="""","""",COUNTA(SPLIT(B8157,"" "")))"),3.0)</f>
        <v>3</v>
      </c>
    </row>
    <row r="8158">
      <c r="A8158" s="1" t="s">
        <v>16109</v>
      </c>
      <c r="B8158" s="1" t="s">
        <v>836</v>
      </c>
      <c r="C8158" s="1">
        <v>9711.0</v>
      </c>
      <c r="F8158" s="1" t="s">
        <v>1461</v>
      </c>
      <c r="G8158" s="2">
        <f>IFERROR(__xludf.DUMMYFUNCTION("IF(B8158="""","""",COUNTA(SPLIT(B8158,"" "")))"),2.0)</f>
        <v>2</v>
      </c>
    </row>
    <row r="8159">
      <c r="A8159" s="1" t="s">
        <v>16110</v>
      </c>
      <c r="B8159" s="1" t="s">
        <v>1128</v>
      </c>
      <c r="C8159" s="1">
        <v>5744.0</v>
      </c>
      <c r="F8159" s="1" t="s">
        <v>1461</v>
      </c>
      <c r="G8159" s="2">
        <f>IFERROR(__xludf.DUMMYFUNCTION("IF(B8159="""","""",COUNTA(SPLIT(B8159,"" "")))"),3.0)</f>
        <v>3</v>
      </c>
    </row>
    <row r="8160">
      <c r="A8160" s="1" t="s">
        <v>16111</v>
      </c>
      <c r="B8160" s="1" t="s">
        <v>1172</v>
      </c>
      <c r="C8160" s="1">
        <v>5746.0</v>
      </c>
      <c r="F8160" s="1" t="s">
        <v>1461</v>
      </c>
      <c r="G8160" s="2">
        <f>IFERROR(__xludf.DUMMYFUNCTION("IF(B8160="""","""",COUNTA(SPLIT(B8160,"" "")))"),2.0)</f>
        <v>2</v>
      </c>
    </row>
    <row r="8161">
      <c r="A8161" s="1" t="s">
        <v>16112</v>
      </c>
      <c r="B8161" s="1" t="s">
        <v>16113</v>
      </c>
      <c r="C8161" s="1">
        <v>2266.0</v>
      </c>
      <c r="F8161" s="1" t="s">
        <v>1461</v>
      </c>
      <c r="G8161" s="2">
        <f>IFERROR(__xludf.DUMMYFUNCTION("IF(B8161="""","""",COUNTA(SPLIT(B8161,"" "")))"),1.0)</f>
        <v>1</v>
      </c>
    </row>
    <row r="8162">
      <c r="A8162" s="1" t="s">
        <v>16114</v>
      </c>
      <c r="B8162" s="1" t="s">
        <v>16115</v>
      </c>
      <c r="C8162" s="1">
        <v>5747.0</v>
      </c>
      <c r="F8162" s="1" t="s">
        <v>1461</v>
      </c>
      <c r="G8162" s="2">
        <f>IFERROR(__xludf.DUMMYFUNCTION("IF(B8162="""","""",COUNTA(SPLIT(B8162,"" "")))"),2.0)</f>
        <v>2</v>
      </c>
    </row>
    <row r="8163">
      <c r="A8163" s="1" t="s">
        <v>16116</v>
      </c>
      <c r="B8163" s="1" t="s">
        <v>1276</v>
      </c>
      <c r="C8163" s="1">
        <v>9116.0</v>
      </c>
      <c r="F8163" s="1" t="s">
        <v>1461</v>
      </c>
      <c r="G8163" s="2">
        <f>IFERROR(__xludf.DUMMYFUNCTION("IF(B8163="""","""",COUNTA(SPLIT(B8163,"" "")))"),1.0)</f>
        <v>1</v>
      </c>
    </row>
    <row r="8164">
      <c r="A8164" s="1" t="s">
        <v>16117</v>
      </c>
      <c r="B8164" s="1" t="s">
        <v>16118</v>
      </c>
      <c r="C8164" s="1">
        <v>5740.0</v>
      </c>
      <c r="F8164" s="1" t="s">
        <v>1461</v>
      </c>
      <c r="G8164" s="2">
        <f>IFERROR(__xludf.DUMMYFUNCTION("IF(B8164="""","""",COUNTA(SPLIT(B8164,"" "")))"),3.0)</f>
        <v>3</v>
      </c>
    </row>
    <row r="8165">
      <c r="A8165" s="1" t="s">
        <v>16119</v>
      </c>
      <c r="B8165" s="1" t="s">
        <v>16120</v>
      </c>
      <c r="C8165" s="1">
        <v>5739.0</v>
      </c>
      <c r="F8165" s="1" t="s">
        <v>1461</v>
      </c>
      <c r="G8165" s="2">
        <f>IFERROR(__xludf.DUMMYFUNCTION("IF(B8165="""","""",COUNTA(SPLIT(B8165,"" "")))"),3.0)</f>
        <v>3</v>
      </c>
    </row>
    <row r="8166">
      <c r="A8166" s="1" t="s">
        <v>16121</v>
      </c>
      <c r="B8166" s="1" t="s">
        <v>16122</v>
      </c>
      <c r="C8166" s="1">
        <v>5748.0</v>
      </c>
      <c r="F8166" s="1" t="s">
        <v>1461</v>
      </c>
      <c r="G8166" s="2">
        <f>IFERROR(__xludf.DUMMYFUNCTION("IF(B8166="""","""",COUNTA(SPLIT(B8166,"" "")))"),3.0)</f>
        <v>3</v>
      </c>
    </row>
    <row r="8167">
      <c r="A8167" s="1" t="s">
        <v>16123</v>
      </c>
      <c r="B8167" s="1" t="s">
        <v>16124</v>
      </c>
      <c r="C8167" s="1">
        <v>5749.0</v>
      </c>
      <c r="F8167" s="1" t="s">
        <v>1461</v>
      </c>
      <c r="G8167" s="2">
        <f>IFERROR(__xludf.DUMMYFUNCTION("IF(B8167="""","""",COUNTA(SPLIT(B8167,"" "")))"),4.0)</f>
        <v>4</v>
      </c>
    </row>
    <row r="8168">
      <c r="A8168" s="1" t="s">
        <v>16125</v>
      </c>
      <c r="B8168" s="1" t="s">
        <v>16126</v>
      </c>
      <c r="C8168" s="1">
        <v>5750.0</v>
      </c>
      <c r="F8168" s="1" t="s">
        <v>1461</v>
      </c>
      <c r="G8168" s="2">
        <f>IFERROR(__xludf.DUMMYFUNCTION("IF(B8168="""","""",COUNTA(SPLIT(B8168,"" "")))"),2.0)</f>
        <v>2</v>
      </c>
    </row>
    <row r="8169">
      <c r="A8169" s="1" t="s">
        <v>16127</v>
      </c>
      <c r="B8169" s="1" t="s">
        <v>10953</v>
      </c>
      <c r="C8169" s="1">
        <v>8921.0</v>
      </c>
      <c r="F8169" s="1" t="s">
        <v>1461</v>
      </c>
      <c r="G8169" s="2">
        <f>IFERROR(__xludf.DUMMYFUNCTION("IF(B8169="""","""",COUNTA(SPLIT(B8169,"" "")))"),2.0)</f>
        <v>2</v>
      </c>
    </row>
    <row r="8170">
      <c r="A8170" s="1" t="s">
        <v>16128</v>
      </c>
      <c r="B8170" s="1" t="s">
        <v>16129</v>
      </c>
      <c r="C8170" s="1">
        <v>62.0</v>
      </c>
      <c r="F8170" s="1" t="s">
        <v>564</v>
      </c>
      <c r="G8170" s="2">
        <f>IFERROR(__xludf.DUMMYFUNCTION("IF(B8170="""","""",COUNTA(SPLIT(B8170,"" "")))"),3.0)</f>
        <v>3</v>
      </c>
    </row>
    <row r="8171">
      <c r="A8171" s="1" t="s">
        <v>16130</v>
      </c>
      <c r="B8171" s="1" t="s">
        <v>16131</v>
      </c>
      <c r="C8171" s="1">
        <v>283.0</v>
      </c>
      <c r="E8171" s="1" t="s">
        <v>16132</v>
      </c>
      <c r="F8171" s="1" t="s">
        <v>564</v>
      </c>
      <c r="G8171" s="2">
        <f>IFERROR(__xludf.DUMMYFUNCTION("IF(B8171="""","""",COUNTA(SPLIT(B8171,"" "")))"),3.0)</f>
        <v>3</v>
      </c>
    </row>
    <row r="8172">
      <c r="A8172" s="1" t="s">
        <v>16133</v>
      </c>
      <c r="B8172" s="1" t="s">
        <v>16134</v>
      </c>
      <c r="C8172" s="1">
        <v>63.0</v>
      </c>
      <c r="F8172" s="1" t="s">
        <v>564</v>
      </c>
      <c r="G8172" s="2">
        <f>IFERROR(__xludf.DUMMYFUNCTION("IF(B8172="""","""",COUNTA(SPLIT(B8172,"" "")))"),4.0)</f>
        <v>4</v>
      </c>
    </row>
    <row r="8173">
      <c r="A8173" s="1" t="s">
        <v>16135</v>
      </c>
      <c r="B8173" s="1" t="s">
        <v>16136</v>
      </c>
      <c r="C8173" s="1">
        <v>64.0</v>
      </c>
      <c r="F8173" s="1" t="s">
        <v>564</v>
      </c>
      <c r="G8173" s="2">
        <f>IFERROR(__xludf.DUMMYFUNCTION("IF(B8173="""","""",COUNTA(SPLIT(B8173,"" "")))"),3.0)</f>
        <v>3</v>
      </c>
    </row>
    <row r="8174">
      <c r="A8174" s="1" t="s">
        <v>16137</v>
      </c>
      <c r="B8174" s="1" t="s">
        <v>16138</v>
      </c>
      <c r="C8174" s="1">
        <v>2579.0</v>
      </c>
      <c r="F8174" s="1" t="s">
        <v>564</v>
      </c>
      <c r="G8174" s="2">
        <f>IFERROR(__xludf.DUMMYFUNCTION("IF(B8174="""","""",COUNTA(SPLIT(B8174,"" "")))"),7.0)</f>
        <v>7</v>
      </c>
    </row>
    <row r="8175">
      <c r="A8175" s="1" t="s">
        <v>16139</v>
      </c>
      <c r="B8175" s="1" t="s">
        <v>16140</v>
      </c>
      <c r="C8175" s="1">
        <v>8639.0</v>
      </c>
      <c r="F8175" s="1" t="s">
        <v>564</v>
      </c>
      <c r="G8175" s="2">
        <f>IFERROR(__xludf.DUMMYFUNCTION("IF(B8175="""","""",COUNTA(SPLIT(B8175,"" "")))"),3.0)</f>
        <v>3</v>
      </c>
    </row>
    <row r="8176">
      <c r="A8176" s="1" t="s">
        <v>16141</v>
      </c>
      <c r="B8176" s="1" t="s">
        <v>16142</v>
      </c>
      <c r="C8176" s="1">
        <v>8646.0</v>
      </c>
      <c r="E8176" s="1" t="s">
        <v>9728</v>
      </c>
      <c r="F8176" s="1" t="s">
        <v>564</v>
      </c>
      <c r="G8176" s="2">
        <f>IFERROR(__xludf.DUMMYFUNCTION("IF(B8176="""","""",COUNTA(SPLIT(B8176,"" "")))"),6.0)</f>
        <v>6</v>
      </c>
    </row>
    <row r="8177">
      <c r="A8177" s="1" t="s">
        <v>16143</v>
      </c>
      <c r="B8177" s="1" t="s">
        <v>16144</v>
      </c>
      <c r="C8177" s="1">
        <v>8641.0</v>
      </c>
      <c r="E8177" s="1" t="s">
        <v>9728</v>
      </c>
      <c r="F8177" s="1" t="s">
        <v>564</v>
      </c>
      <c r="G8177" s="2">
        <f>IFERROR(__xludf.DUMMYFUNCTION("IF(B8177="""","""",COUNTA(SPLIT(B8177,"" "")))"),6.0)</f>
        <v>6</v>
      </c>
    </row>
    <row r="8178">
      <c r="A8178" s="1" t="s">
        <v>16145</v>
      </c>
      <c r="B8178" s="1" t="s">
        <v>16146</v>
      </c>
      <c r="C8178" s="1">
        <v>8647.0</v>
      </c>
      <c r="E8178" s="1" t="s">
        <v>9728</v>
      </c>
      <c r="F8178" s="1" t="s">
        <v>564</v>
      </c>
      <c r="G8178" s="2">
        <f>IFERROR(__xludf.DUMMYFUNCTION("IF(B8178="""","""",COUNTA(SPLIT(B8178,"" "")))"),5.0)</f>
        <v>5</v>
      </c>
    </row>
    <row r="8179">
      <c r="A8179" s="1" t="s">
        <v>16147</v>
      </c>
      <c r="B8179" s="1" t="s">
        <v>16148</v>
      </c>
      <c r="C8179" s="1">
        <v>8640.0</v>
      </c>
      <c r="E8179" s="1" t="s">
        <v>9728</v>
      </c>
      <c r="F8179" s="1" t="s">
        <v>564</v>
      </c>
      <c r="G8179" s="2">
        <f>IFERROR(__xludf.DUMMYFUNCTION("IF(B8179="""","""",COUNTA(SPLIT(B8179,"" "")))"),7.0)</f>
        <v>7</v>
      </c>
    </row>
    <row r="8180">
      <c r="A8180" s="1" t="s">
        <v>16149</v>
      </c>
      <c r="B8180" s="1" t="s">
        <v>16150</v>
      </c>
      <c r="C8180" s="1">
        <v>8642.0</v>
      </c>
      <c r="E8180" s="1" t="s">
        <v>9728</v>
      </c>
      <c r="F8180" s="1" t="s">
        <v>564</v>
      </c>
      <c r="G8180" s="2">
        <f>IFERROR(__xludf.DUMMYFUNCTION("IF(B8180="""","""",COUNTA(SPLIT(B8180,"" "")))"),6.0)</f>
        <v>6</v>
      </c>
    </row>
    <row r="8181">
      <c r="A8181" s="1" t="s">
        <v>16151</v>
      </c>
      <c r="B8181" s="1" t="s">
        <v>16152</v>
      </c>
      <c r="C8181" s="1">
        <v>8644.0</v>
      </c>
      <c r="F8181" s="1" t="s">
        <v>564</v>
      </c>
      <c r="G8181" s="2">
        <f>IFERROR(__xludf.DUMMYFUNCTION("IF(B8181="""","""",COUNTA(SPLIT(B8181,"" "")))"),4.0)</f>
        <v>4</v>
      </c>
    </row>
    <row r="8182">
      <c r="A8182" s="1" t="s">
        <v>16153</v>
      </c>
      <c r="B8182" s="1" t="s">
        <v>16154</v>
      </c>
      <c r="C8182" s="1">
        <v>8645.0</v>
      </c>
      <c r="F8182" s="1" t="s">
        <v>564</v>
      </c>
      <c r="G8182" s="2">
        <f>IFERROR(__xludf.DUMMYFUNCTION("IF(B8182="""","""",COUNTA(SPLIT(B8182,"" "")))"),3.0)</f>
        <v>3</v>
      </c>
    </row>
    <row r="8183">
      <c r="A8183" s="1" t="s">
        <v>16155</v>
      </c>
      <c r="B8183" s="1" t="s">
        <v>16156</v>
      </c>
      <c r="C8183" s="1">
        <v>8643.0</v>
      </c>
      <c r="F8183" s="1" t="s">
        <v>564</v>
      </c>
      <c r="G8183" s="2">
        <f>IFERROR(__xludf.DUMMYFUNCTION("IF(B8183="""","""",COUNTA(SPLIT(B8183,"" "")))"),8.0)</f>
        <v>8</v>
      </c>
    </row>
    <row r="8184">
      <c r="G8184" s="2" t="s">
        <v>16157</v>
      </c>
    </row>
    <row r="8185">
      <c r="G8185" s="2" t="s">
        <v>16157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88"/>
  </cols>
  <sheetData>
    <row r="1">
      <c r="A1" s="1" t="s">
        <v>5</v>
      </c>
      <c r="B1" s="1" t="s">
        <v>16158</v>
      </c>
      <c r="C1" s="1" t="s">
        <v>6</v>
      </c>
    </row>
    <row r="2">
      <c r="A2" s="1" t="str">
        <f t="array" ref="A2:A25">UNIQUE(original_texts!$F$2:$F$8183)</f>
        <v>achievement</v>
      </c>
      <c r="B2" s="2">
        <f>COUNTIF(original_texts!$F$2:$F$8183,A2)</f>
        <v>182</v>
      </c>
      <c r="C2" s="2">
        <f>SUMIF(original_texts!$F$2:$F$8183,A2,original_texts!$G$2:$G$8183)</f>
        <v>1629</v>
      </c>
    </row>
    <row r="3">
      <c r="A3" s="2" t="s">
        <v>374</v>
      </c>
      <c r="B3" s="2">
        <f>COUNTIF(original_texts!$F$2:$F$8183,A3)</f>
        <v>36</v>
      </c>
      <c r="C3" s="2">
        <f>SUMIF(original_texts!$F$2:$F$8183,A3,original_texts!$G$2:$G$8183)</f>
        <v>52</v>
      </c>
    </row>
    <row r="4">
      <c r="A4" s="2" t="s">
        <v>443</v>
      </c>
      <c r="B4" s="2">
        <f>COUNTIF(original_texts!$F$2:$F$8183,A4)</f>
        <v>49</v>
      </c>
      <c r="C4" s="2">
        <f>SUMIF(original_texts!$F$2:$F$8183,A4,original_texts!$G$2:$G$8183)</f>
        <v>259</v>
      </c>
    </row>
    <row r="5">
      <c r="A5" s="2" t="s">
        <v>542</v>
      </c>
      <c r="B5" s="2">
        <f>COUNTIF(original_texts!$F$2:$F$8183,A5)</f>
        <v>221</v>
      </c>
      <c r="C5" s="2">
        <f>SUMIF(original_texts!$F$2:$F$8183,A5,original_texts!$G$2:$G$8183)</f>
        <v>7689</v>
      </c>
    </row>
    <row r="6">
      <c r="A6" s="2" t="s">
        <v>559</v>
      </c>
      <c r="B6" s="2">
        <f>COUNTIF(original_texts!$F$2:$F$8183,A6)</f>
        <v>10</v>
      </c>
      <c r="C6" s="2">
        <f>SUMIF(original_texts!$F$2:$F$8183,A6,original_texts!$G$2:$G$8183)</f>
        <v>26</v>
      </c>
    </row>
    <row r="7">
      <c r="A7" s="2" t="s">
        <v>564</v>
      </c>
      <c r="B7" s="2">
        <f>COUNTIF(original_texts!$F$2:$F$8183,A7)</f>
        <v>117</v>
      </c>
      <c r="C7" s="2">
        <f>SUMIF(original_texts!$F$2:$F$8183,A7,original_texts!$G$2:$G$8183)</f>
        <v>745</v>
      </c>
    </row>
    <row r="8">
      <c r="A8" s="2" t="s">
        <v>575</v>
      </c>
      <c r="B8" s="2">
        <f>COUNTIF(original_texts!$F$2:$F$8183,A8)</f>
        <v>51</v>
      </c>
      <c r="C8" s="2">
        <f>SUMIF(original_texts!$F$2:$F$8183,A8,original_texts!$G$2:$G$8183)</f>
        <v>188</v>
      </c>
    </row>
    <row r="9">
      <c r="A9" s="2" t="s">
        <v>680</v>
      </c>
      <c r="B9" s="2">
        <f>COUNTIF(original_texts!$F$2:$F$8183,A9)</f>
        <v>8</v>
      </c>
      <c r="C9" s="2">
        <f>SUMIF(original_texts!$F$2:$F$8183,A9,original_texts!$G$2:$G$8183)</f>
        <v>31</v>
      </c>
    </row>
    <row r="10">
      <c r="A10" s="2" t="s">
        <v>697</v>
      </c>
      <c r="B10" s="2">
        <f>COUNTIF(original_texts!$F$2:$F$8183,A10)</f>
        <v>67</v>
      </c>
      <c r="C10" s="2">
        <f>SUMIF(original_texts!$F$2:$F$8183,A10,original_texts!$G$2:$G$8183)</f>
        <v>398</v>
      </c>
    </row>
    <row r="11">
      <c r="A11" s="2" t="s">
        <v>777</v>
      </c>
      <c r="B11" s="2">
        <f>COUNTIF(original_texts!$F$2:$F$8183,A11)</f>
        <v>12</v>
      </c>
      <c r="C11" s="2">
        <f>SUMIF(original_texts!$F$2:$F$8183,A11,original_texts!$G$2:$G$8183)</f>
        <v>79</v>
      </c>
    </row>
    <row r="12">
      <c r="A12" s="2" t="s">
        <v>804</v>
      </c>
      <c r="B12" s="2">
        <f>COUNTIF(original_texts!$F$2:$F$8183,A12)</f>
        <v>331</v>
      </c>
      <c r="C12" s="2">
        <f>SUMIF(original_texts!$F$2:$F$8183,A12,original_texts!$G$2:$G$8183)</f>
        <v>7412</v>
      </c>
    </row>
    <row r="13">
      <c r="A13" s="2" t="s">
        <v>1461</v>
      </c>
      <c r="B13" s="2">
        <f>COUNTIF(original_texts!$F$2:$F$8183,A13)</f>
        <v>1154</v>
      </c>
      <c r="C13" s="2">
        <f>SUMIF(original_texts!$F$2:$F$8183,A13,original_texts!$G$2:$G$8183)</f>
        <v>7692</v>
      </c>
    </row>
    <row r="14">
      <c r="A14" s="2" t="s">
        <v>1520</v>
      </c>
      <c r="B14" s="2">
        <f>COUNTIF(original_texts!$F$2:$F$8183,A14)</f>
        <v>4094</v>
      </c>
      <c r="C14" s="2">
        <f>SUMIF(original_texts!$F$2:$F$8183,A14,original_texts!$G$2:$G$8183)</f>
        <v>76089</v>
      </c>
    </row>
    <row r="15">
      <c r="A15" s="2" t="s">
        <v>9773</v>
      </c>
      <c r="B15" s="2">
        <f>COUNTIF(original_texts!$F$2:$F$8183,A15)</f>
        <v>63</v>
      </c>
      <c r="C15" s="2">
        <f>SUMIF(original_texts!$F$2:$F$8183,A15,original_texts!$G$2:$G$8183)</f>
        <v>470</v>
      </c>
    </row>
    <row r="16">
      <c r="A16" s="2" t="s">
        <v>10206</v>
      </c>
      <c r="B16" s="2">
        <f>COUNTIF(original_texts!$F$2:$F$8183,A16)</f>
        <v>328</v>
      </c>
      <c r="C16" s="2">
        <f>SUMIF(original_texts!$F$2:$F$8183,A16,original_texts!$G$2:$G$8183)</f>
        <v>2041</v>
      </c>
    </row>
    <row r="17">
      <c r="A17" s="2" t="s">
        <v>11257</v>
      </c>
      <c r="B17" s="2">
        <f>COUNTIF(original_texts!$F$2:$F$8183,A17)</f>
        <v>27</v>
      </c>
      <c r="C17" s="2">
        <f>SUMIF(original_texts!$F$2:$F$8183,A17,original_texts!$G$2:$G$8183)</f>
        <v>767</v>
      </c>
    </row>
    <row r="18">
      <c r="A18" s="2" t="s">
        <v>0</v>
      </c>
      <c r="B18" s="2">
        <f>COUNTIF(original_texts!$F$2:$F$8183,A18)</f>
        <v>571</v>
      </c>
      <c r="C18" s="2">
        <f>SUMIF(original_texts!$F$2:$F$8183,A18,original_texts!$G$2:$G$8183)</f>
        <v>680</v>
      </c>
    </row>
    <row r="19">
      <c r="A19" s="2" t="s">
        <v>12468</v>
      </c>
      <c r="B19" s="2">
        <f>COUNTIF(original_texts!$F$2:$F$8183,A19)</f>
        <v>302</v>
      </c>
      <c r="C19" s="2">
        <f>SUMIF(original_texts!$F$2:$F$8183,A19,original_texts!$G$2:$G$8183)</f>
        <v>1465</v>
      </c>
    </row>
    <row r="20">
      <c r="A20" s="2" t="s">
        <v>13083</v>
      </c>
      <c r="B20" s="2">
        <f>COUNTIF(original_texts!$F$2:$F$8183,A20)</f>
        <v>143</v>
      </c>
      <c r="C20" s="2">
        <f>SUMIF(original_texts!$F$2:$F$8183,A20,original_texts!$G$2:$G$8183)</f>
        <v>607</v>
      </c>
    </row>
    <row r="21">
      <c r="A21" s="2" t="s">
        <v>13355</v>
      </c>
      <c r="B21" s="2">
        <f>COUNTIF(original_texts!$F$2:$F$8183,A21)</f>
        <v>142</v>
      </c>
      <c r="C21" s="2">
        <f>SUMIF(original_texts!$F$2:$F$8183,A21,original_texts!$G$2:$G$8183)</f>
        <v>1667</v>
      </c>
    </row>
    <row r="22">
      <c r="A22" s="2" t="s">
        <v>13640</v>
      </c>
      <c r="B22" s="2">
        <f>COUNTIF(original_texts!$F$2:$F$8183,A22)</f>
        <v>15</v>
      </c>
      <c r="C22" s="2">
        <f>SUMIF(original_texts!$F$2:$F$8183,A22,original_texts!$G$2:$G$8183)</f>
        <v>25</v>
      </c>
    </row>
    <row r="23">
      <c r="A23" s="2" t="s">
        <v>13689</v>
      </c>
      <c r="B23" s="2">
        <f>COUNTIF(original_texts!$F$2:$F$8183,A23)</f>
        <v>117</v>
      </c>
      <c r="C23" s="2">
        <f>SUMIF(original_texts!$F$2:$F$8183,A23,original_texts!$G$2:$G$8183)</f>
        <v>3664</v>
      </c>
    </row>
    <row r="24">
      <c r="A24" s="2" t="s">
        <v>13938</v>
      </c>
      <c r="B24" s="2">
        <f>COUNTIF(original_texts!$F$2:$F$8183,A24)</f>
        <v>78</v>
      </c>
      <c r="C24" s="2">
        <f>SUMIF(original_texts!$F$2:$F$8183,A24,original_texts!$G$2:$G$8183)</f>
        <v>2066</v>
      </c>
    </row>
    <row r="25">
      <c r="A25" s="2" t="s">
        <v>14096</v>
      </c>
      <c r="B25" s="2">
        <f>COUNTIF(original_texts!$F$2:$F$8183,A25)</f>
        <v>64</v>
      </c>
      <c r="C25" s="2">
        <f>SUMIF(original_texts!$F$2:$F$8183,A25,original_texts!$G$2:$G$8183)</f>
        <v>244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25"/>
    <col customWidth="1" min="2" max="2" width="16.63"/>
  </cols>
  <sheetData>
    <row r="1">
      <c r="A1" s="1" t="s">
        <v>16159</v>
      </c>
      <c r="B1" s="1" t="s">
        <v>16160</v>
      </c>
    </row>
    <row r="2">
      <c r="A2" s="2" t="s">
        <v>390</v>
      </c>
      <c r="B2" s="2">
        <f>countif(original_texts!E:E,A2)</f>
        <v>8</v>
      </c>
    </row>
    <row r="3">
      <c r="A3" s="2" t="s">
        <v>614</v>
      </c>
      <c r="B3" s="2">
        <f>countif(original_texts!E:E,A3)</f>
        <v>2</v>
      </c>
    </row>
    <row r="4">
      <c r="A4" s="2" t="s">
        <v>679</v>
      </c>
      <c r="B4" s="2">
        <f>countif(original_texts!E:E,A4)</f>
        <v>7</v>
      </c>
    </row>
    <row r="5">
      <c r="A5" s="2" t="s">
        <v>718</v>
      </c>
      <c r="B5" s="2">
        <f>countif(original_texts!E:E,A5)</f>
        <v>1</v>
      </c>
    </row>
    <row r="6">
      <c r="A6" s="2" t="s">
        <v>2930</v>
      </c>
      <c r="B6" s="2">
        <f>countif(original_texts!E:E,A6)</f>
        <v>17</v>
      </c>
    </row>
    <row r="7">
      <c r="A7" s="2" t="s">
        <v>9702</v>
      </c>
      <c r="B7" s="2">
        <f>countif(original_texts!E:E,A7)</f>
        <v>1</v>
      </c>
    </row>
    <row r="8">
      <c r="A8" s="2" t="s">
        <v>9728</v>
      </c>
      <c r="B8" s="2">
        <f>countif(original_texts!E:E,A8)</f>
        <v>25</v>
      </c>
    </row>
    <row r="9">
      <c r="A9" s="2" t="s">
        <v>11264</v>
      </c>
      <c r="B9" s="2">
        <f>countif(original_texts!E:E,A9)</f>
        <v>4</v>
      </c>
    </row>
    <row r="10">
      <c r="A10" s="2" t="s">
        <v>13334</v>
      </c>
      <c r="B10" s="2">
        <f>countif(original_texts!E:E,A10)</f>
        <v>43</v>
      </c>
    </row>
    <row r="11">
      <c r="A11" s="2" t="s">
        <v>13340</v>
      </c>
      <c r="B11" s="2">
        <f>countif(original_texts!E:E,A11)</f>
        <v>1</v>
      </c>
    </row>
    <row r="12">
      <c r="A12" s="2" t="s">
        <v>13349</v>
      </c>
      <c r="B12" s="2">
        <f>countif(original_texts!E:E,A12)</f>
        <v>1</v>
      </c>
    </row>
    <row r="13">
      <c r="A13" s="2" t="s">
        <v>13629</v>
      </c>
      <c r="B13" s="2">
        <f>countif(original_texts!E:E,A13)</f>
        <v>2</v>
      </c>
    </row>
    <row r="14">
      <c r="A14" s="2" t="s">
        <v>14347</v>
      </c>
      <c r="B14" s="2">
        <f>countif(original_texts!E:E,A14)</f>
        <v>4</v>
      </c>
    </row>
    <row r="15">
      <c r="A15" s="2" t="s">
        <v>14722</v>
      </c>
      <c r="B15" s="2">
        <f>countif(original_texts!E:E,A15)</f>
        <v>4</v>
      </c>
    </row>
    <row r="16">
      <c r="A16" s="2" t="s">
        <v>15313</v>
      </c>
      <c r="B16" s="2">
        <f>countif(original_texts!E:E,A16)</f>
        <v>1</v>
      </c>
    </row>
    <row r="17">
      <c r="A17" s="2" t="s">
        <v>16132</v>
      </c>
      <c r="B17" s="2">
        <f>countif(original_texts!E:E,A17)</f>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9.0"/>
    <col customWidth="1" min="2" max="2" width="23.75"/>
    <col customWidth="1" min="3" max="3" width="4.88"/>
    <col customWidth="1" min="4" max="4" width="20.0"/>
    <col customWidth="1" min="5" max="5" width="15.75"/>
    <col customWidth="1" min="6" max="6" width="25.88"/>
    <col customWidth="1" min="7" max="7" width="11.5"/>
  </cols>
  <sheetData>
    <row r="1">
      <c r="A1" s="1" t="s">
        <v>0</v>
      </c>
      <c r="B1" s="1" t="s">
        <v>1</v>
      </c>
      <c r="C1" s="1" t="s">
        <v>3</v>
      </c>
      <c r="D1" s="1" t="s">
        <v>16161</v>
      </c>
      <c r="E1" s="1" t="s">
        <v>16162</v>
      </c>
      <c r="F1" s="1" t="s">
        <v>16163</v>
      </c>
      <c r="G1" s="1" t="s">
        <v>16164</v>
      </c>
    </row>
    <row r="2">
      <c r="A2" s="1" t="s">
        <v>1518</v>
      </c>
      <c r="B2" s="1" t="s">
        <v>1519</v>
      </c>
      <c r="C2" s="1">
        <v>1.0</v>
      </c>
      <c r="D2" s="1" t="s">
        <v>16113</v>
      </c>
      <c r="E2" s="2" t="str">
        <f>IFERROR(__xludf.DUMMYFUNCTION("INDEX(SPLIT(A2, ""_""), 2)"),"artefact")</f>
        <v>artefact</v>
      </c>
      <c r="F2" s="1" t="s">
        <v>1574</v>
      </c>
      <c r="G2" s="2">
        <f>IFERROR(__xludf.DUMMYFUNCTION("IF(B2="""","""",COUNTA(SPLIT(B2,"" "")))"),33.0)</f>
        <v>33</v>
      </c>
    </row>
    <row r="3">
      <c r="A3" s="1" t="s">
        <v>1521</v>
      </c>
      <c r="B3" s="1" t="s">
        <v>1522</v>
      </c>
      <c r="C3" s="1">
        <v>2.0</v>
      </c>
      <c r="D3" s="1" t="s">
        <v>16118</v>
      </c>
      <c r="E3" s="2" t="str">
        <f>IFERROR(__xludf.DUMMYFUNCTION("INDEX(SPLIT(A3, ""_""), 2)"),"artefact")</f>
        <v>artefact</v>
      </c>
      <c r="F3" s="1" t="s">
        <v>1574</v>
      </c>
      <c r="G3" s="2">
        <f>IFERROR(__xludf.DUMMYFUNCTION("IF(B3="""","""",COUNTA(SPLIT(B3,"" "")))"),8.0)</f>
        <v>8</v>
      </c>
    </row>
    <row r="4">
      <c r="A4" s="1" t="s">
        <v>1523</v>
      </c>
      <c r="B4" s="1" t="s">
        <v>1524</v>
      </c>
      <c r="C4" s="1">
        <v>1.0</v>
      </c>
      <c r="D4" s="1" t="s">
        <v>16113</v>
      </c>
      <c r="E4" s="2" t="str">
        <f>IFERROR(__xludf.DUMMYFUNCTION("INDEX(SPLIT(A4, ""_""), 2)"),"artefact")</f>
        <v>artefact</v>
      </c>
      <c r="F4" s="1" t="s">
        <v>1574</v>
      </c>
      <c r="G4" s="2">
        <f>IFERROR(__xludf.DUMMYFUNCTION("IF(B4="""","""",COUNTA(SPLIT(B4,"" "")))"),7.0)</f>
        <v>7</v>
      </c>
    </row>
    <row r="5">
      <c r="A5" s="1" t="s">
        <v>1525</v>
      </c>
      <c r="B5" s="1" t="s">
        <v>1526</v>
      </c>
      <c r="C5" s="1">
        <v>2.0</v>
      </c>
      <c r="D5" s="1" t="s">
        <v>16118</v>
      </c>
      <c r="E5" s="2" t="str">
        <f>IFERROR(__xludf.DUMMYFUNCTION("INDEX(SPLIT(A5, ""_""), 2)"),"artefact")</f>
        <v>artefact</v>
      </c>
      <c r="F5" s="1" t="s">
        <v>1574</v>
      </c>
      <c r="G5" s="2">
        <f>IFERROR(__xludf.DUMMYFUNCTION("IF(B5="""","""",COUNTA(SPLIT(B5,"" "")))"),11.0)</f>
        <v>11</v>
      </c>
    </row>
    <row r="6">
      <c r="A6" s="1" t="s">
        <v>1527</v>
      </c>
      <c r="B6" s="1" t="s">
        <v>1528</v>
      </c>
      <c r="C6" s="1">
        <v>1.0</v>
      </c>
      <c r="D6" s="1" t="s">
        <v>16113</v>
      </c>
      <c r="E6" s="2" t="str">
        <f>IFERROR(__xludf.DUMMYFUNCTION("INDEX(SPLIT(A6, ""_""), 2)"),"artefact")</f>
        <v>artefact</v>
      </c>
      <c r="F6" s="1" t="s">
        <v>1574</v>
      </c>
      <c r="G6" s="2">
        <f>IFERROR(__xludf.DUMMYFUNCTION("IF(B6="""","""",COUNTA(SPLIT(B6,"" "")))"),28.0)</f>
        <v>28</v>
      </c>
    </row>
    <row r="7">
      <c r="A7" s="1" t="s">
        <v>1529</v>
      </c>
      <c r="B7" s="1" t="s">
        <v>1530</v>
      </c>
      <c r="C7" s="1">
        <v>1.0</v>
      </c>
      <c r="D7" s="1" t="s">
        <v>16113</v>
      </c>
      <c r="E7" s="2" t="str">
        <f>IFERROR(__xludf.DUMMYFUNCTION("INDEX(SPLIT(A7, ""_""), 2)"),"artefact")</f>
        <v>artefact</v>
      </c>
      <c r="F7" s="1" t="s">
        <v>1574</v>
      </c>
      <c r="G7" s="2">
        <f>IFERROR(__xludf.DUMMYFUNCTION("IF(B7="""","""",COUNTA(SPLIT(B7,"" "")))"),21.0)</f>
        <v>21</v>
      </c>
    </row>
    <row r="8">
      <c r="A8" s="1" t="s">
        <v>1531</v>
      </c>
      <c r="B8" s="1" t="s">
        <v>1532</v>
      </c>
      <c r="C8" s="1">
        <v>1.0</v>
      </c>
      <c r="D8" s="1" t="s">
        <v>16113</v>
      </c>
      <c r="E8" s="2" t="str">
        <f>IFERROR(__xludf.DUMMYFUNCTION("INDEX(SPLIT(A8, ""_""), 2)"),"artefact")</f>
        <v>artefact</v>
      </c>
      <c r="F8" s="1" t="s">
        <v>1574</v>
      </c>
      <c r="G8" s="2">
        <f>IFERROR(__xludf.DUMMYFUNCTION("IF(B8="""","""",COUNTA(SPLIT(B8,"" "")))"),17.0)</f>
        <v>17</v>
      </c>
    </row>
    <row r="9">
      <c r="A9" s="1" t="s">
        <v>1533</v>
      </c>
      <c r="B9" s="1" t="s">
        <v>1534</v>
      </c>
      <c r="C9" s="1">
        <v>2.0</v>
      </c>
      <c r="D9" s="1" t="s">
        <v>16118</v>
      </c>
      <c r="E9" s="2" t="str">
        <f>IFERROR(__xludf.DUMMYFUNCTION("INDEX(SPLIT(A9, ""_""), 2)"),"artefact")</f>
        <v>artefact</v>
      </c>
      <c r="F9" s="1" t="s">
        <v>1574</v>
      </c>
      <c r="G9" s="2">
        <f>IFERROR(__xludf.DUMMYFUNCTION("IF(B9="""","""",COUNTA(SPLIT(B9,"" "")))"),31.0)</f>
        <v>31</v>
      </c>
    </row>
    <row r="10">
      <c r="A10" s="1" t="s">
        <v>1535</v>
      </c>
      <c r="B10" s="1" t="s">
        <v>1536</v>
      </c>
      <c r="C10" s="1">
        <v>1.0</v>
      </c>
      <c r="D10" s="1" t="s">
        <v>16113</v>
      </c>
      <c r="E10" s="2" t="str">
        <f>IFERROR(__xludf.DUMMYFUNCTION("INDEX(SPLIT(A10, ""_""), 2)"),"artefact")</f>
        <v>artefact</v>
      </c>
      <c r="F10" s="1" t="s">
        <v>1574</v>
      </c>
      <c r="G10" s="2">
        <f>IFERROR(__xludf.DUMMYFUNCTION("IF(B10="""","""",COUNTA(SPLIT(B10,"" "")))"),24.0)</f>
        <v>24</v>
      </c>
    </row>
    <row r="11">
      <c r="A11" s="1" t="s">
        <v>1537</v>
      </c>
      <c r="B11" s="1" t="s">
        <v>1538</v>
      </c>
      <c r="C11" s="1">
        <v>1.0</v>
      </c>
      <c r="D11" s="1" t="s">
        <v>16113</v>
      </c>
      <c r="E11" s="2" t="str">
        <f>IFERROR(__xludf.DUMMYFUNCTION("INDEX(SPLIT(A11, ""_""), 2)"),"artefact")</f>
        <v>artefact</v>
      </c>
      <c r="F11" s="1" t="s">
        <v>1574</v>
      </c>
      <c r="G11" s="2">
        <f>IFERROR(__xludf.DUMMYFUNCTION("IF(B11="""","""",COUNTA(SPLIT(B11,"" "")))"),27.0)</f>
        <v>27</v>
      </c>
    </row>
    <row r="12">
      <c r="A12" s="1" t="s">
        <v>1539</v>
      </c>
      <c r="B12" s="1" t="s">
        <v>1540</v>
      </c>
      <c r="C12" s="1">
        <v>2.0</v>
      </c>
      <c r="D12" s="1" t="s">
        <v>16118</v>
      </c>
      <c r="E12" s="2" t="str">
        <f>IFERROR(__xludf.DUMMYFUNCTION("INDEX(SPLIT(A12, ""_""), 2)"),"artefact")</f>
        <v>artefact</v>
      </c>
      <c r="F12" s="1" t="s">
        <v>1574</v>
      </c>
      <c r="G12" s="2">
        <f>IFERROR(__xludf.DUMMYFUNCTION("IF(B12="""","""",COUNTA(SPLIT(B12,"" "")))"),34.0)</f>
        <v>34</v>
      </c>
    </row>
    <row r="13">
      <c r="A13" s="1" t="s">
        <v>1541</v>
      </c>
      <c r="B13" s="1" t="s">
        <v>1542</v>
      </c>
      <c r="C13" s="1">
        <v>9.0</v>
      </c>
      <c r="D13" s="1" t="s">
        <v>16120</v>
      </c>
      <c r="E13" s="2" t="str">
        <f>IFERROR(__xludf.DUMMYFUNCTION("INDEX(SPLIT(A13, ""_""), 2)"),"artefact")</f>
        <v>artefact</v>
      </c>
      <c r="F13" s="1" t="s">
        <v>1574</v>
      </c>
      <c r="G13" s="2">
        <f>IFERROR(__xludf.DUMMYFUNCTION("IF(B13="""","""",COUNTA(SPLIT(B13,"" "")))"),9.0)</f>
        <v>9</v>
      </c>
    </row>
    <row r="14">
      <c r="A14" s="1" t="s">
        <v>1543</v>
      </c>
      <c r="B14" s="1" t="s">
        <v>1544</v>
      </c>
      <c r="C14" s="1">
        <v>2.0</v>
      </c>
      <c r="D14" s="1" t="s">
        <v>16118</v>
      </c>
      <c r="E14" s="2" t="str">
        <f>IFERROR(__xludf.DUMMYFUNCTION("INDEX(SPLIT(A14, ""_""), 2)"),"artefact")</f>
        <v>artefact</v>
      </c>
      <c r="F14" s="1" t="s">
        <v>1574</v>
      </c>
      <c r="G14" s="2">
        <f>IFERROR(__xludf.DUMMYFUNCTION("IF(B14="""","""",COUNTA(SPLIT(B14,"" "")))"),17.0)</f>
        <v>17</v>
      </c>
    </row>
    <row r="15">
      <c r="A15" s="1" t="s">
        <v>1545</v>
      </c>
      <c r="B15" s="1" t="s">
        <v>1546</v>
      </c>
      <c r="C15" s="1">
        <v>1.0</v>
      </c>
      <c r="D15" s="1" t="s">
        <v>16113</v>
      </c>
      <c r="E15" s="2" t="str">
        <f>IFERROR(__xludf.DUMMYFUNCTION("INDEX(SPLIT(A15, ""_""), 2)"),"artefact")</f>
        <v>artefact</v>
      </c>
      <c r="F15" s="1" t="s">
        <v>1574</v>
      </c>
      <c r="G15" s="2">
        <f>IFERROR(__xludf.DUMMYFUNCTION("IF(B15="""","""",COUNTA(SPLIT(B15,"" "")))"),18.0)</f>
        <v>18</v>
      </c>
    </row>
    <row r="16">
      <c r="A16" s="1" t="s">
        <v>1547</v>
      </c>
      <c r="B16" s="1" t="s">
        <v>1548</v>
      </c>
      <c r="C16" s="1">
        <v>2.0</v>
      </c>
      <c r="D16" s="1" t="s">
        <v>16118</v>
      </c>
      <c r="E16" s="2" t="str">
        <f>IFERROR(__xludf.DUMMYFUNCTION("INDEX(SPLIT(A16, ""_""), 2)"),"artefact")</f>
        <v>artefact</v>
      </c>
      <c r="F16" s="1" t="s">
        <v>1574</v>
      </c>
      <c r="G16" s="2">
        <f>IFERROR(__xludf.DUMMYFUNCTION("IF(B16="""","""",COUNTA(SPLIT(B16,"" "")))"),24.0)</f>
        <v>24</v>
      </c>
    </row>
    <row r="17">
      <c r="A17" s="1" t="s">
        <v>1549</v>
      </c>
      <c r="B17" s="1" t="s">
        <v>1550</v>
      </c>
      <c r="C17" s="1">
        <v>9.0</v>
      </c>
      <c r="D17" s="1" t="s">
        <v>16120</v>
      </c>
      <c r="E17" s="2" t="str">
        <f>IFERROR(__xludf.DUMMYFUNCTION("INDEX(SPLIT(A17, ""_""), 2)"),"artefact")</f>
        <v>artefact</v>
      </c>
      <c r="F17" s="1" t="s">
        <v>1574</v>
      </c>
      <c r="G17" s="2">
        <f>IFERROR(__xludf.DUMMYFUNCTION("IF(B17="""","""",COUNTA(SPLIT(B17,"" "")))"),26.0)</f>
        <v>26</v>
      </c>
    </row>
    <row r="18">
      <c r="A18" s="1" t="s">
        <v>1551</v>
      </c>
      <c r="B18" s="1" t="s">
        <v>1552</v>
      </c>
      <c r="C18" s="1">
        <v>2.0</v>
      </c>
      <c r="D18" s="1" t="s">
        <v>16118</v>
      </c>
      <c r="E18" s="2" t="str">
        <f>IFERROR(__xludf.DUMMYFUNCTION("INDEX(SPLIT(A18, ""_""), 2)"),"artefact")</f>
        <v>artefact</v>
      </c>
      <c r="F18" s="1" t="s">
        <v>1574</v>
      </c>
      <c r="G18" s="2">
        <f>IFERROR(__xludf.DUMMYFUNCTION("IF(B18="""","""",COUNTA(SPLIT(B18,"" "")))"),10.0)</f>
        <v>10</v>
      </c>
    </row>
    <row r="19">
      <c r="A19" s="1" t="s">
        <v>1553</v>
      </c>
      <c r="B19" s="1" t="s">
        <v>1554</v>
      </c>
      <c r="C19" s="1">
        <v>9.0</v>
      </c>
      <c r="D19" s="1" t="s">
        <v>16120</v>
      </c>
      <c r="E19" s="2" t="str">
        <f>IFERROR(__xludf.DUMMYFUNCTION("INDEX(SPLIT(A19, ""_""), 2)"),"artefact")</f>
        <v>artefact</v>
      </c>
      <c r="F19" s="1" t="s">
        <v>1574</v>
      </c>
      <c r="G19" s="2">
        <f>IFERROR(__xludf.DUMMYFUNCTION("IF(B19="""","""",COUNTA(SPLIT(B19,"" "")))"),21.0)</f>
        <v>21</v>
      </c>
    </row>
    <row r="20">
      <c r="A20" s="1" t="s">
        <v>1555</v>
      </c>
      <c r="B20" s="1" t="s">
        <v>1556</v>
      </c>
      <c r="C20" s="1">
        <v>2.0</v>
      </c>
      <c r="D20" s="1" t="s">
        <v>16118</v>
      </c>
      <c r="E20" s="2" t="str">
        <f>IFERROR(__xludf.DUMMYFUNCTION("INDEX(SPLIT(A20, ""_""), 2)"),"artefact")</f>
        <v>artefact</v>
      </c>
      <c r="F20" s="1" t="s">
        <v>1574</v>
      </c>
      <c r="G20" s="2">
        <f>IFERROR(__xludf.DUMMYFUNCTION("IF(B20="""","""",COUNTA(SPLIT(B20,"" "")))"),7.0)</f>
        <v>7</v>
      </c>
    </row>
    <row r="21">
      <c r="A21" s="1" t="s">
        <v>1557</v>
      </c>
      <c r="B21" s="1" t="s">
        <v>1558</v>
      </c>
      <c r="C21" s="1">
        <v>9.0</v>
      </c>
      <c r="D21" s="1" t="s">
        <v>16120</v>
      </c>
      <c r="E21" s="2" t="str">
        <f>IFERROR(__xludf.DUMMYFUNCTION("INDEX(SPLIT(A21, ""_""), 2)"),"artefact")</f>
        <v>artefact</v>
      </c>
      <c r="F21" s="1" t="s">
        <v>1574</v>
      </c>
      <c r="G21" s="2">
        <f>IFERROR(__xludf.DUMMYFUNCTION("IF(B21="""","""",COUNTA(SPLIT(B21,"" "")))"),8.0)</f>
        <v>8</v>
      </c>
    </row>
    <row r="22">
      <c r="A22" s="1" t="s">
        <v>1559</v>
      </c>
      <c r="B22" s="1" t="s">
        <v>1560</v>
      </c>
      <c r="C22" s="1">
        <v>2.0</v>
      </c>
      <c r="D22" s="1" t="s">
        <v>16118</v>
      </c>
      <c r="E22" s="2" t="str">
        <f>IFERROR(__xludf.DUMMYFUNCTION("INDEX(SPLIT(A22, ""_""), 2)"),"artefact")</f>
        <v>artefact</v>
      </c>
      <c r="F22" s="1" t="s">
        <v>1574</v>
      </c>
      <c r="G22" s="2">
        <f>IFERROR(__xludf.DUMMYFUNCTION("IF(B22="""","""",COUNTA(SPLIT(B22,"" "")))"),3.0)</f>
        <v>3</v>
      </c>
    </row>
    <row r="23">
      <c r="A23" s="1" t="s">
        <v>1561</v>
      </c>
      <c r="B23" s="1" t="s">
        <v>1562</v>
      </c>
      <c r="C23" s="1">
        <v>9.0</v>
      </c>
      <c r="D23" s="1" t="s">
        <v>16120</v>
      </c>
      <c r="E23" s="2" t="str">
        <f>IFERROR(__xludf.DUMMYFUNCTION("INDEX(SPLIT(A23, ""_""), 2)"),"artefact")</f>
        <v>artefact</v>
      </c>
      <c r="F23" s="1" t="s">
        <v>1574</v>
      </c>
      <c r="G23" s="2">
        <f>IFERROR(__xludf.DUMMYFUNCTION("IF(B23="""","""",COUNTA(SPLIT(B23,"" "")))"),1.0)</f>
        <v>1</v>
      </c>
    </row>
    <row r="24">
      <c r="A24" s="1" t="s">
        <v>1563</v>
      </c>
      <c r="B24" s="1" t="s">
        <v>1564</v>
      </c>
      <c r="C24" s="1">
        <v>2.0</v>
      </c>
      <c r="D24" s="1" t="s">
        <v>16118</v>
      </c>
      <c r="E24" s="2" t="str">
        <f>IFERROR(__xludf.DUMMYFUNCTION("INDEX(SPLIT(A24, ""_""), 2)"),"artefact")</f>
        <v>artefact</v>
      </c>
      <c r="F24" s="1" t="s">
        <v>1574</v>
      </c>
      <c r="G24" s="2">
        <f>IFERROR(__xludf.DUMMYFUNCTION("IF(B24="""","""",COUNTA(SPLIT(B24,"" "")))"),12.0)</f>
        <v>12</v>
      </c>
    </row>
    <row r="25">
      <c r="A25" s="1" t="s">
        <v>1565</v>
      </c>
      <c r="B25" s="1" t="s">
        <v>1566</v>
      </c>
      <c r="C25" s="1">
        <v>1.0</v>
      </c>
      <c r="D25" s="1" t="s">
        <v>16113</v>
      </c>
      <c r="E25" s="2" t="str">
        <f>IFERROR(__xludf.DUMMYFUNCTION("INDEX(SPLIT(A25, ""_""), 2)"),"artefact")</f>
        <v>artefact</v>
      </c>
      <c r="F25" s="1" t="s">
        <v>1574</v>
      </c>
      <c r="G25" s="2">
        <f>IFERROR(__xludf.DUMMYFUNCTION("IF(B25="""","""",COUNTA(SPLIT(B25,"" "")))"),19.0)</f>
        <v>19</v>
      </c>
    </row>
    <row r="26">
      <c r="A26" s="1" t="s">
        <v>1567</v>
      </c>
      <c r="B26" s="1" t="s">
        <v>1568</v>
      </c>
      <c r="C26" s="1">
        <v>1.0</v>
      </c>
      <c r="D26" s="1" t="s">
        <v>16113</v>
      </c>
      <c r="E26" s="2" t="str">
        <f>IFERROR(__xludf.DUMMYFUNCTION("INDEX(SPLIT(A26, ""_""), 2)"),"artefact")</f>
        <v>artefact</v>
      </c>
      <c r="F26" s="1" t="s">
        <v>1574</v>
      </c>
      <c r="G26" s="2">
        <f>IFERROR(__xludf.DUMMYFUNCTION("IF(B26="""","""",COUNTA(SPLIT(B26,"" "")))"),35.0)</f>
        <v>35</v>
      </c>
    </row>
    <row r="27">
      <c r="A27" s="1" t="s">
        <v>1569</v>
      </c>
      <c r="B27" s="1" t="s">
        <v>1570</v>
      </c>
      <c r="C27" s="1">
        <v>1.0</v>
      </c>
      <c r="D27" s="1" t="s">
        <v>16113</v>
      </c>
      <c r="E27" s="2" t="str">
        <f>IFERROR(__xludf.DUMMYFUNCTION("INDEX(SPLIT(A27, ""_""), 2)"),"artefact")</f>
        <v>artefact</v>
      </c>
      <c r="F27" s="1" t="s">
        <v>1574</v>
      </c>
      <c r="G27" s="2">
        <f>IFERROR(__xludf.DUMMYFUNCTION("IF(B27="""","""",COUNTA(SPLIT(B27,"" "")))"),29.0)</f>
        <v>29</v>
      </c>
    </row>
    <row r="28">
      <c r="A28" s="1" t="s">
        <v>1571</v>
      </c>
      <c r="B28" s="1" t="s">
        <v>1572</v>
      </c>
      <c r="C28" s="1">
        <v>1.0</v>
      </c>
      <c r="D28" s="1" t="s">
        <v>16113</v>
      </c>
      <c r="E28" s="2" t="str">
        <f>IFERROR(__xludf.DUMMYFUNCTION("INDEX(SPLIT(A28, ""_""), 2)"),"artefact")</f>
        <v>artefact</v>
      </c>
      <c r="F28" s="1" t="s">
        <v>1574</v>
      </c>
      <c r="G28" s="2">
        <f>IFERROR(__xludf.DUMMYFUNCTION("IF(B28="""","""",COUNTA(SPLIT(B28,"" "")))"),25.0)</f>
        <v>25</v>
      </c>
    </row>
    <row r="29">
      <c r="A29" s="1" t="s">
        <v>1573</v>
      </c>
      <c r="B29" s="1" t="s">
        <v>1574</v>
      </c>
      <c r="C29" s="1">
        <v>1.0</v>
      </c>
      <c r="D29" s="1" t="s">
        <v>16113</v>
      </c>
      <c r="E29" s="2" t="str">
        <f>IFERROR(__xludf.DUMMYFUNCTION("INDEX(SPLIT(A29, ""_""), 2)"),"artefact")</f>
        <v>artefact</v>
      </c>
      <c r="F29" s="1" t="s">
        <v>1574</v>
      </c>
      <c r="G29" s="2">
        <f>IFERROR(__xludf.DUMMYFUNCTION("IF(B29="""","""",COUNTA(SPLIT(B29,"" "")))"),5.0)</f>
        <v>5</v>
      </c>
    </row>
    <row r="30">
      <c r="A30" s="1" t="s">
        <v>1575</v>
      </c>
      <c r="B30" s="1" t="s">
        <v>1576</v>
      </c>
      <c r="C30" s="1">
        <v>1.0</v>
      </c>
      <c r="D30" s="1" t="s">
        <v>16113</v>
      </c>
      <c r="E30" s="2" t="str">
        <f>IFERROR(__xludf.DUMMYFUNCTION("INDEX(SPLIT(A30, ""_""), 2)"),"artefact")</f>
        <v>artefact</v>
      </c>
      <c r="F30" s="1" t="s">
        <v>1574</v>
      </c>
      <c r="G30" s="2">
        <f>IFERROR(__xludf.DUMMYFUNCTION("IF(B30="""","""",COUNTA(SPLIT(B30,"" "")))"),25.0)</f>
        <v>25</v>
      </c>
    </row>
    <row r="31">
      <c r="A31" s="1" t="s">
        <v>1577</v>
      </c>
      <c r="B31" s="1" t="s">
        <v>1578</v>
      </c>
      <c r="C31" s="1">
        <v>1.0</v>
      </c>
      <c r="D31" s="1" t="s">
        <v>16113</v>
      </c>
      <c r="E31" s="2" t="str">
        <f>IFERROR(__xludf.DUMMYFUNCTION("INDEX(SPLIT(A31, ""_""), 2)"),"artefact")</f>
        <v>artefact</v>
      </c>
      <c r="F31" s="1" t="s">
        <v>1574</v>
      </c>
      <c r="G31" s="2">
        <f>IFERROR(__xludf.DUMMYFUNCTION("IF(B31="""","""",COUNTA(SPLIT(B31,"" "")))"),25.0)</f>
        <v>25</v>
      </c>
    </row>
    <row r="32">
      <c r="A32" s="1" t="s">
        <v>1579</v>
      </c>
      <c r="B32" s="1" t="s">
        <v>1580</v>
      </c>
      <c r="C32" s="1">
        <v>2.0</v>
      </c>
      <c r="D32" s="1" t="s">
        <v>16118</v>
      </c>
      <c r="E32" s="2" t="str">
        <f>IFERROR(__xludf.DUMMYFUNCTION("INDEX(SPLIT(A32, ""_""), 2)"),"artefact")</f>
        <v>artefact</v>
      </c>
      <c r="F32" s="1" t="s">
        <v>1574</v>
      </c>
      <c r="G32" s="2">
        <f>IFERROR(__xludf.DUMMYFUNCTION("IF(B32="""","""",COUNTA(SPLIT(B32,"" "")))"),33.0)</f>
        <v>33</v>
      </c>
    </row>
    <row r="33">
      <c r="A33" s="1" t="s">
        <v>1581</v>
      </c>
      <c r="B33" s="1" t="s">
        <v>1582</v>
      </c>
      <c r="C33" s="1">
        <v>1.0</v>
      </c>
      <c r="D33" s="1" t="s">
        <v>16113</v>
      </c>
      <c r="E33" s="2" t="str">
        <f>IFERROR(__xludf.DUMMYFUNCTION("INDEX(SPLIT(A33, ""_""), 2)"),"artefact")</f>
        <v>artefact</v>
      </c>
      <c r="F33" s="1" t="s">
        <v>1574</v>
      </c>
      <c r="G33" s="2">
        <f>IFERROR(__xludf.DUMMYFUNCTION("IF(B33="""","""",COUNTA(SPLIT(B33,"" "")))"),17.0)</f>
        <v>17</v>
      </c>
    </row>
    <row r="34">
      <c r="A34" s="1" t="s">
        <v>1583</v>
      </c>
      <c r="B34" s="1" t="s">
        <v>1584</v>
      </c>
      <c r="C34" s="1">
        <v>2.0</v>
      </c>
      <c r="D34" s="1" t="s">
        <v>16118</v>
      </c>
      <c r="E34" s="2" t="str">
        <f>IFERROR(__xludf.DUMMYFUNCTION("INDEX(SPLIT(A34, ""_""), 2)"),"artefact")</f>
        <v>artefact</v>
      </c>
      <c r="F34" s="1" t="s">
        <v>1574</v>
      </c>
      <c r="G34" s="2">
        <f>IFERROR(__xludf.DUMMYFUNCTION("IF(B34="""","""",COUNTA(SPLIT(B34,"" "")))"),23.0)</f>
        <v>23</v>
      </c>
    </row>
    <row r="35">
      <c r="A35" s="1" t="s">
        <v>1585</v>
      </c>
      <c r="B35" s="1" t="s">
        <v>1586</v>
      </c>
      <c r="C35" s="1">
        <v>2.0</v>
      </c>
      <c r="D35" s="1" t="s">
        <v>16118</v>
      </c>
      <c r="E35" s="2" t="str">
        <f>IFERROR(__xludf.DUMMYFUNCTION("INDEX(SPLIT(A35, ""_""), 2)"),"artefact")</f>
        <v>artefact</v>
      </c>
      <c r="F35" s="1" t="s">
        <v>1574</v>
      </c>
      <c r="G35" s="2">
        <f>IFERROR(__xludf.DUMMYFUNCTION("IF(B35="""","""",COUNTA(SPLIT(B35,"" "")))"),16.0)</f>
        <v>16</v>
      </c>
    </row>
    <row r="36">
      <c r="A36" s="1" t="s">
        <v>1587</v>
      </c>
      <c r="B36" s="1" t="s">
        <v>1588</v>
      </c>
      <c r="C36" s="1">
        <v>9.0</v>
      </c>
      <c r="D36" s="1" t="s">
        <v>16120</v>
      </c>
      <c r="E36" s="2" t="str">
        <f>IFERROR(__xludf.DUMMYFUNCTION("INDEX(SPLIT(A36, ""_""), 2)"),"artefact")</f>
        <v>artefact</v>
      </c>
      <c r="F36" s="1" t="s">
        <v>1574</v>
      </c>
      <c r="G36" s="2">
        <f>IFERROR(__xludf.DUMMYFUNCTION("IF(B36="""","""",COUNTA(SPLIT(B36,"" "")))"),4.0)</f>
        <v>4</v>
      </c>
    </row>
    <row r="37">
      <c r="A37" s="1" t="s">
        <v>1589</v>
      </c>
      <c r="B37" s="1" t="s">
        <v>1590</v>
      </c>
      <c r="C37" s="1">
        <v>2.0</v>
      </c>
      <c r="D37" s="1" t="s">
        <v>16118</v>
      </c>
      <c r="E37" s="2" t="str">
        <f>IFERROR(__xludf.DUMMYFUNCTION("INDEX(SPLIT(A37, ""_""), 2)"),"artefact")</f>
        <v>artefact</v>
      </c>
      <c r="F37" s="1" t="s">
        <v>1574</v>
      </c>
      <c r="G37" s="2">
        <f>IFERROR(__xludf.DUMMYFUNCTION("IF(B37="""","""",COUNTA(SPLIT(B37,"" "")))"),22.0)</f>
        <v>22</v>
      </c>
    </row>
    <row r="38">
      <c r="A38" s="1" t="s">
        <v>1591</v>
      </c>
      <c r="B38" s="1" t="s">
        <v>1592</v>
      </c>
      <c r="C38" s="1">
        <v>9.0</v>
      </c>
      <c r="D38" s="1" t="s">
        <v>16120</v>
      </c>
      <c r="E38" s="2" t="str">
        <f>IFERROR(__xludf.DUMMYFUNCTION("INDEX(SPLIT(A38, ""_""), 2)"),"artefact")</f>
        <v>artefact</v>
      </c>
      <c r="F38" s="1" t="s">
        <v>1574</v>
      </c>
      <c r="G38" s="2">
        <f>IFERROR(__xludf.DUMMYFUNCTION("IF(B38="""","""",COUNTA(SPLIT(B38,"" "")))"),12.0)</f>
        <v>12</v>
      </c>
    </row>
    <row r="39">
      <c r="A39" s="1" t="s">
        <v>1593</v>
      </c>
      <c r="B39" s="1" t="s">
        <v>1594</v>
      </c>
      <c r="C39" s="1">
        <v>1.0</v>
      </c>
      <c r="D39" s="1" t="s">
        <v>16113</v>
      </c>
      <c r="E39" s="2" t="str">
        <f>IFERROR(__xludf.DUMMYFUNCTION("INDEX(SPLIT(A39, ""_""), 2)"),"artefact")</f>
        <v>artefact</v>
      </c>
      <c r="F39" s="1" t="s">
        <v>1574</v>
      </c>
      <c r="G39" s="2">
        <f>IFERROR(__xludf.DUMMYFUNCTION("IF(B39="""","""",COUNTA(SPLIT(B39,"" "")))"),19.0)</f>
        <v>19</v>
      </c>
    </row>
    <row r="40">
      <c r="A40" s="1" t="s">
        <v>1595</v>
      </c>
      <c r="B40" s="1" t="s">
        <v>1596</v>
      </c>
      <c r="C40" s="1">
        <v>1.0</v>
      </c>
      <c r="D40" s="1" t="s">
        <v>16113</v>
      </c>
      <c r="E40" s="2" t="str">
        <f>IFERROR(__xludf.DUMMYFUNCTION("INDEX(SPLIT(A40, ""_""), 2)"),"artefact")</f>
        <v>artefact</v>
      </c>
      <c r="F40" s="1" t="s">
        <v>1574</v>
      </c>
      <c r="G40" s="2">
        <f>IFERROR(__xludf.DUMMYFUNCTION("IF(B40="""","""",COUNTA(SPLIT(B40,"" "")))"),37.0)</f>
        <v>37</v>
      </c>
    </row>
    <row r="41">
      <c r="A41" s="1" t="s">
        <v>1597</v>
      </c>
      <c r="B41" s="1" t="s">
        <v>1598</v>
      </c>
      <c r="C41" s="1">
        <v>1.0</v>
      </c>
      <c r="D41" s="1" t="s">
        <v>16113</v>
      </c>
      <c r="E41" s="2" t="str">
        <f>IFERROR(__xludf.DUMMYFUNCTION("INDEX(SPLIT(A41, ""_""), 2)"),"artefact")</f>
        <v>artefact</v>
      </c>
      <c r="F41" s="1" t="s">
        <v>1574</v>
      </c>
      <c r="G41" s="2">
        <f>IFERROR(__xludf.DUMMYFUNCTION("IF(B41="""","""",COUNTA(SPLIT(B41,"" "")))"),28.0)</f>
        <v>28</v>
      </c>
    </row>
    <row r="42">
      <c r="A42" s="1" t="s">
        <v>1599</v>
      </c>
      <c r="B42" s="1" t="s">
        <v>1600</v>
      </c>
      <c r="C42" s="1">
        <v>1.0</v>
      </c>
      <c r="D42" s="1" t="s">
        <v>16113</v>
      </c>
      <c r="E42" s="2" t="str">
        <f>IFERROR(__xludf.DUMMYFUNCTION("INDEX(SPLIT(A42, ""_""), 2)"),"artefact")</f>
        <v>artefact</v>
      </c>
      <c r="F42" s="1" t="s">
        <v>1574</v>
      </c>
      <c r="G42" s="2">
        <f>IFERROR(__xludf.DUMMYFUNCTION("IF(B42="""","""",COUNTA(SPLIT(B42,"" "")))"),16.0)</f>
        <v>16</v>
      </c>
    </row>
    <row r="43">
      <c r="A43" s="1" t="s">
        <v>1601</v>
      </c>
      <c r="B43" s="1" t="s">
        <v>1602</v>
      </c>
      <c r="C43" s="1">
        <v>1.0</v>
      </c>
      <c r="D43" s="1" t="s">
        <v>16113</v>
      </c>
      <c r="E43" s="2" t="str">
        <f>IFERROR(__xludf.DUMMYFUNCTION("INDEX(SPLIT(A43, ""_""), 2)"),"artefact")</f>
        <v>artefact</v>
      </c>
      <c r="F43" s="1" t="s">
        <v>1574</v>
      </c>
      <c r="G43" s="2">
        <f>IFERROR(__xludf.DUMMYFUNCTION("IF(B43="""","""",COUNTA(SPLIT(B43,"" "")))"),38.0)</f>
        <v>38</v>
      </c>
    </row>
    <row r="44">
      <c r="A44" s="1" t="s">
        <v>1603</v>
      </c>
      <c r="B44" s="1" t="s">
        <v>1604</v>
      </c>
      <c r="C44" s="1">
        <v>1.0</v>
      </c>
      <c r="D44" s="1" t="s">
        <v>16113</v>
      </c>
      <c r="E44" s="2" t="str">
        <f>IFERROR(__xludf.DUMMYFUNCTION("INDEX(SPLIT(A44, ""_""), 2)"),"artefact")</f>
        <v>artefact</v>
      </c>
      <c r="F44" s="1" t="s">
        <v>1574</v>
      </c>
      <c r="G44" s="2">
        <f>IFERROR(__xludf.DUMMYFUNCTION("IF(B44="""","""",COUNTA(SPLIT(B44,"" "")))"),41.0)</f>
        <v>41</v>
      </c>
    </row>
    <row r="45">
      <c r="A45" s="1" t="s">
        <v>1605</v>
      </c>
      <c r="B45" s="1" t="s">
        <v>1606</v>
      </c>
      <c r="C45" s="1">
        <v>1.0</v>
      </c>
      <c r="D45" s="1" t="s">
        <v>16113</v>
      </c>
      <c r="E45" s="2" t="str">
        <f>IFERROR(__xludf.DUMMYFUNCTION("INDEX(SPLIT(A45, ""_""), 2)"),"artefact")</f>
        <v>artefact</v>
      </c>
      <c r="F45" s="1" t="s">
        <v>1574</v>
      </c>
      <c r="G45" s="2">
        <f>IFERROR(__xludf.DUMMYFUNCTION("IF(B45="""","""",COUNTA(SPLIT(B45,"" "")))"),9.0)</f>
        <v>9</v>
      </c>
    </row>
    <row r="46">
      <c r="A46" s="1" t="s">
        <v>1607</v>
      </c>
      <c r="B46" s="1" t="s">
        <v>1608</v>
      </c>
      <c r="C46" s="1">
        <v>9.0</v>
      </c>
      <c r="D46" s="1" t="s">
        <v>16120</v>
      </c>
      <c r="E46" s="2" t="str">
        <f>IFERROR(__xludf.DUMMYFUNCTION("INDEX(SPLIT(A46, ""_""), 2)"),"artefact")</f>
        <v>artefact</v>
      </c>
      <c r="F46" s="1" t="s">
        <v>1574</v>
      </c>
      <c r="G46" s="2">
        <f>IFERROR(__xludf.DUMMYFUNCTION("IF(B46="""","""",COUNTA(SPLIT(B46,"" "")))"),9.0)</f>
        <v>9</v>
      </c>
    </row>
    <row r="47">
      <c r="A47" s="1" t="s">
        <v>1609</v>
      </c>
      <c r="B47" s="1" t="s">
        <v>1610</v>
      </c>
      <c r="C47" s="1">
        <v>2.0</v>
      </c>
      <c r="D47" s="1" t="s">
        <v>16118</v>
      </c>
      <c r="E47" s="2" t="str">
        <f>IFERROR(__xludf.DUMMYFUNCTION("INDEX(SPLIT(A47, ""_""), 2)"),"artefact")</f>
        <v>artefact</v>
      </c>
      <c r="F47" s="1" t="s">
        <v>1574</v>
      </c>
      <c r="G47" s="2">
        <f>IFERROR(__xludf.DUMMYFUNCTION("IF(B47="""","""",COUNTA(SPLIT(B47,"" "")))"),19.0)</f>
        <v>19</v>
      </c>
    </row>
    <row r="48">
      <c r="A48" s="1" t="s">
        <v>1611</v>
      </c>
      <c r="B48" s="1" t="s">
        <v>1612</v>
      </c>
      <c r="C48" s="1">
        <v>1.0</v>
      </c>
      <c r="D48" s="1" t="s">
        <v>16113</v>
      </c>
      <c r="E48" s="2" t="str">
        <f>IFERROR(__xludf.DUMMYFUNCTION("INDEX(SPLIT(A48, ""_""), 2)"),"artefact")</f>
        <v>artefact</v>
      </c>
      <c r="F48" s="1" t="s">
        <v>1574</v>
      </c>
      <c r="G48" s="2">
        <f>IFERROR(__xludf.DUMMYFUNCTION("IF(B48="""","""",COUNTA(SPLIT(B48,"" "")))"),20.0)</f>
        <v>20</v>
      </c>
    </row>
    <row r="49">
      <c r="A49" s="1" t="s">
        <v>1613</v>
      </c>
      <c r="B49" s="1" t="s">
        <v>1614</v>
      </c>
      <c r="C49" s="1">
        <v>2.0</v>
      </c>
      <c r="D49" s="1" t="s">
        <v>16118</v>
      </c>
      <c r="E49" s="2" t="str">
        <f>IFERROR(__xludf.DUMMYFUNCTION("INDEX(SPLIT(A49, ""_""), 2)"),"artefact")</f>
        <v>artefact</v>
      </c>
      <c r="F49" s="1" t="s">
        <v>1574</v>
      </c>
      <c r="G49" s="2">
        <f>IFERROR(__xludf.DUMMYFUNCTION("IF(B49="""","""",COUNTA(SPLIT(B49,"" "")))"),8.0)</f>
        <v>8</v>
      </c>
    </row>
    <row r="50">
      <c r="A50" s="1" t="s">
        <v>1615</v>
      </c>
      <c r="B50" s="1" t="s">
        <v>1616</v>
      </c>
      <c r="C50" s="1">
        <v>2.0</v>
      </c>
      <c r="D50" s="1" t="s">
        <v>16118</v>
      </c>
      <c r="E50" s="2" t="str">
        <f>IFERROR(__xludf.DUMMYFUNCTION("INDEX(SPLIT(A50, ""_""), 2)"),"artefact")</f>
        <v>artefact</v>
      </c>
      <c r="F50" s="1" t="s">
        <v>1574</v>
      </c>
      <c r="G50" s="2">
        <f>IFERROR(__xludf.DUMMYFUNCTION("IF(B50="""","""",COUNTA(SPLIT(B50,"" "")))"),16.0)</f>
        <v>16</v>
      </c>
    </row>
    <row r="51">
      <c r="A51" s="1" t="s">
        <v>1617</v>
      </c>
      <c r="B51" s="1" t="s">
        <v>1618</v>
      </c>
      <c r="C51" s="1">
        <v>2.0</v>
      </c>
      <c r="D51" s="1" t="s">
        <v>16118</v>
      </c>
      <c r="E51" s="2" t="str">
        <f>IFERROR(__xludf.DUMMYFUNCTION("INDEX(SPLIT(A51, ""_""), 2)"),"artefact")</f>
        <v>artefact</v>
      </c>
      <c r="F51" s="1" t="s">
        <v>1574</v>
      </c>
      <c r="G51" s="2">
        <f>IFERROR(__xludf.DUMMYFUNCTION("IF(B51="""","""",COUNTA(SPLIT(B51,"" "")))"),7.0)</f>
        <v>7</v>
      </c>
    </row>
    <row r="52">
      <c r="A52" s="1" t="s">
        <v>1619</v>
      </c>
      <c r="B52" s="1" t="s">
        <v>1620</v>
      </c>
      <c r="C52" s="1">
        <v>2.0</v>
      </c>
      <c r="D52" s="1" t="s">
        <v>16118</v>
      </c>
      <c r="E52" s="2" t="str">
        <f>IFERROR(__xludf.DUMMYFUNCTION("INDEX(SPLIT(A52, ""_""), 2)"),"artefact")</f>
        <v>artefact</v>
      </c>
      <c r="F52" s="1" t="s">
        <v>1574</v>
      </c>
      <c r="G52" s="2">
        <f>IFERROR(__xludf.DUMMYFUNCTION("IF(B52="""","""",COUNTA(SPLIT(B52,"" "")))"),9.0)</f>
        <v>9</v>
      </c>
    </row>
    <row r="53">
      <c r="A53" s="1" t="s">
        <v>1621</v>
      </c>
      <c r="B53" s="1" t="s">
        <v>1622</v>
      </c>
      <c r="C53" s="1">
        <v>2.0</v>
      </c>
      <c r="D53" s="1" t="s">
        <v>16118</v>
      </c>
      <c r="E53" s="2" t="str">
        <f>IFERROR(__xludf.DUMMYFUNCTION("INDEX(SPLIT(A53, ""_""), 2)"),"artefact")</f>
        <v>artefact</v>
      </c>
      <c r="F53" s="1" t="s">
        <v>1574</v>
      </c>
      <c r="G53" s="2">
        <f>IFERROR(__xludf.DUMMYFUNCTION("IF(B53="""","""",COUNTA(SPLIT(B53,"" "")))"),13.0)</f>
        <v>13</v>
      </c>
    </row>
    <row r="54">
      <c r="A54" s="1" t="s">
        <v>1623</v>
      </c>
      <c r="B54" s="1" t="s">
        <v>1624</v>
      </c>
      <c r="C54" s="1">
        <v>1.0</v>
      </c>
      <c r="D54" s="1" t="s">
        <v>16113</v>
      </c>
      <c r="E54" s="2" t="str">
        <f>IFERROR(__xludf.DUMMYFUNCTION("INDEX(SPLIT(A54, ""_""), 2)"),"artefact")</f>
        <v>artefact</v>
      </c>
      <c r="F54" s="1" t="s">
        <v>1574</v>
      </c>
      <c r="G54" s="2">
        <f>IFERROR(__xludf.DUMMYFUNCTION("IF(B54="""","""",COUNTA(SPLIT(B54,"" "")))"),5.0)</f>
        <v>5</v>
      </c>
    </row>
    <row r="55">
      <c r="A55" s="1" t="s">
        <v>1625</v>
      </c>
      <c r="B55" s="1" t="s">
        <v>1626</v>
      </c>
      <c r="C55" s="1">
        <v>1.0</v>
      </c>
      <c r="D55" s="1" t="s">
        <v>16113</v>
      </c>
      <c r="E55" s="2" t="str">
        <f>IFERROR(__xludf.DUMMYFUNCTION("INDEX(SPLIT(A55, ""_""), 2)"),"artefact")</f>
        <v>artefact</v>
      </c>
      <c r="F55" s="1" t="s">
        <v>1574</v>
      </c>
      <c r="G55" s="2">
        <f>IFERROR(__xludf.DUMMYFUNCTION("IF(B55="""","""",COUNTA(SPLIT(B55,"" "")))"),5.0)</f>
        <v>5</v>
      </c>
    </row>
    <row r="56">
      <c r="A56" s="1" t="s">
        <v>1627</v>
      </c>
      <c r="B56" s="1" t="s">
        <v>1628</v>
      </c>
      <c r="C56" s="1">
        <v>1.0</v>
      </c>
      <c r="D56" s="1" t="s">
        <v>16113</v>
      </c>
      <c r="E56" s="2" t="str">
        <f>IFERROR(__xludf.DUMMYFUNCTION("INDEX(SPLIT(A56, ""_""), 2)"),"artefact")</f>
        <v>artefact</v>
      </c>
      <c r="F56" s="1" t="s">
        <v>1574</v>
      </c>
      <c r="G56" s="2">
        <f>IFERROR(__xludf.DUMMYFUNCTION("IF(B56="""","""",COUNTA(SPLIT(B56,"" "")))"),7.0)</f>
        <v>7</v>
      </c>
    </row>
    <row r="57">
      <c r="A57" s="1" t="s">
        <v>1629</v>
      </c>
      <c r="B57" s="1" t="s">
        <v>1630</v>
      </c>
      <c r="C57" s="1">
        <v>1.0</v>
      </c>
      <c r="D57" s="1" t="s">
        <v>16113</v>
      </c>
      <c r="E57" s="2" t="str">
        <f>IFERROR(__xludf.DUMMYFUNCTION("INDEX(SPLIT(A57, ""_""), 2)"),"artefact")</f>
        <v>artefact</v>
      </c>
      <c r="F57" s="1" t="s">
        <v>1574</v>
      </c>
      <c r="G57" s="2">
        <f>IFERROR(__xludf.DUMMYFUNCTION("IF(B57="""","""",COUNTA(SPLIT(B57,"" "")))"),30.0)</f>
        <v>30</v>
      </c>
    </row>
    <row r="58">
      <c r="A58" s="1" t="s">
        <v>1631</v>
      </c>
      <c r="B58" s="1" t="s">
        <v>1632</v>
      </c>
      <c r="C58" s="1">
        <v>1.0</v>
      </c>
      <c r="D58" s="1" t="s">
        <v>16113</v>
      </c>
      <c r="E58" s="2" t="str">
        <f>IFERROR(__xludf.DUMMYFUNCTION("INDEX(SPLIT(A58, ""_""), 2)"),"artefact")</f>
        <v>artefact</v>
      </c>
      <c r="F58" s="1" t="s">
        <v>1574</v>
      </c>
      <c r="G58" s="2">
        <f>IFERROR(__xludf.DUMMYFUNCTION("IF(B58="""","""",COUNTA(SPLIT(B58,"" "")))"),26.0)</f>
        <v>26</v>
      </c>
    </row>
    <row r="59">
      <c r="A59" s="1" t="s">
        <v>1633</v>
      </c>
      <c r="B59" s="1" t="s">
        <v>1634</v>
      </c>
      <c r="C59" s="1">
        <v>1.0</v>
      </c>
      <c r="D59" s="1" t="s">
        <v>16113</v>
      </c>
      <c r="E59" s="2" t="str">
        <f>IFERROR(__xludf.DUMMYFUNCTION("INDEX(SPLIT(A59, ""_""), 2)"),"artefact")</f>
        <v>artefact</v>
      </c>
      <c r="F59" s="1" t="s">
        <v>1574</v>
      </c>
      <c r="G59" s="2">
        <f>IFERROR(__xludf.DUMMYFUNCTION("IF(B59="""","""",COUNTA(SPLIT(B59,"" "")))"),30.0)</f>
        <v>30</v>
      </c>
    </row>
    <row r="60">
      <c r="A60" s="1" t="s">
        <v>1635</v>
      </c>
      <c r="B60" s="1" t="s">
        <v>1636</v>
      </c>
      <c r="C60" s="1">
        <v>1.0</v>
      </c>
      <c r="D60" s="1" t="s">
        <v>16113</v>
      </c>
      <c r="E60" s="2" t="str">
        <f>IFERROR(__xludf.DUMMYFUNCTION("INDEX(SPLIT(A60, ""_""), 2)"),"artefact")</f>
        <v>artefact</v>
      </c>
      <c r="F60" s="1" t="s">
        <v>1574</v>
      </c>
      <c r="G60" s="2">
        <f>IFERROR(__xludf.DUMMYFUNCTION("IF(B60="""","""",COUNTA(SPLIT(B60,"" "")))"),22.0)</f>
        <v>22</v>
      </c>
    </row>
    <row r="61">
      <c r="A61" s="1" t="s">
        <v>1637</v>
      </c>
      <c r="B61" s="1" t="s">
        <v>1638</v>
      </c>
      <c r="C61" s="1">
        <v>1.0</v>
      </c>
      <c r="D61" s="1" t="s">
        <v>16113</v>
      </c>
      <c r="E61" s="2" t="str">
        <f>IFERROR(__xludf.DUMMYFUNCTION("INDEX(SPLIT(A61, ""_""), 2)"),"artefact")</f>
        <v>artefact</v>
      </c>
      <c r="F61" s="1" t="s">
        <v>1574</v>
      </c>
      <c r="G61" s="2">
        <f>IFERROR(__xludf.DUMMYFUNCTION("IF(B61="""","""",COUNTA(SPLIT(B61,"" "")))"),20.0)</f>
        <v>20</v>
      </c>
    </row>
    <row r="62">
      <c r="A62" s="1" t="s">
        <v>1639</v>
      </c>
      <c r="B62" s="1" t="s">
        <v>1640</v>
      </c>
      <c r="C62" s="1">
        <v>1.0</v>
      </c>
      <c r="D62" s="1" t="s">
        <v>16113</v>
      </c>
      <c r="E62" s="2" t="str">
        <f>IFERROR(__xludf.DUMMYFUNCTION("INDEX(SPLIT(A62, ""_""), 2)"),"attack")</f>
        <v>attack</v>
      </c>
      <c r="F62" s="1" t="s">
        <v>1670</v>
      </c>
      <c r="G62" s="2">
        <f>IFERROR(__xludf.DUMMYFUNCTION("IF(B62="""","""",COUNTA(SPLIT(B62,"" "")))"),16.0)</f>
        <v>16</v>
      </c>
    </row>
    <row r="63">
      <c r="A63" s="1" t="s">
        <v>1641</v>
      </c>
      <c r="B63" s="1" t="s">
        <v>1642</v>
      </c>
      <c r="C63" s="1">
        <v>2.0</v>
      </c>
      <c r="D63" s="1" t="s">
        <v>16118</v>
      </c>
      <c r="E63" s="2" t="str">
        <f>IFERROR(__xludf.DUMMYFUNCTION("INDEX(SPLIT(A63, ""_""), 2)"),"attack")</f>
        <v>attack</v>
      </c>
      <c r="F63" s="1" t="s">
        <v>1670</v>
      </c>
      <c r="G63" s="2">
        <f>IFERROR(__xludf.DUMMYFUNCTION("IF(B63="""","""",COUNTA(SPLIT(B63,"" "")))"),14.0)</f>
        <v>14</v>
      </c>
    </row>
    <row r="64">
      <c r="A64" s="1" t="s">
        <v>1643</v>
      </c>
      <c r="B64" s="1" t="s">
        <v>1644</v>
      </c>
      <c r="C64" s="1">
        <v>1.0</v>
      </c>
      <c r="D64" s="1" t="s">
        <v>16113</v>
      </c>
      <c r="E64" s="2" t="str">
        <f>IFERROR(__xludf.DUMMYFUNCTION("INDEX(SPLIT(A64, ""_""), 2)"),"attack")</f>
        <v>attack</v>
      </c>
      <c r="F64" s="1" t="s">
        <v>1670</v>
      </c>
      <c r="G64" s="2">
        <f>IFERROR(__xludf.DUMMYFUNCTION("IF(B64="""","""",COUNTA(SPLIT(B64,"" "")))"),19.0)</f>
        <v>19</v>
      </c>
    </row>
    <row r="65">
      <c r="A65" s="1" t="s">
        <v>1645</v>
      </c>
      <c r="B65" s="1" t="s">
        <v>1646</v>
      </c>
      <c r="C65" s="1">
        <v>2.0</v>
      </c>
      <c r="D65" s="1" t="s">
        <v>16118</v>
      </c>
      <c r="E65" s="2" t="str">
        <f>IFERROR(__xludf.DUMMYFUNCTION("INDEX(SPLIT(A65, ""_""), 2)"),"attack")</f>
        <v>attack</v>
      </c>
      <c r="F65" s="1" t="s">
        <v>1670</v>
      </c>
      <c r="G65" s="2">
        <f>IFERROR(__xludf.DUMMYFUNCTION("IF(B65="""","""",COUNTA(SPLIT(B65,"" "")))"),7.0)</f>
        <v>7</v>
      </c>
    </row>
    <row r="66">
      <c r="A66" s="1" t="s">
        <v>1647</v>
      </c>
      <c r="B66" s="1" t="s">
        <v>1648</v>
      </c>
      <c r="C66" s="1">
        <v>1.0</v>
      </c>
      <c r="D66" s="1" t="s">
        <v>16113</v>
      </c>
      <c r="E66" s="2" t="str">
        <f>IFERROR(__xludf.DUMMYFUNCTION("INDEX(SPLIT(A66, ""_""), 2)"),"attack")</f>
        <v>attack</v>
      </c>
      <c r="F66" s="1" t="s">
        <v>1670</v>
      </c>
      <c r="G66" s="2">
        <f>IFERROR(__xludf.DUMMYFUNCTION("IF(B66="""","""",COUNTA(SPLIT(B66,"" "")))"),46.0)</f>
        <v>46</v>
      </c>
    </row>
    <row r="67">
      <c r="A67" s="1" t="s">
        <v>1649</v>
      </c>
      <c r="B67" s="1" t="s">
        <v>1650</v>
      </c>
      <c r="C67" s="1">
        <v>2.0</v>
      </c>
      <c r="D67" s="1" t="s">
        <v>16118</v>
      </c>
      <c r="E67" s="2" t="str">
        <f>IFERROR(__xludf.DUMMYFUNCTION("INDEX(SPLIT(A67, ""_""), 2)"),"attack")</f>
        <v>attack</v>
      </c>
      <c r="F67" s="1" t="s">
        <v>1670</v>
      </c>
      <c r="G67" s="2">
        <f>IFERROR(__xludf.DUMMYFUNCTION("IF(B67="""","""",COUNTA(SPLIT(B67,"" "")))"),1.0)</f>
        <v>1</v>
      </c>
    </row>
    <row r="68">
      <c r="A68" s="1" t="s">
        <v>1651</v>
      </c>
      <c r="B68" s="1" t="s">
        <v>1652</v>
      </c>
      <c r="C68" s="1">
        <v>1.0</v>
      </c>
      <c r="D68" s="1" t="s">
        <v>16113</v>
      </c>
      <c r="E68" s="2" t="str">
        <f>IFERROR(__xludf.DUMMYFUNCTION("INDEX(SPLIT(A68, ""_""), 2)"),"attack")</f>
        <v>attack</v>
      </c>
      <c r="F68" s="1" t="s">
        <v>1670</v>
      </c>
      <c r="G68" s="2">
        <f>IFERROR(__xludf.DUMMYFUNCTION("IF(B68="""","""",COUNTA(SPLIT(B68,"" "")))"),15.0)</f>
        <v>15</v>
      </c>
    </row>
    <row r="69">
      <c r="A69" s="1" t="s">
        <v>1653</v>
      </c>
      <c r="B69" s="1" t="s">
        <v>1654</v>
      </c>
      <c r="C69" s="1">
        <v>1.0</v>
      </c>
      <c r="D69" s="1" t="s">
        <v>16113</v>
      </c>
      <c r="E69" s="2" t="str">
        <f>IFERROR(__xludf.DUMMYFUNCTION("INDEX(SPLIT(A69, ""_""), 2)"),"attack")</f>
        <v>attack</v>
      </c>
      <c r="F69" s="1" t="s">
        <v>1670</v>
      </c>
      <c r="G69" s="2">
        <f>IFERROR(__xludf.DUMMYFUNCTION("IF(B69="""","""",COUNTA(SPLIT(B69,"" "")))"),14.0)</f>
        <v>14</v>
      </c>
    </row>
    <row r="70">
      <c r="A70" s="1" t="s">
        <v>1655</v>
      </c>
      <c r="B70" s="1" t="s">
        <v>1656</v>
      </c>
      <c r="C70" s="1">
        <v>2.0</v>
      </c>
      <c r="D70" s="1" t="s">
        <v>16118</v>
      </c>
      <c r="E70" s="2" t="str">
        <f>IFERROR(__xludf.DUMMYFUNCTION("INDEX(SPLIT(A70, ""_""), 2)"),"attack")</f>
        <v>attack</v>
      </c>
      <c r="F70" s="1" t="s">
        <v>1670</v>
      </c>
      <c r="G70" s="2">
        <f>IFERROR(__xludf.DUMMYFUNCTION("IF(B70="""","""",COUNTA(SPLIT(B70,"" "")))"),14.0)</f>
        <v>14</v>
      </c>
    </row>
    <row r="71">
      <c r="A71" s="1" t="s">
        <v>1657</v>
      </c>
      <c r="B71" s="1" t="s">
        <v>1658</v>
      </c>
      <c r="C71" s="1">
        <v>1.0</v>
      </c>
      <c r="D71" s="1" t="s">
        <v>16113</v>
      </c>
      <c r="E71" s="2" t="str">
        <f>IFERROR(__xludf.DUMMYFUNCTION("INDEX(SPLIT(A71, ""_""), 2)"),"attack")</f>
        <v>attack</v>
      </c>
      <c r="F71" s="1" t="s">
        <v>1670</v>
      </c>
      <c r="G71" s="2">
        <f>IFERROR(__xludf.DUMMYFUNCTION("IF(B71="""","""",COUNTA(SPLIT(B71,"" "")))"),32.0)</f>
        <v>32</v>
      </c>
    </row>
    <row r="72">
      <c r="A72" s="1" t="s">
        <v>1659</v>
      </c>
      <c r="B72" s="1" t="s">
        <v>1660</v>
      </c>
      <c r="C72" s="1">
        <v>1.0</v>
      </c>
      <c r="D72" s="1" t="s">
        <v>16113</v>
      </c>
      <c r="E72" s="2" t="str">
        <f>IFERROR(__xludf.DUMMYFUNCTION("INDEX(SPLIT(A72, ""_""), 2)"),"attack")</f>
        <v>attack</v>
      </c>
      <c r="F72" s="1" t="s">
        <v>1670</v>
      </c>
      <c r="G72" s="2">
        <f>IFERROR(__xludf.DUMMYFUNCTION("IF(B72="""","""",COUNTA(SPLIT(B72,"" "")))"),44.0)</f>
        <v>44</v>
      </c>
    </row>
    <row r="73">
      <c r="A73" s="1" t="s">
        <v>1661</v>
      </c>
      <c r="B73" s="1" t="s">
        <v>1662</v>
      </c>
      <c r="C73" s="1">
        <v>1.0</v>
      </c>
      <c r="D73" s="1" t="s">
        <v>16113</v>
      </c>
      <c r="E73" s="2" t="str">
        <f>IFERROR(__xludf.DUMMYFUNCTION("INDEX(SPLIT(A73, ""_""), 2)"),"attack")</f>
        <v>attack</v>
      </c>
      <c r="F73" s="1" t="s">
        <v>1670</v>
      </c>
      <c r="G73" s="2">
        <f>IFERROR(__xludf.DUMMYFUNCTION("IF(B73="""","""",COUNTA(SPLIT(B73,"" "")))"),42.0)</f>
        <v>42</v>
      </c>
    </row>
    <row r="74">
      <c r="A74" s="1" t="s">
        <v>1663</v>
      </c>
      <c r="B74" s="1" t="s">
        <v>1664</v>
      </c>
      <c r="C74" s="1">
        <v>2.0</v>
      </c>
      <c r="D74" s="1" t="s">
        <v>16118</v>
      </c>
      <c r="E74" s="2" t="str">
        <f>IFERROR(__xludf.DUMMYFUNCTION("INDEX(SPLIT(A74, ""_""), 2)"),"attack")</f>
        <v>attack</v>
      </c>
      <c r="F74" s="1" t="s">
        <v>1670</v>
      </c>
      <c r="G74" s="2">
        <f>IFERROR(__xludf.DUMMYFUNCTION("IF(B74="""","""",COUNTA(SPLIT(B74,"" "")))"),23.0)</f>
        <v>23</v>
      </c>
    </row>
    <row r="75">
      <c r="A75" s="1" t="s">
        <v>1665</v>
      </c>
      <c r="B75" s="1" t="s">
        <v>1666</v>
      </c>
      <c r="C75" s="1">
        <v>1.0</v>
      </c>
      <c r="D75" s="1" t="s">
        <v>16113</v>
      </c>
      <c r="E75" s="2" t="str">
        <f>IFERROR(__xludf.DUMMYFUNCTION("INDEX(SPLIT(A75, ""_""), 2)"),"attack")</f>
        <v>attack</v>
      </c>
      <c r="F75" s="1" t="s">
        <v>1670</v>
      </c>
      <c r="G75" s="2">
        <f>IFERROR(__xludf.DUMMYFUNCTION("IF(B75="""","""",COUNTA(SPLIT(B75,"" "")))"),7.0)</f>
        <v>7</v>
      </c>
    </row>
    <row r="76">
      <c r="A76" s="1" t="s">
        <v>1667</v>
      </c>
      <c r="B76" s="1" t="s">
        <v>1668</v>
      </c>
      <c r="C76" s="1">
        <v>2.0</v>
      </c>
      <c r="D76" s="1" t="s">
        <v>16118</v>
      </c>
      <c r="E76" s="2" t="str">
        <f>IFERROR(__xludf.DUMMYFUNCTION("INDEX(SPLIT(A76, ""_""), 2)"),"attack")</f>
        <v>attack</v>
      </c>
      <c r="F76" s="1" t="s">
        <v>1670</v>
      </c>
      <c r="G76" s="2">
        <f>IFERROR(__xludf.DUMMYFUNCTION("IF(B76="""","""",COUNTA(SPLIT(B76,"" "")))"),30.0)</f>
        <v>30</v>
      </c>
    </row>
    <row r="77">
      <c r="A77" s="1" t="s">
        <v>1669</v>
      </c>
      <c r="B77" s="1" t="s">
        <v>1670</v>
      </c>
      <c r="C77" s="1">
        <v>1.0</v>
      </c>
      <c r="D77" s="1" t="s">
        <v>16113</v>
      </c>
      <c r="E77" s="2" t="str">
        <f>IFERROR(__xludf.DUMMYFUNCTION("INDEX(SPLIT(A77, ""_""), 2)"),"attack")</f>
        <v>attack</v>
      </c>
      <c r="F77" s="1" t="s">
        <v>1670</v>
      </c>
      <c r="G77" s="2">
        <f>IFERROR(__xludf.DUMMYFUNCTION("IF(B77="""","""",COUNTA(SPLIT(B77,"" "")))"),1.0)</f>
        <v>1</v>
      </c>
    </row>
    <row r="78">
      <c r="A78" s="1" t="s">
        <v>1671</v>
      </c>
      <c r="B78" s="1" t="s">
        <v>1672</v>
      </c>
      <c r="C78" s="1">
        <v>1.0</v>
      </c>
      <c r="D78" s="1" t="s">
        <v>16113</v>
      </c>
      <c r="E78" s="2" t="str">
        <f>IFERROR(__xludf.DUMMYFUNCTION("INDEX(SPLIT(A78, ""_""), 2)"),"attack")</f>
        <v>attack</v>
      </c>
      <c r="F78" s="1" t="s">
        <v>1670</v>
      </c>
      <c r="G78" s="2">
        <f>IFERROR(__xludf.DUMMYFUNCTION("IF(B78="""","""",COUNTA(SPLIT(B78,"" "")))"),17.0)</f>
        <v>17</v>
      </c>
    </row>
    <row r="79">
      <c r="A79" s="1" t="s">
        <v>1673</v>
      </c>
      <c r="B79" s="1" t="s">
        <v>1674</v>
      </c>
      <c r="C79" s="1">
        <v>1.0</v>
      </c>
      <c r="D79" s="1" t="s">
        <v>16113</v>
      </c>
      <c r="E79" s="2" t="str">
        <f>IFERROR(__xludf.DUMMYFUNCTION("INDEX(SPLIT(A79, ""_""), 2)"),"attack")</f>
        <v>attack</v>
      </c>
      <c r="F79" s="1" t="s">
        <v>1670</v>
      </c>
      <c r="G79" s="2">
        <f>IFERROR(__xludf.DUMMYFUNCTION("IF(B79="""","""",COUNTA(SPLIT(B79,"" "")))"),19.0)</f>
        <v>19</v>
      </c>
    </row>
    <row r="80">
      <c r="A80" s="1" t="s">
        <v>1675</v>
      </c>
      <c r="B80" s="1" t="s">
        <v>1676</v>
      </c>
      <c r="C80" s="1">
        <v>2.0</v>
      </c>
      <c r="D80" s="1" t="s">
        <v>16118</v>
      </c>
      <c r="E80" s="2" t="str">
        <f>IFERROR(__xludf.DUMMYFUNCTION("INDEX(SPLIT(A80, ""_""), 2)"),"attack")</f>
        <v>attack</v>
      </c>
      <c r="F80" s="1" t="s">
        <v>1670</v>
      </c>
      <c r="G80" s="2">
        <f>IFERROR(__xludf.DUMMYFUNCTION("IF(B80="""","""",COUNTA(SPLIT(B80,"" "")))"),25.0)</f>
        <v>25</v>
      </c>
    </row>
    <row r="81">
      <c r="A81" s="1" t="s">
        <v>1677</v>
      </c>
      <c r="B81" s="1" t="s">
        <v>1678</v>
      </c>
      <c r="C81" s="1">
        <v>1.0</v>
      </c>
      <c r="D81" s="1" t="s">
        <v>16113</v>
      </c>
      <c r="E81" s="2" t="str">
        <f>IFERROR(__xludf.DUMMYFUNCTION("INDEX(SPLIT(A81, ""_""), 2)"),"attack")</f>
        <v>attack</v>
      </c>
      <c r="F81" s="1" t="s">
        <v>1670</v>
      </c>
      <c r="G81" s="2">
        <f>IFERROR(__xludf.DUMMYFUNCTION("IF(B81="""","""",COUNTA(SPLIT(B81,"" "")))"),13.0)</f>
        <v>13</v>
      </c>
    </row>
    <row r="82">
      <c r="A82" s="1" t="s">
        <v>1679</v>
      </c>
      <c r="B82" s="1" t="s">
        <v>1680</v>
      </c>
      <c r="C82" s="1">
        <v>1.0</v>
      </c>
      <c r="D82" s="1" t="s">
        <v>16113</v>
      </c>
      <c r="E82" s="2" t="str">
        <f>IFERROR(__xludf.DUMMYFUNCTION("INDEX(SPLIT(A82, ""_""), 2)"),"attack")</f>
        <v>attack</v>
      </c>
      <c r="F82" s="1" t="s">
        <v>1670</v>
      </c>
      <c r="G82" s="2">
        <f>IFERROR(__xludf.DUMMYFUNCTION("IF(B82="""","""",COUNTA(SPLIT(B82,"" "")))"),11.0)</f>
        <v>11</v>
      </c>
    </row>
    <row r="83">
      <c r="A83" s="1" t="s">
        <v>1681</v>
      </c>
      <c r="B83" s="1" t="s">
        <v>1682</v>
      </c>
      <c r="C83" s="1">
        <v>1.0</v>
      </c>
      <c r="D83" s="1" t="s">
        <v>16113</v>
      </c>
      <c r="E83" s="2" t="str">
        <f>IFERROR(__xludf.DUMMYFUNCTION("INDEX(SPLIT(A83, ""_""), 2)"),"attack")</f>
        <v>attack</v>
      </c>
      <c r="F83" s="1" t="s">
        <v>1670</v>
      </c>
      <c r="G83" s="2">
        <f>IFERROR(__xludf.DUMMYFUNCTION("IF(B83="""","""",COUNTA(SPLIT(B83,"" "")))"),12.0)</f>
        <v>12</v>
      </c>
    </row>
    <row r="84">
      <c r="A84" s="1" t="s">
        <v>1683</v>
      </c>
      <c r="B84" s="1" t="s">
        <v>1684</v>
      </c>
      <c r="C84" s="1">
        <v>1.0</v>
      </c>
      <c r="D84" s="1" t="s">
        <v>16113</v>
      </c>
      <c r="E84" s="2" t="str">
        <f>IFERROR(__xludf.DUMMYFUNCTION("INDEX(SPLIT(A84, ""_""), 2)"),"attack")</f>
        <v>attack</v>
      </c>
      <c r="F84" s="1" t="s">
        <v>1670</v>
      </c>
      <c r="G84" s="2">
        <f>IFERROR(__xludf.DUMMYFUNCTION("IF(B84="""","""",COUNTA(SPLIT(B84,"" "")))"),23.0)</f>
        <v>23</v>
      </c>
    </row>
    <row r="85">
      <c r="A85" s="1" t="s">
        <v>1685</v>
      </c>
      <c r="B85" s="1" t="s">
        <v>1686</v>
      </c>
      <c r="C85" s="1">
        <v>2.0</v>
      </c>
      <c r="D85" s="1" t="s">
        <v>16118</v>
      </c>
      <c r="E85" s="2" t="str">
        <f>IFERROR(__xludf.DUMMYFUNCTION("INDEX(SPLIT(A85, ""_""), 2)"),"attack")</f>
        <v>attack</v>
      </c>
      <c r="F85" s="1" t="s">
        <v>1670</v>
      </c>
      <c r="G85" s="2">
        <f>IFERROR(__xludf.DUMMYFUNCTION("IF(B85="""","""",COUNTA(SPLIT(B85,"" "")))"),14.0)</f>
        <v>14</v>
      </c>
    </row>
    <row r="86">
      <c r="A86" s="1" t="s">
        <v>1687</v>
      </c>
      <c r="B86" s="1" t="s">
        <v>1688</v>
      </c>
      <c r="C86" s="1">
        <v>1.0</v>
      </c>
      <c r="D86" s="1" t="s">
        <v>16113</v>
      </c>
      <c r="E86" s="2" t="str">
        <f>IFERROR(__xludf.DUMMYFUNCTION("INDEX(SPLIT(A86, ""_""), 2)"),"attack")</f>
        <v>attack</v>
      </c>
      <c r="F86" s="1" t="s">
        <v>1670</v>
      </c>
      <c r="G86" s="2">
        <f>IFERROR(__xludf.DUMMYFUNCTION("IF(B86="""","""",COUNTA(SPLIT(B86,"" "")))"),9.0)</f>
        <v>9</v>
      </c>
    </row>
    <row r="87">
      <c r="A87" s="1" t="s">
        <v>1689</v>
      </c>
      <c r="B87" s="1" t="s">
        <v>1690</v>
      </c>
      <c r="C87" s="1">
        <v>1.0</v>
      </c>
      <c r="D87" s="1" t="s">
        <v>16113</v>
      </c>
      <c r="E87" s="2" t="str">
        <f>IFERROR(__xludf.DUMMYFUNCTION("INDEX(SPLIT(A87, ""_""), 2)"),"attack")</f>
        <v>attack</v>
      </c>
      <c r="F87" s="1" t="s">
        <v>1670</v>
      </c>
      <c r="G87" s="2">
        <f>IFERROR(__xludf.DUMMYFUNCTION("IF(B87="""","""",COUNTA(SPLIT(B87,"" "")))"),31.0)</f>
        <v>31</v>
      </c>
    </row>
    <row r="88">
      <c r="A88" s="1" t="s">
        <v>1691</v>
      </c>
      <c r="B88" s="1" t="s">
        <v>1692</v>
      </c>
      <c r="C88" s="1">
        <v>1.0</v>
      </c>
      <c r="D88" s="1" t="s">
        <v>16113</v>
      </c>
      <c r="E88" s="2" t="str">
        <f>IFERROR(__xludf.DUMMYFUNCTION("INDEX(SPLIT(A88, ""_""), 2)"),"attack")</f>
        <v>attack</v>
      </c>
      <c r="F88" s="1" t="s">
        <v>1670</v>
      </c>
      <c r="G88" s="2">
        <f>IFERROR(__xludf.DUMMYFUNCTION("IF(B88="""","""",COUNTA(SPLIT(B88,"" "")))"),42.0)</f>
        <v>42</v>
      </c>
    </row>
    <row r="89">
      <c r="A89" s="1" t="s">
        <v>1693</v>
      </c>
      <c r="B89" s="1" t="s">
        <v>1694</v>
      </c>
      <c r="C89" s="1">
        <v>1.0</v>
      </c>
      <c r="D89" s="1" t="s">
        <v>16113</v>
      </c>
      <c r="E89" s="2" t="str">
        <f>IFERROR(__xludf.DUMMYFUNCTION("INDEX(SPLIT(A89, ""_""), 2)"),"attack")</f>
        <v>attack</v>
      </c>
      <c r="F89" s="1" t="s">
        <v>1670</v>
      </c>
      <c r="G89" s="2">
        <f>IFERROR(__xludf.DUMMYFUNCTION("IF(B89="""","""",COUNTA(SPLIT(B89,"" "")))"),37.0)</f>
        <v>37</v>
      </c>
    </row>
    <row r="90">
      <c r="A90" s="1" t="s">
        <v>1695</v>
      </c>
      <c r="B90" s="1" t="s">
        <v>1696</v>
      </c>
      <c r="C90" s="1">
        <v>1.0</v>
      </c>
      <c r="D90" s="1" t="s">
        <v>16113</v>
      </c>
      <c r="E90" s="2" t="str">
        <f>IFERROR(__xludf.DUMMYFUNCTION("INDEX(SPLIT(A90, ""_""), 2)"),"attack")</f>
        <v>attack</v>
      </c>
      <c r="F90" s="1" t="s">
        <v>1670</v>
      </c>
      <c r="G90" s="2">
        <f>IFERROR(__xludf.DUMMYFUNCTION("IF(B90="""","""",COUNTA(SPLIT(B90,"" "")))"),34.0)</f>
        <v>34</v>
      </c>
    </row>
    <row r="91">
      <c r="A91" s="1" t="s">
        <v>1697</v>
      </c>
      <c r="B91" s="1" t="s">
        <v>1698</v>
      </c>
      <c r="C91" s="1">
        <v>1.0</v>
      </c>
      <c r="D91" s="1" t="s">
        <v>16113</v>
      </c>
      <c r="E91" s="2" t="str">
        <f>IFERROR(__xludf.DUMMYFUNCTION("INDEX(SPLIT(A91, ""_""), 2)"),"attack")</f>
        <v>attack</v>
      </c>
      <c r="F91" s="1" t="s">
        <v>1670</v>
      </c>
      <c r="G91" s="2">
        <f>IFERROR(__xludf.DUMMYFUNCTION("IF(B91="""","""",COUNTA(SPLIT(B91,"" "")))"),45.0)</f>
        <v>45</v>
      </c>
    </row>
    <row r="92">
      <c r="A92" s="1" t="s">
        <v>1699</v>
      </c>
      <c r="B92" s="1" t="s">
        <v>1700</v>
      </c>
      <c r="C92" s="1">
        <v>1.0</v>
      </c>
      <c r="D92" s="1" t="s">
        <v>16113</v>
      </c>
      <c r="E92" s="2" t="str">
        <f>IFERROR(__xludf.DUMMYFUNCTION("INDEX(SPLIT(A92, ""_""), 2)"),"attack")</f>
        <v>attack</v>
      </c>
      <c r="F92" s="1" t="s">
        <v>1670</v>
      </c>
      <c r="G92" s="2">
        <f>IFERROR(__xludf.DUMMYFUNCTION("IF(B92="""","""",COUNTA(SPLIT(B92,"" "")))"),10.0)</f>
        <v>10</v>
      </c>
    </row>
    <row r="93">
      <c r="A93" s="1" t="s">
        <v>1701</v>
      </c>
      <c r="B93" s="1" t="s">
        <v>1702</v>
      </c>
      <c r="C93" s="1">
        <v>1.0</v>
      </c>
      <c r="D93" s="1" t="s">
        <v>16113</v>
      </c>
      <c r="E93" s="2" t="str">
        <f>IFERROR(__xludf.DUMMYFUNCTION("INDEX(SPLIT(A93, ""_""), 2)"),"attack")</f>
        <v>attack</v>
      </c>
      <c r="F93" s="1" t="s">
        <v>1670</v>
      </c>
      <c r="G93" s="2">
        <f>IFERROR(__xludf.DUMMYFUNCTION("IF(B93="""","""",COUNTA(SPLIT(B93,"" "")))"),18.0)</f>
        <v>18</v>
      </c>
    </row>
    <row r="94">
      <c r="A94" s="1" t="s">
        <v>1703</v>
      </c>
      <c r="B94" s="1" t="s">
        <v>1704</v>
      </c>
      <c r="C94" s="1">
        <v>1.0</v>
      </c>
      <c r="D94" s="1" t="s">
        <v>16113</v>
      </c>
      <c r="E94" s="2" t="str">
        <f>IFERROR(__xludf.DUMMYFUNCTION("INDEX(SPLIT(A94, ""_""), 2)"),"attack")</f>
        <v>attack</v>
      </c>
      <c r="F94" s="1" t="s">
        <v>1670</v>
      </c>
      <c r="G94" s="2">
        <f>IFERROR(__xludf.DUMMYFUNCTION("IF(B94="""","""",COUNTA(SPLIT(B94,"" "")))"),19.0)</f>
        <v>19</v>
      </c>
    </row>
    <row r="95">
      <c r="A95" s="1" t="s">
        <v>1705</v>
      </c>
      <c r="B95" s="1" t="s">
        <v>1706</v>
      </c>
      <c r="C95" s="1">
        <v>1.0</v>
      </c>
      <c r="D95" s="1" t="s">
        <v>16113</v>
      </c>
      <c r="E95" s="2" t="str">
        <f>IFERROR(__xludf.DUMMYFUNCTION("INDEX(SPLIT(A95, ""_""), 2)"),"attack")</f>
        <v>attack</v>
      </c>
      <c r="F95" s="1" t="s">
        <v>1670</v>
      </c>
      <c r="G95" s="2">
        <f>IFERROR(__xludf.DUMMYFUNCTION("IF(B95="""","""",COUNTA(SPLIT(B95,"" "")))"),13.0)</f>
        <v>13</v>
      </c>
    </row>
    <row r="96">
      <c r="A96" s="1" t="s">
        <v>1707</v>
      </c>
      <c r="B96" s="1" t="s">
        <v>1708</v>
      </c>
      <c r="C96" s="1">
        <v>2.0</v>
      </c>
      <c r="D96" s="1" t="s">
        <v>16118</v>
      </c>
      <c r="E96" s="2" t="str">
        <f>IFERROR(__xludf.DUMMYFUNCTION("INDEX(SPLIT(A96, ""_""), 2)"),"attack")</f>
        <v>attack</v>
      </c>
      <c r="F96" s="1" t="s">
        <v>1670</v>
      </c>
      <c r="G96" s="2">
        <f>IFERROR(__xludf.DUMMYFUNCTION("IF(B96="""","""",COUNTA(SPLIT(B96,"" "")))"),7.0)</f>
        <v>7</v>
      </c>
    </row>
    <row r="97">
      <c r="A97" s="1" t="s">
        <v>1709</v>
      </c>
      <c r="B97" s="1" t="s">
        <v>1710</v>
      </c>
      <c r="C97" s="1">
        <v>1.0</v>
      </c>
      <c r="D97" s="1" t="s">
        <v>16113</v>
      </c>
      <c r="E97" s="2" t="str">
        <f>IFERROR(__xludf.DUMMYFUNCTION("INDEX(SPLIT(A97, ""_""), 2)"),"attack")</f>
        <v>attack</v>
      </c>
      <c r="F97" s="1" t="s">
        <v>1670</v>
      </c>
      <c r="G97" s="2">
        <f>IFERROR(__xludf.DUMMYFUNCTION("IF(B97="""","""",COUNTA(SPLIT(B97,"" "")))"),40.0)</f>
        <v>40</v>
      </c>
    </row>
    <row r="98">
      <c r="A98" s="1" t="s">
        <v>1711</v>
      </c>
      <c r="B98" s="1" t="s">
        <v>1712</v>
      </c>
      <c r="C98" s="1">
        <v>2.0</v>
      </c>
      <c r="D98" s="1" t="s">
        <v>16118</v>
      </c>
      <c r="E98" s="2" t="str">
        <f>IFERROR(__xludf.DUMMYFUNCTION("INDEX(SPLIT(A98, ""_""), 2)"),"attack")</f>
        <v>attack</v>
      </c>
      <c r="F98" s="1" t="s">
        <v>1670</v>
      </c>
      <c r="G98" s="2">
        <f>IFERROR(__xludf.DUMMYFUNCTION("IF(B98="""","""",COUNTA(SPLIT(B98,"" "")))"),24.0)</f>
        <v>24</v>
      </c>
    </row>
    <row r="99">
      <c r="A99" s="1" t="s">
        <v>1713</v>
      </c>
      <c r="B99" s="1" t="s">
        <v>1714</v>
      </c>
      <c r="C99" s="1">
        <v>1.0</v>
      </c>
      <c r="D99" s="1" t="s">
        <v>16113</v>
      </c>
      <c r="E99" s="2" t="str">
        <f>IFERROR(__xludf.DUMMYFUNCTION("INDEX(SPLIT(A99, ""_""), 2)"),"attack")</f>
        <v>attack</v>
      </c>
      <c r="F99" s="1" t="s">
        <v>1670</v>
      </c>
      <c r="G99" s="2">
        <f>IFERROR(__xludf.DUMMYFUNCTION("IF(B99="""","""",COUNTA(SPLIT(B99,"" "")))"),13.0)</f>
        <v>13</v>
      </c>
    </row>
    <row r="100">
      <c r="A100" s="1" t="s">
        <v>1715</v>
      </c>
      <c r="B100" s="1" t="s">
        <v>1716</v>
      </c>
      <c r="C100" s="1">
        <v>1.0</v>
      </c>
      <c r="D100" s="1" t="s">
        <v>16113</v>
      </c>
      <c r="E100" s="2" t="str">
        <f>IFERROR(__xludf.DUMMYFUNCTION("INDEX(SPLIT(A100, ""_""), 2)"),"attack")</f>
        <v>attack</v>
      </c>
      <c r="F100" s="1" t="s">
        <v>1670</v>
      </c>
      <c r="G100" s="2">
        <f>IFERROR(__xludf.DUMMYFUNCTION("IF(B100="""","""",COUNTA(SPLIT(B100,"" "")))"),17.0)</f>
        <v>17</v>
      </c>
    </row>
    <row r="101">
      <c r="A101" s="1" t="s">
        <v>1717</v>
      </c>
      <c r="B101" s="1" t="s">
        <v>1718</v>
      </c>
      <c r="C101" s="1">
        <v>1.0</v>
      </c>
      <c r="D101" s="1" t="s">
        <v>16113</v>
      </c>
      <c r="E101" s="2" t="str">
        <f>IFERROR(__xludf.DUMMYFUNCTION("INDEX(SPLIT(A101, ""_""), 2)"),"attack")</f>
        <v>attack</v>
      </c>
      <c r="F101" s="1" t="s">
        <v>1670</v>
      </c>
      <c r="G101" s="2">
        <f>IFERROR(__xludf.DUMMYFUNCTION("IF(B101="""","""",COUNTA(SPLIT(B101,"" "")))"),22.0)</f>
        <v>22</v>
      </c>
    </row>
    <row r="102">
      <c r="A102" s="1" t="s">
        <v>1719</v>
      </c>
      <c r="B102" s="1" t="s">
        <v>1720</v>
      </c>
      <c r="C102" s="1">
        <v>1.0</v>
      </c>
      <c r="D102" s="1" t="s">
        <v>16113</v>
      </c>
      <c r="E102" s="2" t="str">
        <f>IFERROR(__xludf.DUMMYFUNCTION("INDEX(SPLIT(A102, ""_""), 2)"),"attack")</f>
        <v>attack</v>
      </c>
      <c r="F102" s="1" t="s">
        <v>1670</v>
      </c>
      <c r="G102" s="2">
        <f>IFERROR(__xludf.DUMMYFUNCTION("IF(B102="""","""",COUNTA(SPLIT(B102,"" "")))"),21.0)</f>
        <v>21</v>
      </c>
    </row>
    <row r="103">
      <c r="A103" s="1" t="s">
        <v>1721</v>
      </c>
      <c r="B103" s="1" t="s">
        <v>1722</v>
      </c>
      <c r="C103" s="1">
        <v>2.0</v>
      </c>
      <c r="D103" s="1" t="s">
        <v>16118</v>
      </c>
      <c r="E103" s="2" t="str">
        <f>IFERROR(__xludf.DUMMYFUNCTION("INDEX(SPLIT(A103, ""_""), 2)"),"attack")</f>
        <v>attack</v>
      </c>
      <c r="F103" s="1" t="s">
        <v>1670</v>
      </c>
      <c r="G103" s="2">
        <f>IFERROR(__xludf.DUMMYFUNCTION("IF(B103="""","""",COUNTA(SPLIT(B103,"" "")))"),18.0)</f>
        <v>18</v>
      </c>
    </row>
    <row r="104">
      <c r="A104" s="1" t="s">
        <v>1723</v>
      </c>
      <c r="B104" s="1" t="s">
        <v>1724</v>
      </c>
      <c r="C104" s="1">
        <v>1.0</v>
      </c>
      <c r="D104" s="1" t="s">
        <v>16113</v>
      </c>
      <c r="E104" s="2" t="str">
        <f>IFERROR(__xludf.DUMMYFUNCTION("INDEX(SPLIT(A104, ""_""), 2)"),"attack")</f>
        <v>attack</v>
      </c>
      <c r="F104" s="1" t="s">
        <v>1670</v>
      </c>
      <c r="G104" s="2">
        <f>IFERROR(__xludf.DUMMYFUNCTION("IF(B104="""","""",COUNTA(SPLIT(B104,"" "")))"),17.0)</f>
        <v>17</v>
      </c>
    </row>
    <row r="105">
      <c r="A105" s="1" t="s">
        <v>1725</v>
      </c>
      <c r="B105" s="1" t="s">
        <v>1726</v>
      </c>
      <c r="C105" s="1">
        <v>1.0</v>
      </c>
      <c r="D105" s="1" t="s">
        <v>16113</v>
      </c>
      <c r="E105" s="2" t="str">
        <f>IFERROR(__xludf.DUMMYFUNCTION("INDEX(SPLIT(A105, ""_""), 2)"),"attack")</f>
        <v>attack</v>
      </c>
      <c r="F105" s="1" t="s">
        <v>1670</v>
      </c>
      <c r="G105" s="2">
        <f>IFERROR(__xludf.DUMMYFUNCTION("IF(B105="""","""",COUNTA(SPLIT(B105,"" "")))"),39.0)</f>
        <v>39</v>
      </c>
    </row>
    <row r="106">
      <c r="A106" s="1" t="s">
        <v>1727</v>
      </c>
      <c r="B106" s="1" t="s">
        <v>1728</v>
      </c>
      <c r="C106" s="1">
        <v>2.0</v>
      </c>
      <c r="D106" s="1" t="s">
        <v>16118</v>
      </c>
      <c r="E106" s="2" t="str">
        <f>IFERROR(__xludf.DUMMYFUNCTION("INDEX(SPLIT(A106, ""_""), 2)"),"attack")</f>
        <v>attack</v>
      </c>
      <c r="F106" s="1" t="s">
        <v>1670</v>
      </c>
      <c r="G106" s="2">
        <f>IFERROR(__xludf.DUMMYFUNCTION("IF(B106="""","""",COUNTA(SPLIT(B106,"" "")))"),16.0)</f>
        <v>16</v>
      </c>
    </row>
    <row r="107">
      <c r="A107" s="1" t="s">
        <v>1729</v>
      </c>
      <c r="B107" s="1" t="s">
        <v>1730</v>
      </c>
      <c r="C107" s="1">
        <v>1.0</v>
      </c>
      <c r="D107" s="1" t="s">
        <v>16113</v>
      </c>
      <c r="E107" s="2" t="str">
        <f>IFERROR(__xludf.DUMMYFUNCTION("INDEX(SPLIT(A107, ""_""), 2)"),"attack")</f>
        <v>attack</v>
      </c>
      <c r="F107" s="1" t="s">
        <v>1670</v>
      </c>
      <c r="G107" s="2">
        <f>IFERROR(__xludf.DUMMYFUNCTION("IF(B107="""","""",COUNTA(SPLIT(B107,"" "")))"),18.0)</f>
        <v>18</v>
      </c>
    </row>
    <row r="108">
      <c r="A108" s="1" t="s">
        <v>1731</v>
      </c>
      <c r="B108" s="1" t="s">
        <v>1732</v>
      </c>
      <c r="C108" s="1">
        <v>1.0</v>
      </c>
      <c r="D108" s="1" t="s">
        <v>16113</v>
      </c>
      <c r="E108" s="2" t="str">
        <f>IFERROR(__xludf.DUMMYFUNCTION("INDEX(SPLIT(A108, ""_""), 2)"),"attack")</f>
        <v>attack</v>
      </c>
      <c r="F108" s="1" t="s">
        <v>1670</v>
      </c>
      <c r="G108" s="2">
        <f>IFERROR(__xludf.DUMMYFUNCTION("IF(B108="""","""",COUNTA(SPLIT(B108,"" "")))"),17.0)</f>
        <v>17</v>
      </c>
    </row>
    <row r="109">
      <c r="A109" s="1" t="s">
        <v>1733</v>
      </c>
      <c r="B109" s="1" t="s">
        <v>1734</v>
      </c>
      <c r="C109" s="1">
        <v>1.0</v>
      </c>
      <c r="D109" s="1" t="s">
        <v>16113</v>
      </c>
      <c r="E109" s="2" t="str">
        <f>IFERROR(__xludf.DUMMYFUNCTION("INDEX(SPLIT(A109, ""_""), 2)"),"attack")</f>
        <v>attack</v>
      </c>
      <c r="F109" s="1" t="s">
        <v>1670</v>
      </c>
      <c r="G109" s="2">
        <f>IFERROR(__xludf.DUMMYFUNCTION("IF(B109="""","""",COUNTA(SPLIT(B109,"" "")))"),18.0)</f>
        <v>18</v>
      </c>
    </row>
    <row r="110">
      <c r="A110" s="1" t="s">
        <v>1735</v>
      </c>
      <c r="B110" s="1" t="s">
        <v>1736</v>
      </c>
      <c r="C110" s="1">
        <v>1.0</v>
      </c>
      <c r="D110" s="1" t="s">
        <v>16113</v>
      </c>
      <c r="E110" s="2" t="str">
        <f>IFERROR(__xludf.DUMMYFUNCTION("INDEX(SPLIT(A110, ""_""), 2)"),"attack")</f>
        <v>attack</v>
      </c>
      <c r="F110" s="1" t="s">
        <v>1670</v>
      </c>
      <c r="G110" s="2">
        <f>IFERROR(__xludf.DUMMYFUNCTION("IF(B110="""","""",COUNTA(SPLIT(B110,"" "")))"),23.0)</f>
        <v>23</v>
      </c>
    </row>
    <row r="111">
      <c r="A111" s="1" t="s">
        <v>1737</v>
      </c>
      <c r="B111" s="1" t="s">
        <v>1738</v>
      </c>
      <c r="C111" s="1">
        <v>1.0</v>
      </c>
      <c r="D111" s="1" t="s">
        <v>16113</v>
      </c>
      <c r="E111" s="2" t="str">
        <f>IFERROR(__xludf.DUMMYFUNCTION("INDEX(SPLIT(A111, ""_""), 2)"),"attack")</f>
        <v>attack</v>
      </c>
      <c r="F111" s="1" t="s">
        <v>1670</v>
      </c>
      <c r="G111" s="2">
        <f>IFERROR(__xludf.DUMMYFUNCTION("IF(B111="""","""",COUNTA(SPLIT(B111,"" "")))"),14.0)</f>
        <v>14</v>
      </c>
    </row>
    <row r="112">
      <c r="A112" s="1" t="s">
        <v>1739</v>
      </c>
      <c r="B112" s="1" t="s">
        <v>1740</v>
      </c>
      <c r="C112" s="1">
        <v>1.0</v>
      </c>
      <c r="D112" s="1" t="s">
        <v>16113</v>
      </c>
      <c r="E112" s="2" t="str">
        <f>IFERROR(__xludf.DUMMYFUNCTION("INDEX(SPLIT(A112, ""_""), 2)"),"attack")</f>
        <v>attack</v>
      </c>
      <c r="F112" s="1" t="s">
        <v>1670</v>
      </c>
      <c r="G112" s="2">
        <f>IFERROR(__xludf.DUMMYFUNCTION("IF(B112="""","""",COUNTA(SPLIT(B112,"" "")))"),16.0)</f>
        <v>16</v>
      </c>
    </row>
    <row r="113">
      <c r="A113" s="1" t="s">
        <v>1741</v>
      </c>
      <c r="B113" s="1" t="s">
        <v>1742</v>
      </c>
      <c r="C113" s="1">
        <v>1.0</v>
      </c>
      <c r="D113" s="1" t="s">
        <v>16113</v>
      </c>
      <c r="E113" s="2" t="str">
        <f>IFERROR(__xludf.DUMMYFUNCTION("INDEX(SPLIT(A113, ""_""), 2)"),"attack")</f>
        <v>attack</v>
      </c>
      <c r="F113" s="1" t="s">
        <v>1670</v>
      </c>
      <c r="G113" s="2">
        <f>IFERROR(__xludf.DUMMYFUNCTION("IF(B113="""","""",COUNTA(SPLIT(B113,"" "")))"),23.0)</f>
        <v>23</v>
      </c>
    </row>
    <row r="114">
      <c r="A114" s="1" t="s">
        <v>1743</v>
      </c>
      <c r="B114" s="1" t="s">
        <v>1744</v>
      </c>
      <c r="C114" s="1">
        <v>2.0</v>
      </c>
      <c r="D114" s="1" t="s">
        <v>16118</v>
      </c>
      <c r="E114" s="2" t="str">
        <f>IFERROR(__xludf.DUMMYFUNCTION("INDEX(SPLIT(A114, ""_""), 2)"),"attack")</f>
        <v>attack</v>
      </c>
      <c r="F114" s="1" t="s">
        <v>1670</v>
      </c>
      <c r="G114" s="2">
        <f>IFERROR(__xludf.DUMMYFUNCTION("IF(B114="""","""",COUNTA(SPLIT(B114,"" "")))"),14.0)</f>
        <v>14</v>
      </c>
    </row>
    <row r="115">
      <c r="A115" s="1" t="s">
        <v>1745</v>
      </c>
      <c r="B115" s="1" t="s">
        <v>1746</v>
      </c>
      <c r="C115" s="1">
        <v>2.0</v>
      </c>
      <c r="D115" s="1" t="s">
        <v>16118</v>
      </c>
      <c r="E115" s="2" t="str">
        <f>IFERROR(__xludf.DUMMYFUNCTION("INDEX(SPLIT(A115, ""_""), 2)"),"attack")</f>
        <v>attack</v>
      </c>
      <c r="F115" s="1" t="s">
        <v>1670</v>
      </c>
      <c r="G115" s="2">
        <f>IFERROR(__xludf.DUMMYFUNCTION("IF(B115="""","""",COUNTA(SPLIT(B115,"" "")))"),26.0)</f>
        <v>26</v>
      </c>
    </row>
    <row r="116">
      <c r="A116" s="1" t="s">
        <v>1747</v>
      </c>
      <c r="B116" s="1" t="s">
        <v>1748</v>
      </c>
      <c r="C116" s="1">
        <v>1.0</v>
      </c>
      <c r="D116" s="1" t="s">
        <v>16113</v>
      </c>
      <c r="E116" s="2" t="str">
        <f>IFERROR(__xludf.DUMMYFUNCTION("INDEX(SPLIT(A116, ""_""), 2)"),"attack")</f>
        <v>attack</v>
      </c>
      <c r="F116" s="1" t="s">
        <v>1670</v>
      </c>
      <c r="G116" s="2">
        <f>IFERROR(__xludf.DUMMYFUNCTION("IF(B116="""","""",COUNTA(SPLIT(B116,"" "")))"),16.0)</f>
        <v>16</v>
      </c>
    </row>
    <row r="117">
      <c r="A117" s="1" t="s">
        <v>1749</v>
      </c>
      <c r="B117" s="1" t="s">
        <v>1750</v>
      </c>
      <c r="C117" s="1">
        <v>2.0</v>
      </c>
      <c r="D117" s="1" t="s">
        <v>16118</v>
      </c>
      <c r="E117" s="2" t="str">
        <f>IFERROR(__xludf.DUMMYFUNCTION("INDEX(SPLIT(A117, ""_""), 2)"),"attack")</f>
        <v>attack</v>
      </c>
      <c r="F117" s="1" t="s">
        <v>1670</v>
      </c>
      <c r="G117" s="2">
        <f>IFERROR(__xludf.DUMMYFUNCTION("IF(B117="""","""",COUNTA(SPLIT(B117,"" "")))"),26.0)</f>
        <v>26</v>
      </c>
    </row>
    <row r="118">
      <c r="A118" s="1" t="s">
        <v>1751</v>
      </c>
      <c r="B118" s="1" t="s">
        <v>1752</v>
      </c>
      <c r="C118" s="1">
        <v>1.0</v>
      </c>
      <c r="D118" s="1" t="s">
        <v>16113</v>
      </c>
      <c r="E118" s="2" t="str">
        <f>IFERROR(__xludf.DUMMYFUNCTION("INDEX(SPLIT(A118, ""_""), 2)"),"attack")</f>
        <v>attack</v>
      </c>
      <c r="F118" s="1" t="s">
        <v>1670</v>
      </c>
      <c r="G118" s="2">
        <f>IFERROR(__xludf.DUMMYFUNCTION("IF(B118="""","""",COUNTA(SPLIT(B118,"" "")))"),4.0)</f>
        <v>4</v>
      </c>
    </row>
    <row r="119">
      <c r="A119" s="1" t="s">
        <v>1753</v>
      </c>
      <c r="B119" s="1" t="s">
        <v>1754</v>
      </c>
      <c r="C119" s="1">
        <v>1.0</v>
      </c>
      <c r="D119" s="1" t="s">
        <v>16113</v>
      </c>
      <c r="E119" s="2" t="str">
        <f>IFERROR(__xludf.DUMMYFUNCTION("INDEX(SPLIT(A119, ""_""), 2)"),"attack")</f>
        <v>attack</v>
      </c>
      <c r="F119" s="1" t="s">
        <v>1670</v>
      </c>
      <c r="G119" s="2">
        <f>IFERROR(__xludf.DUMMYFUNCTION("IF(B119="""","""",COUNTA(SPLIT(B119,"" "")))"),42.0)</f>
        <v>42</v>
      </c>
    </row>
    <row r="120">
      <c r="A120" s="1" t="s">
        <v>1755</v>
      </c>
      <c r="B120" s="1" t="s">
        <v>1756</v>
      </c>
      <c r="C120" s="1">
        <v>2.0</v>
      </c>
      <c r="D120" s="1" t="s">
        <v>16118</v>
      </c>
      <c r="E120" s="2" t="str">
        <f>IFERROR(__xludf.DUMMYFUNCTION("INDEX(SPLIT(A120, ""_""), 2)"),"attack")</f>
        <v>attack</v>
      </c>
      <c r="F120" s="1" t="s">
        <v>1670</v>
      </c>
      <c r="G120" s="2">
        <f>IFERROR(__xludf.DUMMYFUNCTION("IF(B120="""","""",COUNTA(SPLIT(B120,"" "")))"),8.0)</f>
        <v>8</v>
      </c>
    </row>
    <row r="121">
      <c r="A121" s="1" t="s">
        <v>1757</v>
      </c>
      <c r="B121" s="1" t="s">
        <v>1758</v>
      </c>
      <c r="C121" s="1">
        <v>1.0</v>
      </c>
      <c r="D121" s="1" t="s">
        <v>16113</v>
      </c>
      <c r="E121" s="2" t="str">
        <f>IFERROR(__xludf.DUMMYFUNCTION("INDEX(SPLIT(A121, ""_""), 2)"),"attack")</f>
        <v>attack</v>
      </c>
      <c r="F121" s="1" t="s">
        <v>1670</v>
      </c>
      <c r="G121" s="2">
        <f>IFERROR(__xludf.DUMMYFUNCTION("IF(B121="""","""",COUNTA(SPLIT(B121,"" "")))"),31.0)</f>
        <v>31</v>
      </c>
    </row>
    <row r="122">
      <c r="A122" s="1" t="s">
        <v>1759</v>
      </c>
      <c r="B122" s="1" t="s">
        <v>1760</v>
      </c>
      <c r="C122" s="1">
        <v>1.0</v>
      </c>
      <c r="D122" s="1" t="s">
        <v>16113</v>
      </c>
      <c r="E122" s="2" t="str">
        <f>IFERROR(__xludf.DUMMYFUNCTION("INDEX(SPLIT(A122, ""_""), 2)"),"attack")</f>
        <v>attack</v>
      </c>
      <c r="F122" s="1" t="s">
        <v>1670</v>
      </c>
      <c r="G122" s="2">
        <f>IFERROR(__xludf.DUMMYFUNCTION("IF(B122="""","""",COUNTA(SPLIT(B122,"" "")))"),15.0)</f>
        <v>15</v>
      </c>
    </row>
    <row r="123">
      <c r="A123" s="1" t="s">
        <v>1761</v>
      </c>
      <c r="B123" s="1" t="s">
        <v>1762</v>
      </c>
      <c r="C123" s="1">
        <v>2.0</v>
      </c>
      <c r="D123" s="1" t="s">
        <v>16118</v>
      </c>
      <c r="E123" s="2" t="str">
        <f>IFERROR(__xludf.DUMMYFUNCTION("INDEX(SPLIT(A123, ""_""), 2)"),"attack")</f>
        <v>attack</v>
      </c>
      <c r="F123" s="1" t="s">
        <v>1670</v>
      </c>
      <c r="G123" s="2">
        <f>IFERROR(__xludf.DUMMYFUNCTION("IF(B123="""","""",COUNTA(SPLIT(B123,"" "")))"),16.0)</f>
        <v>16</v>
      </c>
    </row>
    <row r="124">
      <c r="A124" s="1" t="s">
        <v>1763</v>
      </c>
      <c r="B124" s="1" t="s">
        <v>1764</v>
      </c>
      <c r="C124" s="1">
        <v>2.0</v>
      </c>
      <c r="D124" s="1" t="s">
        <v>16118</v>
      </c>
      <c r="E124" s="2" t="str">
        <f>IFERROR(__xludf.DUMMYFUNCTION("INDEX(SPLIT(A124, ""_""), 2)"),"attack")</f>
        <v>attack</v>
      </c>
      <c r="F124" s="1" t="s">
        <v>1670</v>
      </c>
      <c r="G124" s="2">
        <f>IFERROR(__xludf.DUMMYFUNCTION("IF(B124="""","""",COUNTA(SPLIT(B124,"" "")))"),15.0)</f>
        <v>15</v>
      </c>
    </row>
    <row r="125">
      <c r="A125" s="1" t="s">
        <v>1765</v>
      </c>
      <c r="B125" s="1" t="s">
        <v>1766</v>
      </c>
      <c r="C125" s="1">
        <v>2.0</v>
      </c>
      <c r="D125" s="1" t="s">
        <v>16118</v>
      </c>
      <c r="E125" s="2" t="str">
        <f>IFERROR(__xludf.DUMMYFUNCTION("INDEX(SPLIT(A125, ""_""), 2)"),"attack")</f>
        <v>attack</v>
      </c>
      <c r="F125" s="1" t="s">
        <v>1670</v>
      </c>
      <c r="G125" s="2">
        <f>IFERROR(__xludf.DUMMYFUNCTION("IF(B125="""","""",COUNTA(SPLIT(B125,"" "")))"),15.0)</f>
        <v>15</v>
      </c>
    </row>
    <row r="126">
      <c r="A126" s="1" t="s">
        <v>1767</v>
      </c>
      <c r="B126" s="1" t="s">
        <v>1626</v>
      </c>
      <c r="C126" s="1">
        <v>1.0</v>
      </c>
      <c r="D126" s="1" t="s">
        <v>16113</v>
      </c>
      <c r="E126" s="2" t="str">
        <f>IFERROR(__xludf.DUMMYFUNCTION("INDEX(SPLIT(A126, ""_""), 2)"),"awake")</f>
        <v>awake</v>
      </c>
      <c r="F126" s="1" t="s">
        <v>1822</v>
      </c>
      <c r="G126" s="2">
        <f>IFERROR(__xludf.DUMMYFUNCTION("IF(B126="""","""",COUNTA(SPLIT(B126,"" "")))"),5.0)</f>
        <v>5</v>
      </c>
    </row>
    <row r="127">
      <c r="A127" s="1" t="s">
        <v>1768</v>
      </c>
      <c r="B127" s="1" t="s">
        <v>1769</v>
      </c>
      <c r="C127" s="1">
        <v>1.0</v>
      </c>
      <c r="D127" s="1" t="s">
        <v>16113</v>
      </c>
      <c r="E127" s="2" t="str">
        <f>IFERROR(__xludf.DUMMYFUNCTION("INDEX(SPLIT(A127, ""_""), 2)"),"awake")</f>
        <v>awake</v>
      </c>
      <c r="F127" s="1" t="s">
        <v>1822</v>
      </c>
      <c r="G127" s="2">
        <f>IFERROR(__xludf.DUMMYFUNCTION("IF(B127="""","""",COUNTA(SPLIT(B127,"" "")))"),6.0)</f>
        <v>6</v>
      </c>
    </row>
    <row r="128">
      <c r="A128" s="1" t="s">
        <v>1770</v>
      </c>
      <c r="B128" s="1" t="s">
        <v>1771</v>
      </c>
      <c r="C128" s="1">
        <v>1.0</v>
      </c>
      <c r="D128" s="1" t="s">
        <v>16113</v>
      </c>
      <c r="E128" s="2" t="str">
        <f>IFERROR(__xludf.DUMMYFUNCTION("INDEX(SPLIT(A128, ""_""), 2)"),"awake")</f>
        <v>awake</v>
      </c>
      <c r="F128" s="1" t="s">
        <v>1822</v>
      </c>
      <c r="G128" s="2">
        <f>IFERROR(__xludf.DUMMYFUNCTION("IF(B128="""","""",COUNTA(SPLIT(B128,"" "")))"),3.0)</f>
        <v>3</v>
      </c>
    </row>
    <row r="129">
      <c r="A129" s="1" t="s">
        <v>1772</v>
      </c>
      <c r="B129" s="1" t="s">
        <v>1624</v>
      </c>
      <c r="C129" s="1">
        <v>1.0</v>
      </c>
      <c r="D129" s="1" t="s">
        <v>16113</v>
      </c>
      <c r="E129" s="2" t="str">
        <f>IFERROR(__xludf.DUMMYFUNCTION("INDEX(SPLIT(A129, ""_""), 2)"),"awake")</f>
        <v>awake</v>
      </c>
      <c r="F129" s="1" t="s">
        <v>1822</v>
      </c>
      <c r="G129" s="2">
        <f>IFERROR(__xludf.DUMMYFUNCTION("IF(B129="""","""",COUNTA(SPLIT(B129,"" "")))"),5.0)</f>
        <v>5</v>
      </c>
    </row>
    <row r="130">
      <c r="A130" s="1" t="s">
        <v>1773</v>
      </c>
      <c r="B130" s="1" t="s">
        <v>1774</v>
      </c>
      <c r="C130" s="1">
        <v>1.0</v>
      </c>
      <c r="D130" s="1" t="s">
        <v>16113</v>
      </c>
      <c r="E130" s="2" t="str">
        <f>IFERROR(__xludf.DUMMYFUNCTION("INDEX(SPLIT(A130, ""_""), 2)"),"awake")</f>
        <v>awake</v>
      </c>
      <c r="F130" s="1" t="s">
        <v>1822</v>
      </c>
      <c r="G130" s="2">
        <f>IFERROR(__xludf.DUMMYFUNCTION("IF(B130="""","""",COUNTA(SPLIT(B130,"" "")))"),66.0)</f>
        <v>66</v>
      </c>
    </row>
    <row r="131">
      <c r="A131" s="1" t="s">
        <v>1775</v>
      </c>
      <c r="B131" s="1" t="s">
        <v>1776</v>
      </c>
      <c r="C131" s="1">
        <v>1.0</v>
      </c>
      <c r="D131" s="1" t="s">
        <v>16113</v>
      </c>
      <c r="E131" s="2" t="str">
        <f>IFERROR(__xludf.DUMMYFUNCTION("INDEX(SPLIT(A131, ""_""), 2)"),"awake")</f>
        <v>awake</v>
      </c>
      <c r="F131" s="1" t="s">
        <v>1822</v>
      </c>
      <c r="G131" s="2">
        <f>IFERROR(__xludf.DUMMYFUNCTION("IF(B131="""","""",COUNTA(SPLIT(B131,"" "")))"),41.0)</f>
        <v>41</v>
      </c>
    </row>
    <row r="132">
      <c r="A132" s="1" t="s">
        <v>1777</v>
      </c>
      <c r="B132" s="1" t="s">
        <v>1778</v>
      </c>
      <c r="C132" s="1">
        <v>1.0</v>
      </c>
      <c r="D132" s="1" t="s">
        <v>16113</v>
      </c>
      <c r="E132" s="2" t="str">
        <f>IFERROR(__xludf.DUMMYFUNCTION("INDEX(SPLIT(A132, ""_""), 2)"),"awake")</f>
        <v>awake</v>
      </c>
      <c r="F132" s="1" t="s">
        <v>1822</v>
      </c>
      <c r="G132" s="2">
        <f>IFERROR(__xludf.DUMMYFUNCTION("IF(B132="""","""",COUNTA(SPLIT(B132,"" "")))"),24.0)</f>
        <v>24</v>
      </c>
    </row>
    <row r="133">
      <c r="A133" s="1" t="s">
        <v>1779</v>
      </c>
      <c r="B133" s="1" t="s">
        <v>1780</v>
      </c>
      <c r="C133" s="1">
        <v>1.0</v>
      </c>
      <c r="D133" s="1" t="s">
        <v>16113</v>
      </c>
      <c r="E133" s="2" t="str">
        <f>IFERROR(__xludf.DUMMYFUNCTION("INDEX(SPLIT(A133, ""_""), 2)"),"awake")</f>
        <v>awake</v>
      </c>
      <c r="F133" s="1" t="s">
        <v>1822</v>
      </c>
      <c r="G133" s="2">
        <f>IFERROR(__xludf.DUMMYFUNCTION("IF(B133="""","""",COUNTA(SPLIT(B133,"" "")))"),43.0)</f>
        <v>43</v>
      </c>
    </row>
    <row r="134">
      <c r="A134" s="1" t="s">
        <v>1781</v>
      </c>
      <c r="B134" s="1" t="s">
        <v>1782</v>
      </c>
      <c r="C134" s="1">
        <v>1.0</v>
      </c>
      <c r="D134" s="1" t="s">
        <v>16113</v>
      </c>
      <c r="E134" s="2" t="str">
        <f>IFERROR(__xludf.DUMMYFUNCTION("INDEX(SPLIT(A134, ""_""), 2)"),"awake")</f>
        <v>awake</v>
      </c>
      <c r="F134" s="1" t="s">
        <v>1822</v>
      </c>
      <c r="G134" s="2">
        <f>IFERROR(__xludf.DUMMYFUNCTION("IF(B134="""","""",COUNTA(SPLIT(B134,"" "")))"),24.0)</f>
        <v>24</v>
      </c>
    </row>
    <row r="135">
      <c r="A135" s="1" t="s">
        <v>1783</v>
      </c>
      <c r="B135" s="1" t="s">
        <v>1784</v>
      </c>
      <c r="C135" s="1">
        <v>2.0</v>
      </c>
      <c r="D135" s="1" t="s">
        <v>16118</v>
      </c>
      <c r="E135" s="2" t="str">
        <f>IFERROR(__xludf.DUMMYFUNCTION("INDEX(SPLIT(A135, ""_""), 2)"),"awake")</f>
        <v>awake</v>
      </c>
      <c r="F135" s="1" t="s">
        <v>1822</v>
      </c>
      <c r="G135" s="2">
        <f>IFERROR(__xludf.DUMMYFUNCTION("IF(B135="""","""",COUNTA(SPLIT(B135,"" "")))"),26.0)</f>
        <v>26</v>
      </c>
    </row>
    <row r="136">
      <c r="A136" s="1" t="s">
        <v>1785</v>
      </c>
      <c r="B136" s="1" t="s">
        <v>1786</v>
      </c>
      <c r="C136" s="1">
        <v>1.0</v>
      </c>
      <c r="D136" s="1" t="s">
        <v>16113</v>
      </c>
      <c r="E136" s="2" t="str">
        <f>IFERROR(__xludf.DUMMYFUNCTION("INDEX(SPLIT(A136, ""_""), 2)"),"awake")</f>
        <v>awake</v>
      </c>
      <c r="F136" s="1" t="s">
        <v>1822</v>
      </c>
      <c r="G136" s="2">
        <f>IFERROR(__xludf.DUMMYFUNCTION("IF(B136="""","""",COUNTA(SPLIT(B136,"" "")))"),12.0)</f>
        <v>12</v>
      </c>
    </row>
    <row r="137">
      <c r="A137" s="1" t="s">
        <v>1787</v>
      </c>
      <c r="B137" s="1" t="s">
        <v>1788</v>
      </c>
      <c r="C137" s="1">
        <v>1.0</v>
      </c>
      <c r="D137" s="1" t="s">
        <v>16113</v>
      </c>
      <c r="E137" s="2" t="str">
        <f>IFERROR(__xludf.DUMMYFUNCTION("INDEX(SPLIT(A137, ""_""), 2)"),"awake")</f>
        <v>awake</v>
      </c>
      <c r="F137" s="1" t="s">
        <v>1822</v>
      </c>
      <c r="G137" s="2">
        <f>IFERROR(__xludf.DUMMYFUNCTION("IF(B137="""","""",COUNTA(SPLIT(B137,"" "")))"),14.0)</f>
        <v>14</v>
      </c>
    </row>
    <row r="138">
      <c r="A138" s="1" t="s">
        <v>1789</v>
      </c>
      <c r="B138" s="1" t="s">
        <v>1790</v>
      </c>
      <c r="C138" s="1">
        <v>1.0</v>
      </c>
      <c r="D138" s="1" t="s">
        <v>16113</v>
      </c>
      <c r="E138" s="2" t="str">
        <f>IFERROR(__xludf.DUMMYFUNCTION("INDEX(SPLIT(A138, ""_""), 2)"),"awake")</f>
        <v>awake</v>
      </c>
      <c r="F138" s="1" t="s">
        <v>1822</v>
      </c>
      <c r="G138" s="2">
        <f>IFERROR(__xludf.DUMMYFUNCTION("IF(B138="""","""",COUNTA(SPLIT(B138,"" "")))"),6.0)</f>
        <v>6</v>
      </c>
    </row>
    <row r="139">
      <c r="A139" s="1" t="s">
        <v>1791</v>
      </c>
      <c r="B139" s="1" t="s">
        <v>1792</v>
      </c>
      <c r="C139" s="1">
        <v>1.0</v>
      </c>
      <c r="D139" s="1" t="s">
        <v>16113</v>
      </c>
      <c r="E139" s="2" t="str">
        <f>IFERROR(__xludf.DUMMYFUNCTION("INDEX(SPLIT(A139, ""_""), 2)"),"awake")</f>
        <v>awake</v>
      </c>
      <c r="F139" s="1" t="s">
        <v>1822</v>
      </c>
      <c r="G139" s="2">
        <f>IFERROR(__xludf.DUMMYFUNCTION("IF(B139="""","""",COUNTA(SPLIT(B139,"" "")))"),6.0)</f>
        <v>6</v>
      </c>
    </row>
    <row r="140">
      <c r="A140" s="1" t="s">
        <v>1793</v>
      </c>
      <c r="B140" s="1" t="s">
        <v>1794</v>
      </c>
      <c r="C140" s="1">
        <v>1.0</v>
      </c>
      <c r="D140" s="1" t="s">
        <v>16113</v>
      </c>
      <c r="E140" s="2" t="str">
        <f>IFERROR(__xludf.DUMMYFUNCTION("INDEX(SPLIT(A140, ""_""), 2)"),"awake")</f>
        <v>awake</v>
      </c>
      <c r="F140" s="1" t="s">
        <v>1822</v>
      </c>
      <c r="G140" s="2">
        <f>IFERROR(__xludf.DUMMYFUNCTION("IF(B140="""","""",COUNTA(SPLIT(B140,"" "")))"),28.0)</f>
        <v>28</v>
      </c>
    </row>
    <row r="141">
      <c r="A141" s="1" t="s">
        <v>1795</v>
      </c>
      <c r="B141" s="1" t="s">
        <v>1796</v>
      </c>
      <c r="C141" s="1">
        <v>1.0</v>
      </c>
      <c r="D141" s="1" t="s">
        <v>16113</v>
      </c>
      <c r="E141" s="2" t="str">
        <f>IFERROR(__xludf.DUMMYFUNCTION("INDEX(SPLIT(A141, ""_""), 2)"),"awake")</f>
        <v>awake</v>
      </c>
      <c r="F141" s="1" t="s">
        <v>1822</v>
      </c>
      <c r="G141" s="2">
        <f>IFERROR(__xludf.DUMMYFUNCTION("IF(B141="""","""",COUNTA(SPLIT(B141,"" "")))"),42.0)</f>
        <v>42</v>
      </c>
    </row>
    <row r="142">
      <c r="A142" s="1" t="s">
        <v>1797</v>
      </c>
      <c r="B142" s="1" t="s">
        <v>1798</v>
      </c>
      <c r="C142" s="1">
        <v>2.0</v>
      </c>
      <c r="D142" s="1" t="s">
        <v>16118</v>
      </c>
      <c r="E142" s="2" t="str">
        <f>IFERROR(__xludf.DUMMYFUNCTION("INDEX(SPLIT(A142, ""_""), 2)"),"awake")</f>
        <v>awake</v>
      </c>
      <c r="F142" s="1" t="s">
        <v>1822</v>
      </c>
      <c r="G142" s="2">
        <f>IFERROR(__xludf.DUMMYFUNCTION("IF(B142="""","""",COUNTA(SPLIT(B142,"" "")))"),26.0)</f>
        <v>26</v>
      </c>
    </row>
    <row r="143">
      <c r="A143" s="1" t="s">
        <v>1799</v>
      </c>
      <c r="B143" s="1" t="s">
        <v>1800</v>
      </c>
      <c r="C143" s="1">
        <v>1.0</v>
      </c>
      <c r="D143" s="1" t="s">
        <v>16113</v>
      </c>
      <c r="E143" s="2" t="str">
        <f>IFERROR(__xludf.DUMMYFUNCTION("INDEX(SPLIT(A143, ""_""), 2)"),"awake")</f>
        <v>awake</v>
      </c>
      <c r="F143" s="1" t="s">
        <v>1822</v>
      </c>
      <c r="G143" s="2">
        <f>IFERROR(__xludf.DUMMYFUNCTION("IF(B143="""","""",COUNTA(SPLIT(B143,"" "")))"),21.0)</f>
        <v>21</v>
      </c>
    </row>
    <row r="144">
      <c r="A144" s="1" t="s">
        <v>1801</v>
      </c>
      <c r="B144" s="1" t="s">
        <v>1802</v>
      </c>
      <c r="C144" s="1">
        <v>2.0</v>
      </c>
      <c r="D144" s="1" t="s">
        <v>16118</v>
      </c>
      <c r="E144" s="2" t="str">
        <f>IFERROR(__xludf.DUMMYFUNCTION("INDEX(SPLIT(A144, ""_""), 2)"),"awake")</f>
        <v>awake</v>
      </c>
      <c r="F144" s="1" t="s">
        <v>1822</v>
      </c>
      <c r="G144" s="2">
        <f>IFERROR(__xludf.DUMMYFUNCTION("IF(B144="""","""",COUNTA(SPLIT(B144,"" "")))"),23.0)</f>
        <v>23</v>
      </c>
    </row>
    <row r="145">
      <c r="A145" s="1" t="s">
        <v>1803</v>
      </c>
      <c r="B145" s="1" t="s">
        <v>1804</v>
      </c>
      <c r="C145" s="1">
        <v>1.0</v>
      </c>
      <c r="D145" s="1" t="s">
        <v>16113</v>
      </c>
      <c r="E145" s="2" t="str">
        <f>IFERROR(__xludf.DUMMYFUNCTION("INDEX(SPLIT(A145, ""_""), 2)"),"awake")</f>
        <v>awake</v>
      </c>
      <c r="F145" s="1" t="s">
        <v>1822</v>
      </c>
      <c r="G145" s="2">
        <f>IFERROR(__xludf.DUMMYFUNCTION("IF(B145="""","""",COUNTA(SPLIT(B145,"" "")))"),4.0)</f>
        <v>4</v>
      </c>
    </row>
    <row r="146">
      <c r="A146" s="1" t="s">
        <v>1805</v>
      </c>
      <c r="B146" s="1" t="s">
        <v>1806</v>
      </c>
      <c r="C146" s="1">
        <v>2.0</v>
      </c>
      <c r="D146" s="1" t="s">
        <v>16118</v>
      </c>
      <c r="E146" s="2" t="str">
        <f>IFERROR(__xludf.DUMMYFUNCTION("INDEX(SPLIT(A146, ""_""), 2)"),"awake")</f>
        <v>awake</v>
      </c>
      <c r="F146" s="1" t="s">
        <v>1822</v>
      </c>
      <c r="G146" s="2">
        <f>IFERROR(__xludf.DUMMYFUNCTION("IF(B146="""","""",COUNTA(SPLIT(B146,"" "")))"),7.0)</f>
        <v>7</v>
      </c>
    </row>
    <row r="147">
      <c r="A147" s="1" t="s">
        <v>1807</v>
      </c>
      <c r="B147" s="1" t="s">
        <v>1808</v>
      </c>
      <c r="C147" s="1">
        <v>9.0</v>
      </c>
      <c r="D147" s="1" t="s">
        <v>16120</v>
      </c>
      <c r="E147" s="2" t="str">
        <f>IFERROR(__xludf.DUMMYFUNCTION("INDEX(SPLIT(A147, ""_""), 2)"),"awake")</f>
        <v>awake</v>
      </c>
      <c r="F147" s="1" t="s">
        <v>1822</v>
      </c>
      <c r="G147" s="2">
        <f>IFERROR(__xludf.DUMMYFUNCTION("IF(B147="""","""",COUNTA(SPLIT(B147,"" "")))"),9.0)</f>
        <v>9</v>
      </c>
    </row>
    <row r="148">
      <c r="A148" s="1" t="s">
        <v>1809</v>
      </c>
      <c r="B148" s="1" t="s">
        <v>1810</v>
      </c>
      <c r="C148" s="1">
        <v>2.0</v>
      </c>
      <c r="D148" s="1" t="s">
        <v>16118</v>
      </c>
      <c r="E148" s="2" t="str">
        <f>IFERROR(__xludf.DUMMYFUNCTION("INDEX(SPLIT(A148, ""_""), 2)"),"awake")</f>
        <v>awake</v>
      </c>
      <c r="F148" s="1" t="s">
        <v>1822</v>
      </c>
      <c r="G148" s="2">
        <f>IFERROR(__xludf.DUMMYFUNCTION("IF(B148="""","""",COUNTA(SPLIT(B148,"" "")))"),9.0)</f>
        <v>9</v>
      </c>
    </row>
    <row r="149">
      <c r="A149" s="1" t="s">
        <v>1811</v>
      </c>
      <c r="B149" s="1" t="s">
        <v>1812</v>
      </c>
      <c r="C149" s="1">
        <v>1.0</v>
      </c>
      <c r="D149" s="1" t="s">
        <v>16113</v>
      </c>
      <c r="E149" s="2" t="str">
        <f>IFERROR(__xludf.DUMMYFUNCTION("INDEX(SPLIT(A149, ""_""), 2)"),"awake")</f>
        <v>awake</v>
      </c>
      <c r="F149" s="1" t="s">
        <v>1822</v>
      </c>
      <c r="G149" s="2">
        <f>IFERROR(__xludf.DUMMYFUNCTION("IF(B149="""","""",COUNTA(SPLIT(B149,"" "")))"),65.0)</f>
        <v>65</v>
      </c>
    </row>
    <row r="150">
      <c r="A150" s="1" t="s">
        <v>1813</v>
      </c>
      <c r="B150" s="1" t="s">
        <v>1814</v>
      </c>
      <c r="C150" s="1">
        <v>2.0</v>
      </c>
      <c r="D150" s="1" t="s">
        <v>16118</v>
      </c>
      <c r="E150" s="2" t="str">
        <f>IFERROR(__xludf.DUMMYFUNCTION("INDEX(SPLIT(A150, ""_""), 2)"),"awake")</f>
        <v>awake</v>
      </c>
      <c r="F150" s="1" t="s">
        <v>1822</v>
      </c>
      <c r="G150" s="2">
        <f>IFERROR(__xludf.DUMMYFUNCTION("IF(B150="""","""",COUNTA(SPLIT(B150,"" "")))"),32.0)</f>
        <v>32</v>
      </c>
    </row>
    <row r="151">
      <c r="A151" s="1" t="s">
        <v>1815</v>
      </c>
      <c r="B151" s="1" t="s">
        <v>1816</v>
      </c>
      <c r="C151" s="1">
        <v>1.0</v>
      </c>
      <c r="D151" s="1" t="s">
        <v>16113</v>
      </c>
      <c r="E151" s="2" t="str">
        <f>IFERROR(__xludf.DUMMYFUNCTION("INDEX(SPLIT(A151, ""_""), 2)"),"awake")</f>
        <v>awake</v>
      </c>
      <c r="F151" s="1" t="s">
        <v>1822</v>
      </c>
      <c r="G151" s="2">
        <f>IFERROR(__xludf.DUMMYFUNCTION("IF(B151="""","""",COUNTA(SPLIT(B151,"" "")))"),4.0)</f>
        <v>4</v>
      </c>
    </row>
    <row r="152">
      <c r="A152" s="1" t="s">
        <v>1817</v>
      </c>
      <c r="B152" s="1" t="s">
        <v>1818</v>
      </c>
      <c r="C152" s="1">
        <v>2.0</v>
      </c>
      <c r="D152" s="1" t="s">
        <v>16118</v>
      </c>
      <c r="E152" s="2" t="str">
        <f>IFERROR(__xludf.DUMMYFUNCTION("INDEX(SPLIT(A152, ""_""), 2)"),"awake")</f>
        <v>awake</v>
      </c>
      <c r="F152" s="1" t="s">
        <v>1822</v>
      </c>
      <c r="G152" s="2">
        <f>IFERROR(__xludf.DUMMYFUNCTION("IF(B152="""","""",COUNTA(SPLIT(B152,"" "")))"),48.0)</f>
        <v>48</v>
      </c>
    </row>
    <row r="153">
      <c r="A153" s="1" t="s">
        <v>1819</v>
      </c>
      <c r="B153" s="1" t="s">
        <v>1820</v>
      </c>
      <c r="C153" s="1">
        <v>2.0</v>
      </c>
      <c r="D153" s="1" t="s">
        <v>16118</v>
      </c>
      <c r="E153" s="2" t="str">
        <f>IFERROR(__xludf.DUMMYFUNCTION("INDEX(SPLIT(A153, ""_""), 2)"),"awake")</f>
        <v>awake</v>
      </c>
      <c r="F153" s="1" t="s">
        <v>1822</v>
      </c>
      <c r="G153" s="2">
        <f>IFERROR(__xludf.DUMMYFUNCTION("IF(B153="""","""",COUNTA(SPLIT(B153,"" "")))"),36.0)</f>
        <v>36</v>
      </c>
    </row>
    <row r="154">
      <c r="A154" s="1" t="s">
        <v>1821</v>
      </c>
      <c r="B154" s="1" t="s">
        <v>1822</v>
      </c>
      <c r="C154" s="1">
        <v>1.0</v>
      </c>
      <c r="D154" s="1" t="s">
        <v>16113</v>
      </c>
      <c r="E154" s="2" t="str">
        <f>IFERROR(__xludf.DUMMYFUNCTION("INDEX(SPLIT(A154, ""_""), 2)"),"awake")</f>
        <v>awake</v>
      </c>
      <c r="F154" s="1" t="s">
        <v>1822</v>
      </c>
      <c r="G154" s="2">
        <f>IFERROR(__xludf.DUMMYFUNCTION("IF(B154="""","""",COUNTA(SPLIT(B154,"" "")))"),4.0)</f>
        <v>4</v>
      </c>
    </row>
    <row r="155">
      <c r="A155" s="1" t="s">
        <v>1823</v>
      </c>
      <c r="B155" s="1" t="s">
        <v>1824</v>
      </c>
      <c r="C155" s="1">
        <v>1.0</v>
      </c>
      <c r="D155" s="1" t="s">
        <v>16113</v>
      </c>
      <c r="E155" s="2" t="str">
        <f>IFERROR(__xludf.DUMMYFUNCTION("INDEX(SPLIT(A155, ""_""), 2)"),"awake")</f>
        <v>awake</v>
      </c>
      <c r="F155" s="1" t="s">
        <v>1822</v>
      </c>
      <c r="G155" s="2">
        <f>IFERROR(__xludf.DUMMYFUNCTION("IF(B155="""","""",COUNTA(SPLIT(B155,"" "")))"),27.0)</f>
        <v>27</v>
      </c>
    </row>
    <row r="156">
      <c r="A156" s="1" t="s">
        <v>1825</v>
      </c>
      <c r="B156" s="1" t="s">
        <v>1826</v>
      </c>
      <c r="C156" s="1">
        <v>2.0</v>
      </c>
      <c r="D156" s="1" t="s">
        <v>16118</v>
      </c>
      <c r="E156" s="2" t="str">
        <f>IFERROR(__xludf.DUMMYFUNCTION("INDEX(SPLIT(A156, ""_""), 2)"),"awake")</f>
        <v>awake</v>
      </c>
      <c r="F156" s="1" t="s">
        <v>1822</v>
      </c>
      <c r="G156" s="2">
        <f>IFERROR(__xludf.DUMMYFUNCTION("IF(B156="""","""",COUNTA(SPLIT(B156,"" "")))"),33.0)</f>
        <v>33</v>
      </c>
    </row>
    <row r="157">
      <c r="A157" s="1" t="s">
        <v>1827</v>
      </c>
      <c r="B157" s="1" t="s">
        <v>1828</v>
      </c>
      <c r="C157" s="1">
        <v>1.0</v>
      </c>
      <c r="D157" s="1" t="s">
        <v>16113</v>
      </c>
      <c r="E157" s="2" t="str">
        <f>IFERROR(__xludf.DUMMYFUNCTION("INDEX(SPLIT(A157, ""_""), 2)"),"awake")</f>
        <v>awake</v>
      </c>
      <c r="F157" s="1" t="s">
        <v>1822</v>
      </c>
      <c r="G157" s="2">
        <f>IFERROR(__xludf.DUMMYFUNCTION("IF(B157="""","""",COUNTA(SPLIT(B157,"" "")))"),3.0)</f>
        <v>3</v>
      </c>
    </row>
    <row r="158">
      <c r="A158" s="1" t="s">
        <v>1829</v>
      </c>
      <c r="B158" s="1" t="s">
        <v>1830</v>
      </c>
      <c r="C158" s="1">
        <v>2.0</v>
      </c>
      <c r="D158" s="1" t="s">
        <v>16118</v>
      </c>
      <c r="E158" s="2" t="str">
        <f>IFERROR(__xludf.DUMMYFUNCTION("INDEX(SPLIT(A158, ""_""), 2)"),"awake")</f>
        <v>awake</v>
      </c>
      <c r="F158" s="1" t="s">
        <v>1822</v>
      </c>
      <c r="G158" s="2">
        <f>IFERROR(__xludf.DUMMYFUNCTION("IF(B158="""","""",COUNTA(SPLIT(B158,"" "")))"),28.0)</f>
        <v>28</v>
      </c>
    </row>
    <row r="159">
      <c r="A159" s="1" t="s">
        <v>1831</v>
      </c>
      <c r="B159" s="1" t="s">
        <v>1828</v>
      </c>
      <c r="C159" s="1">
        <v>1.0</v>
      </c>
      <c r="D159" s="1" t="s">
        <v>16113</v>
      </c>
      <c r="E159" s="2" t="str">
        <f>IFERROR(__xludf.DUMMYFUNCTION("INDEX(SPLIT(A159, ""_""), 2)"),"awake")</f>
        <v>awake</v>
      </c>
      <c r="F159" s="1" t="s">
        <v>1822</v>
      </c>
      <c r="G159" s="2">
        <f>IFERROR(__xludf.DUMMYFUNCTION("IF(B159="""","""",COUNTA(SPLIT(B159,"" "")))"),3.0)</f>
        <v>3</v>
      </c>
    </row>
    <row r="160">
      <c r="A160" s="1" t="s">
        <v>1832</v>
      </c>
      <c r="B160" s="1" t="s">
        <v>1833</v>
      </c>
      <c r="C160" s="1">
        <v>2.0</v>
      </c>
      <c r="D160" s="1" t="s">
        <v>16118</v>
      </c>
      <c r="E160" s="2" t="str">
        <f>IFERROR(__xludf.DUMMYFUNCTION("INDEX(SPLIT(A160, ""_""), 2)"),"awake")</f>
        <v>awake</v>
      </c>
      <c r="F160" s="1" t="s">
        <v>1822</v>
      </c>
      <c r="G160" s="2">
        <f>IFERROR(__xludf.DUMMYFUNCTION("IF(B160="""","""",COUNTA(SPLIT(B160,"" "")))"),11.0)</f>
        <v>11</v>
      </c>
    </row>
    <row r="161">
      <c r="A161" s="1" t="s">
        <v>1834</v>
      </c>
      <c r="B161" s="1" t="s">
        <v>1835</v>
      </c>
      <c r="C161" s="1">
        <v>1.0</v>
      </c>
      <c r="D161" s="1" t="s">
        <v>16113</v>
      </c>
      <c r="E161" s="2" t="str">
        <f>IFERROR(__xludf.DUMMYFUNCTION("INDEX(SPLIT(A161, ""_""), 2)"),"awake")</f>
        <v>awake</v>
      </c>
      <c r="F161" s="1" t="s">
        <v>1822</v>
      </c>
      <c r="G161" s="2">
        <f>IFERROR(__xludf.DUMMYFUNCTION("IF(B161="""","""",COUNTA(SPLIT(B161,"" "")))"),24.0)</f>
        <v>24</v>
      </c>
    </row>
    <row r="162">
      <c r="A162" s="1" t="s">
        <v>1836</v>
      </c>
      <c r="B162" s="1" t="s">
        <v>1837</v>
      </c>
      <c r="C162" s="1">
        <v>1.0</v>
      </c>
      <c r="D162" s="1" t="s">
        <v>16113</v>
      </c>
      <c r="E162" s="2" t="str">
        <f>IFERROR(__xludf.DUMMYFUNCTION("INDEX(SPLIT(A162, ""_""), 2)"),"awake")</f>
        <v>awake</v>
      </c>
      <c r="F162" s="1" t="s">
        <v>1822</v>
      </c>
      <c r="G162" s="2">
        <f>IFERROR(__xludf.DUMMYFUNCTION("IF(B162="""","""",COUNTA(SPLIT(B162,"" "")))"),8.0)</f>
        <v>8</v>
      </c>
    </row>
    <row r="163">
      <c r="A163" s="1" t="s">
        <v>1838</v>
      </c>
      <c r="B163" s="1" t="s">
        <v>1839</v>
      </c>
      <c r="C163" s="1">
        <v>2.0</v>
      </c>
      <c r="D163" s="1" t="s">
        <v>16118</v>
      </c>
      <c r="E163" s="2" t="str">
        <f>IFERROR(__xludf.DUMMYFUNCTION("INDEX(SPLIT(A163, ""_""), 2)"),"awake")</f>
        <v>awake</v>
      </c>
      <c r="F163" s="1" t="s">
        <v>1822</v>
      </c>
      <c r="G163" s="2">
        <f>IFERROR(__xludf.DUMMYFUNCTION("IF(B163="""","""",COUNTA(SPLIT(B163,"" "")))"),1.0)</f>
        <v>1</v>
      </c>
    </row>
    <row r="164">
      <c r="A164" s="1" t="s">
        <v>1840</v>
      </c>
      <c r="B164" s="1" t="s">
        <v>1841</v>
      </c>
      <c r="C164" s="1">
        <v>2.0</v>
      </c>
      <c r="D164" s="1" t="s">
        <v>16118</v>
      </c>
      <c r="E164" s="2" t="str">
        <f>IFERROR(__xludf.DUMMYFUNCTION("INDEX(SPLIT(A164, ""_""), 2)"),"awake")</f>
        <v>awake</v>
      </c>
      <c r="F164" s="1" t="s">
        <v>1822</v>
      </c>
      <c r="G164" s="2">
        <f>IFERROR(__xludf.DUMMYFUNCTION("IF(B164="""","""",COUNTA(SPLIT(B164,"" "")))"),16.0)</f>
        <v>16</v>
      </c>
    </row>
    <row r="165">
      <c r="A165" s="1" t="s">
        <v>1842</v>
      </c>
      <c r="B165" s="1" t="s">
        <v>1843</v>
      </c>
      <c r="C165" s="1">
        <v>1.0</v>
      </c>
      <c r="D165" s="1" t="s">
        <v>16113</v>
      </c>
      <c r="E165" s="2" t="str">
        <f>IFERROR(__xludf.DUMMYFUNCTION("INDEX(SPLIT(A165, ""_""), 2)"),"awake")</f>
        <v>awake</v>
      </c>
      <c r="F165" s="1" t="s">
        <v>1822</v>
      </c>
      <c r="G165" s="2">
        <f>IFERROR(__xludf.DUMMYFUNCTION("IF(B165="""","""",COUNTA(SPLIT(B165,"" "")))"),34.0)</f>
        <v>34</v>
      </c>
    </row>
    <row r="166">
      <c r="A166" s="1" t="s">
        <v>1844</v>
      </c>
      <c r="B166" s="1" t="s">
        <v>1845</v>
      </c>
      <c r="C166" s="1">
        <v>1.0</v>
      </c>
      <c r="D166" s="1" t="s">
        <v>16113</v>
      </c>
      <c r="E166" s="2" t="str">
        <f>IFERROR(__xludf.DUMMYFUNCTION("INDEX(SPLIT(A166, ""_""), 2)"),"awake")</f>
        <v>awake</v>
      </c>
      <c r="F166" s="1" t="s">
        <v>1822</v>
      </c>
      <c r="G166" s="2">
        <f>IFERROR(__xludf.DUMMYFUNCTION("IF(B166="""","""",COUNTA(SPLIT(B166,"" "")))"),38.0)</f>
        <v>38</v>
      </c>
    </row>
    <row r="167">
      <c r="A167" s="1" t="s">
        <v>1846</v>
      </c>
      <c r="B167" s="1" t="s">
        <v>1847</v>
      </c>
      <c r="C167" s="1">
        <v>2.0</v>
      </c>
      <c r="D167" s="1" t="s">
        <v>16118</v>
      </c>
      <c r="E167" s="2" t="str">
        <f>IFERROR(__xludf.DUMMYFUNCTION("INDEX(SPLIT(A167, ""_""), 2)"),"awake")</f>
        <v>awake</v>
      </c>
      <c r="F167" s="1" t="s">
        <v>1822</v>
      </c>
      <c r="G167" s="2">
        <f>IFERROR(__xludf.DUMMYFUNCTION("IF(B167="""","""",COUNTA(SPLIT(B167,"" "")))"),6.0)</f>
        <v>6</v>
      </c>
    </row>
    <row r="168">
      <c r="A168" s="1" t="s">
        <v>1848</v>
      </c>
      <c r="B168" s="1" t="s">
        <v>1849</v>
      </c>
      <c r="C168" s="1">
        <v>1.0</v>
      </c>
      <c r="D168" s="1" t="s">
        <v>16113</v>
      </c>
      <c r="E168" s="2" t="str">
        <f>IFERROR(__xludf.DUMMYFUNCTION("INDEX(SPLIT(A168, ""_""), 2)"),"awake")</f>
        <v>awake</v>
      </c>
      <c r="F168" s="1" t="s">
        <v>1822</v>
      </c>
      <c r="G168" s="2">
        <f>IFERROR(__xludf.DUMMYFUNCTION("IF(B168="""","""",COUNTA(SPLIT(B168,"" "")))"),32.0)</f>
        <v>32</v>
      </c>
    </row>
    <row r="169">
      <c r="A169" s="1" t="s">
        <v>1850</v>
      </c>
      <c r="B169" s="1" t="s">
        <v>1851</v>
      </c>
      <c r="C169" s="1">
        <v>2.0</v>
      </c>
      <c r="D169" s="1" t="s">
        <v>16118</v>
      </c>
      <c r="E169" s="2" t="str">
        <f>IFERROR(__xludf.DUMMYFUNCTION("INDEX(SPLIT(A169, ""_""), 2)"),"awake")</f>
        <v>awake</v>
      </c>
      <c r="F169" s="1" t="s">
        <v>1822</v>
      </c>
      <c r="G169" s="2">
        <f>IFERROR(__xludf.DUMMYFUNCTION("IF(B169="""","""",COUNTA(SPLIT(B169,"" "")))"),18.0)</f>
        <v>18</v>
      </c>
    </row>
    <row r="170">
      <c r="A170" s="1" t="s">
        <v>1852</v>
      </c>
      <c r="B170" s="1" t="s">
        <v>1853</v>
      </c>
      <c r="C170" s="1">
        <v>1.0</v>
      </c>
      <c r="D170" s="1" t="s">
        <v>16113</v>
      </c>
      <c r="E170" s="2" t="str">
        <f>IFERROR(__xludf.DUMMYFUNCTION("INDEX(SPLIT(A170, ""_""), 2)"),"awake")</f>
        <v>awake</v>
      </c>
      <c r="F170" s="1" t="s">
        <v>1822</v>
      </c>
      <c r="G170" s="2">
        <f>IFERROR(__xludf.DUMMYFUNCTION("IF(B170="""","""",COUNTA(SPLIT(B170,"" "")))"),36.0)</f>
        <v>36</v>
      </c>
    </row>
    <row r="171">
      <c r="A171" s="1" t="s">
        <v>1854</v>
      </c>
      <c r="B171" s="1" t="s">
        <v>1855</v>
      </c>
      <c r="C171" s="1">
        <v>2.0</v>
      </c>
      <c r="D171" s="1" t="s">
        <v>16118</v>
      </c>
      <c r="E171" s="2" t="str">
        <f>IFERROR(__xludf.DUMMYFUNCTION("INDEX(SPLIT(A171, ""_""), 2)"),"awake")</f>
        <v>awake</v>
      </c>
      <c r="F171" s="1" t="s">
        <v>1822</v>
      </c>
      <c r="G171" s="2">
        <f>IFERROR(__xludf.DUMMYFUNCTION("IF(B171="""","""",COUNTA(SPLIT(B171,"" "")))"),27.0)</f>
        <v>27</v>
      </c>
    </row>
    <row r="172">
      <c r="A172" s="1" t="s">
        <v>1856</v>
      </c>
      <c r="B172" s="1" t="s">
        <v>1857</v>
      </c>
      <c r="C172" s="1">
        <v>1.0</v>
      </c>
      <c r="D172" s="1" t="s">
        <v>16113</v>
      </c>
      <c r="E172" s="2" t="str">
        <f>IFERROR(__xludf.DUMMYFUNCTION("INDEX(SPLIT(A172, ""_""), 2)"),"awake")</f>
        <v>awake</v>
      </c>
      <c r="F172" s="1" t="s">
        <v>1822</v>
      </c>
      <c r="G172" s="2">
        <f>IFERROR(__xludf.DUMMYFUNCTION("IF(B172="""","""",COUNTA(SPLIT(B172,"" "")))"),19.0)</f>
        <v>19</v>
      </c>
    </row>
    <row r="173">
      <c r="A173" s="1" t="s">
        <v>1858</v>
      </c>
      <c r="B173" s="1" t="s">
        <v>1859</v>
      </c>
      <c r="C173" s="1">
        <v>2.0</v>
      </c>
      <c r="D173" s="1" t="s">
        <v>16118</v>
      </c>
      <c r="E173" s="2" t="str">
        <f>IFERROR(__xludf.DUMMYFUNCTION("INDEX(SPLIT(A173, ""_""), 2)"),"awake")</f>
        <v>awake</v>
      </c>
      <c r="F173" s="1" t="s">
        <v>1822</v>
      </c>
      <c r="G173" s="2">
        <f>IFERROR(__xludf.DUMMYFUNCTION("IF(B173="""","""",COUNTA(SPLIT(B173,"" "")))"),5.0)</f>
        <v>5</v>
      </c>
    </row>
    <row r="174">
      <c r="A174" s="1" t="s">
        <v>1860</v>
      </c>
      <c r="B174" s="1" t="s">
        <v>1861</v>
      </c>
      <c r="C174" s="1">
        <v>2.0</v>
      </c>
      <c r="D174" s="1" t="s">
        <v>16118</v>
      </c>
      <c r="E174" s="2" t="str">
        <f>IFERROR(__xludf.DUMMYFUNCTION("INDEX(SPLIT(A174, ""_""), 2)"),"awake")</f>
        <v>awake</v>
      </c>
      <c r="F174" s="1" t="s">
        <v>1822</v>
      </c>
      <c r="G174" s="2">
        <f>IFERROR(__xludf.DUMMYFUNCTION("IF(B174="""","""",COUNTA(SPLIT(B174,"" "")))"),5.0)</f>
        <v>5</v>
      </c>
    </row>
    <row r="175">
      <c r="A175" s="1" t="s">
        <v>1862</v>
      </c>
      <c r="B175" s="1" t="s">
        <v>1863</v>
      </c>
      <c r="C175" s="1">
        <v>2.0</v>
      </c>
      <c r="D175" s="1" t="s">
        <v>16118</v>
      </c>
      <c r="E175" s="2" t="str">
        <f>IFERROR(__xludf.DUMMYFUNCTION("INDEX(SPLIT(A175, ""_""), 2)"),"awake")</f>
        <v>awake</v>
      </c>
      <c r="F175" s="1" t="s">
        <v>1822</v>
      </c>
      <c r="G175" s="2">
        <f>IFERROR(__xludf.DUMMYFUNCTION("IF(B175="""","""",COUNTA(SPLIT(B175,"" "")))"),4.0)</f>
        <v>4</v>
      </c>
    </row>
    <row r="176">
      <c r="A176" s="1" t="s">
        <v>1864</v>
      </c>
      <c r="B176" s="1" t="s">
        <v>1865</v>
      </c>
      <c r="C176" s="1">
        <v>2.0</v>
      </c>
      <c r="D176" s="1" t="s">
        <v>16118</v>
      </c>
      <c r="E176" s="2" t="str">
        <f>IFERROR(__xludf.DUMMYFUNCTION("INDEX(SPLIT(A176, ""_""), 2)"),"awake")</f>
        <v>awake</v>
      </c>
      <c r="F176" s="1" t="s">
        <v>1822</v>
      </c>
      <c r="G176" s="2">
        <f>IFERROR(__xludf.DUMMYFUNCTION("IF(B176="""","""",COUNTA(SPLIT(B176,"" "")))"),13.0)</f>
        <v>13</v>
      </c>
    </row>
    <row r="177">
      <c r="A177" s="1" t="s">
        <v>1866</v>
      </c>
      <c r="B177" s="1" t="s">
        <v>1867</v>
      </c>
      <c r="C177" s="1">
        <v>2.0</v>
      </c>
      <c r="D177" s="1" t="s">
        <v>16118</v>
      </c>
      <c r="E177" s="2" t="str">
        <f>IFERROR(__xludf.DUMMYFUNCTION("INDEX(SPLIT(A177, ""_""), 2)"),"awake")</f>
        <v>awake</v>
      </c>
      <c r="F177" s="1" t="s">
        <v>1822</v>
      </c>
      <c r="G177" s="2">
        <f>IFERROR(__xludf.DUMMYFUNCTION("IF(B177="""","""",COUNTA(SPLIT(B177,"" "")))"),24.0)</f>
        <v>24</v>
      </c>
    </row>
    <row r="178">
      <c r="A178" s="1" t="s">
        <v>1868</v>
      </c>
      <c r="B178" s="1" t="s">
        <v>1869</v>
      </c>
      <c r="C178" s="1">
        <v>9.0</v>
      </c>
      <c r="D178" s="1" t="s">
        <v>16120</v>
      </c>
      <c r="E178" s="2" t="str">
        <f>IFERROR(__xludf.DUMMYFUNCTION("INDEX(SPLIT(A178, ""_""), 2)"),"awake")</f>
        <v>awake</v>
      </c>
      <c r="F178" s="1" t="s">
        <v>1822</v>
      </c>
      <c r="G178" s="2">
        <f>IFERROR(__xludf.DUMMYFUNCTION("IF(B178="""","""",COUNTA(SPLIT(B178,"" "")))"),14.0)</f>
        <v>14</v>
      </c>
    </row>
    <row r="179">
      <c r="A179" s="1" t="s">
        <v>1870</v>
      </c>
      <c r="B179" s="1" t="s">
        <v>1871</v>
      </c>
      <c r="C179" s="1">
        <v>2.0</v>
      </c>
      <c r="D179" s="1" t="s">
        <v>16118</v>
      </c>
      <c r="E179" s="2" t="str">
        <f>IFERROR(__xludf.DUMMYFUNCTION("INDEX(SPLIT(A179, ""_""), 2)"),"awake")</f>
        <v>awake</v>
      </c>
      <c r="F179" s="1" t="s">
        <v>1822</v>
      </c>
      <c r="G179" s="2">
        <f>IFERROR(__xludf.DUMMYFUNCTION("IF(B179="""","""",COUNTA(SPLIT(B179,"" "")))"),17.0)</f>
        <v>17</v>
      </c>
    </row>
    <row r="180">
      <c r="A180" s="1" t="s">
        <v>1872</v>
      </c>
      <c r="B180" s="1" t="s">
        <v>1873</v>
      </c>
      <c r="C180" s="1">
        <v>9.0</v>
      </c>
      <c r="D180" s="1" t="s">
        <v>16120</v>
      </c>
      <c r="E180" s="2" t="str">
        <f>IFERROR(__xludf.DUMMYFUNCTION("INDEX(SPLIT(A180, ""_""), 2)"),"awake")</f>
        <v>awake</v>
      </c>
      <c r="F180" s="1" t="s">
        <v>1822</v>
      </c>
      <c r="G180" s="2">
        <f>IFERROR(__xludf.DUMMYFUNCTION("IF(B180="""","""",COUNTA(SPLIT(B180,"" "")))"),13.0)</f>
        <v>13</v>
      </c>
    </row>
    <row r="181">
      <c r="A181" s="1" t="s">
        <v>1874</v>
      </c>
      <c r="B181" s="1" t="s">
        <v>1875</v>
      </c>
      <c r="C181" s="1">
        <v>2.0</v>
      </c>
      <c r="D181" s="1" t="s">
        <v>16118</v>
      </c>
      <c r="E181" s="2" t="str">
        <f>IFERROR(__xludf.DUMMYFUNCTION("INDEX(SPLIT(A181, ""_""), 2)"),"awake")</f>
        <v>awake</v>
      </c>
      <c r="F181" s="1" t="s">
        <v>1822</v>
      </c>
      <c r="G181" s="2">
        <f>IFERROR(__xludf.DUMMYFUNCTION("IF(B181="""","""",COUNTA(SPLIT(B181,"" "")))"),11.0)</f>
        <v>11</v>
      </c>
    </row>
    <row r="182">
      <c r="A182" s="1" t="s">
        <v>1876</v>
      </c>
      <c r="B182" s="1" t="s">
        <v>1877</v>
      </c>
      <c r="C182" s="1">
        <v>2.0</v>
      </c>
      <c r="D182" s="1" t="s">
        <v>16118</v>
      </c>
      <c r="E182" s="2" t="str">
        <f>IFERROR(__xludf.DUMMYFUNCTION("INDEX(SPLIT(A182, ""_""), 2)"),"awake")</f>
        <v>awake</v>
      </c>
      <c r="F182" s="1" t="s">
        <v>1822</v>
      </c>
      <c r="G182" s="2">
        <f>IFERROR(__xludf.DUMMYFUNCTION("IF(B182="""","""",COUNTA(SPLIT(B182,"" "")))"),25.0)</f>
        <v>25</v>
      </c>
    </row>
    <row r="183">
      <c r="A183" s="1" t="s">
        <v>1878</v>
      </c>
      <c r="B183" s="1" t="s">
        <v>1879</v>
      </c>
      <c r="C183" s="1">
        <v>1.0</v>
      </c>
      <c r="D183" s="1" t="s">
        <v>16113</v>
      </c>
      <c r="E183" s="2" t="str">
        <f>IFERROR(__xludf.DUMMYFUNCTION("INDEX(SPLIT(A183, ""_""), 2)"),"awake")</f>
        <v>awake</v>
      </c>
      <c r="F183" s="1" t="s">
        <v>1822</v>
      </c>
      <c r="G183" s="2">
        <f>IFERROR(__xludf.DUMMYFUNCTION("IF(B183="""","""",COUNTA(SPLIT(B183,"" "")))"),24.0)</f>
        <v>24</v>
      </c>
    </row>
    <row r="184">
      <c r="A184" s="1" t="s">
        <v>1880</v>
      </c>
      <c r="B184" s="1" t="s">
        <v>1881</v>
      </c>
      <c r="C184" s="1">
        <v>2.0</v>
      </c>
      <c r="D184" s="1" t="s">
        <v>16118</v>
      </c>
      <c r="E184" s="2" t="str">
        <f>IFERROR(__xludf.DUMMYFUNCTION("INDEX(SPLIT(A184, ""_""), 2)"),"awake")</f>
        <v>awake</v>
      </c>
      <c r="F184" s="1" t="s">
        <v>1822</v>
      </c>
      <c r="G184" s="2">
        <f>IFERROR(__xludf.DUMMYFUNCTION("IF(B184="""","""",COUNTA(SPLIT(B184,"" "")))"),15.0)</f>
        <v>15</v>
      </c>
    </row>
    <row r="185">
      <c r="A185" s="1" t="s">
        <v>1882</v>
      </c>
      <c r="B185" s="1" t="s">
        <v>1883</v>
      </c>
      <c r="C185" s="1">
        <v>2.0</v>
      </c>
      <c r="D185" s="1" t="s">
        <v>16118</v>
      </c>
      <c r="E185" s="2" t="str">
        <f>IFERROR(__xludf.DUMMYFUNCTION("INDEX(SPLIT(A185, ""_""), 2)"),"awake")</f>
        <v>awake</v>
      </c>
      <c r="F185" s="1" t="s">
        <v>1822</v>
      </c>
      <c r="G185" s="2">
        <f>IFERROR(__xludf.DUMMYFUNCTION("IF(B185="""","""",COUNTA(SPLIT(B185,"" "")))"),27.0)</f>
        <v>27</v>
      </c>
    </row>
    <row r="186">
      <c r="A186" s="1" t="s">
        <v>1884</v>
      </c>
      <c r="B186" s="1" t="s">
        <v>1885</v>
      </c>
      <c r="C186" s="1">
        <v>16.0</v>
      </c>
      <c r="D186" s="1" t="s">
        <v>836</v>
      </c>
      <c r="E186" s="2" t="str">
        <f>IFERROR(__xludf.DUMMYFUNCTION("INDEX(SPLIT(A186, ""_""), 2)"),"battlefield")</f>
        <v>battlefield</v>
      </c>
      <c r="F186" s="1" t="s">
        <v>1961</v>
      </c>
      <c r="G186" s="2">
        <f>IFERROR(__xludf.DUMMYFUNCTION("IF(B186="""","""",COUNTA(SPLIT(B186,"" "")))"),5.0)</f>
        <v>5</v>
      </c>
    </row>
    <row r="187">
      <c r="A187" s="1" t="s">
        <v>1886</v>
      </c>
      <c r="B187" s="1" t="s">
        <v>1887</v>
      </c>
      <c r="C187" s="1">
        <v>16.0</v>
      </c>
      <c r="D187" s="1" t="s">
        <v>836</v>
      </c>
      <c r="E187" s="2" t="str">
        <f>IFERROR(__xludf.DUMMYFUNCTION("INDEX(SPLIT(A187, ""_""), 2)"),"battlefield")</f>
        <v>battlefield</v>
      </c>
      <c r="F187" s="1" t="s">
        <v>1961</v>
      </c>
      <c r="G187" s="2">
        <f>IFERROR(__xludf.DUMMYFUNCTION("IF(B187="""","""",COUNTA(SPLIT(B187,"" "")))"),7.0)</f>
        <v>7</v>
      </c>
    </row>
    <row r="188">
      <c r="A188" s="1" t="s">
        <v>1888</v>
      </c>
      <c r="B188" s="1" t="s">
        <v>1889</v>
      </c>
      <c r="C188" s="1">
        <v>16.0</v>
      </c>
      <c r="D188" s="1" t="s">
        <v>836</v>
      </c>
      <c r="E188" s="2" t="str">
        <f>IFERROR(__xludf.DUMMYFUNCTION("INDEX(SPLIT(A188, ""_""), 2)"),"battlefield")</f>
        <v>battlefield</v>
      </c>
      <c r="F188" s="1" t="s">
        <v>1961</v>
      </c>
      <c r="G188" s="2">
        <f>IFERROR(__xludf.DUMMYFUNCTION("IF(B188="""","""",COUNTA(SPLIT(B188,"" "")))"),7.0)</f>
        <v>7</v>
      </c>
    </row>
    <row r="189">
      <c r="A189" s="1" t="s">
        <v>1890</v>
      </c>
      <c r="B189" s="1" t="s">
        <v>1891</v>
      </c>
      <c r="C189" s="1">
        <v>16.0</v>
      </c>
      <c r="D189" s="1" t="s">
        <v>836</v>
      </c>
      <c r="E189" s="2" t="str">
        <f>IFERROR(__xludf.DUMMYFUNCTION("INDEX(SPLIT(A189, ""_""), 2)"),"battlefield")</f>
        <v>battlefield</v>
      </c>
      <c r="F189" s="1" t="s">
        <v>1961</v>
      </c>
      <c r="G189" s="2">
        <f>IFERROR(__xludf.DUMMYFUNCTION("IF(B189="""","""",COUNTA(SPLIT(B189,"" "")))"),9.0)</f>
        <v>9</v>
      </c>
    </row>
    <row r="190">
      <c r="A190" s="1" t="s">
        <v>1892</v>
      </c>
      <c r="B190" s="1" t="s">
        <v>1893</v>
      </c>
      <c r="C190" s="1">
        <v>16.0</v>
      </c>
      <c r="D190" s="1" t="s">
        <v>836</v>
      </c>
      <c r="E190" s="2" t="str">
        <f>IFERROR(__xludf.DUMMYFUNCTION("INDEX(SPLIT(A190, ""_""), 2)"),"battlefield")</f>
        <v>battlefield</v>
      </c>
      <c r="F190" s="1" t="s">
        <v>1961</v>
      </c>
      <c r="G190" s="2">
        <f>IFERROR(__xludf.DUMMYFUNCTION("IF(B190="""","""",COUNTA(SPLIT(B190,"" "")))"),4.0)</f>
        <v>4</v>
      </c>
    </row>
    <row r="191">
      <c r="A191" s="1" t="s">
        <v>1894</v>
      </c>
      <c r="B191" s="1" t="s">
        <v>1895</v>
      </c>
      <c r="C191" s="1">
        <v>1.0</v>
      </c>
      <c r="D191" s="1" t="s">
        <v>16113</v>
      </c>
      <c r="E191" s="2" t="str">
        <f>IFERROR(__xludf.DUMMYFUNCTION("INDEX(SPLIT(A191, ""_""), 2)"),"battlefield")</f>
        <v>battlefield</v>
      </c>
      <c r="F191" s="1" t="s">
        <v>1961</v>
      </c>
      <c r="G191" s="2">
        <f>IFERROR(__xludf.DUMMYFUNCTION("IF(B191="""","""",COUNTA(SPLIT(B191,"" "")))"),27.0)</f>
        <v>27</v>
      </c>
    </row>
    <row r="192">
      <c r="A192" s="1" t="s">
        <v>1896</v>
      </c>
      <c r="B192" s="1" t="s">
        <v>1897</v>
      </c>
      <c r="C192" s="1">
        <v>16.0</v>
      </c>
      <c r="D192" s="1" t="s">
        <v>836</v>
      </c>
      <c r="E192" s="2" t="str">
        <f>IFERROR(__xludf.DUMMYFUNCTION("INDEX(SPLIT(A192, ""_""), 2)"),"battlefield")</f>
        <v>battlefield</v>
      </c>
      <c r="F192" s="1" t="s">
        <v>1961</v>
      </c>
      <c r="G192" s="2">
        <f>IFERROR(__xludf.DUMMYFUNCTION("IF(B192="""","""",COUNTA(SPLIT(B192,"" "")))"),13.0)</f>
        <v>13</v>
      </c>
    </row>
    <row r="193">
      <c r="A193" s="1" t="s">
        <v>1898</v>
      </c>
      <c r="B193" s="1" t="s">
        <v>1899</v>
      </c>
      <c r="C193" s="1">
        <v>16.0</v>
      </c>
      <c r="D193" s="1" t="s">
        <v>836</v>
      </c>
      <c r="E193" s="2" t="str">
        <f>IFERROR(__xludf.DUMMYFUNCTION("INDEX(SPLIT(A193, ""_""), 2)"),"battlefield")</f>
        <v>battlefield</v>
      </c>
      <c r="F193" s="1" t="s">
        <v>1961</v>
      </c>
      <c r="G193" s="2">
        <f>IFERROR(__xludf.DUMMYFUNCTION("IF(B193="""","""",COUNTA(SPLIT(B193,"" "")))"),19.0)</f>
        <v>19</v>
      </c>
    </row>
    <row r="194">
      <c r="A194" s="1" t="s">
        <v>1900</v>
      </c>
      <c r="B194" s="1" t="s">
        <v>1901</v>
      </c>
      <c r="C194" s="1">
        <v>1.0</v>
      </c>
      <c r="D194" s="1" t="s">
        <v>16113</v>
      </c>
      <c r="E194" s="2" t="str">
        <f>IFERROR(__xludf.DUMMYFUNCTION("INDEX(SPLIT(A194, ""_""), 2)"),"battlefield")</f>
        <v>battlefield</v>
      </c>
      <c r="F194" s="1" t="s">
        <v>1961</v>
      </c>
      <c r="G194" s="2">
        <f>IFERROR(__xludf.DUMMYFUNCTION("IF(B194="""","""",COUNTA(SPLIT(B194,"" "")))"),42.0)</f>
        <v>42</v>
      </c>
    </row>
    <row r="195">
      <c r="A195" s="1" t="s">
        <v>1902</v>
      </c>
      <c r="B195" s="1" t="s">
        <v>1903</v>
      </c>
      <c r="C195" s="1">
        <v>16.0</v>
      </c>
      <c r="D195" s="1" t="s">
        <v>836</v>
      </c>
      <c r="E195" s="2" t="str">
        <f>IFERROR(__xludf.DUMMYFUNCTION("INDEX(SPLIT(A195, ""_""), 2)"),"battlefield")</f>
        <v>battlefield</v>
      </c>
      <c r="F195" s="1" t="s">
        <v>1961</v>
      </c>
      <c r="G195" s="2">
        <f>IFERROR(__xludf.DUMMYFUNCTION("IF(B195="""","""",COUNTA(SPLIT(B195,"" "")))"),18.0)</f>
        <v>18</v>
      </c>
    </row>
    <row r="196">
      <c r="A196" s="1" t="s">
        <v>1904</v>
      </c>
      <c r="B196" s="1" t="s">
        <v>1905</v>
      </c>
      <c r="C196" s="1">
        <v>1.0</v>
      </c>
      <c r="D196" s="1" t="s">
        <v>16113</v>
      </c>
      <c r="E196" s="2" t="str">
        <f>IFERROR(__xludf.DUMMYFUNCTION("INDEX(SPLIT(A196, ""_""), 2)"),"battlefield")</f>
        <v>battlefield</v>
      </c>
      <c r="F196" s="1" t="s">
        <v>1961</v>
      </c>
      <c r="G196" s="2">
        <f>IFERROR(__xludf.DUMMYFUNCTION("IF(B196="""","""",COUNTA(SPLIT(B196,"" "")))"),24.0)</f>
        <v>24</v>
      </c>
    </row>
    <row r="197">
      <c r="A197" s="1" t="s">
        <v>1906</v>
      </c>
      <c r="B197" s="1" t="s">
        <v>1907</v>
      </c>
      <c r="C197" s="1">
        <v>16.0</v>
      </c>
      <c r="D197" s="1" t="s">
        <v>836</v>
      </c>
      <c r="E197" s="2" t="str">
        <f>IFERROR(__xludf.DUMMYFUNCTION("INDEX(SPLIT(A197, ""_""), 2)"),"battlefield")</f>
        <v>battlefield</v>
      </c>
      <c r="F197" s="1" t="s">
        <v>1961</v>
      </c>
      <c r="G197" s="2">
        <f>IFERROR(__xludf.DUMMYFUNCTION("IF(B197="""","""",COUNTA(SPLIT(B197,"" "")))"),17.0)</f>
        <v>17</v>
      </c>
    </row>
    <row r="198">
      <c r="A198" s="1" t="s">
        <v>1908</v>
      </c>
      <c r="B198" s="1" t="s">
        <v>1909</v>
      </c>
      <c r="C198" s="1">
        <v>1.0</v>
      </c>
      <c r="D198" s="1" t="s">
        <v>16113</v>
      </c>
      <c r="E198" s="2" t="str">
        <f>IFERROR(__xludf.DUMMYFUNCTION("INDEX(SPLIT(A198, ""_""), 2)"),"battlefield")</f>
        <v>battlefield</v>
      </c>
      <c r="F198" s="1" t="s">
        <v>1961</v>
      </c>
      <c r="G198" s="2">
        <f>IFERROR(__xludf.DUMMYFUNCTION("IF(B198="""","""",COUNTA(SPLIT(B198,"" "")))"),31.0)</f>
        <v>31</v>
      </c>
    </row>
    <row r="199">
      <c r="A199" s="1" t="s">
        <v>1910</v>
      </c>
      <c r="B199" s="1" t="s">
        <v>1911</v>
      </c>
      <c r="C199" s="1">
        <v>1.0</v>
      </c>
      <c r="D199" s="1" t="s">
        <v>16113</v>
      </c>
      <c r="E199" s="2" t="str">
        <f>IFERROR(__xludf.DUMMYFUNCTION("INDEX(SPLIT(A199, ""_""), 2)"),"battlefield")</f>
        <v>battlefield</v>
      </c>
      <c r="F199" s="1" t="s">
        <v>1961</v>
      </c>
      <c r="G199" s="2">
        <f>IFERROR(__xludf.DUMMYFUNCTION("IF(B199="""","""",COUNTA(SPLIT(B199,"" "")))"),23.0)</f>
        <v>23</v>
      </c>
    </row>
    <row r="200">
      <c r="A200" s="1" t="s">
        <v>1912</v>
      </c>
      <c r="B200" s="1" t="s">
        <v>1913</v>
      </c>
      <c r="C200" s="1">
        <v>1.0</v>
      </c>
      <c r="D200" s="1" t="s">
        <v>16113</v>
      </c>
      <c r="E200" s="2" t="str">
        <f>IFERROR(__xludf.DUMMYFUNCTION("INDEX(SPLIT(A200, ""_""), 2)"),"battlefield")</f>
        <v>battlefield</v>
      </c>
      <c r="F200" s="1" t="s">
        <v>1961</v>
      </c>
      <c r="G200" s="2">
        <f>IFERROR(__xludf.DUMMYFUNCTION("IF(B200="""","""",COUNTA(SPLIT(B200,"" "")))"),49.0)</f>
        <v>49</v>
      </c>
    </row>
    <row r="201">
      <c r="A201" s="1" t="s">
        <v>1914</v>
      </c>
      <c r="B201" s="1" t="s">
        <v>1915</v>
      </c>
      <c r="C201" s="1">
        <v>16.0</v>
      </c>
      <c r="D201" s="1" t="s">
        <v>836</v>
      </c>
      <c r="E201" s="2" t="str">
        <f>IFERROR(__xludf.DUMMYFUNCTION("INDEX(SPLIT(A201, ""_""), 2)"),"battlefield")</f>
        <v>battlefield</v>
      </c>
      <c r="F201" s="1" t="s">
        <v>1961</v>
      </c>
      <c r="G201" s="2">
        <f>IFERROR(__xludf.DUMMYFUNCTION("IF(B201="""","""",COUNTA(SPLIT(B201,"" "")))"),19.0)</f>
        <v>19</v>
      </c>
    </row>
    <row r="202">
      <c r="A202" s="1" t="s">
        <v>1916</v>
      </c>
      <c r="B202" s="1" t="s">
        <v>1917</v>
      </c>
      <c r="C202" s="1">
        <v>1.0</v>
      </c>
      <c r="D202" s="1" t="s">
        <v>16113</v>
      </c>
      <c r="E202" s="2" t="str">
        <f>IFERROR(__xludf.DUMMYFUNCTION("INDEX(SPLIT(A202, ""_""), 2)"),"battlefield")</f>
        <v>battlefield</v>
      </c>
      <c r="F202" s="1" t="s">
        <v>1961</v>
      </c>
      <c r="G202" s="2">
        <f>IFERROR(__xludf.DUMMYFUNCTION("IF(B202="""","""",COUNTA(SPLIT(B202,"" "")))"),40.0)</f>
        <v>40</v>
      </c>
    </row>
    <row r="203">
      <c r="A203" s="1" t="s">
        <v>1918</v>
      </c>
      <c r="B203" s="1" t="s">
        <v>1919</v>
      </c>
      <c r="C203" s="1">
        <v>1.0</v>
      </c>
      <c r="D203" s="1" t="s">
        <v>16113</v>
      </c>
      <c r="E203" s="2" t="str">
        <f>IFERROR(__xludf.DUMMYFUNCTION("INDEX(SPLIT(A203, ""_""), 2)"),"battlefield")</f>
        <v>battlefield</v>
      </c>
      <c r="F203" s="1" t="s">
        <v>1961</v>
      </c>
      <c r="G203" s="2">
        <f>IFERROR(__xludf.DUMMYFUNCTION("IF(B203="""","""",COUNTA(SPLIT(B203,"" "")))"),26.0)</f>
        <v>26</v>
      </c>
    </row>
    <row r="204">
      <c r="A204" s="1" t="s">
        <v>1920</v>
      </c>
      <c r="B204" s="1" t="s">
        <v>1921</v>
      </c>
      <c r="C204" s="1">
        <v>1.0</v>
      </c>
      <c r="D204" s="1" t="s">
        <v>16113</v>
      </c>
      <c r="E204" s="2" t="str">
        <f>IFERROR(__xludf.DUMMYFUNCTION("INDEX(SPLIT(A204, ""_""), 2)"),"battlefield")</f>
        <v>battlefield</v>
      </c>
      <c r="F204" s="1" t="s">
        <v>1961</v>
      </c>
      <c r="G204" s="2">
        <f>IFERROR(__xludf.DUMMYFUNCTION("IF(B204="""","""",COUNTA(SPLIT(B204,"" "")))"),25.0)</f>
        <v>25</v>
      </c>
    </row>
    <row r="205">
      <c r="A205" s="1" t="s">
        <v>1922</v>
      </c>
      <c r="B205" s="1" t="s">
        <v>1923</v>
      </c>
      <c r="C205" s="1">
        <v>2.0</v>
      </c>
      <c r="D205" s="1" t="s">
        <v>16118</v>
      </c>
      <c r="E205" s="2" t="str">
        <f>IFERROR(__xludf.DUMMYFUNCTION("INDEX(SPLIT(A205, ""_""), 2)"),"battlefield")</f>
        <v>battlefield</v>
      </c>
      <c r="F205" s="1" t="s">
        <v>1961</v>
      </c>
      <c r="G205" s="2">
        <f>IFERROR(__xludf.DUMMYFUNCTION("IF(B205="""","""",COUNTA(SPLIT(B205,"" "")))"),14.0)</f>
        <v>14</v>
      </c>
    </row>
    <row r="206">
      <c r="A206" s="1" t="s">
        <v>1924</v>
      </c>
      <c r="B206" s="1" t="s">
        <v>1925</v>
      </c>
      <c r="C206" s="1">
        <v>1.0</v>
      </c>
      <c r="D206" s="1" t="s">
        <v>16113</v>
      </c>
      <c r="E206" s="2" t="str">
        <f>IFERROR(__xludf.DUMMYFUNCTION("INDEX(SPLIT(A206, ""_""), 2)"),"battlefield")</f>
        <v>battlefield</v>
      </c>
      <c r="F206" s="1" t="s">
        <v>1961</v>
      </c>
      <c r="G206" s="2">
        <f>IFERROR(__xludf.DUMMYFUNCTION("IF(B206="""","""",COUNTA(SPLIT(B206,"" "")))"),3.0)</f>
        <v>3</v>
      </c>
    </row>
    <row r="207">
      <c r="A207" s="1" t="s">
        <v>1926</v>
      </c>
      <c r="B207" s="1" t="s">
        <v>1927</v>
      </c>
      <c r="C207" s="1">
        <v>1.0</v>
      </c>
      <c r="D207" s="1" t="s">
        <v>16113</v>
      </c>
      <c r="E207" s="2" t="str">
        <f>IFERROR(__xludf.DUMMYFUNCTION("INDEX(SPLIT(A207, ""_""), 2)"),"battlefield")</f>
        <v>battlefield</v>
      </c>
      <c r="F207" s="1" t="s">
        <v>1961</v>
      </c>
      <c r="G207" s="2">
        <f>IFERROR(__xludf.DUMMYFUNCTION("IF(B207="""","""",COUNTA(SPLIT(B207,"" "")))"),18.0)</f>
        <v>18</v>
      </c>
    </row>
    <row r="208">
      <c r="A208" s="1" t="s">
        <v>1928</v>
      </c>
      <c r="B208" s="1" t="s">
        <v>1929</v>
      </c>
      <c r="C208" s="1">
        <v>16.0</v>
      </c>
      <c r="D208" s="1" t="s">
        <v>836</v>
      </c>
      <c r="E208" s="2" t="str">
        <f>IFERROR(__xludf.DUMMYFUNCTION("INDEX(SPLIT(A208, ""_""), 2)"),"battlefield")</f>
        <v>battlefield</v>
      </c>
      <c r="F208" s="1" t="s">
        <v>1961</v>
      </c>
      <c r="G208" s="2">
        <f>IFERROR(__xludf.DUMMYFUNCTION("IF(B208="""","""",COUNTA(SPLIT(B208,"" "")))"),13.0)</f>
        <v>13</v>
      </c>
    </row>
    <row r="209">
      <c r="A209" s="1" t="s">
        <v>1930</v>
      </c>
      <c r="B209" s="1" t="s">
        <v>1931</v>
      </c>
      <c r="C209" s="1">
        <v>16.0</v>
      </c>
      <c r="D209" s="1" t="s">
        <v>836</v>
      </c>
      <c r="E209" s="2" t="str">
        <f>IFERROR(__xludf.DUMMYFUNCTION("INDEX(SPLIT(A209, ""_""), 2)"),"battlefield")</f>
        <v>battlefield</v>
      </c>
      <c r="F209" s="1" t="s">
        <v>1961</v>
      </c>
      <c r="G209" s="2">
        <f>IFERROR(__xludf.DUMMYFUNCTION("IF(B209="""","""",COUNTA(SPLIT(B209,"" "")))"),25.0)</f>
        <v>25</v>
      </c>
    </row>
    <row r="210">
      <c r="A210" s="1" t="s">
        <v>1932</v>
      </c>
      <c r="B210" s="1" t="s">
        <v>1933</v>
      </c>
      <c r="C210" s="1">
        <v>1.0</v>
      </c>
      <c r="D210" s="1" t="s">
        <v>16113</v>
      </c>
      <c r="E210" s="2" t="str">
        <f>IFERROR(__xludf.DUMMYFUNCTION("INDEX(SPLIT(A210, ""_""), 2)"),"battlefield")</f>
        <v>battlefield</v>
      </c>
      <c r="F210" s="1" t="s">
        <v>1961</v>
      </c>
      <c r="G210" s="2">
        <f>IFERROR(__xludf.DUMMYFUNCTION("IF(B210="""","""",COUNTA(SPLIT(B210,"" "")))"),17.0)</f>
        <v>17</v>
      </c>
    </row>
    <row r="211">
      <c r="A211" s="1" t="s">
        <v>1934</v>
      </c>
      <c r="B211" s="1" t="s">
        <v>1935</v>
      </c>
      <c r="C211" s="1">
        <v>16.0</v>
      </c>
      <c r="D211" s="1" t="s">
        <v>836</v>
      </c>
      <c r="E211" s="2" t="str">
        <f>IFERROR(__xludf.DUMMYFUNCTION("INDEX(SPLIT(A211, ""_""), 2)"),"battlefield")</f>
        <v>battlefield</v>
      </c>
      <c r="F211" s="1" t="s">
        <v>1961</v>
      </c>
      <c r="G211" s="2">
        <f>IFERROR(__xludf.DUMMYFUNCTION("IF(B211="""","""",COUNTA(SPLIT(B211,"" "")))"),14.0)</f>
        <v>14</v>
      </c>
    </row>
    <row r="212">
      <c r="A212" s="1" t="s">
        <v>1936</v>
      </c>
      <c r="B212" s="1" t="s">
        <v>1937</v>
      </c>
      <c r="C212" s="1">
        <v>1.0</v>
      </c>
      <c r="D212" s="1" t="s">
        <v>16113</v>
      </c>
      <c r="E212" s="2" t="str">
        <f>IFERROR(__xludf.DUMMYFUNCTION("INDEX(SPLIT(A212, ""_""), 2)"),"battlefield")</f>
        <v>battlefield</v>
      </c>
      <c r="F212" s="1" t="s">
        <v>1961</v>
      </c>
      <c r="G212" s="2">
        <f>IFERROR(__xludf.DUMMYFUNCTION("IF(B212="""","""",COUNTA(SPLIT(B212,"" "")))"),14.0)</f>
        <v>14</v>
      </c>
    </row>
    <row r="213">
      <c r="A213" s="1" t="s">
        <v>1938</v>
      </c>
      <c r="B213" s="1" t="s">
        <v>1939</v>
      </c>
      <c r="C213" s="1">
        <v>16.0</v>
      </c>
      <c r="D213" s="1" t="s">
        <v>836</v>
      </c>
      <c r="E213" s="2" t="str">
        <f>IFERROR(__xludf.DUMMYFUNCTION("INDEX(SPLIT(A213, ""_""), 2)"),"battlefield")</f>
        <v>battlefield</v>
      </c>
      <c r="F213" s="1" t="s">
        <v>1961</v>
      </c>
      <c r="G213" s="2">
        <f>IFERROR(__xludf.DUMMYFUNCTION("IF(B213="""","""",COUNTA(SPLIT(B213,"" "")))"),14.0)</f>
        <v>14</v>
      </c>
    </row>
    <row r="214">
      <c r="A214" s="1" t="s">
        <v>1940</v>
      </c>
      <c r="B214" s="1" t="s">
        <v>1941</v>
      </c>
      <c r="C214" s="1">
        <v>1.0</v>
      </c>
      <c r="D214" s="1" t="s">
        <v>16113</v>
      </c>
      <c r="E214" s="2" t="str">
        <f>IFERROR(__xludf.DUMMYFUNCTION("INDEX(SPLIT(A214, ""_""), 2)"),"battlefield")</f>
        <v>battlefield</v>
      </c>
      <c r="F214" s="1" t="s">
        <v>1961</v>
      </c>
      <c r="G214" s="2">
        <f>IFERROR(__xludf.DUMMYFUNCTION("IF(B214="""","""",COUNTA(SPLIT(B214,"" "")))"),28.0)</f>
        <v>28</v>
      </c>
    </row>
    <row r="215">
      <c r="A215" s="1" t="s">
        <v>1942</v>
      </c>
      <c r="B215" s="1" t="s">
        <v>1943</v>
      </c>
      <c r="C215" s="1">
        <v>16.0</v>
      </c>
      <c r="D215" s="1" t="s">
        <v>836</v>
      </c>
      <c r="E215" s="2" t="str">
        <f>IFERROR(__xludf.DUMMYFUNCTION("INDEX(SPLIT(A215, ""_""), 2)"),"battlefield")</f>
        <v>battlefield</v>
      </c>
      <c r="F215" s="1" t="s">
        <v>1961</v>
      </c>
      <c r="G215" s="2">
        <f>IFERROR(__xludf.DUMMYFUNCTION("IF(B215="""","""",COUNTA(SPLIT(B215,"" "")))"),15.0)</f>
        <v>15</v>
      </c>
    </row>
    <row r="216">
      <c r="A216" s="1" t="s">
        <v>1944</v>
      </c>
      <c r="B216" s="1" t="s">
        <v>1945</v>
      </c>
      <c r="C216" s="1">
        <v>1.0</v>
      </c>
      <c r="D216" s="1" t="s">
        <v>16113</v>
      </c>
      <c r="E216" s="2" t="str">
        <f>IFERROR(__xludf.DUMMYFUNCTION("INDEX(SPLIT(A216, ""_""), 2)"),"battlefield")</f>
        <v>battlefield</v>
      </c>
      <c r="F216" s="1" t="s">
        <v>1961</v>
      </c>
      <c r="G216" s="2">
        <f>IFERROR(__xludf.DUMMYFUNCTION("IF(B216="""","""",COUNTA(SPLIT(B216,"" "")))"),26.0)</f>
        <v>26</v>
      </c>
    </row>
    <row r="217">
      <c r="A217" s="1" t="s">
        <v>1946</v>
      </c>
      <c r="B217" s="1" t="s">
        <v>1947</v>
      </c>
      <c r="C217" s="1">
        <v>1.0</v>
      </c>
      <c r="D217" s="1" t="s">
        <v>16113</v>
      </c>
      <c r="E217" s="2" t="str">
        <f>IFERROR(__xludf.DUMMYFUNCTION("INDEX(SPLIT(A217, ""_""), 2)"),"battlefield")</f>
        <v>battlefield</v>
      </c>
      <c r="F217" s="1" t="s">
        <v>1961</v>
      </c>
      <c r="G217" s="2">
        <f>IFERROR(__xludf.DUMMYFUNCTION("IF(B217="""","""",COUNTA(SPLIT(B217,"" "")))"),25.0)</f>
        <v>25</v>
      </c>
    </row>
    <row r="218">
      <c r="A218" s="1" t="s">
        <v>1948</v>
      </c>
      <c r="B218" s="1" t="s">
        <v>1949</v>
      </c>
      <c r="C218" s="1">
        <v>1.0</v>
      </c>
      <c r="D218" s="1" t="s">
        <v>16113</v>
      </c>
      <c r="E218" s="2" t="str">
        <f>IFERROR(__xludf.DUMMYFUNCTION("INDEX(SPLIT(A218, ""_""), 2)"),"battlefield")</f>
        <v>battlefield</v>
      </c>
      <c r="F218" s="1" t="s">
        <v>1961</v>
      </c>
      <c r="G218" s="2">
        <f>IFERROR(__xludf.DUMMYFUNCTION("IF(B218="""","""",COUNTA(SPLIT(B218,"" "")))"),22.0)</f>
        <v>22</v>
      </c>
    </row>
    <row r="219">
      <c r="A219" s="1" t="s">
        <v>1950</v>
      </c>
      <c r="B219" s="1" t="s">
        <v>1951</v>
      </c>
      <c r="C219" s="1">
        <v>2.0</v>
      </c>
      <c r="D219" s="1" t="s">
        <v>16118</v>
      </c>
      <c r="E219" s="2" t="str">
        <f>IFERROR(__xludf.DUMMYFUNCTION("INDEX(SPLIT(A219, ""_""), 2)"),"battlefield")</f>
        <v>battlefield</v>
      </c>
      <c r="F219" s="1" t="s">
        <v>1961</v>
      </c>
      <c r="G219" s="2">
        <f>IFERROR(__xludf.DUMMYFUNCTION("IF(B219="""","""",COUNTA(SPLIT(B219,"" "")))"),24.0)</f>
        <v>24</v>
      </c>
    </row>
    <row r="220">
      <c r="A220" s="1" t="s">
        <v>1952</v>
      </c>
      <c r="B220" s="1" t="s">
        <v>1953</v>
      </c>
      <c r="C220" s="1">
        <v>16.0</v>
      </c>
      <c r="D220" s="1" t="s">
        <v>836</v>
      </c>
      <c r="E220" s="2" t="str">
        <f>IFERROR(__xludf.DUMMYFUNCTION("INDEX(SPLIT(A220, ""_""), 2)"),"battlefield")</f>
        <v>battlefield</v>
      </c>
      <c r="F220" s="1" t="s">
        <v>1961</v>
      </c>
      <c r="G220" s="2">
        <f>IFERROR(__xludf.DUMMYFUNCTION("IF(B220="""","""",COUNTA(SPLIT(B220,"" "")))"),19.0)</f>
        <v>19</v>
      </c>
    </row>
    <row r="221">
      <c r="A221" s="1" t="s">
        <v>1954</v>
      </c>
      <c r="B221" s="1" t="s">
        <v>1955</v>
      </c>
      <c r="C221" s="1">
        <v>1.0</v>
      </c>
      <c r="D221" s="1" t="s">
        <v>16113</v>
      </c>
      <c r="E221" s="2" t="str">
        <f>IFERROR(__xludf.DUMMYFUNCTION("INDEX(SPLIT(A221, ""_""), 2)"),"battlefield")</f>
        <v>battlefield</v>
      </c>
      <c r="F221" s="1" t="s">
        <v>1961</v>
      </c>
      <c r="G221" s="2">
        <f>IFERROR(__xludf.DUMMYFUNCTION("IF(B221="""","""",COUNTA(SPLIT(B221,"" "")))"),20.0)</f>
        <v>20</v>
      </c>
    </row>
    <row r="222">
      <c r="A222" s="1" t="s">
        <v>1956</v>
      </c>
      <c r="B222" s="1" t="s">
        <v>1957</v>
      </c>
      <c r="C222" s="1">
        <v>1.0</v>
      </c>
      <c r="D222" s="1" t="s">
        <v>16113</v>
      </c>
      <c r="E222" s="2" t="str">
        <f>IFERROR(__xludf.DUMMYFUNCTION("INDEX(SPLIT(A222, ""_""), 2)"),"battlefield")</f>
        <v>battlefield</v>
      </c>
      <c r="F222" s="1" t="s">
        <v>1961</v>
      </c>
      <c r="G222" s="2">
        <f>IFERROR(__xludf.DUMMYFUNCTION("IF(B222="""","""",COUNTA(SPLIT(B222,"" "")))"),31.0)</f>
        <v>31</v>
      </c>
    </row>
    <row r="223">
      <c r="A223" s="1" t="s">
        <v>1958</v>
      </c>
      <c r="B223" s="1" t="s">
        <v>1959</v>
      </c>
      <c r="C223" s="1">
        <v>2.0</v>
      </c>
      <c r="D223" s="1" t="s">
        <v>16118</v>
      </c>
      <c r="E223" s="2" t="str">
        <f>IFERROR(__xludf.DUMMYFUNCTION("INDEX(SPLIT(A223, ""_""), 2)"),"battlefield")</f>
        <v>battlefield</v>
      </c>
      <c r="F223" s="1" t="s">
        <v>1961</v>
      </c>
      <c r="G223" s="2">
        <f>IFERROR(__xludf.DUMMYFUNCTION("IF(B223="""","""",COUNTA(SPLIT(B223,"" "")))"),10.0)</f>
        <v>10</v>
      </c>
    </row>
    <row r="224">
      <c r="A224" s="1" t="s">
        <v>1960</v>
      </c>
      <c r="B224" s="1" t="s">
        <v>1961</v>
      </c>
      <c r="C224" s="1">
        <v>1.0</v>
      </c>
      <c r="D224" s="1" t="s">
        <v>16113</v>
      </c>
      <c r="E224" s="2" t="str">
        <f>IFERROR(__xludf.DUMMYFUNCTION("INDEX(SPLIT(A224, ""_""), 2)"),"battlefield")</f>
        <v>battlefield</v>
      </c>
      <c r="F224" s="1" t="s">
        <v>1961</v>
      </c>
      <c r="G224" s="2">
        <f>IFERROR(__xludf.DUMMYFUNCTION("IF(B224="""","""",COUNTA(SPLIT(B224,"" "")))"),5.0)</f>
        <v>5</v>
      </c>
    </row>
    <row r="225">
      <c r="A225" s="1" t="s">
        <v>1962</v>
      </c>
      <c r="B225" s="1" t="s">
        <v>1963</v>
      </c>
      <c r="C225" s="1">
        <v>1.0</v>
      </c>
      <c r="D225" s="1" t="s">
        <v>16113</v>
      </c>
      <c r="E225" s="2" t="str">
        <f>IFERROR(__xludf.DUMMYFUNCTION("INDEX(SPLIT(A225, ""_""), 2)"),"battlefield")</f>
        <v>battlefield</v>
      </c>
      <c r="F225" s="1" t="s">
        <v>1961</v>
      </c>
      <c r="G225" s="2">
        <f>IFERROR(__xludf.DUMMYFUNCTION("IF(B225="""","""",COUNTA(SPLIT(B225,"" "")))"),23.0)</f>
        <v>23</v>
      </c>
    </row>
    <row r="226">
      <c r="A226" s="1" t="s">
        <v>1964</v>
      </c>
      <c r="B226" s="1" t="s">
        <v>1965</v>
      </c>
      <c r="C226" s="1">
        <v>1.0</v>
      </c>
      <c r="D226" s="1" t="s">
        <v>16113</v>
      </c>
      <c r="E226" s="2" t="str">
        <f>IFERROR(__xludf.DUMMYFUNCTION("INDEX(SPLIT(A226, ""_""), 2)"),"battlefield")</f>
        <v>battlefield</v>
      </c>
      <c r="F226" s="1" t="s">
        <v>1961</v>
      </c>
      <c r="G226" s="2">
        <f>IFERROR(__xludf.DUMMYFUNCTION("IF(B226="""","""",COUNTA(SPLIT(B226,"" "")))"),46.0)</f>
        <v>46</v>
      </c>
    </row>
    <row r="227">
      <c r="A227" s="1" t="s">
        <v>1966</v>
      </c>
      <c r="B227" s="1" t="s">
        <v>1967</v>
      </c>
      <c r="C227" s="1">
        <v>16.0</v>
      </c>
      <c r="D227" s="1" t="s">
        <v>836</v>
      </c>
      <c r="E227" s="2" t="str">
        <f>IFERROR(__xludf.DUMMYFUNCTION("INDEX(SPLIT(A227, ""_""), 2)"),"battlefield")</f>
        <v>battlefield</v>
      </c>
      <c r="F227" s="1" t="s">
        <v>1961</v>
      </c>
      <c r="G227" s="2">
        <f>IFERROR(__xludf.DUMMYFUNCTION("IF(B227="""","""",COUNTA(SPLIT(B227,"" "")))"),21.0)</f>
        <v>21</v>
      </c>
    </row>
    <row r="228">
      <c r="A228" s="1" t="s">
        <v>1968</v>
      </c>
      <c r="B228" s="1" t="s">
        <v>1969</v>
      </c>
      <c r="C228" s="1">
        <v>1.0</v>
      </c>
      <c r="D228" s="1" t="s">
        <v>16113</v>
      </c>
      <c r="E228" s="2" t="str">
        <f>IFERROR(__xludf.DUMMYFUNCTION("INDEX(SPLIT(A228, ""_""), 2)"),"battlefield")</f>
        <v>battlefield</v>
      </c>
      <c r="F228" s="1" t="s">
        <v>1961</v>
      </c>
      <c r="G228" s="2">
        <f>IFERROR(__xludf.DUMMYFUNCTION("IF(B228="""","""",COUNTA(SPLIT(B228,"" "")))"),36.0)</f>
        <v>36</v>
      </c>
    </row>
    <row r="229">
      <c r="A229" s="1" t="s">
        <v>1970</v>
      </c>
      <c r="B229" s="1" t="s">
        <v>1971</v>
      </c>
      <c r="C229" s="1">
        <v>1.0</v>
      </c>
      <c r="D229" s="1" t="s">
        <v>16113</v>
      </c>
      <c r="E229" s="2" t="str">
        <f>IFERROR(__xludf.DUMMYFUNCTION("INDEX(SPLIT(A229, ""_""), 2)"),"battlefield")</f>
        <v>battlefield</v>
      </c>
      <c r="F229" s="1" t="s">
        <v>1961</v>
      </c>
      <c r="G229" s="2">
        <f>IFERROR(__xludf.DUMMYFUNCTION("IF(B229="""","""",COUNTA(SPLIT(B229,"" "")))"),25.0)</f>
        <v>25</v>
      </c>
    </row>
    <row r="230">
      <c r="A230" s="1" t="s">
        <v>1972</v>
      </c>
      <c r="B230" s="1" t="s">
        <v>1973</v>
      </c>
      <c r="C230" s="1">
        <v>2.0</v>
      </c>
      <c r="D230" s="1" t="s">
        <v>16118</v>
      </c>
      <c r="E230" s="2" t="str">
        <f>IFERROR(__xludf.DUMMYFUNCTION("INDEX(SPLIT(A230, ""_""), 2)"),"battlefield")</f>
        <v>battlefield</v>
      </c>
      <c r="F230" s="1" t="s">
        <v>1961</v>
      </c>
      <c r="G230" s="2">
        <f>IFERROR(__xludf.DUMMYFUNCTION("IF(B230="""","""",COUNTA(SPLIT(B230,"" "")))"),42.0)</f>
        <v>42</v>
      </c>
    </row>
    <row r="231">
      <c r="A231" s="1" t="s">
        <v>1974</v>
      </c>
      <c r="B231" s="1" t="s">
        <v>1975</v>
      </c>
      <c r="C231" s="1">
        <v>9.0</v>
      </c>
      <c r="D231" s="1" t="s">
        <v>16120</v>
      </c>
      <c r="E231" s="2" t="str">
        <f>IFERROR(__xludf.DUMMYFUNCTION("INDEX(SPLIT(A231, ""_""), 2)"),"battlefield")</f>
        <v>battlefield</v>
      </c>
      <c r="F231" s="1" t="s">
        <v>1961</v>
      </c>
      <c r="G231" s="2">
        <f>IFERROR(__xludf.DUMMYFUNCTION("IF(B231="""","""",COUNTA(SPLIT(B231,"" "")))"),5.0)</f>
        <v>5</v>
      </c>
    </row>
    <row r="232">
      <c r="A232" s="1" t="s">
        <v>1976</v>
      </c>
      <c r="B232" s="1" t="s">
        <v>1977</v>
      </c>
      <c r="C232" s="1">
        <v>1.0</v>
      </c>
      <c r="D232" s="1" t="s">
        <v>16113</v>
      </c>
      <c r="E232" s="2" t="str">
        <f>IFERROR(__xludf.DUMMYFUNCTION("INDEX(SPLIT(A232, ""_""), 2)"),"battlefield")</f>
        <v>battlefield</v>
      </c>
      <c r="F232" s="1" t="s">
        <v>1961</v>
      </c>
      <c r="G232" s="2">
        <f>IFERROR(__xludf.DUMMYFUNCTION("IF(B232="""","""",COUNTA(SPLIT(B232,"" "")))"),21.0)</f>
        <v>21</v>
      </c>
    </row>
    <row r="233">
      <c r="A233" s="1" t="s">
        <v>1978</v>
      </c>
      <c r="B233" s="1" t="s">
        <v>1979</v>
      </c>
      <c r="C233" s="1">
        <v>16.0</v>
      </c>
      <c r="D233" s="1" t="s">
        <v>836</v>
      </c>
      <c r="E233" s="2" t="str">
        <f>IFERROR(__xludf.DUMMYFUNCTION("INDEX(SPLIT(A233, ""_""), 2)"),"battlefield")</f>
        <v>battlefield</v>
      </c>
      <c r="F233" s="1" t="s">
        <v>1961</v>
      </c>
      <c r="G233" s="2">
        <f>IFERROR(__xludf.DUMMYFUNCTION("IF(B233="""","""",COUNTA(SPLIT(B233,"" "")))"),1.0)</f>
        <v>1</v>
      </c>
    </row>
    <row r="234">
      <c r="A234" s="1" t="s">
        <v>1980</v>
      </c>
      <c r="B234" s="1" t="s">
        <v>1981</v>
      </c>
      <c r="C234" s="1">
        <v>1.0</v>
      </c>
      <c r="D234" s="1" t="s">
        <v>16113</v>
      </c>
      <c r="E234" s="2" t="str">
        <f>IFERROR(__xludf.DUMMYFUNCTION("INDEX(SPLIT(A234, ""_""), 2)"),"battlefield")</f>
        <v>battlefield</v>
      </c>
      <c r="F234" s="1" t="s">
        <v>1961</v>
      </c>
      <c r="G234" s="2">
        <f>IFERROR(__xludf.DUMMYFUNCTION("IF(B234="""","""",COUNTA(SPLIT(B234,"" "")))"),20.0)</f>
        <v>20</v>
      </c>
    </row>
    <row r="235">
      <c r="A235" s="1" t="s">
        <v>1982</v>
      </c>
      <c r="B235" s="1" t="s">
        <v>1983</v>
      </c>
      <c r="C235" s="1">
        <v>1.0</v>
      </c>
      <c r="D235" s="1" t="s">
        <v>16113</v>
      </c>
      <c r="E235" s="2" t="str">
        <f>IFERROR(__xludf.DUMMYFUNCTION("INDEX(SPLIT(A235, ""_""), 2)"),"cannons")</f>
        <v>cannons</v>
      </c>
      <c r="F235" s="1" t="s">
        <v>2063</v>
      </c>
      <c r="G235" s="2">
        <f>IFERROR(__xludf.DUMMYFUNCTION("IF(B235="""","""",COUNTA(SPLIT(B235,"" "")))"),30.0)</f>
        <v>30</v>
      </c>
    </row>
    <row r="236">
      <c r="A236" s="1" t="s">
        <v>1984</v>
      </c>
      <c r="B236" s="1" t="s">
        <v>1985</v>
      </c>
      <c r="C236" s="1">
        <v>1.0</v>
      </c>
      <c r="D236" s="1" t="s">
        <v>16113</v>
      </c>
      <c r="E236" s="2" t="str">
        <f>IFERROR(__xludf.DUMMYFUNCTION("INDEX(SPLIT(A236, ""_""), 2)"),"cannons")</f>
        <v>cannons</v>
      </c>
      <c r="F236" s="1" t="s">
        <v>2063</v>
      </c>
      <c r="G236" s="2">
        <f>IFERROR(__xludf.DUMMYFUNCTION("IF(B236="""","""",COUNTA(SPLIT(B236,"" "")))"),24.0)</f>
        <v>24</v>
      </c>
    </row>
    <row r="237">
      <c r="A237" s="1" t="s">
        <v>1986</v>
      </c>
      <c r="B237" s="1" t="s">
        <v>1987</v>
      </c>
      <c r="C237" s="1">
        <v>1.0</v>
      </c>
      <c r="D237" s="1" t="s">
        <v>16113</v>
      </c>
      <c r="E237" s="2" t="str">
        <f>IFERROR(__xludf.DUMMYFUNCTION("INDEX(SPLIT(A237, ""_""), 2)"),"cannons")</f>
        <v>cannons</v>
      </c>
      <c r="F237" s="1" t="s">
        <v>2063</v>
      </c>
      <c r="G237" s="2">
        <f>IFERROR(__xludf.DUMMYFUNCTION("IF(B237="""","""",COUNTA(SPLIT(B237,"" "")))"),20.0)</f>
        <v>20</v>
      </c>
    </row>
    <row r="238">
      <c r="A238" s="1" t="s">
        <v>1988</v>
      </c>
      <c r="B238" s="1" t="s">
        <v>1989</v>
      </c>
      <c r="C238" s="1">
        <v>2.0</v>
      </c>
      <c r="D238" s="1" t="s">
        <v>16118</v>
      </c>
      <c r="E238" s="2" t="str">
        <f>IFERROR(__xludf.DUMMYFUNCTION("INDEX(SPLIT(A238, ""_""), 2)"),"cannons")</f>
        <v>cannons</v>
      </c>
      <c r="F238" s="1" t="s">
        <v>2063</v>
      </c>
      <c r="G238" s="2">
        <f>IFERROR(__xludf.DUMMYFUNCTION("IF(B238="""","""",COUNTA(SPLIT(B238,"" "")))"),6.0)</f>
        <v>6</v>
      </c>
    </row>
    <row r="239">
      <c r="A239" s="1" t="s">
        <v>1990</v>
      </c>
      <c r="B239" s="1" t="s">
        <v>1991</v>
      </c>
      <c r="C239" s="1">
        <v>1.0</v>
      </c>
      <c r="D239" s="1" t="s">
        <v>16113</v>
      </c>
      <c r="E239" s="2" t="str">
        <f>IFERROR(__xludf.DUMMYFUNCTION("INDEX(SPLIT(A239, ""_""), 2)"),"cannons")</f>
        <v>cannons</v>
      </c>
      <c r="F239" s="1" t="s">
        <v>2063</v>
      </c>
      <c r="G239" s="2">
        <f>IFERROR(__xludf.DUMMYFUNCTION("IF(B239="""","""",COUNTA(SPLIT(B239,"" "")))"),13.0)</f>
        <v>13</v>
      </c>
    </row>
    <row r="240">
      <c r="A240" s="1" t="s">
        <v>1992</v>
      </c>
      <c r="B240" s="1" t="s">
        <v>1993</v>
      </c>
      <c r="C240" s="1">
        <v>1.0</v>
      </c>
      <c r="D240" s="1" t="s">
        <v>16113</v>
      </c>
      <c r="E240" s="2" t="str">
        <f>IFERROR(__xludf.DUMMYFUNCTION("INDEX(SPLIT(A240, ""_""), 2)"),"cannons")</f>
        <v>cannons</v>
      </c>
      <c r="F240" s="1" t="s">
        <v>2063</v>
      </c>
      <c r="G240" s="2">
        <f>IFERROR(__xludf.DUMMYFUNCTION("IF(B240="""","""",COUNTA(SPLIT(B240,"" "")))"),27.0)</f>
        <v>27</v>
      </c>
    </row>
    <row r="241">
      <c r="A241" s="1" t="s">
        <v>1994</v>
      </c>
      <c r="B241" s="1" t="s">
        <v>1995</v>
      </c>
      <c r="C241" s="1">
        <v>1.0</v>
      </c>
      <c r="D241" s="1" t="s">
        <v>16113</v>
      </c>
      <c r="E241" s="2" t="str">
        <f>IFERROR(__xludf.DUMMYFUNCTION("INDEX(SPLIT(A241, ""_""), 2)"),"cannons")</f>
        <v>cannons</v>
      </c>
      <c r="F241" s="1" t="s">
        <v>2063</v>
      </c>
      <c r="G241" s="2">
        <f>IFERROR(__xludf.DUMMYFUNCTION("IF(B241="""","""",COUNTA(SPLIT(B241,"" "")))"),22.0)</f>
        <v>22</v>
      </c>
    </row>
    <row r="242">
      <c r="A242" s="1" t="s">
        <v>1996</v>
      </c>
      <c r="B242" s="1" t="s">
        <v>1997</v>
      </c>
      <c r="C242" s="1">
        <v>1.0</v>
      </c>
      <c r="D242" s="1" t="s">
        <v>16113</v>
      </c>
      <c r="E242" s="2" t="str">
        <f>IFERROR(__xludf.DUMMYFUNCTION("INDEX(SPLIT(A242, ""_""), 2)"),"cannons")</f>
        <v>cannons</v>
      </c>
      <c r="F242" s="1" t="s">
        <v>2063</v>
      </c>
      <c r="G242" s="2">
        <f>IFERROR(__xludf.DUMMYFUNCTION("IF(B242="""","""",COUNTA(SPLIT(B242,"" "")))"),14.0)</f>
        <v>14</v>
      </c>
    </row>
    <row r="243">
      <c r="A243" s="1" t="s">
        <v>1998</v>
      </c>
      <c r="B243" s="1" t="s">
        <v>1999</v>
      </c>
      <c r="C243" s="1">
        <v>1.0</v>
      </c>
      <c r="D243" s="1" t="s">
        <v>16113</v>
      </c>
      <c r="E243" s="2" t="str">
        <f>IFERROR(__xludf.DUMMYFUNCTION("INDEX(SPLIT(A243, ""_""), 2)"),"cannons")</f>
        <v>cannons</v>
      </c>
      <c r="F243" s="1" t="s">
        <v>2063</v>
      </c>
      <c r="G243" s="2">
        <f>IFERROR(__xludf.DUMMYFUNCTION("IF(B243="""","""",COUNTA(SPLIT(B243,"" "")))"),15.0)</f>
        <v>15</v>
      </c>
    </row>
    <row r="244">
      <c r="A244" s="1" t="s">
        <v>2000</v>
      </c>
      <c r="B244" s="1" t="s">
        <v>2001</v>
      </c>
      <c r="C244" s="1">
        <v>1.0</v>
      </c>
      <c r="D244" s="1" t="s">
        <v>16113</v>
      </c>
      <c r="E244" s="2" t="str">
        <f>IFERROR(__xludf.DUMMYFUNCTION("INDEX(SPLIT(A244, ""_""), 2)"),"cannons")</f>
        <v>cannons</v>
      </c>
      <c r="F244" s="1" t="s">
        <v>2063</v>
      </c>
      <c r="G244" s="2">
        <f>IFERROR(__xludf.DUMMYFUNCTION("IF(B244="""","""",COUNTA(SPLIT(B244,"" "")))"),14.0)</f>
        <v>14</v>
      </c>
    </row>
    <row r="245">
      <c r="A245" s="1" t="s">
        <v>2002</v>
      </c>
      <c r="B245" s="1" t="s">
        <v>2003</v>
      </c>
      <c r="C245" s="1">
        <v>2.0</v>
      </c>
      <c r="D245" s="1" t="s">
        <v>16118</v>
      </c>
      <c r="E245" s="2" t="str">
        <f>IFERROR(__xludf.DUMMYFUNCTION("INDEX(SPLIT(A245, ""_""), 2)"),"cannons")</f>
        <v>cannons</v>
      </c>
      <c r="F245" s="1" t="s">
        <v>2063</v>
      </c>
      <c r="G245" s="2">
        <f>IFERROR(__xludf.DUMMYFUNCTION("IF(B245="""","""",COUNTA(SPLIT(B245,"" "")))"),8.0)</f>
        <v>8</v>
      </c>
    </row>
    <row r="246">
      <c r="A246" s="1" t="s">
        <v>2004</v>
      </c>
      <c r="B246" s="1" t="s">
        <v>2005</v>
      </c>
      <c r="C246" s="1">
        <v>1.0</v>
      </c>
      <c r="D246" s="1" t="s">
        <v>16113</v>
      </c>
      <c r="E246" s="2" t="str">
        <f>IFERROR(__xludf.DUMMYFUNCTION("INDEX(SPLIT(A246, ""_""), 2)"),"cannons")</f>
        <v>cannons</v>
      </c>
      <c r="F246" s="1" t="s">
        <v>2063</v>
      </c>
      <c r="G246" s="2">
        <f>IFERROR(__xludf.DUMMYFUNCTION("IF(B246="""","""",COUNTA(SPLIT(B246,"" "")))"),23.0)</f>
        <v>23</v>
      </c>
    </row>
    <row r="247">
      <c r="A247" s="1" t="s">
        <v>2006</v>
      </c>
      <c r="B247" s="1" t="s">
        <v>2007</v>
      </c>
      <c r="C247" s="1">
        <v>2.0</v>
      </c>
      <c r="D247" s="1" t="s">
        <v>16118</v>
      </c>
      <c r="E247" s="2" t="str">
        <f>IFERROR(__xludf.DUMMYFUNCTION("INDEX(SPLIT(A247, ""_""), 2)"),"cannons")</f>
        <v>cannons</v>
      </c>
      <c r="F247" s="1" t="s">
        <v>2063</v>
      </c>
      <c r="G247" s="2">
        <f>IFERROR(__xludf.DUMMYFUNCTION("IF(B247="""","""",COUNTA(SPLIT(B247,"" "")))"),17.0)</f>
        <v>17</v>
      </c>
    </row>
    <row r="248">
      <c r="A248" s="1" t="s">
        <v>2008</v>
      </c>
      <c r="B248" s="1" t="s">
        <v>2009</v>
      </c>
      <c r="C248" s="1">
        <v>1.0</v>
      </c>
      <c r="D248" s="1" t="s">
        <v>16113</v>
      </c>
      <c r="E248" s="2" t="str">
        <f>IFERROR(__xludf.DUMMYFUNCTION("INDEX(SPLIT(A248, ""_""), 2)"),"cannons")</f>
        <v>cannons</v>
      </c>
      <c r="F248" s="1" t="s">
        <v>2063</v>
      </c>
      <c r="G248" s="2">
        <f>IFERROR(__xludf.DUMMYFUNCTION("IF(B248="""","""",COUNTA(SPLIT(B248,"" "")))"),27.0)</f>
        <v>27</v>
      </c>
    </row>
    <row r="249">
      <c r="A249" s="1" t="s">
        <v>2010</v>
      </c>
      <c r="B249" s="1" t="s">
        <v>2011</v>
      </c>
      <c r="C249" s="1">
        <v>1.0</v>
      </c>
      <c r="D249" s="1" t="s">
        <v>16113</v>
      </c>
      <c r="E249" s="2" t="str">
        <f>IFERROR(__xludf.DUMMYFUNCTION("INDEX(SPLIT(A249, ""_""), 2)"),"cannons")</f>
        <v>cannons</v>
      </c>
      <c r="F249" s="1" t="s">
        <v>2063</v>
      </c>
      <c r="G249" s="2">
        <f>IFERROR(__xludf.DUMMYFUNCTION("IF(B249="""","""",COUNTA(SPLIT(B249,"" "")))"),20.0)</f>
        <v>20</v>
      </c>
    </row>
    <row r="250">
      <c r="A250" s="1" t="s">
        <v>2012</v>
      </c>
      <c r="B250" s="1" t="s">
        <v>2013</v>
      </c>
      <c r="C250" s="1">
        <v>2.0</v>
      </c>
      <c r="D250" s="1" t="s">
        <v>16118</v>
      </c>
      <c r="E250" s="2" t="str">
        <f>IFERROR(__xludf.DUMMYFUNCTION("INDEX(SPLIT(A250, ""_""), 2)"),"cannons")</f>
        <v>cannons</v>
      </c>
      <c r="F250" s="1" t="s">
        <v>2063</v>
      </c>
      <c r="G250" s="2">
        <f>IFERROR(__xludf.DUMMYFUNCTION("IF(B250="""","""",COUNTA(SPLIT(B250,"" "")))"),8.0)</f>
        <v>8</v>
      </c>
    </row>
    <row r="251">
      <c r="A251" s="1" t="s">
        <v>2014</v>
      </c>
      <c r="B251" s="1" t="s">
        <v>2015</v>
      </c>
      <c r="C251" s="1">
        <v>1.0</v>
      </c>
      <c r="D251" s="1" t="s">
        <v>16113</v>
      </c>
      <c r="E251" s="2" t="str">
        <f>IFERROR(__xludf.DUMMYFUNCTION("INDEX(SPLIT(A251, ""_""), 2)"),"cannons")</f>
        <v>cannons</v>
      </c>
      <c r="F251" s="1" t="s">
        <v>2063</v>
      </c>
      <c r="G251" s="2">
        <f>IFERROR(__xludf.DUMMYFUNCTION("IF(B251="""","""",COUNTA(SPLIT(B251,"" "")))"),17.0)</f>
        <v>17</v>
      </c>
    </row>
    <row r="252">
      <c r="A252" s="1" t="s">
        <v>2016</v>
      </c>
      <c r="B252" s="1" t="s">
        <v>2017</v>
      </c>
      <c r="C252" s="1">
        <v>2.0</v>
      </c>
      <c r="D252" s="1" t="s">
        <v>16118</v>
      </c>
      <c r="E252" s="2" t="str">
        <f>IFERROR(__xludf.DUMMYFUNCTION("INDEX(SPLIT(A252, ""_""), 2)"),"cannons")</f>
        <v>cannons</v>
      </c>
      <c r="F252" s="1" t="s">
        <v>2063</v>
      </c>
      <c r="G252" s="2">
        <f>IFERROR(__xludf.DUMMYFUNCTION("IF(B252="""","""",COUNTA(SPLIT(B252,"" "")))"),11.0)</f>
        <v>11</v>
      </c>
    </row>
    <row r="253">
      <c r="A253" s="1" t="s">
        <v>2018</v>
      </c>
      <c r="B253" s="1" t="s">
        <v>2019</v>
      </c>
      <c r="C253" s="1">
        <v>1.0</v>
      </c>
      <c r="D253" s="1" t="s">
        <v>16113</v>
      </c>
      <c r="E253" s="2" t="str">
        <f>IFERROR(__xludf.DUMMYFUNCTION("INDEX(SPLIT(A253, ""_""), 2)"),"cannons")</f>
        <v>cannons</v>
      </c>
      <c r="F253" s="1" t="s">
        <v>2063</v>
      </c>
      <c r="G253" s="2">
        <f>IFERROR(__xludf.DUMMYFUNCTION("IF(B253="""","""",COUNTA(SPLIT(B253,"" "")))"),31.0)</f>
        <v>31</v>
      </c>
    </row>
    <row r="254">
      <c r="A254" s="1" t="s">
        <v>2020</v>
      </c>
      <c r="B254" s="1" t="s">
        <v>2021</v>
      </c>
      <c r="C254" s="1">
        <v>2.0</v>
      </c>
      <c r="D254" s="1" t="s">
        <v>16118</v>
      </c>
      <c r="E254" s="2" t="str">
        <f>IFERROR(__xludf.DUMMYFUNCTION("INDEX(SPLIT(A254, ""_""), 2)"),"cannons")</f>
        <v>cannons</v>
      </c>
      <c r="F254" s="1" t="s">
        <v>2063</v>
      </c>
      <c r="G254" s="2">
        <f>IFERROR(__xludf.DUMMYFUNCTION("IF(B254="""","""",COUNTA(SPLIT(B254,"" "")))"),11.0)</f>
        <v>11</v>
      </c>
    </row>
    <row r="255">
      <c r="A255" s="1" t="s">
        <v>2022</v>
      </c>
      <c r="B255" s="1" t="s">
        <v>2023</v>
      </c>
      <c r="C255" s="1">
        <v>1.0</v>
      </c>
      <c r="D255" s="1" t="s">
        <v>16113</v>
      </c>
      <c r="E255" s="2" t="str">
        <f>IFERROR(__xludf.DUMMYFUNCTION("INDEX(SPLIT(A255, ""_""), 2)"),"cannons")</f>
        <v>cannons</v>
      </c>
      <c r="F255" s="1" t="s">
        <v>2063</v>
      </c>
      <c r="G255" s="2">
        <f>IFERROR(__xludf.DUMMYFUNCTION("IF(B255="""","""",COUNTA(SPLIT(B255,"" "")))"),16.0)</f>
        <v>16</v>
      </c>
    </row>
    <row r="256">
      <c r="A256" s="1" t="s">
        <v>2024</v>
      </c>
      <c r="B256" s="1" t="s">
        <v>2025</v>
      </c>
      <c r="C256" s="1">
        <v>1.0</v>
      </c>
      <c r="D256" s="1" t="s">
        <v>16113</v>
      </c>
      <c r="E256" s="2" t="str">
        <f>IFERROR(__xludf.DUMMYFUNCTION("INDEX(SPLIT(A256, ""_""), 2)"),"cannons")</f>
        <v>cannons</v>
      </c>
      <c r="F256" s="1" t="s">
        <v>2063</v>
      </c>
      <c r="G256" s="2">
        <f>IFERROR(__xludf.DUMMYFUNCTION("IF(B256="""","""",COUNTA(SPLIT(B256,"" "")))"),55.0)</f>
        <v>55</v>
      </c>
    </row>
    <row r="257">
      <c r="A257" s="1" t="s">
        <v>2026</v>
      </c>
      <c r="B257" s="1" t="s">
        <v>2027</v>
      </c>
      <c r="C257" s="1">
        <v>1.0</v>
      </c>
      <c r="D257" s="1" t="s">
        <v>16113</v>
      </c>
      <c r="E257" s="2" t="str">
        <f>IFERROR(__xludf.DUMMYFUNCTION("INDEX(SPLIT(A257, ""_""), 2)"),"cannons")</f>
        <v>cannons</v>
      </c>
      <c r="F257" s="1" t="s">
        <v>2063</v>
      </c>
      <c r="G257" s="2">
        <f>IFERROR(__xludf.DUMMYFUNCTION("IF(B257="""","""",COUNTA(SPLIT(B257,"" "")))"),50.0)</f>
        <v>50</v>
      </c>
    </row>
    <row r="258">
      <c r="A258" s="1" t="s">
        <v>2028</v>
      </c>
      <c r="B258" s="1" t="s">
        <v>2029</v>
      </c>
      <c r="C258" s="1">
        <v>2.0</v>
      </c>
      <c r="D258" s="1" t="s">
        <v>16118</v>
      </c>
      <c r="E258" s="2" t="str">
        <f>IFERROR(__xludf.DUMMYFUNCTION("INDEX(SPLIT(A258, ""_""), 2)"),"cannons")</f>
        <v>cannons</v>
      </c>
      <c r="F258" s="1" t="s">
        <v>2063</v>
      </c>
      <c r="G258" s="2">
        <f>IFERROR(__xludf.DUMMYFUNCTION("IF(B258="""","""",COUNTA(SPLIT(B258,"" "")))"),40.0)</f>
        <v>40</v>
      </c>
    </row>
    <row r="259">
      <c r="A259" s="1" t="s">
        <v>2030</v>
      </c>
      <c r="B259" s="1" t="s">
        <v>2031</v>
      </c>
      <c r="C259" s="1">
        <v>1.0</v>
      </c>
      <c r="D259" s="1" t="s">
        <v>16113</v>
      </c>
      <c r="E259" s="2" t="str">
        <f>IFERROR(__xludf.DUMMYFUNCTION("INDEX(SPLIT(A259, ""_""), 2)"),"cannons")</f>
        <v>cannons</v>
      </c>
      <c r="F259" s="1" t="s">
        <v>2063</v>
      </c>
      <c r="G259" s="2">
        <f>IFERROR(__xludf.DUMMYFUNCTION("IF(B259="""","""",COUNTA(SPLIT(B259,"" "")))"),16.0)</f>
        <v>16</v>
      </c>
    </row>
    <row r="260">
      <c r="A260" s="1" t="s">
        <v>2032</v>
      </c>
      <c r="B260" s="1" t="s">
        <v>2033</v>
      </c>
      <c r="C260" s="1">
        <v>1.0</v>
      </c>
      <c r="D260" s="1" t="s">
        <v>16113</v>
      </c>
      <c r="E260" s="2" t="str">
        <f>IFERROR(__xludf.DUMMYFUNCTION("INDEX(SPLIT(A260, ""_""), 2)"),"cannons")</f>
        <v>cannons</v>
      </c>
      <c r="F260" s="1" t="s">
        <v>2063</v>
      </c>
      <c r="G260" s="2">
        <f>IFERROR(__xludf.DUMMYFUNCTION("IF(B260="""","""",COUNTA(SPLIT(B260,"" "")))"),27.0)</f>
        <v>27</v>
      </c>
    </row>
    <row r="261">
      <c r="A261" s="1" t="s">
        <v>2034</v>
      </c>
      <c r="B261" s="1" t="s">
        <v>2035</v>
      </c>
      <c r="C261" s="1">
        <v>1.0</v>
      </c>
      <c r="D261" s="1" t="s">
        <v>16113</v>
      </c>
      <c r="E261" s="2" t="str">
        <f>IFERROR(__xludf.DUMMYFUNCTION("INDEX(SPLIT(A261, ""_""), 2)"),"cannons")</f>
        <v>cannons</v>
      </c>
      <c r="F261" s="1" t="s">
        <v>2063</v>
      </c>
      <c r="G261" s="2">
        <f>IFERROR(__xludf.DUMMYFUNCTION("IF(B261="""","""",COUNTA(SPLIT(B261,"" "")))"),27.0)</f>
        <v>27</v>
      </c>
    </row>
    <row r="262">
      <c r="A262" s="1" t="s">
        <v>2036</v>
      </c>
      <c r="B262" s="1" t="s">
        <v>2037</v>
      </c>
      <c r="C262" s="1">
        <v>1.0</v>
      </c>
      <c r="D262" s="1" t="s">
        <v>16113</v>
      </c>
      <c r="E262" s="2" t="str">
        <f>IFERROR(__xludf.DUMMYFUNCTION("INDEX(SPLIT(A262, ""_""), 2)"),"cannons")</f>
        <v>cannons</v>
      </c>
      <c r="F262" s="1" t="s">
        <v>2063</v>
      </c>
      <c r="G262" s="2">
        <f>IFERROR(__xludf.DUMMYFUNCTION("IF(B262="""","""",COUNTA(SPLIT(B262,"" "")))"),17.0)</f>
        <v>17</v>
      </c>
    </row>
    <row r="263">
      <c r="A263" s="1" t="s">
        <v>2038</v>
      </c>
      <c r="B263" s="1" t="s">
        <v>2039</v>
      </c>
      <c r="C263" s="1">
        <v>1.0</v>
      </c>
      <c r="D263" s="1" t="s">
        <v>16113</v>
      </c>
      <c r="E263" s="2" t="str">
        <f>IFERROR(__xludf.DUMMYFUNCTION("INDEX(SPLIT(A263, ""_""), 2)"),"cannons")</f>
        <v>cannons</v>
      </c>
      <c r="F263" s="1" t="s">
        <v>2063</v>
      </c>
      <c r="G263" s="2">
        <f>IFERROR(__xludf.DUMMYFUNCTION("IF(B263="""","""",COUNTA(SPLIT(B263,"" "")))"),6.0)</f>
        <v>6</v>
      </c>
    </row>
    <row r="264">
      <c r="A264" s="1" t="s">
        <v>2040</v>
      </c>
      <c r="B264" s="1" t="s">
        <v>2041</v>
      </c>
      <c r="C264" s="1">
        <v>1.0</v>
      </c>
      <c r="D264" s="1" t="s">
        <v>16113</v>
      </c>
      <c r="E264" s="2" t="str">
        <f>IFERROR(__xludf.DUMMYFUNCTION("INDEX(SPLIT(A264, ""_""), 2)"),"cannons")</f>
        <v>cannons</v>
      </c>
      <c r="F264" s="1" t="s">
        <v>2063</v>
      </c>
      <c r="G264" s="2">
        <f>IFERROR(__xludf.DUMMYFUNCTION("IF(B264="""","""",COUNTA(SPLIT(B264,"" "")))"),9.0)</f>
        <v>9</v>
      </c>
    </row>
    <row r="265">
      <c r="A265" s="1" t="s">
        <v>2042</v>
      </c>
      <c r="B265" s="1" t="s">
        <v>2043</v>
      </c>
      <c r="C265" s="1">
        <v>2.0</v>
      </c>
      <c r="D265" s="1" t="s">
        <v>16118</v>
      </c>
      <c r="E265" s="2" t="str">
        <f>IFERROR(__xludf.DUMMYFUNCTION("INDEX(SPLIT(A265, ""_""), 2)"),"cannons")</f>
        <v>cannons</v>
      </c>
      <c r="F265" s="1" t="s">
        <v>2063</v>
      </c>
      <c r="G265" s="2">
        <f>IFERROR(__xludf.DUMMYFUNCTION("IF(B265="""","""",COUNTA(SPLIT(B265,"" "")))"),20.0)</f>
        <v>20</v>
      </c>
    </row>
    <row r="266">
      <c r="A266" s="1" t="s">
        <v>2044</v>
      </c>
      <c r="B266" s="1" t="s">
        <v>2045</v>
      </c>
      <c r="C266" s="1">
        <v>1.0</v>
      </c>
      <c r="D266" s="1" t="s">
        <v>16113</v>
      </c>
      <c r="E266" s="2" t="str">
        <f>IFERROR(__xludf.DUMMYFUNCTION("INDEX(SPLIT(A266, ""_""), 2)"),"cannons")</f>
        <v>cannons</v>
      </c>
      <c r="F266" s="1" t="s">
        <v>2063</v>
      </c>
      <c r="G266" s="2">
        <f>IFERROR(__xludf.DUMMYFUNCTION("IF(B266="""","""",COUNTA(SPLIT(B266,"" "")))"),7.0)</f>
        <v>7</v>
      </c>
    </row>
    <row r="267">
      <c r="A267" s="1" t="s">
        <v>2046</v>
      </c>
      <c r="B267" s="1" t="s">
        <v>2047</v>
      </c>
      <c r="C267" s="1">
        <v>2.0</v>
      </c>
      <c r="D267" s="1" t="s">
        <v>16118</v>
      </c>
      <c r="E267" s="2" t="str">
        <f>IFERROR(__xludf.DUMMYFUNCTION("INDEX(SPLIT(A267, ""_""), 2)"),"cannons")</f>
        <v>cannons</v>
      </c>
      <c r="F267" s="1" t="s">
        <v>2063</v>
      </c>
      <c r="G267" s="2">
        <f>IFERROR(__xludf.DUMMYFUNCTION("IF(B267="""","""",COUNTA(SPLIT(B267,"" "")))"),9.0)</f>
        <v>9</v>
      </c>
    </row>
    <row r="268">
      <c r="A268" s="1" t="s">
        <v>2048</v>
      </c>
      <c r="B268" s="1" t="s">
        <v>2049</v>
      </c>
      <c r="C268" s="1">
        <v>1.0</v>
      </c>
      <c r="D268" s="1" t="s">
        <v>16113</v>
      </c>
      <c r="E268" s="2" t="str">
        <f>IFERROR(__xludf.DUMMYFUNCTION("INDEX(SPLIT(A268, ""_""), 2)"),"cannons")</f>
        <v>cannons</v>
      </c>
      <c r="F268" s="1" t="s">
        <v>2063</v>
      </c>
      <c r="G268" s="2">
        <f>IFERROR(__xludf.DUMMYFUNCTION("IF(B268="""","""",COUNTA(SPLIT(B268,"" "")))"),23.0)</f>
        <v>23</v>
      </c>
    </row>
    <row r="269">
      <c r="A269" s="1" t="s">
        <v>2050</v>
      </c>
      <c r="B269" s="1" t="s">
        <v>2051</v>
      </c>
      <c r="C269" s="1">
        <v>1.0</v>
      </c>
      <c r="D269" s="1" t="s">
        <v>16113</v>
      </c>
      <c r="E269" s="2" t="str">
        <f>IFERROR(__xludf.DUMMYFUNCTION("INDEX(SPLIT(A269, ""_""), 2)"),"cannons")</f>
        <v>cannons</v>
      </c>
      <c r="F269" s="1" t="s">
        <v>2063</v>
      </c>
      <c r="G269" s="2">
        <f>IFERROR(__xludf.DUMMYFUNCTION("IF(B269="""","""",COUNTA(SPLIT(B269,"" "")))"),9.0)</f>
        <v>9</v>
      </c>
    </row>
    <row r="270">
      <c r="A270" s="1" t="s">
        <v>2052</v>
      </c>
      <c r="B270" s="1" t="s">
        <v>2053</v>
      </c>
      <c r="C270" s="1">
        <v>2.0</v>
      </c>
      <c r="D270" s="1" t="s">
        <v>16118</v>
      </c>
      <c r="E270" s="2" t="str">
        <f>IFERROR(__xludf.DUMMYFUNCTION("INDEX(SPLIT(A270, ""_""), 2)"),"cannons")</f>
        <v>cannons</v>
      </c>
      <c r="F270" s="1" t="s">
        <v>2063</v>
      </c>
      <c r="G270" s="2">
        <f>IFERROR(__xludf.DUMMYFUNCTION("IF(B270="""","""",COUNTA(SPLIT(B270,"" "")))"),10.0)</f>
        <v>10</v>
      </c>
    </row>
    <row r="271">
      <c r="A271" s="1" t="s">
        <v>2054</v>
      </c>
      <c r="B271" s="1" t="s">
        <v>2055</v>
      </c>
      <c r="C271" s="1">
        <v>1.0</v>
      </c>
      <c r="D271" s="1" t="s">
        <v>16113</v>
      </c>
      <c r="E271" s="2" t="str">
        <f>IFERROR(__xludf.DUMMYFUNCTION("INDEX(SPLIT(A271, ""_""), 2)"),"cannons")</f>
        <v>cannons</v>
      </c>
      <c r="F271" s="1" t="s">
        <v>2063</v>
      </c>
      <c r="G271" s="2">
        <f>IFERROR(__xludf.DUMMYFUNCTION("IF(B271="""","""",COUNTA(SPLIT(B271,"" "")))"),49.0)</f>
        <v>49</v>
      </c>
    </row>
    <row r="272">
      <c r="A272" s="1" t="s">
        <v>2056</v>
      </c>
      <c r="B272" s="1" t="s">
        <v>2057</v>
      </c>
      <c r="C272" s="1">
        <v>2.0</v>
      </c>
      <c r="D272" s="1" t="s">
        <v>16118</v>
      </c>
      <c r="E272" s="2" t="str">
        <f>IFERROR(__xludf.DUMMYFUNCTION("INDEX(SPLIT(A272, ""_""), 2)"),"cannons")</f>
        <v>cannons</v>
      </c>
      <c r="F272" s="1" t="s">
        <v>2063</v>
      </c>
      <c r="G272" s="2">
        <f>IFERROR(__xludf.DUMMYFUNCTION("IF(B272="""","""",COUNTA(SPLIT(B272,"" "")))"),24.0)</f>
        <v>24</v>
      </c>
    </row>
    <row r="273">
      <c r="A273" s="1" t="s">
        <v>2058</v>
      </c>
      <c r="B273" s="1" t="s">
        <v>2059</v>
      </c>
      <c r="C273" s="1">
        <v>1.0</v>
      </c>
      <c r="D273" s="1" t="s">
        <v>16113</v>
      </c>
      <c r="E273" s="2" t="str">
        <f>IFERROR(__xludf.DUMMYFUNCTION("INDEX(SPLIT(A273, ""_""), 2)"),"cannons")</f>
        <v>cannons</v>
      </c>
      <c r="F273" s="1" t="s">
        <v>2063</v>
      </c>
      <c r="G273" s="2">
        <f>IFERROR(__xludf.DUMMYFUNCTION("IF(B273="""","""",COUNTA(SPLIT(B273,"" "")))"),43.0)</f>
        <v>43</v>
      </c>
    </row>
    <row r="274">
      <c r="A274" s="1" t="s">
        <v>2060</v>
      </c>
      <c r="B274" s="1" t="s">
        <v>2061</v>
      </c>
      <c r="C274" s="1">
        <v>1.0</v>
      </c>
      <c r="D274" s="1" t="s">
        <v>16113</v>
      </c>
      <c r="E274" s="2" t="str">
        <f>IFERROR(__xludf.DUMMYFUNCTION("INDEX(SPLIT(A274, ""_""), 2)"),"cannons")</f>
        <v>cannons</v>
      </c>
      <c r="F274" s="1" t="s">
        <v>2063</v>
      </c>
      <c r="G274" s="2">
        <f>IFERROR(__xludf.DUMMYFUNCTION("IF(B274="""","""",COUNTA(SPLIT(B274,"" "")))"),30.0)</f>
        <v>30</v>
      </c>
    </row>
    <row r="275">
      <c r="A275" s="1" t="s">
        <v>2062</v>
      </c>
      <c r="B275" s="1" t="s">
        <v>2063</v>
      </c>
      <c r="C275" s="1">
        <v>1.0</v>
      </c>
      <c r="D275" s="1" t="s">
        <v>16113</v>
      </c>
      <c r="E275" s="2" t="str">
        <f>IFERROR(__xludf.DUMMYFUNCTION("INDEX(SPLIT(A275, ""_""), 2)"),"cannons")</f>
        <v>cannons</v>
      </c>
      <c r="F275" s="1" t="s">
        <v>2063</v>
      </c>
      <c r="G275" s="2">
        <f>IFERROR(__xludf.DUMMYFUNCTION("IF(B275="""","""",COUNTA(SPLIT(B275,"" "")))"),3.0)</f>
        <v>3</v>
      </c>
    </row>
    <row r="276">
      <c r="A276" s="1" t="s">
        <v>2064</v>
      </c>
      <c r="B276" s="1" t="s">
        <v>2065</v>
      </c>
      <c r="C276" s="1">
        <v>1.0</v>
      </c>
      <c r="D276" s="1" t="s">
        <v>16113</v>
      </c>
      <c r="E276" s="2" t="str">
        <f>IFERROR(__xludf.DUMMYFUNCTION("INDEX(SPLIT(A276, ""_""), 2)"),"cannons")</f>
        <v>cannons</v>
      </c>
      <c r="F276" s="1" t="s">
        <v>2063</v>
      </c>
      <c r="G276" s="2">
        <f>IFERROR(__xludf.DUMMYFUNCTION("IF(B276="""","""",COUNTA(SPLIT(B276,"" "")))"),31.0)</f>
        <v>31</v>
      </c>
    </row>
    <row r="277">
      <c r="A277" s="1" t="s">
        <v>2066</v>
      </c>
      <c r="B277" s="1" t="s">
        <v>2067</v>
      </c>
      <c r="C277" s="1">
        <v>1.0</v>
      </c>
      <c r="D277" s="1" t="s">
        <v>16113</v>
      </c>
      <c r="E277" s="2" t="str">
        <f>IFERROR(__xludf.DUMMYFUNCTION("INDEX(SPLIT(A277, ""_""), 2)"),"cannons")</f>
        <v>cannons</v>
      </c>
      <c r="F277" s="1" t="s">
        <v>2063</v>
      </c>
      <c r="G277" s="2">
        <f>IFERROR(__xludf.DUMMYFUNCTION("IF(B277="""","""",COUNTA(SPLIT(B277,"" "")))"),6.0)</f>
        <v>6</v>
      </c>
    </row>
    <row r="278">
      <c r="A278" s="1" t="s">
        <v>2068</v>
      </c>
      <c r="B278" s="1" t="s">
        <v>2069</v>
      </c>
      <c r="C278" s="1">
        <v>1.0</v>
      </c>
      <c r="D278" s="1" t="s">
        <v>16113</v>
      </c>
      <c r="E278" s="2" t="str">
        <f>IFERROR(__xludf.DUMMYFUNCTION("INDEX(SPLIT(A278, ""_""), 2)"),"cannons")</f>
        <v>cannons</v>
      </c>
      <c r="F278" s="1" t="s">
        <v>2063</v>
      </c>
      <c r="G278" s="2">
        <f>IFERROR(__xludf.DUMMYFUNCTION("IF(B278="""","""",COUNTA(SPLIT(B278,"" "")))"),17.0)</f>
        <v>17</v>
      </c>
    </row>
    <row r="279">
      <c r="A279" s="1" t="s">
        <v>2070</v>
      </c>
      <c r="B279" s="1" t="s">
        <v>2071</v>
      </c>
      <c r="C279" s="1">
        <v>2.0</v>
      </c>
      <c r="D279" s="1" t="s">
        <v>16118</v>
      </c>
      <c r="E279" s="2" t="str">
        <f>IFERROR(__xludf.DUMMYFUNCTION("INDEX(SPLIT(A279, ""_""), 2)"),"cannons")</f>
        <v>cannons</v>
      </c>
      <c r="F279" s="1" t="s">
        <v>2063</v>
      </c>
      <c r="G279" s="2">
        <f>IFERROR(__xludf.DUMMYFUNCTION("IF(B279="""","""",COUNTA(SPLIT(B279,"" "")))"),18.0)</f>
        <v>18</v>
      </c>
    </row>
    <row r="280">
      <c r="A280" s="1" t="s">
        <v>2072</v>
      </c>
      <c r="B280" s="1" t="s">
        <v>2073</v>
      </c>
      <c r="C280" s="1">
        <v>1.0</v>
      </c>
      <c r="D280" s="1" t="s">
        <v>16113</v>
      </c>
      <c r="E280" s="2" t="str">
        <f>IFERROR(__xludf.DUMMYFUNCTION("INDEX(SPLIT(A280, ""_""), 2)"),"cannons")</f>
        <v>cannons</v>
      </c>
      <c r="F280" s="1" t="s">
        <v>2063</v>
      </c>
      <c r="G280" s="2">
        <f>IFERROR(__xludf.DUMMYFUNCTION("IF(B280="""","""",COUNTA(SPLIT(B280,"" "")))"),26.0)</f>
        <v>26</v>
      </c>
    </row>
    <row r="281">
      <c r="A281" s="1" t="s">
        <v>2074</v>
      </c>
      <c r="B281" s="1" t="s">
        <v>2075</v>
      </c>
      <c r="C281" s="1">
        <v>2.0</v>
      </c>
      <c r="D281" s="1" t="s">
        <v>16118</v>
      </c>
      <c r="E281" s="2" t="str">
        <f>IFERROR(__xludf.DUMMYFUNCTION("INDEX(SPLIT(A281, ""_""), 2)"),"cannons")</f>
        <v>cannons</v>
      </c>
      <c r="F281" s="1" t="s">
        <v>2063</v>
      </c>
      <c r="G281" s="2">
        <f>IFERROR(__xludf.DUMMYFUNCTION("IF(B281="""","""",COUNTA(SPLIT(B281,"" "")))"),2.0)</f>
        <v>2</v>
      </c>
    </row>
    <row r="282">
      <c r="A282" s="1" t="s">
        <v>2076</v>
      </c>
      <c r="B282" s="1" t="s">
        <v>2077</v>
      </c>
      <c r="C282" s="1">
        <v>1.0</v>
      </c>
      <c r="D282" s="1" t="s">
        <v>16113</v>
      </c>
      <c r="E282" s="2" t="str">
        <f>IFERROR(__xludf.DUMMYFUNCTION("INDEX(SPLIT(A282, ""_""), 2)"),"cannons")</f>
        <v>cannons</v>
      </c>
      <c r="F282" s="1" t="s">
        <v>2063</v>
      </c>
      <c r="G282" s="2">
        <f>IFERROR(__xludf.DUMMYFUNCTION("IF(B282="""","""",COUNTA(SPLIT(B282,"" "")))"),40.0)</f>
        <v>40</v>
      </c>
    </row>
    <row r="283">
      <c r="A283" s="1" t="s">
        <v>2078</v>
      </c>
      <c r="B283" s="1" t="s">
        <v>2079</v>
      </c>
      <c r="C283" s="1">
        <v>10.0</v>
      </c>
      <c r="D283" s="1" t="s">
        <v>16115</v>
      </c>
      <c r="E283" s="2" t="str">
        <f>IFERROR(__xludf.DUMMYFUNCTION("INDEX(SPLIT(A283, ""_""), 2)"),"cathedral")</f>
        <v>cathedral</v>
      </c>
      <c r="F283" s="1" t="s">
        <v>2179</v>
      </c>
      <c r="G283" s="2">
        <f>IFERROR(__xludf.DUMMYFUNCTION("IF(B283="""","""",COUNTA(SPLIT(B283,"" "")))"),28.0)</f>
        <v>28</v>
      </c>
    </row>
    <row r="284">
      <c r="A284" s="1" t="s">
        <v>2080</v>
      </c>
      <c r="B284" s="1" t="s">
        <v>2081</v>
      </c>
      <c r="C284" s="1">
        <v>11.0</v>
      </c>
      <c r="D284" s="1" t="s">
        <v>16122</v>
      </c>
      <c r="E284" s="2" t="str">
        <f>IFERROR(__xludf.DUMMYFUNCTION("INDEX(SPLIT(A284, ""_""), 2)"),"cathedral")</f>
        <v>cathedral</v>
      </c>
      <c r="F284" s="1" t="s">
        <v>2179</v>
      </c>
      <c r="G284" s="2">
        <f>IFERROR(__xludf.DUMMYFUNCTION("IF(B284="""","""",COUNTA(SPLIT(B284,"" "")))"),15.0)</f>
        <v>15</v>
      </c>
    </row>
    <row r="285">
      <c r="A285" s="1" t="s">
        <v>2082</v>
      </c>
      <c r="B285" s="1" t="s">
        <v>2083</v>
      </c>
      <c r="C285" s="1">
        <v>10.0</v>
      </c>
      <c r="D285" s="1" t="s">
        <v>16115</v>
      </c>
      <c r="E285" s="2" t="str">
        <f>IFERROR(__xludf.DUMMYFUNCTION("INDEX(SPLIT(A285, ""_""), 2)"),"cathedral")</f>
        <v>cathedral</v>
      </c>
      <c r="F285" s="1" t="s">
        <v>2179</v>
      </c>
      <c r="G285" s="2">
        <f>IFERROR(__xludf.DUMMYFUNCTION("IF(B285="""","""",COUNTA(SPLIT(B285,"" "")))"),15.0)</f>
        <v>15</v>
      </c>
    </row>
    <row r="286">
      <c r="A286" s="1" t="s">
        <v>2084</v>
      </c>
      <c r="B286" s="1" t="s">
        <v>2085</v>
      </c>
      <c r="C286" s="1">
        <v>1.0</v>
      </c>
      <c r="D286" s="1" t="s">
        <v>16113</v>
      </c>
      <c r="E286" s="2" t="str">
        <f>IFERROR(__xludf.DUMMYFUNCTION("INDEX(SPLIT(A286, ""_""), 2)"),"cathedral")</f>
        <v>cathedral</v>
      </c>
      <c r="F286" s="1" t="s">
        <v>2179</v>
      </c>
      <c r="G286" s="2">
        <f>IFERROR(__xludf.DUMMYFUNCTION("IF(B286="""","""",COUNTA(SPLIT(B286,"" "")))"),40.0)</f>
        <v>40</v>
      </c>
    </row>
    <row r="287">
      <c r="A287" s="1" t="s">
        <v>2086</v>
      </c>
      <c r="B287" s="1" t="s">
        <v>2087</v>
      </c>
      <c r="C287" s="1">
        <v>2.0</v>
      </c>
      <c r="D287" s="1" t="s">
        <v>16118</v>
      </c>
      <c r="E287" s="2" t="str">
        <f>IFERROR(__xludf.DUMMYFUNCTION("INDEX(SPLIT(A287, ""_""), 2)"),"cathedral")</f>
        <v>cathedral</v>
      </c>
      <c r="F287" s="1" t="s">
        <v>2179</v>
      </c>
      <c r="G287" s="2">
        <f>IFERROR(__xludf.DUMMYFUNCTION("IF(B287="""","""",COUNTA(SPLIT(B287,"" "")))"),25.0)</f>
        <v>25</v>
      </c>
    </row>
    <row r="288">
      <c r="A288" s="1" t="s">
        <v>2088</v>
      </c>
      <c r="B288" s="1" t="s">
        <v>2089</v>
      </c>
      <c r="C288" s="1">
        <v>2.0</v>
      </c>
      <c r="D288" s="1" t="s">
        <v>16118</v>
      </c>
      <c r="E288" s="2" t="str">
        <f>IFERROR(__xludf.DUMMYFUNCTION("INDEX(SPLIT(A288, ""_""), 2)"),"cathedral")</f>
        <v>cathedral</v>
      </c>
      <c r="F288" s="1" t="s">
        <v>2179</v>
      </c>
      <c r="G288" s="2">
        <f>IFERROR(__xludf.DUMMYFUNCTION("IF(B288="""","""",COUNTA(SPLIT(B288,"" "")))"),20.0)</f>
        <v>20</v>
      </c>
    </row>
    <row r="289">
      <c r="A289" s="1" t="s">
        <v>2090</v>
      </c>
      <c r="B289" s="1" t="s">
        <v>2091</v>
      </c>
      <c r="C289" s="1">
        <v>1.0</v>
      </c>
      <c r="D289" s="1" t="s">
        <v>16113</v>
      </c>
      <c r="E289" s="2" t="str">
        <f>IFERROR(__xludf.DUMMYFUNCTION("INDEX(SPLIT(A289, ""_""), 2)"),"cathedral")</f>
        <v>cathedral</v>
      </c>
      <c r="F289" s="1" t="s">
        <v>2179</v>
      </c>
      <c r="G289" s="2">
        <f>IFERROR(__xludf.DUMMYFUNCTION("IF(B289="""","""",COUNTA(SPLIT(B289,"" "")))"),30.0)</f>
        <v>30</v>
      </c>
    </row>
    <row r="290">
      <c r="A290" s="1" t="s">
        <v>2092</v>
      </c>
      <c r="B290" s="1" t="s">
        <v>2093</v>
      </c>
      <c r="C290" s="1">
        <v>1.0</v>
      </c>
      <c r="D290" s="1" t="s">
        <v>16113</v>
      </c>
      <c r="E290" s="2" t="str">
        <f>IFERROR(__xludf.DUMMYFUNCTION("INDEX(SPLIT(A290, ""_""), 2)"),"cathedral")</f>
        <v>cathedral</v>
      </c>
      <c r="F290" s="1" t="s">
        <v>2179</v>
      </c>
      <c r="G290" s="2">
        <f>IFERROR(__xludf.DUMMYFUNCTION("IF(B290="""","""",COUNTA(SPLIT(B290,"" "")))"),40.0)</f>
        <v>40</v>
      </c>
    </row>
    <row r="291">
      <c r="A291" s="1" t="s">
        <v>2094</v>
      </c>
      <c r="B291" s="1" t="s">
        <v>2095</v>
      </c>
      <c r="C291" s="1">
        <v>2.0</v>
      </c>
      <c r="D291" s="1" t="s">
        <v>16118</v>
      </c>
      <c r="E291" s="2" t="str">
        <f>IFERROR(__xludf.DUMMYFUNCTION("INDEX(SPLIT(A291, ""_""), 2)"),"cathedral")</f>
        <v>cathedral</v>
      </c>
      <c r="F291" s="1" t="s">
        <v>2179</v>
      </c>
      <c r="G291" s="2">
        <f>IFERROR(__xludf.DUMMYFUNCTION("IF(B291="""","""",COUNTA(SPLIT(B291,"" "")))"),21.0)</f>
        <v>21</v>
      </c>
    </row>
    <row r="292">
      <c r="A292" s="1" t="s">
        <v>2096</v>
      </c>
      <c r="B292" s="1" t="s">
        <v>2097</v>
      </c>
      <c r="C292" s="1">
        <v>9.0</v>
      </c>
      <c r="D292" s="1" t="s">
        <v>16120</v>
      </c>
      <c r="E292" s="2" t="str">
        <f>IFERROR(__xludf.DUMMYFUNCTION("INDEX(SPLIT(A292, ""_""), 2)"),"cathedral")</f>
        <v>cathedral</v>
      </c>
      <c r="F292" s="1" t="s">
        <v>2179</v>
      </c>
      <c r="G292" s="2">
        <f>IFERROR(__xludf.DUMMYFUNCTION("IF(B292="""","""",COUNTA(SPLIT(B292,"" "")))"),26.0)</f>
        <v>26</v>
      </c>
    </row>
    <row r="293">
      <c r="A293" s="1" t="s">
        <v>2098</v>
      </c>
      <c r="B293" s="1" t="s">
        <v>2099</v>
      </c>
      <c r="C293" s="1">
        <v>1.0</v>
      </c>
      <c r="D293" s="1" t="s">
        <v>16113</v>
      </c>
      <c r="E293" s="2" t="str">
        <f>IFERROR(__xludf.DUMMYFUNCTION("INDEX(SPLIT(A293, ""_""), 2)"),"cathedral")</f>
        <v>cathedral</v>
      </c>
      <c r="F293" s="1" t="s">
        <v>2179</v>
      </c>
      <c r="G293" s="2">
        <f>IFERROR(__xludf.DUMMYFUNCTION("IF(B293="""","""",COUNTA(SPLIT(B293,"" "")))"),27.0)</f>
        <v>27</v>
      </c>
    </row>
    <row r="294">
      <c r="A294" s="1" t="s">
        <v>2100</v>
      </c>
      <c r="B294" s="1" t="s">
        <v>2101</v>
      </c>
      <c r="C294" s="1">
        <v>2.0</v>
      </c>
      <c r="D294" s="1" t="s">
        <v>16118</v>
      </c>
      <c r="E294" s="2" t="str">
        <f>IFERROR(__xludf.DUMMYFUNCTION("INDEX(SPLIT(A294, ""_""), 2)"),"cathedral")</f>
        <v>cathedral</v>
      </c>
      <c r="F294" s="1" t="s">
        <v>2179</v>
      </c>
      <c r="G294" s="2">
        <f>IFERROR(__xludf.DUMMYFUNCTION("IF(B294="""","""",COUNTA(SPLIT(B294,"" "")))"),6.0)</f>
        <v>6</v>
      </c>
    </row>
    <row r="295">
      <c r="A295" s="1" t="s">
        <v>2102</v>
      </c>
      <c r="B295" s="1" t="s">
        <v>2103</v>
      </c>
      <c r="C295" s="1">
        <v>1.0</v>
      </c>
      <c r="D295" s="1" t="s">
        <v>16113</v>
      </c>
      <c r="E295" s="2" t="str">
        <f>IFERROR(__xludf.DUMMYFUNCTION("INDEX(SPLIT(A295, ""_""), 2)"),"cathedral")</f>
        <v>cathedral</v>
      </c>
      <c r="F295" s="1" t="s">
        <v>2179</v>
      </c>
      <c r="G295" s="2">
        <f>IFERROR(__xludf.DUMMYFUNCTION("IF(B295="""","""",COUNTA(SPLIT(B295,"" "")))"),15.0)</f>
        <v>15</v>
      </c>
    </row>
    <row r="296">
      <c r="A296" s="1" t="s">
        <v>2104</v>
      </c>
      <c r="B296" s="1" t="s">
        <v>2105</v>
      </c>
      <c r="C296" s="1">
        <v>1.0</v>
      </c>
      <c r="D296" s="1" t="s">
        <v>16113</v>
      </c>
      <c r="E296" s="2" t="str">
        <f>IFERROR(__xludf.DUMMYFUNCTION("INDEX(SPLIT(A296, ""_""), 2)"),"cathedral")</f>
        <v>cathedral</v>
      </c>
      <c r="F296" s="1" t="s">
        <v>2179</v>
      </c>
      <c r="G296" s="2">
        <f>IFERROR(__xludf.DUMMYFUNCTION("IF(B296="""","""",COUNTA(SPLIT(B296,"" "")))"),26.0)</f>
        <v>26</v>
      </c>
    </row>
    <row r="297">
      <c r="A297" s="1" t="s">
        <v>2106</v>
      </c>
      <c r="B297" s="1" t="s">
        <v>2107</v>
      </c>
      <c r="C297" s="1">
        <v>1.0</v>
      </c>
      <c r="D297" s="1" t="s">
        <v>16113</v>
      </c>
      <c r="E297" s="2" t="str">
        <f>IFERROR(__xludf.DUMMYFUNCTION("INDEX(SPLIT(A297, ""_""), 2)"),"cathedral")</f>
        <v>cathedral</v>
      </c>
      <c r="F297" s="1" t="s">
        <v>2179</v>
      </c>
      <c r="G297" s="2">
        <f>IFERROR(__xludf.DUMMYFUNCTION("IF(B297="""","""",COUNTA(SPLIT(B297,"" "")))"),34.0)</f>
        <v>34</v>
      </c>
    </row>
    <row r="298">
      <c r="A298" s="1" t="s">
        <v>2108</v>
      </c>
      <c r="B298" s="1" t="s">
        <v>2109</v>
      </c>
      <c r="C298" s="1">
        <v>1.0</v>
      </c>
      <c r="D298" s="1" t="s">
        <v>16113</v>
      </c>
      <c r="E298" s="2" t="str">
        <f>IFERROR(__xludf.DUMMYFUNCTION("INDEX(SPLIT(A298, ""_""), 2)"),"cathedral")</f>
        <v>cathedral</v>
      </c>
      <c r="F298" s="1" t="s">
        <v>2179</v>
      </c>
      <c r="G298" s="2">
        <f>IFERROR(__xludf.DUMMYFUNCTION("IF(B298="""","""",COUNTA(SPLIT(B298,"" "")))"),27.0)</f>
        <v>27</v>
      </c>
    </row>
    <row r="299">
      <c r="A299" s="1" t="s">
        <v>2110</v>
      </c>
      <c r="B299" s="1" t="s">
        <v>2111</v>
      </c>
      <c r="C299" s="1">
        <v>1.0</v>
      </c>
      <c r="D299" s="1" t="s">
        <v>16113</v>
      </c>
      <c r="E299" s="2" t="str">
        <f>IFERROR(__xludf.DUMMYFUNCTION("INDEX(SPLIT(A299, ""_""), 2)"),"cathedral")</f>
        <v>cathedral</v>
      </c>
      <c r="F299" s="1" t="s">
        <v>2179</v>
      </c>
      <c r="G299" s="2">
        <f>IFERROR(__xludf.DUMMYFUNCTION("IF(B299="""","""",COUNTA(SPLIT(B299,"" "")))"),28.0)</f>
        <v>28</v>
      </c>
    </row>
    <row r="300">
      <c r="A300" s="1" t="s">
        <v>2112</v>
      </c>
      <c r="B300" s="1" t="s">
        <v>2113</v>
      </c>
      <c r="C300" s="1">
        <v>1.0</v>
      </c>
      <c r="D300" s="1" t="s">
        <v>16113</v>
      </c>
      <c r="E300" s="2" t="str">
        <f>IFERROR(__xludf.DUMMYFUNCTION("INDEX(SPLIT(A300, ""_""), 2)"),"cathedral")</f>
        <v>cathedral</v>
      </c>
      <c r="F300" s="1" t="s">
        <v>2179</v>
      </c>
      <c r="G300" s="2">
        <f>IFERROR(__xludf.DUMMYFUNCTION("IF(B300="""","""",COUNTA(SPLIT(B300,"" "")))"),24.0)</f>
        <v>24</v>
      </c>
    </row>
    <row r="301">
      <c r="A301" s="1" t="s">
        <v>2114</v>
      </c>
      <c r="B301" s="1" t="s">
        <v>2115</v>
      </c>
      <c r="C301" s="1">
        <v>1.0</v>
      </c>
      <c r="D301" s="1" t="s">
        <v>16113</v>
      </c>
      <c r="E301" s="2" t="str">
        <f>IFERROR(__xludf.DUMMYFUNCTION("INDEX(SPLIT(A301, ""_""), 2)"),"cathedral")</f>
        <v>cathedral</v>
      </c>
      <c r="F301" s="1" t="s">
        <v>2179</v>
      </c>
      <c r="G301" s="2">
        <f>IFERROR(__xludf.DUMMYFUNCTION("IF(B301="""","""",COUNTA(SPLIT(B301,"" "")))"),29.0)</f>
        <v>29</v>
      </c>
    </row>
    <row r="302">
      <c r="A302" s="1" t="s">
        <v>2116</v>
      </c>
      <c r="B302" s="1" t="s">
        <v>2117</v>
      </c>
      <c r="C302" s="1">
        <v>1.0</v>
      </c>
      <c r="D302" s="1" t="s">
        <v>16113</v>
      </c>
      <c r="E302" s="2" t="str">
        <f>IFERROR(__xludf.DUMMYFUNCTION("INDEX(SPLIT(A302, ""_""), 2)"),"cathedral")</f>
        <v>cathedral</v>
      </c>
      <c r="F302" s="1" t="s">
        <v>2179</v>
      </c>
      <c r="G302" s="2">
        <f>IFERROR(__xludf.DUMMYFUNCTION("IF(B302="""","""",COUNTA(SPLIT(B302,"" "")))"),54.0)</f>
        <v>54</v>
      </c>
    </row>
    <row r="303">
      <c r="A303" s="1" t="s">
        <v>2118</v>
      </c>
      <c r="B303" s="1" t="s">
        <v>2119</v>
      </c>
      <c r="C303" s="1">
        <v>2.0</v>
      </c>
      <c r="D303" s="1" t="s">
        <v>16118</v>
      </c>
      <c r="E303" s="2" t="str">
        <f>IFERROR(__xludf.DUMMYFUNCTION("INDEX(SPLIT(A303, ""_""), 2)"),"cathedral")</f>
        <v>cathedral</v>
      </c>
      <c r="F303" s="1" t="s">
        <v>2179</v>
      </c>
      <c r="G303" s="2">
        <f>IFERROR(__xludf.DUMMYFUNCTION("IF(B303="""","""",COUNTA(SPLIT(B303,"" "")))"),18.0)</f>
        <v>18</v>
      </c>
    </row>
    <row r="304">
      <c r="A304" s="1" t="s">
        <v>2120</v>
      </c>
      <c r="B304" s="1" t="s">
        <v>2121</v>
      </c>
      <c r="C304" s="1">
        <v>1.0</v>
      </c>
      <c r="D304" s="1" t="s">
        <v>16113</v>
      </c>
      <c r="E304" s="2" t="str">
        <f>IFERROR(__xludf.DUMMYFUNCTION("INDEX(SPLIT(A304, ""_""), 2)"),"cathedral")</f>
        <v>cathedral</v>
      </c>
      <c r="F304" s="1" t="s">
        <v>2179</v>
      </c>
      <c r="G304" s="2">
        <f>IFERROR(__xludf.DUMMYFUNCTION("IF(B304="""","""",COUNTA(SPLIT(B304,"" "")))"),28.0)</f>
        <v>28</v>
      </c>
    </row>
    <row r="305">
      <c r="A305" s="1" t="s">
        <v>2122</v>
      </c>
      <c r="B305" s="1" t="s">
        <v>2123</v>
      </c>
      <c r="C305" s="1">
        <v>2.0</v>
      </c>
      <c r="D305" s="1" t="s">
        <v>16118</v>
      </c>
      <c r="E305" s="2" t="str">
        <f>IFERROR(__xludf.DUMMYFUNCTION("INDEX(SPLIT(A305, ""_""), 2)"),"cathedral")</f>
        <v>cathedral</v>
      </c>
      <c r="F305" s="1" t="s">
        <v>2179</v>
      </c>
      <c r="G305" s="2">
        <f>IFERROR(__xludf.DUMMYFUNCTION("IF(B305="""","""",COUNTA(SPLIT(B305,"" "")))"),22.0)</f>
        <v>22</v>
      </c>
    </row>
    <row r="306">
      <c r="A306" s="1" t="s">
        <v>2124</v>
      </c>
      <c r="B306" s="1" t="s">
        <v>2125</v>
      </c>
      <c r="C306" s="1">
        <v>1.0</v>
      </c>
      <c r="D306" s="1" t="s">
        <v>16113</v>
      </c>
      <c r="E306" s="2" t="str">
        <f>IFERROR(__xludf.DUMMYFUNCTION("INDEX(SPLIT(A306, ""_""), 2)"),"cathedral")</f>
        <v>cathedral</v>
      </c>
      <c r="F306" s="1" t="s">
        <v>2179</v>
      </c>
      <c r="G306" s="2">
        <f>IFERROR(__xludf.DUMMYFUNCTION("IF(B306="""","""",COUNTA(SPLIT(B306,"" "")))"),36.0)</f>
        <v>36</v>
      </c>
    </row>
    <row r="307">
      <c r="A307" s="1" t="s">
        <v>2126</v>
      </c>
      <c r="B307" s="1" t="s">
        <v>2127</v>
      </c>
      <c r="C307" s="1">
        <v>2.0</v>
      </c>
      <c r="D307" s="1" t="s">
        <v>16118</v>
      </c>
      <c r="E307" s="2" t="str">
        <f>IFERROR(__xludf.DUMMYFUNCTION("INDEX(SPLIT(A307, ""_""), 2)"),"cathedral")</f>
        <v>cathedral</v>
      </c>
      <c r="F307" s="1" t="s">
        <v>2179</v>
      </c>
      <c r="G307" s="2">
        <f>IFERROR(__xludf.DUMMYFUNCTION("IF(B307="""","""",COUNTA(SPLIT(B307,"" "")))"),12.0)</f>
        <v>12</v>
      </c>
    </row>
    <row r="308">
      <c r="A308" s="1" t="s">
        <v>2128</v>
      </c>
      <c r="B308" s="1" t="s">
        <v>2129</v>
      </c>
      <c r="C308" s="1">
        <v>1.0</v>
      </c>
      <c r="D308" s="1" t="s">
        <v>16113</v>
      </c>
      <c r="E308" s="2" t="str">
        <f>IFERROR(__xludf.DUMMYFUNCTION("INDEX(SPLIT(A308, ""_""), 2)"),"cathedral")</f>
        <v>cathedral</v>
      </c>
      <c r="F308" s="1" t="s">
        <v>2179</v>
      </c>
      <c r="G308" s="2">
        <f>IFERROR(__xludf.DUMMYFUNCTION("IF(B308="""","""",COUNTA(SPLIT(B308,"" "")))"),18.0)</f>
        <v>18</v>
      </c>
    </row>
    <row r="309">
      <c r="A309" s="1" t="s">
        <v>2130</v>
      </c>
      <c r="B309" s="1" t="s">
        <v>2131</v>
      </c>
      <c r="C309" s="1">
        <v>10.0</v>
      </c>
      <c r="D309" s="1" t="s">
        <v>16115</v>
      </c>
      <c r="E309" s="2" t="str">
        <f>IFERROR(__xludf.DUMMYFUNCTION("INDEX(SPLIT(A309, ""_""), 2)"),"cathedral")</f>
        <v>cathedral</v>
      </c>
      <c r="F309" s="1" t="s">
        <v>2179</v>
      </c>
      <c r="G309" s="2">
        <f>IFERROR(__xludf.DUMMYFUNCTION("IF(B309="""","""",COUNTA(SPLIT(B309,"" "")))"),13.0)</f>
        <v>13</v>
      </c>
    </row>
    <row r="310">
      <c r="A310" s="1" t="s">
        <v>2132</v>
      </c>
      <c r="B310" s="1" t="s">
        <v>2133</v>
      </c>
      <c r="C310" s="1">
        <v>1.0</v>
      </c>
      <c r="D310" s="1" t="s">
        <v>16113</v>
      </c>
      <c r="E310" s="2" t="str">
        <f>IFERROR(__xludf.DUMMYFUNCTION("INDEX(SPLIT(A310, ""_""), 2)"),"cathedral")</f>
        <v>cathedral</v>
      </c>
      <c r="F310" s="1" t="s">
        <v>2179</v>
      </c>
      <c r="G310" s="2">
        <f>IFERROR(__xludf.DUMMYFUNCTION("IF(B310="""","""",COUNTA(SPLIT(B310,"" "")))"),44.0)</f>
        <v>44</v>
      </c>
    </row>
    <row r="311">
      <c r="A311" s="1" t="s">
        <v>2134</v>
      </c>
      <c r="B311" s="1" t="s">
        <v>2135</v>
      </c>
      <c r="C311" s="1">
        <v>10.0</v>
      </c>
      <c r="D311" s="1" t="s">
        <v>16115</v>
      </c>
      <c r="E311" s="2" t="str">
        <f>IFERROR(__xludf.DUMMYFUNCTION("INDEX(SPLIT(A311, ""_""), 2)"),"cathedral")</f>
        <v>cathedral</v>
      </c>
      <c r="F311" s="1" t="s">
        <v>2179</v>
      </c>
      <c r="G311" s="2">
        <f>IFERROR(__xludf.DUMMYFUNCTION("IF(B311="""","""",COUNTA(SPLIT(B311,"" "")))"),29.0)</f>
        <v>29</v>
      </c>
    </row>
    <row r="312">
      <c r="A312" s="1" t="s">
        <v>2136</v>
      </c>
      <c r="B312" s="1" t="s">
        <v>2137</v>
      </c>
      <c r="C312" s="1">
        <v>11.0</v>
      </c>
      <c r="D312" s="1" t="s">
        <v>16122</v>
      </c>
      <c r="E312" s="2" t="str">
        <f>IFERROR(__xludf.DUMMYFUNCTION("INDEX(SPLIT(A312, ""_""), 2)"),"cathedral")</f>
        <v>cathedral</v>
      </c>
      <c r="F312" s="1" t="s">
        <v>2179</v>
      </c>
      <c r="G312" s="2">
        <f>IFERROR(__xludf.DUMMYFUNCTION("IF(B312="""","""",COUNTA(SPLIT(B312,"" "")))"),11.0)</f>
        <v>11</v>
      </c>
    </row>
    <row r="313">
      <c r="A313" s="1" t="s">
        <v>2138</v>
      </c>
      <c r="B313" s="1" t="s">
        <v>2139</v>
      </c>
      <c r="C313" s="1">
        <v>1.0</v>
      </c>
      <c r="D313" s="1" t="s">
        <v>16113</v>
      </c>
      <c r="E313" s="2" t="str">
        <f>IFERROR(__xludf.DUMMYFUNCTION("INDEX(SPLIT(A313, ""_""), 2)"),"cathedral")</f>
        <v>cathedral</v>
      </c>
      <c r="F313" s="1" t="s">
        <v>2179</v>
      </c>
      <c r="G313" s="2">
        <f>IFERROR(__xludf.DUMMYFUNCTION("IF(B313="""","""",COUNTA(SPLIT(B313,"" "")))"),32.0)</f>
        <v>32</v>
      </c>
    </row>
    <row r="314">
      <c r="A314" s="1" t="s">
        <v>2140</v>
      </c>
      <c r="B314" s="1" t="s">
        <v>2141</v>
      </c>
      <c r="C314" s="1">
        <v>2.0</v>
      </c>
      <c r="D314" s="1" t="s">
        <v>16118</v>
      </c>
      <c r="E314" s="2" t="str">
        <f>IFERROR(__xludf.DUMMYFUNCTION("INDEX(SPLIT(A314, ""_""), 2)"),"cathedral")</f>
        <v>cathedral</v>
      </c>
      <c r="F314" s="1" t="s">
        <v>2179</v>
      </c>
      <c r="G314" s="2">
        <f>IFERROR(__xludf.DUMMYFUNCTION("IF(B314="""","""",COUNTA(SPLIT(B314,"" "")))"),22.0)</f>
        <v>22</v>
      </c>
    </row>
    <row r="315">
      <c r="A315" s="1" t="s">
        <v>2142</v>
      </c>
      <c r="B315" s="1" t="s">
        <v>2143</v>
      </c>
      <c r="C315" s="1">
        <v>9.0</v>
      </c>
      <c r="D315" s="1" t="s">
        <v>16120</v>
      </c>
      <c r="E315" s="2" t="str">
        <f>IFERROR(__xludf.DUMMYFUNCTION("INDEX(SPLIT(A315, ""_""), 2)"),"cathedral")</f>
        <v>cathedral</v>
      </c>
      <c r="F315" s="1" t="s">
        <v>2179</v>
      </c>
      <c r="G315" s="2">
        <f>IFERROR(__xludf.DUMMYFUNCTION("IF(B315="""","""",COUNTA(SPLIT(B315,"" "")))"),17.0)</f>
        <v>17</v>
      </c>
    </row>
    <row r="316">
      <c r="A316" s="1" t="s">
        <v>2144</v>
      </c>
      <c r="B316" s="1" t="s">
        <v>2145</v>
      </c>
      <c r="C316" s="1">
        <v>1.0</v>
      </c>
      <c r="D316" s="1" t="s">
        <v>16113</v>
      </c>
      <c r="E316" s="2" t="str">
        <f>IFERROR(__xludf.DUMMYFUNCTION("INDEX(SPLIT(A316, ""_""), 2)"),"cathedral")</f>
        <v>cathedral</v>
      </c>
      <c r="F316" s="1" t="s">
        <v>2179</v>
      </c>
      <c r="G316" s="2">
        <f>IFERROR(__xludf.DUMMYFUNCTION("IF(B316="""","""",COUNTA(SPLIT(B316,"" "")))"),25.0)</f>
        <v>25</v>
      </c>
    </row>
    <row r="317">
      <c r="A317" s="1" t="s">
        <v>2146</v>
      </c>
      <c r="B317" s="1" t="s">
        <v>2147</v>
      </c>
      <c r="C317" s="1">
        <v>2.0</v>
      </c>
      <c r="D317" s="1" t="s">
        <v>16118</v>
      </c>
      <c r="E317" s="2" t="str">
        <f>IFERROR(__xludf.DUMMYFUNCTION("INDEX(SPLIT(A317, ""_""), 2)"),"cathedral")</f>
        <v>cathedral</v>
      </c>
      <c r="F317" s="1" t="s">
        <v>2179</v>
      </c>
      <c r="G317" s="2">
        <f>IFERROR(__xludf.DUMMYFUNCTION("IF(B317="""","""",COUNTA(SPLIT(B317,"" "")))"),7.0)</f>
        <v>7</v>
      </c>
    </row>
    <row r="318">
      <c r="A318" s="1" t="s">
        <v>2148</v>
      </c>
      <c r="B318" s="1" t="s">
        <v>2149</v>
      </c>
      <c r="C318" s="1">
        <v>11.0</v>
      </c>
      <c r="D318" s="1" t="s">
        <v>16122</v>
      </c>
      <c r="E318" s="2" t="str">
        <f>IFERROR(__xludf.DUMMYFUNCTION("INDEX(SPLIT(A318, ""_""), 2)"),"cathedral")</f>
        <v>cathedral</v>
      </c>
      <c r="F318" s="1" t="s">
        <v>2179</v>
      </c>
      <c r="G318" s="2">
        <f>IFERROR(__xludf.DUMMYFUNCTION("IF(B318="""","""",COUNTA(SPLIT(B318,"" "")))"),23.0)</f>
        <v>23</v>
      </c>
    </row>
    <row r="319">
      <c r="A319" s="1" t="s">
        <v>2150</v>
      </c>
      <c r="B319" s="1" t="s">
        <v>2151</v>
      </c>
      <c r="C319" s="1">
        <v>12.0</v>
      </c>
      <c r="D319" s="1" t="s">
        <v>16124</v>
      </c>
      <c r="E319" s="2" t="str">
        <f>IFERROR(__xludf.DUMMYFUNCTION("INDEX(SPLIT(A319, ""_""), 2)"),"cathedral")</f>
        <v>cathedral</v>
      </c>
      <c r="F319" s="1" t="s">
        <v>2179</v>
      </c>
      <c r="G319" s="2">
        <f>IFERROR(__xludf.DUMMYFUNCTION("IF(B319="""","""",COUNTA(SPLIT(B319,"" "")))"),18.0)</f>
        <v>18</v>
      </c>
    </row>
    <row r="320">
      <c r="A320" s="1" t="s">
        <v>2152</v>
      </c>
      <c r="B320" s="1" t="s">
        <v>2153</v>
      </c>
      <c r="C320" s="1">
        <v>11.0</v>
      </c>
      <c r="D320" s="1" t="s">
        <v>16122</v>
      </c>
      <c r="E320" s="2" t="str">
        <f>IFERROR(__xludf.DUMMYFUNCTION("INDEX(SPLIT(A320, ""_""), 2)"),"cathedral")</f>
        <v>cathedral</v>
      </c>
      <c r="F320" s="1" t="s">
        <v>2179</v>
      </c>
      <c r="G320" s="2">
        <f>IFERROR(__xludf.DUMMYFUNCTION("IF(B320="""","""",COUNTA(SPLIT(B320,"" "")))"),16.0)</f>
        <v>16</v>
      </c>
    </row>
    <row r="321">
      <c r="A321" s="1" t="s">
        <v>2154</v>
      </c>
      <c r="B321" s="1" t="s">
        <v>2155</v>
      </c>
      <c r="C321" s="1">
        <v>12.0</v>
      </c>
      <c r="D321" s="1" t="s">
        <v>16124</v>
      </c>
      <c r="E321" s="2" t="str">
        <f>IFERROR(__xludf.DUMMYFUNCTION("INDEX(SPLIT(A321, ""_""), 2)"),"cathedral")</f>
        <v>cathedral</v>
      </c>
      <c r="F321" s="1" t="s">
        <v>2179</v>
      </c>
      <c r="G321" s="2">
        <f>IFERROR(__xludf.DUMMYFUNCTION("IF(B321="""","""",COUNTA(SPLIT(B321,"" "")))"),15.0)</f>
        <v>15</v>
      </c>
    </row>
    <row r="322">
      <c r="A322" s="1" t="s">
        <v>2156</v>
      </c>
      <c r="B322" s="1" t="s">
        <v>2157</v>
      </c>
      <c r="C322" s="1">
        <v>1.0</v>
      </c>
      <c r="D322" s="1" t="s">
        <v>16113</v>
      </c>
      <c r="E322" s="2" t="str">
        <f>IFERROR(__xludf.DUMMYFUNCTION("INDEX(SPLIT(A322, ""_""), 2)"),"cathedral")</f>
        <v>cathedral</v>
      </c>
      <c r="F322" s="1" t="s">
        <v>2179</v>
      </c>
      <c r="G322" s="2">
        <f>IFERROR(__xludf.DUMMYFUNCTION("IF(B322="""","""",COUNTA(SPLIT(B322,"" "")))"),10.0)</f>
        <v>10</v>
      </c>
    </row>
    <row r="323">
      <c r="A323" s="1" t="s">
        <v>2158</v>
      </c>
      <c r="B323" s="1" t="s">
        <v>2159</v>
      </c>
      <c r="C323" s="1">
        <v>9.0</v>
      </c>
      <c r="D323" s="1" t="s">
        <v>16120</v>
      </c>
      <c r="E323" s="2" t="str">
        <f>IFERROR(__xludf.DUMMYFUNCTION("INDEX(SPLIT(A323, ""_""), 2)"),"cathedral")</f>
        <v>cathedral</v>
      </c>
      <c r="F323" s="1" t="s">
        <v>2179</v>
      </c>
      <c r="G323" s="2">
        <f>IFERROR(__xludf.DUMMYFUNCTION("IF(B323="""","""",COUNTA(SPLIT(B323,"" "")))"),39.0)</f>
        <v>39</v>
      </c>
    </row>
    <row r="324">
      <c r="A324" s="1" t="s">
        <v>2160</v>
      </c>
      <c r="B324" s="1" t="s">
        <v>2161</v>
      </c>
      <c r="C324" s="1">
        <v>2.0</v>
      </c>
      <c r="D324" s="1" t="s">
        <v>16118</v>
      </c>
      <c r="E324" s="2" t="str">
        <f>IFERROR(__xludf.DUMMYFUNCTION("INDEX(SPLIT(A324, ""_""), 2)"),"cathedral")</f>
        <v>cathedral</v>
      </c>
      <c r="F324" s="1" t="s">
        <v>2179</v>
      </c>
      <c r="G324" s="2">
        <f>IFERROR(__xludf.DUMMYFUNCTION("IF(B324="""","""",COUNTA(SPLIT(B324,"" "")))"),36.0)</f>
        <v>36</v>
      </c>
    </row>
    <row r="325">
      <c r="A325" s="1" t="s">
        <v>2162</v>
      </c>
      <c r="B325" s="1" t="s">
        <v>2163</v>
      </c>
      <c r="C325" s="1">
        <v>1.0</v>
      </c>
      <c r="D325" s="1" t="s">
        <v>16113</v>
      </c>
      <c r="E325" s="2" t="str">
        <f>IFERROR(__xludf.DUMMYFUNCTION("INDEX(SPLIT(A325, ""_""), 2)"),"cathedral")</f>
        <v>cathedral</v>
      </c>
      <c r="F325" s="1" t="s">
        <v>2179</v>
      </c>
      <c r="G325" s="2">
        <f>IFERROR(__xludf.DUMMYFUNCTION("IF(B325="""","""",COUNTA(SPLIT(B325,"" "")))"),44.0)</f>
        <v>44</v>
      </c>
    </row>
    <row r="326">
      <c r="A326" s="1" t="s">
        <v>2164</v>
      </c>
      <c r="B326" s="1" t="s">
        <v>2165</v>
      </c>
      <c r="C326" s="1">
        <v>9.0</v>
      </c>
      <c r="D326" s="1" t="s">
        <v>16120</v>
      </c>
      <c r="E326" s="2" t="str">
        <f>IFERROR(__xludf.DUMMYFUNCTION("INDEX(SPLIT(A326, ""_""), 2)"),"cathedral")</f>
        <v>cathedral</v>
      </c>
      <c r="F326" s="1" t="s">
        <v>2179</v>
      </c>
      <c r="G326" s="2">
        <f>IFERROR(__xludf.DUMMYFUNCTION("IF(B326="""","""",COUNTA(SPLIT(B326,"" "")))"),8.0)</f>
        <v>8</v>
      </c>
    </row>
    <row r="327">
      <c r="A327" s="1" t="s">
        <v>2166</v>
      </c>
      <c r="B327" s="1" t="s">
        <v>2167</v>
      </c>
      <c r="C327" s="1">
        <v>1.0</v>
      </c>
      <c r="D327" s="1" t="s">
        <v>16113</v>
      </c>
      <c r="E327" s="2" t="str">
        <f>IFERROR(__xludf.DUMMYFUNCTION("INDEX(SPLIT(A327, ""_""), 2)"),"cathedral")</f>
        <v>cathedral</v>
      </c>
      <c r="F327" s="1" t="s">
        <v>2179</v>
      </c>
      <c r="G327" s="2">
        <f>IFERROR(__xludf.DUMMYFUNCTION("IF(B327="""","""",COUNTA(SPLIT(B327,"" "")))"),41.0)</f>
        <v>41</v>
      </c>
    </row>
    <row r="328">
      <c r="A328" s="1" t="s">
        <v>2168</v>
      </c>
      <c r="B328" s="1" t="s">
        <v>2169</v>
      </c>
      <c r="C328" s="1">
        <v>2.0</v>
      </c>
      <c r="D328" s="1" t="s">
        <v>16118</v>
      </c>
      <c r="E328" s="2" t="str">
        <f>IFERROR(__xludf.DUMMYFUNCTION("INDEX(SPLIT(A328, ""_""), 2)"),"cathedral")</f>
        <v>cathedral</v>
      </c>
      <c r="F328" s="1" t="s">
        <v>2179</v>
      </c>
      <c r="G328" s="2">
        <f>IFERROR(__xludf.DUMMYFUNCTION("IF(B328="""","""",COUNTA(SPLIT(B328,"" "")))"),32.0)</f>
        <v>32</v>
      </c>
    </row>
    <row r="329">
      <c r="A329" s="1" t="s">
        <v>2170</v>
      </c>
      <c r="B329" s="1" t="s">
        <v>2171</v>
      </c>
      <c r="C329" s="1">
        <v>1.0</v>
      </c>
      <c r="D329" s="1" t="s">
        <v>16113</v>
      </c>
      <c r="E329" s="2" t="str">
        <f>IFERROR(__xludf.DUMMYFUNCTION("INDEX(SPLIT(A329, ""_""), 2)"),"cathedral")</f>
        <v>cathedral</v>
      </c>
      <c r="F329" s="1" t="s">
        <v>2179</v>
      </c>
      <c r="G329" s="2">
        <f>IFERROR(__xludf.DUMMYFUNCTION("IF(B329="""","""",COUNTA(SPLIT(B329,"" "")))"),22.0)</f>
        <v>22</v>
      </c>
    </row>
    <row r="330">
      <c r="A330" s="1" t="s">
        <v>2172</v>
      </c>
      <c r="B330" s="1" t="s">
        <v>2173</v>
      </c>
      <c r="C330" s="1">
        <v>2.0</v>
      </c>
      <c r="D330" s="1" t="s">
        <v>16118</v>
      </c>
      <c r="E330" s="2" t="str">
        <f>IFERROR(__xludf.DUMMYFUNCTION("INDEX(SPLIT(A330, ""_""), 2)"),"cathedral")</f>
        <v>cathedral</v>
      </c>
      <c r="F330" s="1" t="s">
        <v>2179</v>
      </c>
      <c r="G330" s="2">
        <f>IFERROR(__xludf.DUMMYFUNCTION("IF(B330="""","""",COUNTA(SPLIT(B330,"" "")))"),12.0)</f>
        <v>12</v>
      </c>
    </row>
    <row r="331">
      <c r="A331" s="1" t="s">
        <v>2174</v>
      </c>
      <c r="B331" s="1" t="s">
        <v>2175</v>
      </c>
      <c r="C331" s="1">
        <v>1.0</v>
      </c>
      <c r="D331" s="1" t="s">
        <v>16113</v>
      </c>
      <c r="E331" s="2" t="str">
        <f>IFERROR(__xludf.DUMMYFUNCTION("INDEX(SPLIT(A331, ""_""), 2)"),"cathedral")</f>
        <v>cathedral</v>
      </c>
      <c r="F331" s="1" t="s">
        <v>2179</v>
      </c>
      <c r="G331" s="2">
        <f>IFERROR(__xludf.DUMMYFUNCTION("IF(B331="""","""",COUNTA(SPLIT(B331,"" "")))"),29.0)</f>
        <v>29</v>
      </c>
    </row>
    <row r="332">
      <c r="A332" s="1" t="s">
        <v>2176</v>
      </c>
      <c r="B332" s="1" t="s">
        <v>2177</v>
      </c>
      <c r="C332" s="1">
        <v>1.0</v>
      </c>
      <c r="D332" s="1" t="s">
        <v>16113</v>
      </c>
      <c r="E332" s="2" t="str">
        <f>IFERROR(__xludf.DUMMYFUNCTION("INDEX(SPLIT(A332, ""_""), 2)"),"cathedral")</f>
        <v>cathedral</v>
      </c>
      <c r="F332" s="1" t="s">
        <v>2179</v>
      </c>
      <c r="G332" s="2">
        <f>IFERROR(__xludf.DUMMYFUNCTION("IF(B332="""","""",COUNTA(SPLIT(B332,"" "")))"),34.0)</f>
        <v>34</v>
      </c>
    </row>
    <row r="333">
      <c r="A333" s="1" t="s">
        <v>2178</v>
      </c>
      <c r="B333" s="1" t="s">
        <v>2179</v>
      </c>
      <c r="C333" s="1">
        <v>1.0</v>
      </c>
      <c r="D333" s="1" t="s">
        <v>16113</v>
      </c>
      <c r="E333" s="2" t="str">
        <f>IFERROR(__xludf.DUMMYFUNCTION("INDEX(SPLIT(A333, ""_""), 2)"),"cathedral")</f>
        <v>cathedral</v>
      </c>
      <c r="F333" s="1" t="s">
        <v>2179</v>
      </c>
      <c r="G333" s="2">
        <f>IFERROR(__xludf.DUMMYFUNCTION("IF(B333="""","""",COUNTA(SPLIT(B333,"" "")))"),3.0)</f>
        <v>3</v>
      </c>
    </row>
    <row r="334">
      <c r="A334" s="1" t="s">
        <v>2180</v>
      </c>
      <c r="B334" s="1" t="s">
        <v>2181</v>
      </c>
      <c r="C334" s="1">
        <v>1.0</v>
      </c>
      <c r="D334" s="1" t="s">
        <v>16113</v>
      </c>
      <c r="E334" s="2" t="str">
        <f>IFERROR(__xludf.DUMMYFUNCTION("INDEX(SPLIT(A334, ""_""), 2)"),"cathedral")</f>
        <v>cathedral</v>
      </c>
      <c r="F334" s="1" t="s">
        <v>2179</v>
      </c>
      <c r="G334" s="2">
        <f>IFERROR(__xludf.DUMMYFUNCTION("IF(B334="""","""",COUNTA(SPLIT(B334,"" "")))"),30.0)</f>
        <v>30</v>
      </c>
    </row>
    <row r="335">
      <c r="A335" s="1" t="s">
        <v>2182</v>
      </c>
      <c r="B335" s="1" t="s">
        <v>2183</v>
      </c>
      <c r="C335" s="1">
        <v>1.0</v>
      </c>
      <c r="D335" s="1" t="s">
        <v>16113</v>
      </c>
      <c r="E335" s="2" t="str">
        <f>IFERROR(__xludf.DUMMYFUNCTION("INDEX(SPLIT(A335, ""_""), 2)"),"cathedral")</f>
        <v>cathedral</v>
      </c>
      <c r="F335" s="1" t="s">
        <v>2179</v>
      </c>
      <c r="G335" s="2">
        <f>IFERROR(__xludf.DUMMYFUNCTION("IF(B335="""","""",COUNTA(SPLIT(B335,"" "")))"),22.0)</f>
        <v>22</v>
      </c>
    </row>
    <row r="336">
      <c r="A336" s="1" t="s">
        <v>2184</v>
      </c>
      <c r="B336" s="1" t="s">
        <v>2185</v>
      </c>
      <c r="C336" s="1">
        <v>7.0</v>
      </c>
      <c r="D336" s="1" t="s">
        <v>16104</v>
      </c>
      <c r="E336" s="2" t="str">
        <f>IFERROR(__xludf.DUMMYFUNCTION("INDEX(SPLIT(A336, ""_""), 2)"),"cathedral")</f>
        <v>cathedral</v>
      </c>
      <c r="F336" s="1" t="s">
        <v>2179</v>
      </c>
      <c r="G336" s="2">
        <f>IFERROR(__xludf.DUMMYFUNCTION("IF(B336="""","""",COUNTA(SPLIT(B336,"" "")))"),6.0)</f>
        <v>6</v>
      </c>
    </row>
    <row r="337">
      <c r="A337" s="1" t="s">
        <v>2186</v>
      </c>
      <c r="B337" s="1" t="s">
        <v>2187</v>
      </c>
      <c r="C337" s="1">
        <v>1.0</v>
      </c>
      <c r="D337" s="1" t="s">
        <v>16113</v>
      </c>
      <c r="E337" s="2" t="str">
        <f>IFERROR(__xludf.DUMMYFUNCTION("INDEX(SPLIT(A337, ""_""), 2)"),"cathedral")</f>
        <v>cathedral</v>
      </c>
      <c r="F337" s="1" t="s">
        <v>2179</v>
      </c>
      <c r="G337" s="2">
        <f>IFERROR(__xludf.DUMMYFUNCTION("IF(B337="""","""",COUNTA(SPLIT(B337,"" "")))"),39.0)</f>
        <v>39</v>
      </c>
    </row>
    <row r="338">
      <c r="A338" s="1" t="s">
        <v>2188</v>
      </c>
      <c r="B338" s="1" t="s">
        <v>2189</v>
      </c>
      <c r="C338" s="1">
        <v>1.0</v>
      </c>
      <c r="D338" s="1" t="s">
        <v>16113</v>
      </c>
      <c r="E338" s="2" t="str">
        <f>IFERROR(__xludf.DUMMYFUNCTION("INDEX(SPLIT(A338, ""_""), 2)"),"cathedral")</f>
        <v>cathedral</v>
      </c>
      <c r="F338" s="1" t="s">
        <v>2179</v>
      </c>
      <c r="G338" s="2">
        <f>IFERROR(__xludf.DUMMYFUNCTION("IF(B338="""","""",COUNTA(SPLIT(B338,"" "")))"),28.0)</f>
        <v>28</v>
      </c>
    </row>
    <row r="339">
      <c r="A339" s="1" t="s">
        <v>2190</v>
      </c>
      <c r="B339" s="1" t="s">
        <v>2191</v>
      </c>
      <c r="C339" s="1">
        <v>2.0</v>
      </c>
      <c r="D339" s="1" t="s">
        <v>16118</v>
      </c>
      <c r="E339" s="2" t="str">
        <f>IFERROR(__xludf.DUMMYFUNCTION("INDEX(SPLIT(A339, ""_""), 2)"),"cathedral")</f>
        <v>cathedral</v>
      </c>
      <c r="F339" s="1" t="s">
        <v>2179</v>
      </c>
      <c r="G339" s="2">
        <f>IFERROR(__xludf.DUMMYFUNCTION("IF(B339="""","""",COUNTA(SPLIT(B339,"" "")))"),16.0)</f>
        <v>16</v>
      </c>
    </row>
    <row r="340">
      <c r="A340" s="1" t="s">
        <v>2192</v>
      </c>
      <c r="B340" s="1" t="s">
        <v>2193</v>
      </c>
      <c r="C340" s="1">
        <v>1.0</v>
      </c>
      <c r="D340" s="1" t="s">
        <v>16113</v>
      </c>
      <c r="E340" s="2" t="str">
        <f>IFERROR(__xludf.DUMMYFUNCTION("INDEX(SPLIT(A340, ""_""), 2)"),"cathedral")</f>
        <v>cathedral</v>
      </c>
      <c r="F340" s="1" t="s">
        <v>2179</v>
      </c>
      <c r="G340" s="2">
        <f>IFERROR(__xludf.DUMMYFUNCTION("IF(B340="""","""",COUNTA(SPLIT(B340,"" "")))"),43.0)</f>
        <v>43</v>
      </c>
    </row>
    <row r="341">
      <c r="A341" s="1" t="s">
        <v>2194</v>
      </c>
      <c r="B341" s="1" t="s">
        <v>2195</v>
      </c>
      <c r="C341" s="1">
        <v>7.0</v>
      </c>
      <c r="D341" s="1" t="s">
        <v>16104</v>
      </c>
      <c r="E341" s="2" t="str">
        <f>IFERROR(__xludf.DUMMYFUNCTION("INDEX(SPLIT(A341, ""_""), 2)"),"cathedral")</f>
        <v>cathedral</v>
      </c>
      <c r="F341" s="1" t="s">
        <v>2179</v>
      </c>
      <c r="G341" s="2">
        <f>IFERROR(__xludf.DUMMYFUNCTION("IF(B341="""","""",COUNTA(SPLIT(B341,"" "")))"),44.0)</f>
        <v>44</v>
      </c>
    </row>
    <row r="342">
      <c r="A342" s="1" t="s">
        <v>2196</v>
      </c>
      <c r="B342" s="1" t="s">
        <v>2197</v>
      </c>
      <c r="C342" s="1">
        <v>2.0</v>
      </c>
      <c r="D342" s="1" t="s">
        <v>16118</v>
      </c>
      <c r="E342" s="2" t="str">
        <f>IFERROR(__xludf.DUMMYFUNCTION("INDEX(SPLIT(A342, ""_""), 2)"),"cathedral")</f>
        <v>cathedral</v>
      </c>
      <c r="F342" s="1" t="s">
        <v>2179</v>
      </c>
      <c r="G342" s="2">
        <f>IFERROR(__xludf.DUMMYFUNCTION("IF(B342="""","""",COUNTA(SPLIT(B342,"" "")))"),13.0)</f>
        <v>13</v>
      </c>
    </row>
    <row r="343">
      <c r="A343" s="1" t="s">
        <v>2198</v>
      </c>
      <c r="B343" s="1" t="s">
        <v>2199</v>
      </c>
      <c r="C343" s="1">
        <v>1.0</v>
      </c>
      <c r="D343" s="1" t="s">
        <v>16113</v>
      </c>
      <c r="E343" s="2" t="str">
        <f>IFERROR(__xludf.DUMMYFUNCTION("INDEX(SPLIT(A343, ""_""), 2)"),"cathedral")</f>
        <v>cathedral</v>
      </c>
      <c r="F343" s="1" t="s">
        <v>2179</v>
      </c>
      <c r="G343" s="2">
        <f>IFERROR(__xludf.DUMMYFUNCTION("IF(B343="""","""",COUNTA(SPLIT(B343,"" "")))"),22.0)</f>
        <v>22</v>
      </c>
    </row>
    <row r="344">
      <c r="A344" s="1" t="s">
        <v>2200</v>
      </c>
      <c r="B344" s="1" t="s">
        <v>2201</v>
      </c>
      <c r="C344" s="1">
        <v>1.0</v>
      </c>
      <c r="D344" s="1" t="s">
        <v>16113</v>
      </c>
      <c r="E344" s="2" t="str">
        <f>IFERROR(__xludf.DUMMYFUNCTION("INDEX(SPLIT(A344, ""_""), 2)"),"cathedral")</f>
        <v>cathedral</v>
      </c>
      <c r="F344" s="1" t="s">
        <v>2179</v>
      </c>
      <c r="G344" s="2">
        <f>IFERROR(__xludf.DUMMYFUNCTION("IF(B344="""","""",COUNTA(SPLIT(B344,"" "")))"),36.0)</f>
        <v>36</v>
      </c>
    </row>
    <row r="345">
      <c r="A345" s="1" t="s">
        <v>2202</v>
      </c>
      <c r="B345" s="1" t="s">
        <v>2203</v>
      </c>
      <c r="C345" s="1">
        <v>1.0</v>
      </c>
      <c r="D345" s="1" t="s">
        <v>16113</v>
      </c>
      <c r="E345" s="2" t="str">
        <f>IFERROR(__xludf.DUMMYFUNCTION("INDEX(SPLIT(A345, ""_""), 2)"),"cathedral")</f>
        <v>cathedral</v>
      </c>
      <c r="F345" s="1" t="s">
        <v>2179</v>
      </c>
      <c r="G345" s="2">
        <f>IFERROR(__xludf.DUMMYFUNCTION("IF(B345="""","""",COUNTA(SPLIT(B345,"" "")))"),23.0)</f>
        <v>23</v>
      </c>
    </row>
    <row r="346">
      <c r="A346" s="1" t="s">
        <v>2204</v>
      </c>
      <c r="B346" s="1" t="s">
        <v>2205</v>
      </c>
      <c r="C346" s="1">
        <v>1.0</v>
      </c>
      <c r="D346" s="1" t="s">
        <v>16113</v>
      </c>
      <c r="E346" s="2" t="str">
        <f>IFERROR(__xludf.DUMMYFUNCTION("INDEX(SPLIT(A346, ""_""), 2)"),"cathedral")</f>
        <v>cathedral</v>
      </c>
      <c r="F346" s="1" t="s">
        <v>2179</v>
      </c>
      <c r="G346" s="2">
        <f>IFERROR(__xludf.DUMMYFUNCTION("IF(B346="""","""",COUNTA(SPLIT(B346,"" "")))"),36.0)</f>
        <v>36</v>
      </c>
    </row>
    <row r="347">
      <c r="A347" s="1" t="s">
        <v>2206</v>
      </c>
      <c r="B347" s="1" t="s">
        <v>2207</v>
      </c>
      <c r="C347" s="1">
        <v>1.0</v>
      </c>
      <c r="D347" s="1" t="s">
        <v>16113</v>
      </c>
      <c r="E347" s="2" t="str">
        <f>IFERROR(__xludf.DUMMYFUNCTION("INDEX(SPLIT(A347, ""_""), 2)"),"cathedral")</f>
        <v>cathedral</v>
      </c>
      <c r="F347" s="1" t="s">
        <v>2179</v>
      </c>
      <c r="G347" s="2">
        <f>IFERROR(__xludf.DUMMYFUNCTION("IF(B347="""","""",COUNTA(SPLIT(B347,"" "")))"),20.0)</f>
        <v>20</v>
      </c>
    </row>
    <row r="348">
      <c r="A348" s="1" t="s">
        <v>2208</v>
      </c>
      <c r="B348" s="1" t="s">
        <v>2209</v>
      </c>
      <c r="C348" s="1">
        <v>1.0</v>
      </c>
      <c r="D348" s="1" t="s">
        <v>16113</v>
      </c>
      <c r="E348" s="2" t="str">
        <f>IFERROR(__xludf.DUMMYFUNCTION("INDEX(SPLIT(A348, ""_""), 2)"),"cathedral")</f>
        <v>cathedral</v>
      </c>
      <c r="F348" s="1" t="s">
        <v>2179</v>
      </c>
      <c r="G348" s="2">
        <f>IFERROR(__xludf.DUMMYFUNCTION("IF(B348="""","""",COUNTA(SPLIT(B348,"" "")))"),22.0)</f>
        <v>22</v>
      </c>
    </row>
    <row r="349">
      <c r="A349" s="1" t="s">
        <v>2210</v>
      </c>
      <c r="B349" s="1" t="s">
        <v>2211</v>
      </c>
      <c r="C349" s="1">
        <v>1.0</v>
      </c>
      <c r="D349" s="1" t="s">
        <v>16113</v>
      </c>
      <c r="E349" s="2" t="str">
        <f>IFERROR(__xludf.DUMMYFUNCTION("INDEX(SPLIT(A349, ""_""), 2)"),"cathedral")</f>
        <v>cathedral</v>
      </c>
      <c r="F349" s="1" t="s">
        <v>2179</v>
      </c>
      <c r="G349" s="2">
        <f>IFERROR(__xludf.DUMMYFUNCTION("IF(B349="""","""",COUNTA(SPLIT(B349,"" "")))"),65.0)</f>
        <v>65</v>
      </c>
    </row>
    <row r="350">
      <c r="A350" s="1" t="s">
        <v>2212</v>
      </c>
      <c r="B350" s="1" t="s">
        <v>2213</v>
      </c>
      <c r="C350" s="1">
        <v>1.0</v>
      </c>
      <c r="D350" s="1" t="s">
        <v>16113</v>
      </c>
      <c r="E350" s="2" t="str">
        <f>IFERROR(__xludf.DUMMYFUNCTION("INDEX(SPLIT(A350, ""_""), 2)"),"cathedral")</f>
        <v>cathedral</v>
      </c>
      <c r="F350" s="1" t="s">
        <v>2179</v>
      </c>
      <c r="G350" s="2">
        <f>IFERROR(__xludf.DUMMYFUNCTION("IF(B350="""","""",COUNTA(SPLIT(B350,"" "")))"),36.0)</f>
        <v>36</v>
      </c>
    </row>
    <row r="351">
      <c r="A351" s="1" t="s">
        <v>2214</v>
      </c>
      <c r="B351" s="1" t="s">
        <v>2215</v>
      </c>
      <c r="C351" s="1">
        <v>2.0</v>
      </c>
      <c r="D351" s="1" t="s">
        <v>16118</v>
      </c>
      <c r="E351" s="2" t="str">
        <f>IFERROR(__xludf.DUMMYFUNCTION("INDEX(SPLIT(A351, ""_""), 2)"),"cathedral")</f>
        <v>cathedral</v>
      </c>
      <c r="F351" s="1" t="s">
        <v>2179</v>
      </c>
      <c r="G351" s="2">
        <f>IFERROR(__xludf.DUMMYFUNCTION("IF(B351="""","""",COUNTA(SPLIT(B351,"" "")))"),18.0)</f>
        <v>18</v>
      </c>
    </row>
    <row r="352">
      <c r="A352" s="1" t="s">
        <v>2216</v>
      </c>
      <c r="B352" s="1" t="s">
        <v>2217</v>
      </c>
      <c r="C352" s="1">
        <v>1.0</v>
      </c>
      <c r="D352" s="1" t="s">
        <v>16113</v>
      </c>
      <c r="E352" s="2" t="str">
        <f>IFERROR(__xludf.DUMMYFUNCTION("INDEX(SPLIT(A352, ""_""), 2)"),"cathedral")</f>
        <v>cathedral</v>
      </c>
      <c r="F352" s="1" t="s">
        <v>2179</v>
      </c>
      <c r="G352" s="2">
        <f>IFERROR(__xludf.DUMMYFUNCTION("IF(B352="""","""",COUNTA(SPLIT(B352,"" "")))"),40.0)</f>
        <v>40</v>
      </c>
    </row>
    <row r="353">
      <c r="A353" s="1" t="s">
        <v>2218</v>
      </c>
      <c r="B353" s="1" t="s">
        <v>2219</v>
      </c>
      <c r="C353" s="1">
        <v>1.0</v>
      </c>
      <c r="D353" s="1" t="s">
        <v>16113</v>
      </c>
      <c r="E353" s="2" t="str">
        <f>IFERROR(__xludf.DUMMYFUNCTION("INDEX(SPLIT(A353, ""_""), 2)"),"champion")</f>
        <v>champion</v>
      </c>
      <c r="F353" s="1" t="s">
        <v>16165</v>
      </c>
      <c r="G353" s="2">
        <f>IFERROR(__xludf.DUMMYFUNCTION("IF(B353="""","""",COUNTA(SPLIT(B353,"" "")))"),9.0)</f>
        <v>9</v>
      </c>
    </row>
    <row r="354">
      <c r="A354" s="1" t="s">
        <v>2220</v>
      </c>
      <c r="B354" s="1" t="s">
        <v>2221</v>
      </c>
      <c r="C354" s="1">
        <v>1.0</v>
      </c>
      <c r="D354" s="1" t="s">
        <v>16113</v>
      </c>
      <c r="E354" s="2" t="str">
        <f>IFERROR(__xludf.DUMMYFUNCTION("INDEX(SPLIT(A354, ""_""), 2)"),"champion")</f>
        <v>champion</v>
      </c>
      <c r="F354" s="1" t="s">
        <v>16165</v>
      </c>
      <c r="G354" s="2">
        <f>IFERROR(__xludf.DUMMYFUNCTION("IF(B354="""","""",COUNTA(SPLIT(B354,"" "")))"),9.0)</f>
        <v>9</v>
      </c>
    </row>
    <row r="355">
      <c r="A355" s="1" t="s">
        <v>2222</v>
      </c>
      <c r="B355" s="1" t="s">
        <v>2223</v>
      </c>
      <c r="C355" s="1">
        <v>1.0</v>
      </c>
      <c r="D355" s="1" t="s">
        <v>16113</v>
      </c>
      <c r="E355" s="2" t="str">
        <f>IFERROR(__xludf.DUMMYFUNCTION("INDEX(SPLIT(A355, ""_""), 2)"),"champion")</f>
        <v>champion</v>
      </c>
      <c r="F355" s="1" t="s">
        <v>16165</v>
      </c>
      <c r="G355" s="2">
        <f>IFERROR(__xludf.DUMMYFUNCTION("IF(B355="""","""",COUNTA(SPLIT(B355,"" "")))"),8.0)</f>
        <v>8</v>
      </c>
    </row>
    <row r="356">
      <c r="A356" s="1" t="s">
        <v>2224</v>
      </c>
      <c r="B356" s="1" t="s">
        <v>2225</v>
      </c>
      <c r="C356" s="1">
        <v>1.0</v>
      </c>
      <c r="D356" s="1" t="s">
        <v>16113</v>
      </c>
      <c r="E356" s="2" t="str">
        <f>IFERROR(__xludf.DUMMYFUNCTION("INDEX(SPLIT(A356, ""_""), 2)"),"coldlight")</f>
        <v>coldlight</v>
      </c>
      <c r="F356" s="1" t="s">
        <v>2273</v>
      </c>
      <c r="G356" s="2">
        <f>IFERROR(__xludf.DUMMYFUNCTION("IF(B356="""","""",COUNTA(SPLIT(B356,"" "")))"),17.0)</f>
        <v>17</v>
      </c>
    </row>
    <row r="357">
      <c r="A357" s="1" t="s">
        <v>2226</v>
      </c>
      <c r="B357" s="1" t="s">
        <v>2227</v>
      </c>
      <c r="C357" s="1">
        <v>1.0</v>
      </c>
      <c r="D357" s="1" t="s">
        <v>16113</v>
      </c>
      <c r="E357" s="2" t="str">
        <f>IFERROR(__xludf.DUMMYFUNCTION("INDEX(SPLIT(A357, ""_""), 2)"),"coldlight")</f>
        <v>coldlight</v>
      </c>
      <c r="F357" s="1" t="s">
        <v>2273</v>
      </c>
      <c r="G357" s="2">
        <f>IFERROR(__xludf.DUMMYFUNCTION("IF(B357="""","""",COUNTA(SPLIT(B357,"" "")))"),43.0)</f>
        <v>43</v>
      </c>
    </row>
    <row r="358">
      <c r="A358" s="1" t="s">
        <v>2228</v>
      </c>
      <c r="B358" s="1" t="s">
        <v>2229</v>
      </c>
      <c r="C358" s="1">
        <v>1.0</v>
      </c>
      <c r="D358" s="1" t="s">
        <v>16113</v>
      </c>
      <c r="E358" s="2" t="str">
        <f>IFERROR(__xludf.DUMMYFUNCTION("INDEX(SPLIT(A358, ""_""), 2)"),"coldlight")</f>
        <v>coldlight</v>
      </c>
      <c r="F358" s="1" t="s">
        <v>2273</v>
      </c>
      <c r="G358" s="2">
        <f>IFERROR(__xludf.DUMMYFUNCTION("IF(B358="""","""",COUNTA(SPLIT(B358,"" "")))"),38.0)</f>
        <v>38</v>
      </c>
    </row>
    <row r="359">
      <c r="A359" s="1" t="s">
        <v>2230</v>
      </c>
      <c r="B359" s="1" t="s">
        <v>2231</v>
      </c>
      <c r="C359" s="1">
        <v>1.0</v>
      </c>
      <c r="D359" s="1" t="s">
        <v>16113</v>
      </c>
      <c r="E359" s="2" t="str">
        <f>IFERROR(__xludf.DUMMYFUNCTION("INDEX(SPLIT(A359, ""_""), 2)"),"coldlight")</f>
        <v>coldlight</v>
      </c>
      <c r="F359" s="1" t="s">
        <v>2273</v>
      </c>
      <c r="G359" s="2">
        <f>IFERROR(__xludf.DUMMYFUNCTION("IF(B359="""","""",COUNTA(SPLIT(B359,"" "")))"),36.0)</f>
        <v>36</v>
      </c>
    </row>
    <row r="360">
      <c r="A360" s="1" t="s">
        <v>2232</v>
      </c>
      <c r="B360" s="1" t="s">
        <v>2233</v>
      </c>
      <c r="C360" s="1">
        <v>2.0</v>
      </c>
      <c r="D360" s="1" t="s">
        <v>16118</v>
      </c>
      <c r="E360" s="2" t="str">
        <f>IFERROR(__xludf.DUMMYFUNCTION("INDEX(SPLIT(A360, ""_""), 2)"),"coldlight")</f>
        <v>coldlight</v>
      </c>
      <c r="F360" s="1" t="s">
        <v>2273</v>
      </c>
      <c r="G360" s="2">
        <f>IFERROR(__xludf.DUMMYFUNCTION("IF(B360="""","""",COUNTA(SPLIT(B360,"" "")))"),16.0)</f>
        <v>16</v>
      </c>
    </row>
    <row r="361">
      <c r="A361" s="1" t="s">
        <v>2234</v>
      </c>
      <c r="B361" s="1" t="s">
        <v>2235</v>
      </c>
      <c r="C361" s="1">
        <v>1.0</v>
      </c>
      <c r="D361" s="1" t="s">
        <v>16113</v>
      </c>
      <c r="E361" s="2" t="str">
        <f>IFERROR(__xludf.DUMMYFUNCTION("INDEX(SPLIT(A361, ""_""), 2)"),"coldlight")</f>
        <v>coldlight</v>
      </c>
      <c r="F361" s="1" t="s">
        <v>2273</v>
      </c>
      <c r="G361" s="2">
        <f>IFERROR(__xludf.DUMMYFUNCTION("IF(B361="""","""",COUNTA(SPLIT(B361,"" "")))"),30.0)</f>
        <v>30</v>
      </c>
    </row>
    <row r="362">
      <c r="A362" s="1" t="s">
        <v>2236</v>
      </c>
      <c r="B362" s="1" t="s">
        <v>2237</v>
      </c>
      <c r="C362" s="1">
        <v>1.0</v>
      </c>
      <c r="D362" s="1" t="s">
        <v>16113</v>
      </c>
      <c r="E362" s="2" t="str">
        <f>IFERROR(__xludf.DUMMYFUNCTION("INDEX(SPLIT(A362, ""_""), 2)"),"coldlight")</f>
        <v>coldlight</v>
      </c>
      <c r="F362" s="1" t="s">
        <v>2273</v>
      </c>
      <c r="G362" s="2">
        <f>IFERROR(__xludf.DUMMYFUNCTION("IF(B362="""","""",COUNTA(SPLIT(B362,"" "")))"),28.0)</f>
        <v>28</v>
      </c>
    </row>
    <row r="363">
      <c r="A363" s="1" t="s">
        <v>2238</v>
      </c>
      <c r="B363" s="1" t="s">
        <v>2239</v>
      </c>
      <c r="C363" s="1">
        <v>1.0</v>
      </c>
      <c r="D363" s="1" t="s">
        <v>16113</v>
      </c>
      <c r="E363" s="2" t="str">
        <f>IFERROR(__xludf.DUMMYFUNCTION("INDEX(SPLIT(A363, ""_""), 2)"),"coldlight")</f>
        <v>coldlight</v>
      </c>
      <c r="F363" s="1" t="s">
        <v>2273</v>
      </c>
      <c r="G363" s="2">
        <f>IFERROR(__xludf.DUMMYFUNCTION("IF(B363="""","""",COUNTA(SPLIT(B363,"" "")))"),9.0)</f>
        <v>9</v>
      </c>
    </row>
    <row r="364">
      <c r="A364" s="1" t="s">
        <v>2240</v>
      </c>
      <c r="B364" s="1" t="s">
        <v>2241</v>
      </c>
      <c r="C364" s="1">
        <v>1.0</v>
      </c>
      <c r="D364" s="1" t="s">
        <v>16113</v>
      </c>
      <c r="E364" s="2" t="str">
        <f>IFERROR(__xludf.DUMMYFUNCTION("INDEX(SPLIT(A364, ""_""), 2)"),"coldlight")</f>
        <v>coldlight</v>
      </c>
      <c r="F364" s="1" t="s">
        <v>2273</v>
      </c>
      <c r="G364" s="2">
        <f>IFERROR(__xludf.DUMMYFUNCTION("IF(B364="""","""",COUNTA(SPLIT(B364,"" "")))"),7.0)</f>
        <v>7</v>
      </c>
    </row>
    <row r="365">
      <c r="A365" s="1" t="s">
        <v>2242</v>
      </c>
      <c r="B365" s="1" t="s">
        <v>2243</v>
      </c>
      <c r="C365" s="1">
        <v>1.0</v>
      </c>
      <c r="D365" s="1" t="s">
        <v>16113</v>
      </c>
      <c r="E365" s="2" t="str">
        <f>IFERROR(__xludf.DUMMYFUNCTION("INDEX(SPLIT(A365, ""_""), 2)"),"coldlight")</f>
        <v>coldlight</v>
      </c>
      <c r="F365" s="1" t="s">
        <v>2273</v>
      </c>
      <c r="G365" s="2">
        <f>IFERROR(__xludf.DUMMYFUNCTION("IF(B365="""","""",COUNTA(SPLIT(B365,"" "")))"),6.0)</f>
        <v>6</v>
      </c>
    </row>
    <row r="366">
      <c r="A366" s="1" t="s">
        <v>2244</v>
      </c>
      <c r="B366" s="1" t="s">
        <v>2245</v>
      </c>
      <c r="C366" s="1">
        <v>1.0</v>
      </c>
      <c r="D366" s="1" t="s">
        <v>16113</v>
      </c>
      <c r="E366" s="2" t="str">
        <f>IFERROR(__xludf.DUMMYFUNCTION("INDEX(SPLIT(A366, ""_""), 2)"),"coldlight")</f>
        <v>coldlight</v>
      </c>
      <c r="F366" s="1" t="s">
        <v>2273</v>
      </c>
      <c r="G366" s="2">
        <f>IFERROR(__xludf.DUMMYFUNCTION("IF(B366="""","""",COUNTA(SPLIT(B366,"" "")))"),33.0)</f>
        <v>33</v>
      </c>
    </row>
    <row r="367">
      <c r="A367" s="1" t="s">
        <v>2246</v>
      </c>
      <c r="B367" s="1" t="s">
        <v>2247</v>
      </c>
      <c r="C367" s="1">
        <v>1.0</v>
      </c>
      <c r="D367" s="1" t="s">
        <v>16113</v>
      </c>
      <c r="E367" s="2" t="str">
        <f>IFERROR(__xludf.DUMMYFUNCTION("INDEX(SPLIT(A367, ""_""), 2)"),"coldlight")</f>
        <v>coldlight</v>
      </c>
      <c r="F367" s="1" t="s">
        <v>2273</v>
      </c>
      <c r="G367" s="2">
        <f>IFERROR(__xludf.DUMMYFUNCTION("IF(B367="""","""",COUNTA(SPLIT(B367,"" "")))"),20.0)</f>
        <v>20</v>
      </c>
    </row>
    <row r="368">
      <c r="A368" s="1" t="s">
        <v>2248</v>
      </c>
      <c r="B368" s="1" t="s">
        <v>2249</v>
      </c>
      <c r="C368" s="1">
        <v>1.0</v>
      </c>
      <c r="D368" s="1" t="s">
        <v>16113</v>
      </c>
      <c r="E368" s="2" t="str">
        <f>IFERROR(__xludf.DUMMYFUNCTION("INDEX(SPLIT(A368, ""_""), 2)"),"coldlight")</f>
        <v>coldlight</v>
      </c>
      <c r="F368" s="1" t="s">
        <v>2273</v>
      </c>
      <c r="G368" s="2">
        <f>IFERROR(__xludf.DUMMYFUNCTION("IF(B368="""","""",COUNTA(SPLIT(B368,"" "")))"),45.0)</f>
        <v>45</v>
      </c>
    </row>
    <row r="369">
      <c r="A369" s="1" t="s">
        <v>2250</v>
      </c>
      <c r="B369" s="1" t="s">
        <v>2251</v>
      </c>
      <c r="C369" s="1">
        <v>2.0</v>
      </c>
      <c r="D369" s="1" t="s">
        <v>16118</v>
      </c>
      <c r="E369" s="2" t="str">
        <f>IFERROR(__xludf.DUMMYFUNCTION("INDEX(SPLIT(A369, ""_""), 2)"),"coldlight")</f>
        <v>coldlight</v>
      </c>
      <c r="F369" s="1" t="s">
        <v>2273</v>
      </c>
      <c r="G369" s="2">
        <f>IFERROR(__xludf.DUMMYFUNCTION("IF(B369="""","""",COUNTA(SPLIT(B369,"" "")))"),17.0)</f>
        <v>17</v>
      </c>
    </row>
    <row r="370">
      <c r="A370" s="1" t="s">
        <v>2252</v>
      </c>
      <c r="B370" s="1" t="s">
        <v>2253</v>
      </c>
      <c r="C370" s="1">
        <v>1.0</v>
      </c>
      <c r="D370" s="1" t="s">
        <v>16113</v>
      </c>
      <c r="E370" s="2" t="str">
        <f>IFERROR(__xludf.DUMMYFUNCTION("INDEX(SPLIT(A370, ""_""), 2)"),"coldlight")</f>
        <v>coldlight</v>
      </c>
      <c r="F370" s="1" t="s">
        <v>2273</v>
      </c>
      <c r="G370" s="2">
        <f>IFERROR(__xludf.DUMMYFUNCTION("IF(B370="""","""",COUNTA(SPLIT(B370,"" "")))"),17.0)</f>
        <v>17</v>
      </c>
    </row>
    <row r="371">
      <c r="A371" s="1" t="s">
        <v>2254</v>
      </c>
      <c r="B371" s="1" t="s">
        <v>2255</v>
      </c>
      <c r="C371" s="1">
        <v>2.0</v>
      </c>
      <c r="D371" s="1" t="s">
        <v>16118</v>
      </c>
      <c r="E371" s="2" t="str">
        <f>IFERROR(__xludf.DUMMYFUNCTION("INDEX(SPLIT(A371, ""_""), 2)"),"coldlight")</f>
        <v>coldlight</v>
      </c>
      <c r="F371" s="1" t="s">
        <v>2273</v>
      </c>
      <c r="G371" s="2">
        <f>IFERROR(__xludf.DUMMYFUNCTION("IF(B371="""","""",COUNTA(SPLIT(B371,"" "")))"),7.0)</f>
        <v>7</v>
      </c>
    </row>
    <row r="372">
      <c r="A372" s="1" t="s">
        <v>2256</v>
      </c>
      <c r="B372" s="1" t="s">
        <v>2257</v>
      </c>
      <c r="C372" s="1">
        <v>1.0</v>
      </c>
      <c r="D372" s="1" t="s">
        <v>16113</v>
      </c>
      <c r="E372" s="2" t="str">
        <f>IFERROR(__xludf.DUMMYFUNCTION("INDEX(SPLIT(A372, ""_""), 2)"),"coldlight")</f>
        <v>coldlight</v>
      </c>
      <c r="F372" s="1" t="s">
        <v>2273</v>
      </c>
      <c r="G372" s="2">
        <f>IFERROR(__xludf.DUMMYFUNCTION("IF(B372="""","""",COUNTA(SPLIT(B372,"" "")))"),24.0)</f>
        <v>24</v>
      </c>
    </row>
    <row r="373">
      <c r="A373" s="1" t="s">
        <v>2258</v>
      </c>
      <c r="B373" s="1" t="s">
        <v>2259</v>
      </c>
      <c r="C373" s="1">
        <v>2.0</v>
      </c>
      <c r="D373" s="1" t="s">
        <v>16118</v>
      </c>
      <c r="E373" s="2" t="str">
        <f>IFERROR(__xludf.DUMMYFUNCTION("INDEX(SPLIT(A373, ""_""), 2)"),"coldlight")</f>
        <v>coldlight</v>
      </c>
      <c r="F373" s="1" t="s">
        <v>2273</v>
      </c>
      <c r="G373" s="2">
        <f>IFERROR(__xludf.DUMMYFUNCTION("IF(B373="""","""",COUNTA(SPLIT(B373,"" "")))"),7.0)</f>
        <v>7</v>
      </c>
    </row>
    <row r="374">
      <c r="A374" s="1" t="s">
        <v>2260</v>
      </c>
      <c r="B374" s="1" t="s">
        <v>2261</v>
      </c>
      <c r="C374" s="1">
        <v>1.0</v>
      </c>
      <c r="D374" s="1" t="s">
        <v>16113</v>
      </c>
      <c r="E374" s="2" t="str">
        <f>IFERROR(__xludf.DUMMYFUNCTION("INDEX(SPLIT(A374, ""_""), 2)"),"coldlight")</f>
        <v>coldlight</v>
      </c>
      <c r="F374" s="1" t="s">
        <v>2273</v>
      </c>
      <c r="G374" s="2">
        <f>IFERROR(__xludf.DUMMYFUNCTION("IF(B374="""","""",COUNTA(SPLIT(B374,"" "")))"),40.0)</f>
        <v>40</v>
      </c>
    </row>
    <row r="375">
      <c r="A375" s="1" t="s">
        <v>2262</v>
      </c>
      <c r="B375" s="1" t="s">
        <v>2263</v>
      </c>
      <c r="C375" s="1">
        <v>1.0</v>
      </c>
      <c r="D375" s="1" t="s">
        <v>16113</v>
      </c>
      <c r="E375" s="2" t="str">
        <f>IFERROR(__xludf.DUMMYFUNCTION("INDEX(SPLIT(A375, ""_""), 2)"),"coldlight")</f>
        <v>coldlight</v>
      </c>
      <c r="F375" s="1" t="s">
        <v>2273</v>
      </c>
      <c r="G375" s="2">
        <f>IFERROR(__xludf.DUMMYFUNCTION("IF(B375="""","""",COUNTA(SPLIT(B375,"" "")))"),14.0)</f>
        <v>14</v>
      </c>
    </row>
    <row r="376">
      <c r="A376" s="1" t="s">
        <v>2264</v>
      </c>
      <c r="B376" s="1" t="s">
        <v>2265</v>
      </c>
      <c r="C376" s="1">
        <v>1.0</v>
      </c>
      <c r="D376" s="1" t="s">
        <v>16113</v>
      </c>
      <c r="E376" s="2" t="str">
        <f>IFERROR(__xludf.DUMMYFUNCTION("INDEX(SPLIT(A376, ""_""), 2)"),"coldlight")</f>
        <v>coldlight</v>
      </c>
      <c r="F376" s="1" t="s">
        <v>2273</v>
      </c>
      <c r="G376" s="2">
        <f>IFERROR(__xludf.DUMMYFUNCTION("IF(B376="""","""",COUNTA(SPLIT(B376,"" "")))"),25.0)</f>
        <v>25</v>
      </c>
    </row>
    <row r="377">
      <c r="A377" s="1" t="s">
        <v>2266</v>
      </c>
      <c r="B377" s="1" t="s">
        <v>2267</v>
      </c>
      <c r="C377" s="1">
        <v>2.0</v>
      </c>
      <c r="D377" s="1" t="s">
        <v>16118</v>
      </c>
      <c r="E377" s="2" t="str">
        <f>IFERROR(__xludf.DUMMYFUNCTION("INDEX(SPLIT(A377, ""_""), 2)"),"coldlight")</f>
        <v>coldlight</v>
      </c>
      <c r="F377" s="1" t="s">
        <v>2273</v>
      </c>
      <c r="G377" s="2">
        <f>IFERROR(__xludf.DUMMYFUNCTION("IF(B377="""","""",COUNTA(SPLIT(B377,"" "")))"),29.0)</f>
        <v>29</v>
      </c>
    </row>
    <row r="378">
      <c r="A378" s="1" t="s">
        <v>2268</v>
      </c>
      <c r="B378" s="1" t="s">
        <v>2269</v>
      </c>
      <c r="C378" s="1">
        <v>9.0</v>
      </c>
      <c r="D378" s="1" t="s">
        <v>16120</v>
      </c>
      <c r="E378" s="2" t="str">
        <f>IFERROR(__xludf.DUMMYFUNCTION("INDEX(SPLIT(A378, ""_""), 2)"),"coldlight")</f>
        <v>coldlight</v>
      </c>
      <c r="F378" s="1" t="s">
        <v>2273</v>
      </c>
      <c r="G378" s="2">
        <f>IFERROR(__xludf.DUMMYFUNCTION("IF(B378="""","""",COUNTA(SPLIT(B378,"" "")))"),12.0)</f>
        <v>12</v>
      </c>
    </row>
    <row r="379">
      <c r="A379" s="1" t="s">
        <v>2270</v>
      </c>
      <c r="B379" s="1" t="s">
        <v>2271</v>
      </c>
      <c r="C379" s="1">
        <v>2.0</v>
      </c>
      <c r="D379" s="1" t="s">
        <v>16118</v>
      </c>
      <c r="E379" s="2" t="str">
        <f>IFERROR(__xludf.DUMMYFUNCTION("INDEX(SPLIT(A379, ""_""), 2)"),"coldlight")</f>
        <v>coldlight</v>
      </c>
      <c r="F379" s="1" t="s">
        <v>2273</v>
      </c>
      <c r="G379" s="2">
        <f>IFERROR(__xludf.DUMMYFUNCTION("IF(B379="""","""",COUNTA(SPLIT(B379,"" "")))"),17.0)</f>
        <v>17</v>
      </c>
    </row>
    <row r="380">
      <c r="A380" s="1" t="s">
        <v>2272</v>
      </c>
      <c r="B380" s="1" t="s">
        <v>2273</v>
      </c>
      <c r="C380" s="1">
        <v>1.0</v>
      </c>
      <c r="D380" s="1" t="s">
        <v>16113</v>
      </c>
      <c r="E380" s="2" t="str">
        <f>IFERROR(__xludf.DUMMYFUNCTION("INDEX(SPLIT(A380, ""_""), 2)"),"coldlight")</f>
        <v>coldlight</v>
      </c>
      <c r="F380" s="1" t="s">
        <v>2273</v>
      </c>
      <c r="G380" s="2">
        <f>IFERROR(__xludf.DUMMYFUNCTION("IF(B380="""","""",COUNTA(SPLIT(B380,"" "")))"),5.0)</f>
        <v>5</v>
      </c>
    </row>
    <row r="381">
      <c r="A381" s="1" t="s">
        <v>2274</v>
      </c>
      <c r="B381" s="1" t="s">
        <v>2275</v>
      </c>
      <c r="C381" s="1">
        <v>1.0</v>
      </c>
      <c r="D381" s="1" t="s">
        <v>16113</v>
      </c>
      <c r="E381" s="2" t="str">
        <f>IFERROR(__xludf.DUMMYFUNCTION("INDEX(SPLIT(A381, ""_""), 2)"),"coldlight")</f>
        <v>coldlight</v>
      </c>
      <c r="F381" s="1" t="s">
        <v>2273</v>
      </c>
      <c r="G381" s="2">
        <f>IFERROR(__xludf.DUMMYFUNCTION("IF(B381="""","""",COUNTA(SPLIT(B381,"" "")))"),24.0)</f>
        <v>24</v>
      </c>
    </row>
    <row r="382">
      <c r="A382" s="1" t="s">
        <v>2276</v>
      </c>
      <c r="B382" s="1" t="s">
        <v>2277</v>
      </c>
      <c r="C382" s="1">
        <v>1.0</v>
      </c>
      <c r="D382" s="1" t="s">
        <v>16113</v>
      </c>
      <c r="E382" s="2" t="str">
        <f>IFERROR(__xludf.DUMMYFUNCTION("INDEX(SPLIT(A382, ""_""), 2)"),"coldlight")</f>
        <v>coldlight</v>
      </c>
      <c r="F382" s="1" t="s">
        <v>2273</v>
      </c>
      <c r="G382" s="2">
        <f>IFERROR(__xludf.DUMMYFUNCTION("IF(B382="""","""",COUNTA(SPLIT(B382,"" "")))"),16.0)</f>
        <v>16</v>
      </c>
    </row>
    <row r="383">
      <c r="A383" s="1" t="s">
        <v>2278</v>
      </c>
      <c r="B383" s="1" t="s">
        <v>2279</v>
      </c>
      <c r="C383" s="1">
        <v>1.0</v>
      </c>
      <c r="D383" s="1" t="s">
        <v>16113</v>
      </c>
      <c r="E383" s="2" t="str">
        <f>IFERROR(__xludf.DUMMYFUNCTION("INDEX(SPLIT(A383, ""_""), 2)"),"coldlight")</f>
        <v>coldlight</v>
      </c>
      <c r="F383" s="1" t="s">
        <v>2273</v>
      </c>
      <c r="G383" s="2">
        <f>IFERROR(__xludf.DUMMYFUNCTION("IF(B383="""","""",COUNTA(SPLIT(B383,"" "")))"),31.0)</f>
        <v>31</v>
      </c>
    </row>
    <row r="384">
      <c r="A384" s="1" t="s">
        <v>2280</v>
      </c>
      <c r="B384" s="1" t="s">
        <v>2281</v>
      </c>
      <c r="C384" s="1">
        <v>1.0</v>
      </c>
      <c r="D384" s="1" t="s">
        <v>16113</v>
      </c>
      <c r="E384" s="2" t="str">
        <f>IFERROR(__xludf.DUMMYFUNCTION("INDEX(SPLIT(A384, ""_""), 2)"),"coldlight")</f>
        <v>coldlight</v>
      </c>
      <c r="F384" s="1" t="s">
        <v>2273</v>
      </c>
      <c r="G384" s="2">
        <f>IFERROR(__xludf.DUMMYFUNCTION("IF(B384="""","""",COUNTA(SPLIT(B384,"" "")))"),27.0)</f>
        <v>27</v>
      </c>
    </row>
    <row r="385">
      <c r="A385" s="1" t="s">
        <v>2282</v>
      </c>
      <c r="B385" s="1" t="s">
        <v>2283</v>
      </c>
      <c r="C385" s="1">
        <v>1.0</v>
      </c>
      <c r="D385" s="1" t="s">
        <v>16113</v>
      </c>
      <c r="E385" s="2" t="str">
        <f>IFERROR(__xludf.DUMMYFUNCTION("INDEX(SPLIT(A385, ""_""), 2)"),"coldlight")</f>
        <v>coldlight</v>
      </c>
      <c r="F385" s="1" t="s">
        <v>2273</v>
      </c>
      <c r="G385" s="2">
        <f>IFERROR(__xludf.DUMMYFUNCTION("IF(B385="""","""",COUNTA(SPLIT(B385,"" "")))"),28.0)</f>
        <v>28</v>
      </c>
    </row>
    <row r="386">
      <c r="A386" s="1" t="s">
        <v>2284</v>
      </c>
      <c r="B386" s="1" t="s">
        <v>2285</v>
      </c>
      <c r="C386" s="1">
        <v>2.0</v>
      </c>
      <c r="D386" s="1" t="s">
        <v>16118</v>
      </c>
      <c r="E386" s="2" t="str">
        <f>IFERROR(__xludf.DUMMYFUNCTION("INDEX(SPLIT(A386, ""_""), 2)"),"coldlight")</f>
        <v>coldlight</v>
      </c>
      <c r="F386" s="1" t="s">
        <v>2273</v>
      </c>
      <c r="G386" s="2">
        <f>IFERROR(__xludf.DUMMYFUNCTION("IF(B386="""","""",COUNTA(SPLIT(B386,"" "")))"),24.0)</f>
        <v>24</v>
      </c>
    </row>
    <row r="387">
      <c r="A387" s="1" t="s">
        <v>2286</v>
      </c>
      <c r="B387" s="1" t="s">
        <v>2287</v>
      </c>
      <c r="C387" s="1">
        <v>9.0</v>
      </c>
      <c r="D387" s="1" t="s">
        <v>16120</v>
      </c>
      <c r="E387" s="2" t="str">
        <f>IFERROR(__xludf.DUMMYFUNCTION("INDEX(SPLIT(A387, ""_""), 2)"),"coldlight")</f>
        <v>coldlight</v>
      </c>
      <c r="F387" s="1" t="s">
        <v>2273</v>
      </c>
      <c r="G387" s="2">
        <f>IFERROR(__xludf.DUMMYFUNCTION("IF(B387="""","""",COUNTA(SPLIT(B387,"" "")))"),23.0)</f>
        <v>23</v>
      </c>
    </row>
    <row r="388">
      <c r="A388" s="1" t="s">
        <v>2288</v>
      </c>
      <c r="B388" s="1" t="s">
        <v>2289</v>
      </c>
      <c r="C388" s="1">
        <v>2.0</v>
      </c>
      <c r="D388" s="1" t="s">
        <v>16118</v>
      </c>
      <c r="E388" s="2" t="str">
        <f>IFERROR(__xludf.DUMMYFUNCTION("INDEX(SPLIT(A388, ""_""), 2)"),"coldlight")</f>
        <v>coldlight</v>
      </c>
      <c r="F388" s="1" t="s">
        <v>2273</v>
      </c>
      <c r="G388" s="2">
        <f>IFERROR(__xludf.DUMMYFUNCTION("IF(B388="""","""",COUNTA(SPLIT(B388,"" "")))"),30.0)</f>
        <v>30</v>
      </c>
    </row>
    <row r="389">
      <c r="A389" s="1" t="s">
        <v>2290</v>
      </c>
      <c r="B389" s="1" t="s">
        <v>2291</v>
      </c>
      <c r="C389" s="1">
        <v>1.0</v>
      </c>
      <c r="D389" s="1" t="s">
        <v>16113</v>
      </c>
      <c r="E389" s="2" t="str">
        <f>IFERROR(__xludf.DUMMYFUNCTION("INDEX(SPLIT(A389, ""_""), 2)"),"coldlight")</f>
        <v>coldlight</v>
      </c>
      <c r="F389" s="1" t="s">
        <v>2273</v>
      </c>
      <c r="G389" s="2">
        <f>IFERROR(__xludf.DUMMYFUNCTION("IF(B389="""","""",COUNTA(SPLIT(B389,"" "")))"),32.0)</f>
        <v>32</v>
      </c>
    </row>
    <row r="390">
      <c r="A390" s="1" t="s">
        <v>2292</v>
      </c>
      <c r="B390" s="1" t="s">
        <v>2293</v>
      </c>
      <c r="C390" s="1">
        <v>1.0</v>
      </c>
      <c r="D390" s="1" t="s">
        <v>16113</v>
      </c>
      <c r="E390" s="2" t="str">
        <f>IFERROR(__xludf.DUMMYFUNCTION("INDEX(SPLIT(A390, ""_""), 2)"),"coldlight")</f>
        <v>coldlight</v>
      </c>
      <c r="F390" s="1" t="s">
        <v>2273</v>
      </c>
      <c r="G390" s="2">
        <f>IFERROR(__xludf.DUMMYFUNCTION("IF(B390="""","""",COUNTA(SPLIT(B390,"" "")))"),9.0)</f>
        <v>9</v>
      </c>
    </row>
    <row r="391">
      <c r="A391" s="1" t="s">
        <v>2294</v>
      </c>
      <c r="B391" s="1" t="s">
        <v>2295</v>
      </c>
      <c r="C391" s="1">
        <v>1.0</v>
      </c>
      <c r="D391" s="1" t="s">
        <v>16113</v>
      </c>
      <c r="E391" s="2" t="str">
        <f>IFERROR(__xludf.DUMMYFUNCTION("INDEX(SPLIT(A391, ""_""), 2)"),"coldlight")</f>
        <v>coldlight</v>
      </c>
      <c r="F391" s="1" t="s">
        <v>2273</v>
      </c>
      <c r="G391" s="2">
        <f>IFERROR(__xludf.DUMMYFUNCTION("IF(B391="""","""",COUNTA(SPLIT(B391,"" "")))"),29.0)</f>
        <v>29</v>
      </c>
    </row>
    <row r="392">
      <c r="A392" s="1" t="s">
        <v>2296</v>
      </c>
      <c r="B392" s="1" t="s">
        <v>2297</v>
      </c>
      <c r="C392" s="1">
        <v>1.0</v>
      </c>
      <c r="D392" s="1" t="s">
        <v>16113</v>
      </c>
      <c r="E392" s="2" t="str">
        <f>IFERROR(__xludf.DUMMYFUNCTION("INDEX(SPLIT(A392, ""_""), 2)"),"coldlight")</f>
        <v>coldlight</v>
      </c>
      <c r="F392" s="1" t="s">
        <v>2273</v>
      </c>
      <c r="G392" s="2">
        <f>IFERROR(__xludf.DUMMYFUNCTION("IF(B392="""","""",COUNTA(SPLIT(B392,"" "")))"),23.0)</f>
        <v>23</v>
      </c>
    </row>
    <row r="393">
      <c r="A393" s="1" t="s">
        <v>2298</v>
      </c>
      <c r="B393" s="1" t="s">
        <v>2299</v>
      </c>
      <c r="C393" s="1">
        <v>1.0</v>
      </c>
      <c r="D393" s="1" t="s">
        <v>16113</v>
      </c>
      <c r="E393" s="2" t="str">
        <f>IFERROR(__xludf.DUMMYFUNCTION("INDEX(SPLIT(A393, ""_""), 2)"),"coldlight")</f>
        <v>coldlight</v>
      </c>
      <c r="F393" s="1" t="s">
        <v>2273</v>
      </c>
      <c r="G393" s="2">
        <f>IFERROR(__xludf.DUMMYFUNCTION("IF(B393="""","""",COUNTA(SPLIT(B393,"" "")))"),29.0)</f>
        <v>29</v>
      </c>
    </row>
    <row r="394">
      <c r="A394" s="1" t="s">
        <v>2300</v>
      </c>
      <c r="B394" s="1" t="s">
        <v>2301</v>
      </c>
      <c r="C394" s="1">
        <v>1.0</v>
      </c>
      <c r="D394" s="1" t="s">
        <v>16113</v>
      </c>
      <c r="E394" s="2" t="str">
        <f>IFERROR(__xludf.DUMMYFUNCTION("INDEX(SPLIT(A394, ""_""), 2)"),"coldlight")</f>
        <v>coldlight</v>
      </c>
      <c r="F394" s="1" t="s">
        <v>2273</v>
      </c>
      <c r="G394" s="2">
        <f>IFERROR(__xludf.DUMMYFUNCTION("IF(B394="""","""",COUNTA(SPLIT(B394,"" "")))"),25.0)</f>
        <v>25</v>
      </c>
    </row>
    <row r="395">
      <c r="A395" s="1" t="s">
        <v>2302</v>
      </c>
      <c r="B395" s="1" t="s">
        <v>2303</v>
      </c>
      <c r="C395" s="1">
        <v>1.0</v>
      </c>
      <c r="D395" s="1" t="s">
        <v>16113</v>
      </c>
      <c r="E395" s="2" t="str">
        <f>IFERROR(__xludf.DUMMYFUNCTION("INDEX(SPLIT(A395, ""_""), 2)"),"coldlight")</f>
        <v>coldlight</v>
      </c>
      <c r="F395" s="1" t="s">
        <v>2273</v>
      </c>
      <c r="G395" s="2">
        <f>IFERROR(__xludf.DUMMYFUNCTION("IF(B395="""","""",COUNTA(SPLIT(B395,"" "")))"),16.0)</f>
        <v>16</v>
      </c>
    </row>
    <row r="396">
      <c r="A396" s="1" t="s">
        <v>2304</v>
      </c>
      <c r="B396" s="1" t="s">
        <v>2305</v>
      </c>
      <c r="C396" s="1">
        <v>1.0</v>
      </c>
      <c r="D396" s="1" t="s">
        <v>16113</v>
      </c>
      <c r="E396" s="2" t="str">
        <f>IFERROR(__xludf.DUMMYFUNCTION("INDEX(SPLIT(A396, ""_""), 2)"),"coldlight")</f>
        <v>coldlight</v>
      </c>
      <c r="F396" s="1" t="s">
        <v>2273</v>
      </c>
      <c r="G396" s="2">
        <f>IFERROR(__xludf.DUMMYFUNCTION("IF(B396="""","""",COUNTA(SPLIT(B396,"" "")))"),23.0)</f>
        <v>23</v>
      </c>
    </row>
    <row r="397">
      <c r="A397" s="1" t="s">
        <v>2306</v>
      </c>
      <c r="B397" s="1" t="s">
        <v>2307</v>
      </c>
      <c r="C397" s="1">
        <v>1.0</v>
      </c>
      <c r="D397" s="1" t="s">
        <v>16113</v>
      </c>
      <c r="E397" s="2" t="str">
        <f>IFERROR(__xludf.DUMMYFUNCTION("INDEX(SPLIT(A397, ""_""), 2)"),"darksword")</f>
        <v>darksword</v>
      </c>
      <c r="F397" s="1" t="s">
        <v>2351</v>
      </c>
      <c r="G397" s="2">
        <f>IFERROR(__xludf.DUMMYFUNCTION("IF(B397="""","""",COUNTA(SPLIT(B397,"" "")))"),52.0)</f>
        <v>52</v>
      </c>
    </row>
    <row r="398">
      <c r="A398" s="1" t="s">
        <v>2308</v>
      </c>
      <c r="B398" s="1" t="s">
        <v>2309</v>
      </c>
      <c r="C398" s="1">
        <v>1.0</v>
      </c>
      <c r="D398" s="1" t="s">
        <v>16113</v>
      </c>
      <c r="E398" s="2" t="str">
        <f>IFERROR(__xludf.DUMMYFUNCTION("INDEX(SPLIT(A398, ""_""), 2)"),"darksword")</f>
        <v>darksword</v>
      </c>
      <c r="F398" s="1" t="s">
        <v>2351</v>
      </c>
      <c r="G398" s="2">
        <f>IFERROR(__xludf.DUMMYFUNCTION("IF(B398="""","""",COUNTA(SPLIT(B398,"" "")))"),38.0)</f>
        <v>38</v>
      </c>
    </row>
    <row r="399">
      <c r="A399" s="1" t="s">
        <v>2310</v>
      </c>
      <c r="B399" s="1" t="s">
        <v>2311</v>
      </c>
      <c r="C399" s="1">
        <v>2.0</v>
      </c>
      <c r="D399" s="1" t="s">
        <v>16118</v>
      </c>
      <c r="E399" s="2" t="str">
        <f>IFERROR(__xludf.DUMMYFUNCTION("INDEX(SPLIT(A399, ""_""), 2)"),"darksword")</f>
        <v>darksword</v>
      </c>
      <c r="F399" s="1" t="s">
        <v>2351</v>
      </c>
      <c r="G399" s="2">
        <f>IFERROR(__xludf.DUMMYFUNCTION("IF(B399="""","""",COUNTA(SPLIT(B399,"" "")))"),18.0)</f>
        <v>18</v>
      </c>
    </row>
    <row r="400">
      <c r="A400" s="1" t="s">
        <v>2312</v>
      </c>
      <c r="B400" s="1" t="s">
        <v>2313</v>
      </c>
      <c r="C400" s="1">
        <v>3.0</v>
      </c>
      <c r="D400" s="1" t="s">
        <v>818</v>
      </c>
      <c r="E400" s="2" t="str">
        <f>IFERROR(__xludf.DUMMYFUNCTION("INDEX(SPLIT(A400, ""_""), 2)"),"darksword")</f>
        <v>darksword</v>
      </c>
      <c r="F400" s="1" t="s">
        <v>2351</v>
      </c>
      <c r="G400" s="2">
        <f>IFERROR(__xludf.DUMMYFUNCTION("IF(B400="""","""",COUNTA(SPLIT(B400,"" "")))"),29.0)</f>
        <v>29</v>
      </c>
    </row>
    <row r="401">
      <c r="A401" s="1" t="s">
        <v>2314</v>
      </c>
      <c r="B401" s="1" t="s">
        <v>2315</v>
      </c>
      <c r="C401" s="1">
        <v>2.0</v>
      </c>
      <c r="D401" s="1" t="s">
        <v>16118</v>
      </c>
      <c r="E401" s="2" t="str">
        <f>IFERROR(__xludf.DUMMYFUNCTION("INDEX(SPLIT(A401, ""_""), 2)"),"darksword")</f>
        <v>darksword</v>
      </c>
      <c r="F401" s="1" t="s">
        <v>2351</v>
      </c>
      <c r="G401" s="2">
        <f>IFERROR(__xludf.DUMMYFUNCTION("IF(B401="""","""",COUNTA(SPLIT(B401,"" "")))"),15.0)</f>
        <v>15</v>
      </c>
    </row>
    <row r="402">
      <c r="A402" s="1" t="s">
        <v>2316</v>
      </c>
      <c r="B402" s="1" t="s">
        <v>2317</v>
      </c>
      <c r="C402" s="1">
        <v>3.0</v>
      </c>
      <c r="D402" s="1" t="s">
        <v>818</v>
      </c>
      <c r="E402" s="2" t="str">
        <f>IFERROR(__xludf.DUMMYFUNCTION("INDEX(SPLIT(A402, ""_""), 2)"),"darksword")</f>
        <v>darksword</v>
      </c>
      <c r="F402" s="1" t="s">
        <v>2351</v>
      </c>
      <c r="G402" s="2">
        <f>IFERROR(__xludf.DUMMYFUNCTION("IF(B402="""","""",COUNTA(SPLIT(B402,"" "")))"),19.0)</f>
        <v>19</v>
      </c>
    </row>
    <row r="403">
      <c r="A403" s="1" t="s">
        <v>2318</v>
      </c>
      <c r="B403" s="1" t="s">
        <v>2319</v>
      </c>
      <c r="C403" s="1">
        <v>1.0</v>
      </c>
      <c r="D403" s="1" t="s">
        <v>16113</v>
      </c>
      <c r="E403" s="2" t="str">
        <f>IFERROR(__xludf.DUMMYFUNCTION("INDEX(SPLIT(A403, ""_""), 2)"),"darksword")</f>
        <v>darksword</v>
      </c>
      <c r="F403" s="1" t="s">
        <v>2351</v>
      </c>
      <c r="G403" s="2">
        <f>IFERROR(__xludf.DUMMYFUNCTION("IF(B403="""","""",COUNTA(SPLIT(B403,"" "")))"),32.0)</f>
        <v>32</v>
      </c>
    </row>
    <row r="404">
      <c r="A404" s="1" t="s">
        <v>2320</v>
      </c>
      <c r="B404" s="1" t="s">
        <v>2321</v>
      </c>
      <c r="C404" s="1">
        <v>2.0</v>
      </c>
      <c r="D404" s="1" t="s">
        <v>16118</v>
      </c>
      <c r="E404" s="2" t="str">
        <f>IFERROR(__xludf.DUMMYFUNCTION("INDEX(SPLIT(A404, ""_""), 2)"),"darksword")</f>
        <v>darksword</v>
      </c>
      <c r="F404" s="1" t="s">
        <v>2351</v>
      </c>
      <c r="G404" s="2">
        <f>IFERROR(__xludf.DUMMYFUNCTION("IF(B404="""","""",COUNTA(SPLIT(B404,"" "")))"),6.0)</f>
        <v>6</v>
      </c>
    </row>
    <row r="405">
      <c r="A405" s="1" t="s">
        <v>2322</v>
      </c>
      <c r="B405" s="1" t="s">
        <v>2323</v>
      </c>
      <c r="C405" s="1">
        <v>1.0</v>
      </c>
      <c r="D405" s="1" t="s">
        <v>16113</v>
      </c>
      <c r="E405" s="2" t="str">
        <f>IFERROR(__xludf.DUMMYFUNCTION("INDEX(SPLIT(A405, ""_""), 2)"),"darksword")</f>
        <v>darksword</v>
      </c>
      <c r="F405" s="1" t="s">
        <v>2351</v>
      </c>
      <c r="G405" s="2">
        <f>IFERROR(__xludf.DUMMYFUNCTION("IF(B405="""","""",COUNTA(SPLIT(B405,"" "")))"),22.0)</f>
        <v>22</v>
      </c>
    </row>
    <row r="406">
      <c r="A406" s="1" t="s">
        <v>2324</v>
      </c>
      <c r="B406" s="1" t="s">
        <v>2325</v>
      </c>
      <c r="C406" s="1">
        <v>2.0</v>
      </c>
      <c r="D406" s="1" t="s">
        <v>16118</v>
      </c>
      <c r="E406" s="2" t="str">
        <f>IFERROR(__xludf.DUMMYFUNCTION("INDEX(SPLIT(A406, ""_""), 2)"),"darksword")</f>
        <v>darksword</v>
      </c>
      <c r="F406" s="1" t="s">
        <v>2351</v>
      </c>
      <c r="G406" s="2">
        <f>IFERROR(__xludf.DUMMYFUNCTION("IF(B406="""","""",COUNTA(SPLIT(B406,"" "")))"),14.0)</f>
        <v>14</v>
      </c>
    </row>
    <row r="407">
      <c r="A407" s="1" t="s">
        <v>2326</v>
      </c>
      <c r="B407" s="1" t="s">
        <v>2327</v>
      </c>
      <c r="C407" s="1">
        <v>1.0</v>
      </c>
      <c r="D407" s="1" t="s">
        <v>16113</v>
      </c>
      <c r="E407" s="2" t="str">
        <f>IFERROR(__xludf.DUMMYFUNCTION("INDEX(SPLIT(A407, ""_""), 2)"),"darksword")</f>
        <v>darksword</v>
      </c>
      <c r="F407" s="1" t="s">
        <v>2351</v>
      </c>
      <c r="G407" s="2">
        <f>IFERROR(__xludf.DUMMYFUNCTION("IF(B407="""","""",COUNTA(SPLIT(B407,"" "")))"),22.0)</f>
        <v>22</v>
      </c>
    </row>
    <row r="408">
      <c r="A408" s="1" t="s">
        <v>2328</v>
      </c>
      <c r="B408" s="1" t="s">
        <v>2329</v>
      </c>
      <c r="C408" s="1">
        <v>1.0</v>
      </c>
      <c r="D408" s="1" t="s">
        <v>16113</v>
      </c>
      <c r="E408" s="2" t="str">
        <f>IFERROR(__xludf.DUMMYFUNCTION("INDEX(SPLIT(A408, ""_""), 2)"),"darksword")</f>
        <v>darksword</v>
      </c>
      <c r="F408" s="1" t="s">
        <v>2351</v>
      </c>
      <c r="G408" s="2">
        <f>IFERROR(__xludf.DUMMYFUNCTION("IF(B408="""","""",COUNTA(SPLIT(B408,"" "")))"),19.0)</f>
        <v>19</v>
      </c>
    </row>
    <row r="409">
      <c r="A409" s="1" t="s">
        <v>2330</v>
      </c>
      <c r="B409" s="1" t="s">
        <v>2331</v>
      </c>
      <c r="C409" s="1">
        <v>1.0</v>
      </c>
      <c r="D409" s="1" t="s">
        <v>16113</v>
      </c>
      <c r="E409" s="2" t="str">
        <f>IFERROR(__xludf.DUMMYFUNCTION("INDEX(SPLIT(A409, ""_""), 2)"),"darksword")</f>
        <v>darksword</v>
      </c>
      <c r="F409" s="1" t="s">
        <v>2351</v>
      </c>
      <c r="G409" s="2">
        <f>IFERROR(__xludf.DUMMYFUNCTION("IF(B409="""","""",COUNTA(SPLIT(B409,"" "")))"),27.0)</f>
        <v>27</v>
      </c>
    </row>
    <row r="410">
      <c r="A410" s="1" t="s">
        <v>2332</v>
      </c>
      <c r="B410" s="1" t="s">
        <v>2333</v>
      </c>
      <c r="C410" s="1">
        <v>1.0</v>
      </c>
      <c r="D410" s="1" t="s">
        <v>16113</v>
      </c>
      <c r="E410" s="2" t="str">
        <f>IFERROR(__xludf.DUMMYFUNCTION("INDEX(SPLIT(A410, ""_""), 2)"),"darksword")</f>
        <v>darksword</v>
      </c>
      <c r="F410" s="1" t="s">
        <v>2351</v>
      </c>
      <c r="G410" s="2">
        <f>IFERROR(__xludf.DUMMYFUNCTION("IF(B410="""","""",COUNTA(SPLIT(B410,"" "")))"),38.0)</f>
        <v>38</v>
      </c>
    </row>
    <row r="411">
      <c r="A411" s="1" t="s">
        <v>2334</v>
      </c>
      <c r="B411" s="1" t="s">
        <v>2335</v>
      </c>
      <c r="C411" s="1">
        <v>1.0</v>
      </c>
      <c r="D411" s="1" t="s">
        <v>16113</v>
      </c>
      <c r="E411" s="2" t="str">
        <f>IFERROR(__xludf.DUMMYFUNCTION("INDEX(SPLIT(A411, ""_""), 2)"),"darksword")</f>
        <v>darksword</v>
      </c>
      <c r="F411" s="1" t="s">
        <v>2351</v>
      </c>
      <c r="G411" s="2">
        <f>IFERROR(__xludf.DUMMYFUNCTION("IF(B411="""","""",COUNTA(SPLIT(B411,"" "")))"),44.0)</f>
        <v>44</v>
      </c>
    </row>
    <row r="412">
      <c r="A412" s="1" t="s">
        <v>2336</v>
      </c>
      <c r="B412" s="1" t="s">
        <v>2337</v>
      </c>
      <c r="C412" s="1">
        <v>1.0</v>
      </c>
      <c r="D412" s="1" t="s">
        <v>16113</v>
      </c>
      <c r="E412" s="2" t="str">
        <f>IFERROR(__xludf.DUMMYFUNCTION("INDEX(SPLIT(A412, ""_""), 2)"),"darksword")</f>
        <v>darksword</v>
      </c>
      <c r="F412" s="1" t="s">
        <v>2351</v>
      </c>
      <c r="G412" s="2">
        <f>IFERROR(__xludf.DUMMYFUNCTION("IF(B412="""","""",COUNTA(SPLIT(B412,"" "")))"),19.0)</f>
        <v>19</v>
      </c>
    </row>
    <row r="413">
      <c r="A413" s="1" t="s">
        <v>2338</v>
      </c>
      <c r="B413" s="1" t="s">
        <v>2339</v>
      </c>
      <c r="C413" s="1">
        <v>1.0</v>
      </c>
      <c r="D413" s="1" t="s">
        <v>16113</v>
      </c>
      <c r="E413" s="2" t="str">
        <f>IFERROR(__xludf.DUMMYFUNCTION("INDEX(SPLIT(A413, ""_""), 2)"),"darksword")</f>
        <v>darksword</v>
      </c>
      <c r="F413" s="1" t="s">
        <v>2351</v>
      </c>
      <c r="G413" s="2">
        <f>IFERROR(__xludf.DUMMYFUNCTION("IF(B413="""","""",COUNTA(SPLIT(B413,"" "")))"),22.0)</f>
        <v>22</v>
      </c>
    </row>
    <row r="414">
      <c r="A414" s="1" t="s">
        <v>2340</v>
      </c>
      <c r="B414" s="1" t="s">
        <v>2341</v>
      </c>
      <c r="C414" s="1">
        <v>1.0</v>
      </c>
      <c r="D414" s="1" t="s">
        <v>16113</v>
      </c>
      <c r="E414" s="2" t="str">
        <f>IFERROR(__xludf.DUMMYFUNCTION("INDEX(SPLIT(A414, ""_""), 2)"),"darksword")</f>
        <v>darksword</v>
      </c>
      <c r="F414" s="1" t="s">
        <v>2351</v>
      </c>
      <c r="G414" s="2">
        <f>IFERROR(__xludf.DUMMYFUNCTION("IF(B414="""","""",COUNTA(SPLIT(B414,"" "")))"),51.0)</f>
        <v>51</v>
      </c>
    </row>
    <row r="415">
      <c r="A415" s="1" t="s">
        <v>2342</v>
      </c>
      <c r="B415" s="1" t="s">
        <v>2343</v>
      </c>
      <c r="C415" s="1">
        <v>1.0</v>
      </c>
      <c r="D415" s="1" t="s">
        <v>16113</v>
      </c>
      <c r="E415" s="2" t="str">
        <f>IFERROR(__xludf.DUMMYFUNCTION("INDEX(SPLIT(A415, ""_""), 2)"),"darksword")</f>
        <v>darksword</v>
      </c>
      <c r="F415" s="1" t="s">
        <v>2351</v>
      </c>
      <c r="G415" s="2">
        <f>IFERROR(__xludf.DUMMYFUNCTION("IF(B415="""","""",COUNTA(SPLIT(B415,"" "")))"),25.0)</f>
        <v>25</v>
      </c>
    </row>
    <row r="416">
      <c r="A416" s="1" t="s">
        <v>2344</v>
      </c>
      <c r="B416" s="1" t="s">
        <v>2345</v>
      </c>
      <c r="C416" s="1">
        <v>2.0</v>
      </c>
      <c r="D416" s="1" t="s">
        <v>16118</v>
      </c>
      <c r="E416" s="2" t="str">
        <f>IFERROR(__xludf.DUMMYFUNCTION("INDEX(SPLIT(A416, ""_""), 2)"),"darksword")</f>
        <v>darksword</v>
      </c>
      <c r="F416" s="1" t="s">
        <v>2351</v>
      </c>
      <c r="G416" s="2">
        <f>IFERROR(__xludf.DUMMYFUNCTION("IF(B416="""","""",COUNTA(SPLIT(B416,"" "")))"),12.0)</f>
        <v>12</v>
      </c>
    </row>
    <row r="417">
      <c r="A417" s="1" t="s">
        <v>2346</v>
      </c>
      <c r="B417" s="1" t="s">
        <v>2347</v>
      </c>
      <c r="C417" s="1">
        <v>1.0</v>
      </c>
      <c r="D417" s="1" t="s">
        <v>16113</v>
      </c>
      <c r="E417" s="2" t="str">
        <f>IFERROR(__xludf.DUMMYFUNCTION("INDEX(SPLIT(A417, ""_""), 2)"),"darksword")</f>
        <v>darksword</v>
      </c>
      <c r="F417" s="1" t="s">
        <v>2351</v>
      </c>
      <c r="G417" s="2">
        <f>IFERROR(__xludf.DUMMYFUNCTION("IF(B417="""","""",COUNTA(SPLIT(B417,"" "")))"),33.0)</f>
        <v>33</v>
      </c>
    </row>
    <row r="418">
      <c r="A418" s="1" t="s">
        <v>2348</v>
      </c>
      <c r="B418" s="1" t="s">
        <v>2349</v>
      </c>
      <c r="C418" s="1">
        <v>2.0</v>
      </c>
      <c r="D418" s="1" t="s">
        <v>16118</v>
      </c>
      <c r="E418" s="2" t="str">
        <f>IFERROR(__xludf.DUMMYFUNCTION("INDEX(SPLIT(A418, ""_""), 2)"),"darksword")</f>
        <v>darksword</v>
      </c>
      <c r="F418" s="1" t="s">
        <v>2351</v>
      </c>
      <c r="G418" s="2">
        <f>IFERROR(__xludf.DUMMYFUNCTION("IF(B418="""","""",COUNTA(SPLIT(B418,"" "")))"),16.0)</f>
        <v>16</v>
      </c>
    </row>
    <row r="419">
      <c r="A419" s="1" t="s">
        <v>2350</v>
      </c>
      <c r="B419" s="1" t="s">
        <v>2351</v>
      </c>
      <c r="C419" s="1">
        <v>1.0</v>
      </c>
      <c r="D419" s="1" t="s">
        <v>16113</v>
      </c>
      <c r="E419" s="2" t="str">
        <f>IFERROR(__xludf.DUMMYFUNCTION("INDEX(SPLIT(A419, ""_""), 2)"),"darksword")</f>
        <v>darksword</v>
      </c>
      <c r="F419" s="1" t="s">
        <v>2351</v>
      </c>
      <c r="G419" s="2">
        <f>IFERROR(__xludf.DUMMYFUNCTION("IF(B419="""","""",COUNTA(SPLIT(B419,"" "")))"),4.0)</f>
        <v>4</v>
      </c>
    </row>
    <row r="420">
      <c r="A420" s="1" t="s">
        <v>2352</v>
      </c>
      <c r="B420" s="1" t="s">
        <v>2353</v>
      </c>
      <c r="C420" s="1">
        <v>1.0</v>
      </c>
      <c r="D420" s="1" t="s">
        <v>16113</v>
      </c>
      <c r="E420" s="2" t="str">
        <f>IFERROR(__xludf.DUMMYFUNCTION("INDEX(SPLIT(A420, ""_""), 2)"),"darksword")</f>
        <v>darksword</v>
      </c>
      <c r="F420" s="1" t="s">
        <v>2351</v>
      </c>
      <c r="G420" s="2">
        <f>IFERROR(__xludf.DUMMYFUNCTION("IF(B420="""","""",COUNTA(SPLIT(B420,"" "")))"),23.0)</f>
        <v>23</v>
      </c>
    </row>
    <row r="421">
      <c r="A421" s="1" t="s">
        <v>2354</v>
      </c>
      <c r="B421" s="1" t="s">
        <v>2355</v>
      </c>
      <c r="C421" s="1">
        <v>2.0</v>
      </c>
      <c r="D421" s="1" t="s">
        <v>16118</v>
      </c>
      <c r="E421" s="2" t="str">
        <f>IFERROR(__xludf.DUMMYFUNCTION("INDEX(SPLIT(A421, ""_""), 2)"),"darksword")</f>
        <v>darksword</v>
      </c>
      <c r="F421" s="1" t="s">
        <v>2351</v>
      </c>
      <c r="G421" s="2">
        <f>IFERROR(__xludf.DUMMYFUNCTION("IF(B421="""","""",COUNTA(SPLIT(B421,"" "")))"),11.0)</f>
        <v>11</v>
      </c>
    </row>
    <row r="422">
      <c r="A422" s="1" t="s">
        <v>2356</v>
      </c>
      <c r="B422" s="1" t="s">
        <v>2357</v>
      </c>
      <c r="C422" s="1">
        <v>3.0</v>
      </c>
      <c r="D422" s="1" t="s">
        <v>818</v>
      </c>
      <c r="E422" s="2" t="str">
        <f>IFERROR(__xludf.DUMMYFUNCTION("INDEX(SPLIT(A422, ""_""), 2)"),"darksword")</f>
        <v>darksword</v>
      </c>
      <c r="F422" s="1" t="s">
        <v>2351</v>
      </c>
      <c r="G422" s="2">
        <f>IFERROR(__xludf.DUMMYFUNCTION("IF(B422="""","""",COUNTA(SPLIT(B422,"" "")))"),11.0)</f>
        <v>11</v>
      </c>
    </row>
    <row r="423">
      <c r="A423" s="1" t="s">
        <v>2358</v>
      </c>
      <c r="B423" s="1" t="s">
        <v>2359</v>
      </c>
      <c r="C423" s="1">
        <v>1.0</v>
      </c>
      <c r="D423" s="1" t="s">
        <v>16113</v>
      </c>
      <c r="E423" s="2" t="str">
        <f>IFERROR(__xludf.DUMMYFUNCTION("INDEX(SPLIT(A423, ""_""), 2)"),"darksword")</f>
        <v>darksword</v>
      </c>
      <c r="F423" s="1" t="s">
        <v>2351</v>
      </c>
      <c r="G423" s="2">
        <f>IFERROR(__xludf.DUMMYFUNCTION("IF(B423="""","""",COUNTA(SPLIT(B423,"" "")))"),14.0)</f>
        <v>14</v>
      </c>
    </row>
    <row r="424">
      <c r="A424" s="1" t="s">
        <v>2360</v>
      </c>
      <c r="B424" s="1" t="s">
        <v>2361</v>
      </c>
      <c r="C424" s="1">
        <v>1.0</v>
      </c>
      <c r="D424" s="1" t="s">
        <v>16113</v>
      </c>
      <c r="E424" s="2" t="str">
        <f>IFERROR(__xludf.DUMMYFUNCTION("INDEX(SPLIT(A424, ""_""), 2)"),"darksword")</f>
        <v>darksword</v>
      </c>
      <c r="F424" s="1" t="s">
        <v>2351</v>
      </c>
      <c r="G424" s="2">
        <f>IFERROR(__xludf.DUMMYFUNCTION("IF(B424="""","""",COUNTA(SPLIT(B424,"" "")))"),19.0)</f>
        <v>19</v>
      </c>
    </row>
    <row r="425">
      <c r="A425" s="1" t="s">
        <v>2362</v>
      </c>
      <c r="B425" s="1" t="s">
        <v>2363</v>
      </c>
      <c r="C425" s="1">
        <v>1.0</v>
      </c>
      <c r="D425" s="1" t="s">
        <v>16113</v>
      </c>
      <c r="E425" s="2" t="str">
        <f>IFERROR(__xludf.DUMMYFUNCTION("INDEX(SPLIT(A425, ""_""), 2)"),"darksword")</f>
        <v>darksword</v>
      </c>
      <c r="F425" s="1" t="s">
        <v>2351</v>
      </c>
      <c r="G425" s="2">
        <f>IFERROR(__xludf.DUMMYFUNCTION("IF(B425="""","""",COUNTA(SPLIT(B425,"" "")))"),15.0)</f>
        <v>15</v>
      </c>
    </row>
    <row r="426">
      <c r="A426" s="1" t="s">
        <v>2364</v>
      </c>
      <c r="B426" s="1" t="s">
        <v>2365</v>
      </c>
      <c r="C426" s="1">
        <v>1.0</v>
      </c>
      <c r="D426" s="1" t="s">
        <v>16113</v>
      </c>
      <c r="E426" s="2" t="str">
        <f>IFERROR(__xludf.DUMMYFUNCTION("INDEX(SPLIT(A426, ""_""), 2)"),"darksword")</f>
        <v>darksword</v>
      </c>
      <c r="F426" s="1" t="s">
        <v>2351</v>
      </c>
      <c r="G426" s="2">
        <f>IFERROR(__xludf.DUMMYFUNCTION("IF(B426="""","""",COUNTA(SPLIT(B426,"" "")))"),15.0)</f>
        <v>15</v>
      </c>
    </row>
    <row r="427">
      <c r="A427" s="1" t="s">
        <v>2366</v>
      </c>
      <c r="B427" s="1" t="s">
        <v>2367</v>
      </c>
      <c r="C427" s="1">
        <v>1.0</v>
      </c>
      <c r="D427" s="1" t="s">
        <v>16113</v>
      </c>
      <c r="E427" s="2" t="str">
        <f>IFERROR(__xludf.DUMMYFUNCTION("INDEX(SPLIT(A427, ""_""), 2)"),"darksword")</f>
        <v>darksword</v>
      </c>
      <c r="F427" s="1" t="s">
        <v>2351</v>
      </c>
      <c r="G427" s="2">
        <f>IFERROR(__xludf.DUMMYFUNCTION("IF(B427="""","""",COUNTA(SPLIT(B427,"" "")))"),18.0)</f>
        <v>18</v>
      </c>
    </row>
    <row r="428">
      <c r="A428" s="1" t="s">
        <v>2368</v>
      </c>
      <c r="B428" s="1" t="s">
        <v>2369</v>
      </c>
      <c r="C428" s="1">
        <v>1.0</v>
      </c>
      <c r="D428" s="1" t="s">
        <v>16113</v>
      </c>
      <c r="E428" s="2" t="str">
        <f>IFERROR(__xludf.DUMMYFUNCTION("INDEX(SPLIT(A428, ""_""), 2)"),"darksword")</f>
        <v>darksword</v>
      </c>
      <c r="F428" s="1" t="s">
        <v>2351</v>
      </c>
      <c r="G428" s="2">
        <f>IFERROR(__xludf.DUMMYFUNCTION("IF(B428="""","""",COUNTA(SPLIT(B428,"" "")))"),25.0)</f>
        <v>25</v>
      </c>
    </row>
    <row r="429">
      <c r="A429" s="1" t="s">
        <v>2370</v>
      </c>
      <c r="B429" s="1" t="s">
        <v>2371</v>
      </c>
      <c r="C429" s="1">
        <v>1.0</v>
      </c>
      <c r="D429" s="1" t="s">
        <v>16113</v>
      </c>
      <c r="E429" s="2" t="str">
        <f>IFERROR(__xludf.DUMMYFUNCTION("INDEX(SPLIT(A429, ""_""), 2)"),"darksword")</f>
        <v>darksword</v>
      </c>
      <c r="F429" s="1" t="s">
        <v>2351</v>
      </c>
      <c r="G429" s="2">
        <f>IFERROR(__xludf.DUMMYFUNCTION("IF(B429="""","""",COUNTA(SPLIT(B429,"" "")))"),16.0)</f>
        <v>16</v>
      </c>
    </row>
    <row r="430">
      <c r="A430" s="1" t="s">
        <v>2372</v>
      </c>
      <c r="B430" s="1" t="s">
        <v>2373</v>
      </c>
      <c r="C430" s="1">
        <v>1.0</v>
      </c>
      <c r="D430" s="1" t="s">
        <v>16113</v>
      </c>
      <c r="E430" s="2" t="str">
        <f>IFERROR(__xludf.DUMMYFUNCTION("INDEX(SPLIT(A430, ""_""), 2)"),"darksword")</f>
        <v>darksword</v>
      </c>
      <c r="F430" s="1" t="s">
        <v>2351</v>
      </c>
      <c r="G430" s="2">
        <f>IFERROR(__xludf.DUMMYFUNCTION("IF(B430="""","""",COUNTA(SPLIT(B430,"" "")))"),19.0)</f>
        <v>19</v>
      </c>
    </row>
    <row r="431">
      <c r="A431" s="1" t="s">
        <v>2374</v>
      </c>
      <c r="B431" s="1" t="s">
        <v>2375</v>
      </c>
      <c r="C431" s="1">
        <v>1.0</v>
      </c>
      <c r="D431" s="1" t="s">
        <v>16113</v>
      </c>
      <c r="E431" s="2" t="str">
        <f>IFERROR(__xludf.DUMMYFUNCTION("INDEX(SPLIT(A431, ""_""), 2)"),"darksword")</f>
        <v>darksword</v>
      </c>
      <c r="F431" s="1" t="s">
        <v>2351</v>
      </c>
      <c r="G431" s="2">
        <f>IFERROR(__xludf.DUMMYFUNCTION("IF(B431="""","""",COUNTA(SPLIT(B431,"" "")))"),15.0)</f>
        <v>15</v>
      </c>
    </row>
    <row r="432">
      <c r="A432" s="1" t="s">
        <v>2376</v>
      </c>
      <c r="B432" s="1" t="s">
        <v>2377</v>
      </c>
      <c r="C432" s="1">
        <v>1.0</v>
      </c>
      <c r="D432" s="1" t="s">
        <v>16113</v>
      </c>
      <c r="E432" s="2" t="str">
        <f>IFERROR(__xludf.DUMMYFUNCTION("INDEX(SPLIT(A432, ""_""), 2)"),"darksword")</f>
        <v>darksword</v>
      </c>
      <c r="F432" s="1" t="s">
        <v>2351</v>
      </c>
      <c r="G432" s="2">
        <f>IFERROR(__xludf.DUMMYFUNCTION("IF(B432="""","""",COUNTA(SPLIT(B432,"" "")))"),21.0)</f>
        <v>21</v>
      </c>
    </row>
    <row r="433">
      <c r="A433" s="1" t="s">
        <v>2378</v>
      </c>
      <c r="B433" s="1" t="s">
        <v>2379</v>
      </c>
      <c r="C433" s="1">
        <v>1.0</v>
      </c>
      <c r="D433" s="1" t="s">
        <v>16113</v>
      </c>
      <c r="E433" s="2" t="str">
        <f>IFERROR(__xludf.DUMMYFUNCTION("INDEX(SPLIT(A433, ""_""), 2)"),"darksword")</f>
        <v>darksword</v>
      </c>
      <c r="F433" s="1" t="s">
        <v>2351</v>
      </c>
      <c r="G433" s="2">
        <f>IFERROR(__xludf.DUMMYFUNCTION("IF(B433="""","""",COUNTA(SPLIT(B433,"" "")))"),11.0)</f>
        <v>11</v>
      </c>
    </row>
    <row r="434">
      <c r="A434" s="1" t="s">
        <v>2380</v>
      </c>
      <c r="B434" s="1" t="s">
        <v>2381</v>
      </c>
      <c r="C434" s="1">
        <v>1.0</v>
      </c>
      <c r="D434" s="1" t="s">
        <v>16113</v>
      </c>
      <c r="E434" s="2" t="str">
        <f>IFERROR(__xludf.DUMMYFUNCTION("INDEX(SPLIT(A434, ""_""), 2)"),"darksword")</f>
        <v>darksword</v>
      </c>
      <c r="F434" s="1" t="s">
        <v>2351</v>
      </c>
      <c r="G434" s="2">
        <f>IFERROR(__xludf.DUMMYFUNCTION("IF(B434="""","""",COUNTA(SPLIT(B434,"" "")))"),11.0)</f>
        <v>11</v>
      </c>
    </row>
    <row r="435">
      <c r="A435" s="1" t="s">
        <v>2382</v>
      </c>
      <c r="B435" s="1" t="s">
        <v>2383</v>
      </c>
      <c r="C435" s="1">
        <v>1.0</v>
      </c>
      <c r="D435" s="1" t="s">
        <v>16113</v>
      </c>
      <c r="E435" s="2" t="str">
        <f>IFERROR(__xludf.DUMMYFUNCTION("INDEX(SPLIT(A435, ""_""), 2)"),"darksword")</f>
        <v>darksword</v>
      </c>
      <c r="F435" s="1" t="s">
        <v>2351</v>
      </c>
      <c r="G435" s="2">
        <f>IFERROR(__xludf.DUMMYFUNCTION("IF(B435="""","""",COUNTA(SPLIT(B435,"" "")))"),17.0)</f>
        <v>17</v>
      </c>
    </row>
    <row r="436">
      <c r="A436" s="1" t="s">
        <v>2384</v>
      </c>
      <c r="B436" s="1" t="s">
        <v>2385</v>
      </c>
      <c r="C436" s="1">
        <v>1.0</v>
      </c>
      <c r="D436" s="1" t="s">
        <v>16113</v>
      </c>
      <c r="E436" s="2" t="str">
        <f>IFERROR(__xludf.DUMMYFUNCTION("INDEX(SPLIT(A436, ""_""), 2)"),"darksword")</f>
        <v>darksword</v>
      </c>
      <c r="F436" s="1" t="s">
        <v>2351</v>
      </c>
      <c r="G436" s="2">
        <f>IFERROR(__xludf.DUMMYFUNCTION("IF(B436="""","""",COUNTA(SPLIT(B436,"" "")))"),9.0)</f>
        <v>9</v>
      </c>
    </row>
    <row r="437">
      <c r="A437" s="1" t="s">
        <v>2386</v>
      </c>
      <c r="B437" s="1" t="s">
        <v>2387</v>
      </c>
      <c r="C437" s="1">
        <v>1.0</v>
      </c>
      <c r="D437" s="1" t="s">
        <v>16113</v>
      </c>
      <c r="E437" s="2" t="str">
        <f>IFERROR(__xludf.DUMMYFUNCTION("INDEX(SPLIT(A437, ""_""), 2)"),"darksword")</f>
        <v>darksword</v>
      </c>
      <c r="F437" s="1" t="s">
        <v>2351</v>
      </c>
      <c r="G437" s="2">
        <f>IFERROR(__xludf.DUMMYFUNCTION("IF(B437="""","""",COUNTA(SPLIT(B437,"" "")))"),18.0)</f>
        <v>18</v>
      </c>
    </row>
    <row r="438">
      <c r="A438" s="1" t="s">
        <v>2388</v>
      </c>
      <c r="B438" s="1" t="s">
        <v>2389</v>
      </c>
      <c r="C438" s="1">
        <v>1.0</v>
      </c>
      <c r="D438" s="1" t="s">
        <v>16113</v>
      </c>
      <c r="E438" s="2" t="str">
        <f>IFERROR(__xludf.DUMMYFUNCTION("INDEX(SPLIT(A438, ""_""), 2)"),"darksword")</f>
        <v>darksword</v>
      </c>
      <c r="F438" s="1" t="s">
        <v>2351</v>
      </c>
      <c r="G438" s="2">
        <f>IFERROR(__xludf.DUMMYFUNCTION("IF(B438="""","""",COUNTA(SPLIT(B438,"" "")))"),17.0)</f>
        <v>17</v>
      </c>
    </row>
    <row r="439">
      <c r="A439" s="1" t="s">
        <v>2390</v>
      </c>
      <c r="B439" s="1" t="s">
        <v>2391</v>
      </c>
      <c r="C439" s="1">
        <v>1.0</v>
      </c>
      <c r="D439" s="1" t="s">
        <v>16113</v>
      </c>
      <c r="E439" s="2" t="str">
        <f>IFERROR(__xludf.DUMMYFUNCTION("INDEX(SPLIT(A439, ""_""), 2)"),"darksword")</f>
        <v>darksword</v>
      </c>
      <c r="F439" s="1" t="s">
        <v>2351</v>
      </c>
      <c r="G439" s="2">
        <f>IFERROR(__xludf.DUMMYFUNCTION("IF(B439="""","""",COUNTA(SPLIT(B439,"" "")))"),22.0)</f>
        <v>22</v>
      </c>
    </row>
    <row r="440">
      <c r="A440" s="1" t="s">
        <v>2392</v>
      </c>
      <c r="B440" s="1" t="s">
        <v>2393</v>
      </c>
      <c r="C440" s="1">
        <v>1.0</v>
      </c>
      <c r="D440" s="1" t="s">
        <v>16113</v>
      </c>
      <c r="E440" s="2" t="str">
        <f>IFERROR(__xludf.DUMMYFUNCTION("INDEX(SPLIT(A440, ""_""), 2)"),"darksword")</f>
        <v>darksword</v>
      </c>
      <c r="F440" s="1" t="s">
        <v>2351</v>
      </c>
      <c r="G440" s="2">
        <f>IFERROR(__xludf.DUMMYFUNCTION("IF(B440="""","""",COUNTA(SPLIT(B440,"" "")))"),16.0)</f>
        <v>16</v>
      </c>
    </row>
    <row r="441">
      <c r="A441" s="1" t="s">
        <v>2394</v>
      </c>
      <c r="B441" s="1" t="s">
        <v>2395</v>
      </c>
      <c r="C441" s="1">
        <v>1.0</v>
      </c>
      <c r="D441" s="1" t="s">
        <v>16113</v>
      </c>
      <c r="E441" s="2" t="str">
        <f>IFERROR(__xludf.DUMMYFUNCTION("INDEX(SPLIT(A441, ""_""), 2)"),"darksword")</f>
        <v>darksword</v>
      </c>
      <c r="F441" s="1" t="s">
        <v>2351</v>
      </c>
      <c r="G441" s="2">
        <f>IFERROR(__xludf.DUMMYFUNCTION("IF(B441="""","""",COUNTA(SPLIT(B441,"" "")))"),17.0)</f>
        <v>17</v>
      </c>
    </row>
    <row r="442">
      <c r="A442" s="1" t="s">
        <v>2396</v>
      </c>
      <c r="B442" s="1" t="s">
        <v>2397</v>
      </c>
      <c r="C442" s="1">
        <v>1.0</v>
      </c>
      <c r="D442" s="1" t="s">
        <v>16113</v>
      </c>
      <c r="E442" s="2" t="str">
        <f>IFERROR(__xludf.DUMMYFUNCTION("INDEX(SPLIT(A442, ""_""), 2)"),"darksword")</f>
        <v>darksword</v>
      </c>
      <c r="F442" s="1" t="s">
        <v>2351</v>
      </c>
      <c r="G442" s="2">
        <f>IFERROR(__xludf.DUMMYFUNCTION("IF(B442="""","""",COUNTA(SPLIT(B442,"" "")))"),14.0)</f>
        <v>14</v>
      </c>
    </row>
    <row r="443">
      <c r="A443" s="1" t="s">
        <v>2398</v>
      </c>
      <c r="B443" s="1" t="s">
        <v>2399</v>
      </c>
      <c r="C443" s="1">
        <v>1.0</v>
      </c>
      <c r="D443" s="1" t="s">
        <v>16113</v>
      </c>
      <c r="E443" s="2" t="str">
        <f>IFERROR(__xludf.DUMMYFUNCTION("INDEX(SPLIT(A443, ""_""), 2)"),"darksword")</f>
        <v>darksword</v>
      </c>
      <c r="F443" s="1" t="s">
        <v>2351</v>
      </c>
      <c r="G443" s="2">
        <f>IFERROR(__xludf.DUMMYFUNCTION("IF(B443="""","""",COUNTA(SPLIT(B443,"" "")))"),15.0)</f>
        <v>15</v>
      </c>
    </row>
    <row r="444">
      <c r="A444" s="1" t="s">
        <v>2400</v>
      </c>
      <c r="B444" s="1" t="s">
        <v>2401</v>
      </c>
      <c r="C444" s="1">
        <v>1.0</v>
      </c>
      <c r="D444" s="1" t="s">
        <v>16113</v>
      </c>
      <c r="E444" s="2" t="str">
        <f>IFERROR(__xludf.DUMMYFUNCTION("INDEX(SPLIT(A444, ""_""), 2)"),"darksword")</f>
        <v>darksword</v>
      </c>
      <c r="F444" s="1" t="s">
        <v>2351</v>
      </c>
      <c r="G444" s="2">
        <f>IFERROR(__xludf.DUMMYFUNCTION("IF(B444="""","""",COUNTA(SPLIT(B444,"" "")))"),5.0)</f>
        <v>5</v>
      </c>
    </row>
    <row r="445">
      <c r="A445" s="1" t="s">
        <v>2402</v>
      </c>
      <c r="B445" s="1" t="s">
        <v>2403</v>
      </c>
      <c r="C445" s="1">
        <v>1.0</v>
      </c>
      <c r="D445" s="1" t="s">
        <v>16113</v>
      </c>
      <c r="E445" s="2" t="str">
        <f>IFERROR(__xludf.DUMMYFUNCTION("INDEX(SPLIT(A445, ""_""), 2)"),"darksword")</f>
        <v>darksword</v>
      </c>
      <c r="F445" s="1" t="s">
        <v>2351</v>
      </c>
      <c r="G445" s="2">
        <f>IFERROR(__xludf.DUMMYFUNCTION("IF(B445="""","""",COUNTA(SPLIT(B445,"" "")))"),17.0)</f>
        <v>17</v>
      </c>
    </row>
    <row r="446">
      <c r="A446" s="1" t="s">
        <v>2404</v>
      </c>
      <c r="B446" s="1" t="s">
        <v>2405</v>
      </c>
      <c r="C446" s="1">
        <v>1.0</v>
      </c>
      <c r="D446" s="1" t="s">
        <v>16113</v>
      </c>
      <c r="E446" s="2" t="str">
        <f>IFERROR(__xludf.DUMMYFUNCTION("INDEX(SPLIT(A446, ""_""), 2)"),"darksword")</f>
        <v>darksword</v>
      </c>
      <c r="F446" s="1" t="s">
        <v>2351</v>
      </c>
      <c r="G446" s="2">
        <f>IFERROR(__xludf.DUMMYFUNCTION("IF(B446="""","""",COUNTA(SPLIT(B446,"" "")))"),13.0)</f>
        <v>13</v>
      </c>
    </row>
    <row r="447">
      <c r="A447" s="1" t="s">
        <v>2406</v>
      </c>
      <c r="B447" s="1" t="s">
        <v>2407</v>
      </c>
      <c r="C447" s="1">
        <v>3.0</v>
      </c>
      <c r="D447" s="1" t="s">
        <v>818</v>
      </c>
      <c r="E447" s="2" t="str">
        <f>IFERROR(__xludf.DUMMYFUNCTION("INDEX(SPLIT(A447, ""_""), 2)"),"darksword")</f>
        <v>darksword</v>
      </c>
      <c r="F447" s="1" t="s">
        <v>2351</v>
      </c>
      <c r="G447" s="2">
        <f>IFERROR(__xludf.DUMMYFUNCTION("IF(B447="""","""",COUNTA(SPLIT(B447,"" "")))"),33.0)</f>
        <v>33</v>
      </c>
    </row>
    <row r="448">
      <c r="A448" s="1" t="s">
        <v>2408</v>
      </c>
      <c r="B448" s="1" t="s">
        <v>2409</v>
      </c>
      <c r="C448" s="1">
        <v>1.0</v>
      </c>
      <c r="D448" s="1" t="s">
        <v>16113</v>
      </c>
      <c r="E448" s="2" t="str">
        <f>IFERROR(__xludf.DUMMYFUNCTION("INDEX(SPLIT(A448, ""_""), 2)"),"darksword")</f>
        <v>darksword</v>
      </c>
      <c r="F448" s="1" t="s">
        <v>2351</v>
      </c>
      <c r="G448" s="2">
        <f>IFERROR(__xludf.DUMMYFUNCTION("IF(B448="""","""",COUNTA(SPLIT(B448,"" "")))"),25.0)</f>
        <v>25</v>
      </c>
    </row>
    <row r="449">
      <c r="A449" s="1" t="s">
        <v>2410</v>
      </c>
      <c r="B449" s="1" t="s">
        <v>2411</v>
      </c>
      <c r="C449" s="1">
        <v>2.0</v>
      </c>
      <c r="D449" s="1" t="s">
        <v>16118</v>
      </c>
      <c r="E449" s="2" t="str">
        <f>IFERROR(__xludf.DUMMYFUNCTION("INDEX(SPLIT(A449, ""_""), 2)"),"darksword")</f>
        <v>darksword</v>
      </c>
      <c r="F449" s="1" t="s">
        <v>2351</v>
      </c>
      <c r="G449" s="2">
        <f>IFERROR(__xludf.DUMMYFUNCTION("IF(B449="""","""",COUNTA(SPLIT(B449,"" "")))"),12.0)</f>
        <v>12</v>
      </c>
    </row>
    <row r="450">
      <c r="A450" s="1" t="s">
        <v>2412</v>
      </c>
      <c r="B450" s="1" t="s">
        <v>2413</v>
      </c>
      <c r="C450" s="1">
        <v>1.0</v>
      </c>
      <c r="D450" s="1" t="s">
        <v>16113</v>
      </c>
      <c r="E450" s="2" t="str">
        <f>IFERROR(__xludf.DUMMYFUNCTION("INDEX(SPLIT(A450, ""_""), 2)"),"darksword")</f>
        <v>darksword</v>
      </c>
      <c r="F450" s="1" t="s">
        <v>2351</v>
      </c>
      <c r="G450" s="2">
        <f>IFERROR(__xludf.DUMMYFUNCTION("IF(B450="""","""",COUNTA(SPLIT(B450,"" "")))"),24.0)</f>
        <v>24</v>
      </c>
    </row>
    <row r="451">
      <c r="A451" s="1" t="s">
        <v>2414</v>
      </c>
      <c r="B451" s="1" t="s">
        <v>2415</v>
      </c>
      <c r="C451" s="1">
        <v>2.0</v>
      </c>
      <c r="D451" s="1" t="s">
        <v>16118</v>
      </c>
      <c r="E451" s="2" t="str">
        <f>IFERROR(__xludf.DUMMYFUNCTION("INDEX(SPLIT(A451, ""_""), 2)"),"darksword")</f>
        <v>darksword</v>
      </c>
      <c r="F451" s="1" t="s">
        <v>2351</v>
      </c>
      <c r="G451" s="2">
        <f>IFERROR(__xludf.DUMMYFUNCTION("IF(B451="""","""",COUNTA(SPLIT(B451,"" "")))"),14.0)</f>
        <v>14</v>
      </c>
    </row>
    <row r="452">
      <c r="A452" s="1" t="s">
        <v>2416</v>
      </c>
      <c r="B452" s="1" t="s">
        <v>2417</v>
      </c>
      <c r="C452" s="1">
        <v>1.0</v>
      </c>
      <c r="D452" s="1" t="s">
        <v>16113</v>
      </c>
      <c r="E452" s="2" t="str">
        <f>IFERROR(__xludf.DUMMYFUNCTION("INDEX(SPLIT(A452, ""_""), 2)"),"darksword")</f>
        <v>darksword</v>
      </c>
      <c r="F452" s="1" t="s">
        <v>2351</v>
      </c>
      <c r="G452" s="2">
        <f>IFERROR(__xludf.DUMMYFUNCTION("IF(B452="""","""",COUNTA(SPLIT(B452,"" "")))"),18.0)</f>
        <v>18</v>
      </c>
    </row>
    <row r="453">
      <c r="A453" s="1" t="s">
        <v>2418</v>
      </c>
      <c r="B453" s="1" t="s">
        <v>2419</v>
      </c>
      <c r="C453" s="1">
        <v>1.0</v>
      </c>
      <c r="D453" s="1" t="s">
        <v>16113</v>
      </c>
      <c r="E453" s="2" t="str">
        <f>IFERROR(__xludf.DUMMYFUNCTION("INDEX(SPLIT(A453, ""_""), 2)"),"darksword")</f>
        <v>darksword</v>
      </c>
      <c r="F453" s="1" t="s">
        <v>2351</v>
      </c>
      <c r="G453" s="2">
        <f>IFERROR(__xludf.DUMMYFUNCTION("IF(B453="""","""",COUNTA(SPLIT(B453,"" "")))"),17.0)</f>
        <v>17</v>
      </c>
    </row>
    <row r="454">
      <c r="A454" s="1" t="s">
        <v>2420</v>
      </c>
      <c r="B454" s="1" t="s">
        <v>2421</v>
      </c>
      <c r="C454" s="1">
        <v>1.0</v>
      </c>
      <c r="D454" s="1" t="s">
        <v>16113</v>
      </c>
      <c r="E454" s="2" t="str">
        <f>IFERROR(__xludf.DUMMYFUNCTION("INDEX(SPLIT(A454, ""_""), 2)"),"darksword")</f>
        <v>darksword</v>
      </c>
      <c r="F454" s="1" t="s">
        <v>2351</v>
      </c>
      <c r="G454" s="2">
        <f>IFERROR(__xludf.DUMMYFUNCTION("IF(B454="""","""",COUNTA(SPLIT(B454,"" "")))"),21.0)</f>
        <v>21</v>
      </c>
    </row>
    <row r="455">
      <c r="A455" s="1" t="s">
        <v>2422</v>
      </c>
      <c r="B455" s="1" t="s">
        <v>2423</v>
      </c>
      <c r="C455" s="1">
        <v>1.0</v>
      </c>
      <c r="D455" s="1" t="s">
        <v>16113</v>
      </c>
      <c r="E455" s="2" t="str">
        <f>IFERROR(__xludf.DUMMYFUNCTION("INDEX(SPLIT(A455, ""_""), 2)"),"darksword")</f>
        <v>darksword</v>
      </c>
      <c r="F455" s="1" t="s">
        <v>2351</v>
      </c>
      <c r="G455" s="2">
        <f>IFERROR(__xludf.DUMMYFUNCTION("IF(B455="""","""",COUNTA(SPLIT(B455,"" "")))"),30.0)</f>
        <v>30</v>
      </c>
    </row>
    <row r="456">
      <c r="A456" s="1" t="s">
        <v>2424</v>
      </c>
      <c r="B456" s="1" t="s">
        <v>2425</v>
      </c>
      <c r="C456" s="1">
        <v>3.0</v>
      </c>
      <c r="D456" s="1" t="s">
        <v>818</v>
      </c>
      <c r="E456" s="2" t="str">
        <f>IFERROR(__xludf.DUMMYFUNCTION("INDEX(SPLIT(A456, ""_""), 2)"),"darksword")</f>
        <v>darksword</v>
      </c>
      <c r="F456" s="1" t="s">
        <v>2351</v>
      </c>
      <c r="G456" s="2">
        <f>IFERROR(__xludf.DUMMYFUNCTION("IF(B456="""","""",COUNTA(SPLIT(B456,"" "")))"),13.0)</f>
        <v>13</v>
      </c>
    </row>
    <row r="457">
      <c r="A457" s="1" t="s">
        <v>2426</v>
      </c>
      <c r="B457" s="1" t="s">
        <v>2427</v>
      </c>
      <c r="C457" s="1">
        <v>1.0</v>
      </c>
      <c r="D457" s="1" t="s">
        <v>16113</v>
      </c>
      <c r="E457" s="2" t="str">
        <f>IFERROR(__xludf.DUMMYFUNCTION("INDEX(SPLIT(A457, ""_""), 2)"),"darksword")</f>
        <v>darksword</v>
      </c>
      <c r="F457" s="1" t="s">
        <v>2351</v>
      </c>
      <c r="G457" s="2">
        <f>IFERROR(__xludf.DUMMYFUNCTION("IF(B457="""","""",COUNTA(SPLIT(B457,"" "")))"),22.0)</f>
        <v>22</v>
      </c>
    </row>
    <row r="458">
      <c r="A458" s="1" t="s">
        <v>2428</v>
      </c>
      <c r="B458" s="1" t="s">
        <v>2429</v>
      </c>
      <c r="C458" s="1">
        <v>1.0</v>
      </c>
      <c r="D458" s="1" t="s">
        <v>16113</v>
      </c>
      <c r="E458" s="2" t="str">
        <f>IFERROR(__xludf.DUMMYFUNCTION("INDEX(SPLIT(A458, ""_""), 2)"),"darksword")</f>
        <v>darksword</v>
      </c>
      <c r="F458" s="1" t="s">
        <v>2351</v>
      </c>
      <c r="G458" s="2">
        <f>IFERROR(__xludf.DUMMYFUNCTION("IF(B458="""","""",COUNTA(SPLIT(B458,"" "")))"),28.0)</f>
        <v>28</v>
      </c>
    </row>
    <row r="459">
      <c r="A459" s="1" t="s">
        <v>2430</v>
      </c>
      <c r="B459" s="1" t="s">
        <v>2431</v>
      </c>
      <c r="C459" s="1">
        <v>1.0</v>
      </c>
      <c r="D459" s="1" t="s">
        <v>16113</v>
      </c>
      <c r="E459" s="2" t="str">
        <f>IFERROR(__xludf.DUMMYFUNCTION("INDEX(SPLIT(A459, ""_""), 2)"),"darksword")</f>
        <v>darksword</v>
      </c>
      <c r="F459" s="1" t="s">
        <v>2351</v>
      </c>
      <c r="G459" s="2">
        <f>IFERROR(__xludf.DUMMYFUNCTION("IF(B459="""","""",COUNTA(SPLIT(B459,"" "")))"),29.0)</f>
        <v>29</v>
      </c>
    </row>
    <row r="460">
      <c r="A460" s="1" t="s">
        <v>2432</v>
      </c>
      <c r="B460" s="1" t="s">
        <v>2433</v>
      </c>
      <c r="C460" s="1">
        <v>1.0</v>
      </c>
      <c r="D460" s="1" t="s">
        <v>16113</v>
      </c>
      <c r="E460" s="2" t="str">
        <f>IFERROR(__xludf.DUMMYFUNCTION("INDEX(SPLIT(A460, ""_""), 2)"),"darksword")</f>
        <v>darksword</v>
      </c>
      <c r="F460" s="1" t="s">
        <v>2351</v>
      </c>
      <c r="G460" s="2">
        <f>IFERROR(__xludf.DUMMYFUNCTION("IF(B460="""","""",COUNTA(SPLIT(B460,"" "")))"),49.0)</f>
        <v>49</v>
      </c>
    </row>
    <row r="461">
      <c r="A461" s="1" t="s">
        <v>2434</v>
      </c>
      <c r="B461" s="1" t="s">
        <v>2435</v>
      </c>
      <c r="C461" s="1">
        <v>1.0</v>
      </c>
      <c r="D461" s="1" t="s">
        <v>16113</v>
      </c>
      <c r="E461" s="2" t="str">
        <f>IFERROR(__xludf.DUMMYFUNCTION("INDEX(SPLIT(A461, ""_""), 2)"),"darksword")</f>
        <v>darksword</v>
      </c>
      <c r="F461" s="1" t="s">
        <v>2351</v>
      </c>
      <c r="G461" s="2">
        <f>IFERROR(__xludf.DUMMYFUNCTION("IF(B461="""","""",COUNTA(SPLIT(B461,"" "")))"),7.0)</f>
        <v>7</v>
      </c>
    </row>
    <row r="462">
      <c r="A462" s="1" t="s">
        <v>2436</v>
      </c>
      <c r="B462" s="1" t="s">
        <v>2437</v>
      </c>
      <c r="C462" s="1">
        <v>1.0</v>
      </c>
      <c r="D462" s="1" t="s">
        <v>16113</v>
      </c>
      <c r="E462" s="2" t="str">
        <f>IFERROR(__xludf.DUMMYFUNCTION("INDEX(SPLIT(A462, ""_""), 2)"),"darksword")</f>
        <v>darksword</v>
      </c>
      <c r="F462" s="1" t="s">
        <v>2351</v>
      </c>
      <c r="G462" s="2">
        <f>IFERROR(__xludf.DUMMYFUNCTION("IF(B462="""","""",COUNTA(SPLIT(B462,"" "")))"),26.0)</f>
        <v>26</v>
      </c>
    </row>
    <row r="463">
      <c r="A463" s="1" t="s">
        <v>2438</v>
      </c>
      <c r="B463" s="1" t="s">
        <v>2439</v>
      </c>
      <c r="C463" s="1">
        <v>1.0</v>
      </c>
      <c r="D463" s="1" t="s">
        <v>16113</v>
      </c>
      <c r="E463" s="2" t="str">
        <f>IFERROR(__xludf.DUMMYFUNCTION("INDEX(SPLIT(A463, ""_""), 2)"),"darksword")</f>
        <v>darksword</v>
      </c>
      <c r="F463" s="1" t="s">
        <v>2351</v>
      </c>
      <c r="G463" s="2">
        <f>IFERROR(__xludf.DUMMYFUNCTION("IF(B463="""","""",COUNTA(SPLIT(B463,"" "")))"),25.0)</f>
        <v>25</v>
      </c>
    </row>
    <row r="464">
      <c r="A464" s="1" t="s">
        <v>2440</v>
      </c>
      <c r="B464" s="1" t="s">
        <v>2441</v>
      </c>
      <c r="C464" s="1">
        <v>1.0</v>
      </c>
      <c r="D464" s="1" t="s">
        <v>16113</v>
      </c>
      <c r="E464" s="2" t="str">
        <f>IFERROR(__xludf.DUMMYFUNCTION("INDEX(SPLIT(A464, ""_""), 2)"),"darksword")</f>
        <v>darksword</v>
      </c>
      <c r="F464" s="1" t="s">
        <v>2351</v>
      </c>
      <c r="G464" s="2">
        <f>IFERROR(__xludf.DUMMYFUNCTION("IF(B464="""","""",COUNTA(SPLIT(B464,"" "")))"),17.0)</f>
        <v>17</v>
      </c>
    </row>
    <row r="465">
      <c r="A465" s="1" t="s">
        <v>2442</v>
      </c>
      <c r="B465" s="1" t="s">
        <v>2443</v>
      </c>
      <c r="C465" s="1">
        <v>1.0</v>
      </c>
      <c r="D465" s="1" t="s">
        <v>16113</v>
      </c>
      <c r="E465" s="2" t="str">
        <f>IFERROR(__xludf.DUMMYFUNCTION("INDEX(SPLIT(A465, ""_""), 2)"),"darksword")</f>
        <v>darksword</v>
      </c>
      <c r="F465" s="1" t="s">
        <v>2351</v>
      </c>
      <c r="G465" s="2">
        <f>IFERROR(__xludf.DUMMYFUNCTION("IF(B465="""","""",COUNTA(SPLIT(B465,"" "")))"),12.0)</f>
        <v>12</v>
      </c>
    </row>
    <row r="466">
      <c r="A466" s="1" t="s">
        <v>2444</v>
      </c>
      <c r="B466" s="1" t="s">
        <v>2445</v>
      </c>
      <c r="C466" s="1">
        <v>1.0</v>
      </c>
      <c r="D466" s="1" t="s">
        <v>16113</v>
      </c>
      <c r="E466" s="2" t="str">
        <f>IFERROR(__xludf.DUMMYFUNCTION("INDEX(SPLIT(A466, ""_""), 2)"),"darksword")</f>
        <v>darksword</v>
      </c>
      <c r="F466" s="1" t="s">
        <v>2351</v>
      </c>
      <c r="G466" s="2">
        <f>IFERROR(__xludf.DUMMYFUNCTION("IF(B466="""","""",COUNTA(SPLIT(B466,"" "")))"),24.0)</f>
        <v>24</v>
      </c>
    </row>
    <row r="467">
      <c r="A467" s="1" t="s">
        <v>2446</v>
      </c>
      <c r="B467" s="1" t="s">
        <v>2447</v>
      </c>
      <c r="C467" s="1">
        <v>2.0</v>
      </c>
      <c r="D467" s="1" t="s">
        <v>16118</v>
      </c>
      <c r="E467" s="2" t="str">
        <f>IFERROR(__xludf.DUMMYFUNCTION("INDEX(SPLIT(A467, ""_""), 2)"),"darksword")</f>
        <v>darksword</v>
      </c>
      <c r="F467" s="1" t="s">
        <v>2351</v>
      </c>
      <c r="G467" s="2">
        <f>IFERROR(__xludf.DUMMYFUNCTION("IF(B467="""","""",COUNTA(SPLIT(B467,"" "")))"),19.0)</f>
        <v>19</v>
      </c>
    </row>
    <row r="468">
      <c r="A468" s="1" t="s">
        <v>2448</v>
      </c>
      <c r="B468" s="1" t="s">
        <v>2449</v>
      </c>
      <c r="C468" s="1">
        <v>1.0</v>
      </c>
      <c r="D468" s="1" t="s">
        <v>16113</v>
      </c>
      <c r="E468" s="2" t="str">
        <f>IFERROR(__xludf.DUMMYFUNCTION("INDEX(SPLIT(A468, ""_""), 2)"),"darksword")</f>
        <v>darksword</v>
      </c>
      <c r="F468" s="1" t="s">
        <v>2351</v>
      </c>
      <c r="G468" s="2">
        <f>IFERROR(__xludf.DUMMYFUNCTION("IF(B468="""","""",COUNTA(SPLIT(B468,"" "")))"),22.0)</f>
        <v>22</v>
      </c>
    </row>
    <row r="469">
      <c r="A469" s="1" t="s">
        <v>2450</v>
      </c>
      <c r="B469" s="1" t="s">
        <v>2451</v>
      </c>
      <c r="C469" s="1">
        <v>3.0</v>
      </c>
      <c r="D469" s="1" t="s">
        <v>818</v>
      </c>
      <c r="E469" s="2" t="str">
        <f>IFERROR(__xludf.DUMMYFUNCTION("INDEX(SPLIT(A469, ""_""), 2)"),"darksword")</f>
        <v>darksword</v>
      </c>
      <c r="F469" s="1" t="s">
        <v>2351</v>
      </c>
      <c r="G469" s="2">
        <f>IFERROR(__xludf.DUMMYFUNCTION("IF(B469="""","""",COUNTA(SPLIT(B469,"" "")))"),18.0)</f>
        <v>18</v>
      </c>
    </row>
    <row r="470">
      <c r="A470" s="1" t="s">
        <v>2452</v>
      </c>
      <c r="B470" s="1" t="s">
        <v>2453</v>
      </c>
      <c r="C470" s="1">
        <v>1.0</v>
      </c>
      <c r="D470" s="1" t="s">
        <v>16113</v>
      </c>
      <c r="E470" s="2" t="str">
        <f>IFERROR(__xludf.DUMMYFUNCTION("INDEX(SPLIT(A470, ""_""), 2)"),"darksword")</f>
        <v>darksword</v>
      </c>
      <c r="F470" s="1" t="s">
        <v>2351</v>
      </c>
      <c r="G470" s="2">
        <f>IFERROR(__xludf.DUMMYFUNCTION("IF(B470="""","""",COUNTA(SPLIT(B470,"" "")))"),26.0)</f>
        <v>26</v>
      </c>
    </row>
    <row r="471">
      <c r="A471" s="1" t="s">
        <v>2454</v>
      </c>
      <c r="B471" s="1" t="s">
        <v>2455</v>
      </c>
      <c r="C471" s="1">
        <v>3.0</v>
      </c>
      <c r="D471" s="1" t="s">
        <v>818</v>
      </c>
      <c r="E471" s="2" t="str">
        <f>IFERROR(__xludf.DUMMYFUNCTION("INDEX(SPLIT(A471, ""_""), 2)"),"darksword")</f>
        <v>darksword</v>
      </c>
      <c r="F471" s="1" t="s">
        <v>2351</v>
      </c>
      <c r="G471" s="2">
        <f>IFERROR(__xludf.DUMMYFUNCTION("IF(B471="""","""",COUNTA(SPLIT(B471,"" "")))"),10.0)</f>
        <v>10</v>
      </c>
    </row>
    <row r="472">
      <c r="A472" s="1" t="s">
        <v>2456</v>
      </c>
      <c r="B472" s="1" t="s">
        <v>2457</v>
      </c>
      <c r="C472" s="1">
        <v>3.0</v>
      </c>
      <c r="D472" s="1" t="s">
        <v>818</v>
      </c>
      <c r="E472" s="2" t="str">
        <f>IFERROR(__xludf.DUMMYFUNCTION("INDEX(SPLIT(A472, ""_""), 2)"),"darksword")</f>
        <v>darksword</v>
      </c>
      <c r="F472" s="1" t="s">
        <v>2351</v>
      </c>
      <c r="G472" s="2">
        <f>IFERROR(__xludf.DUMMYFUNCTION("IF(B472="""","""",COUNTA(SPLIT(B472,"" "")))"),15.0)</f>
        <v>15</v>
      </c>
    </row>
    <row r="473">
      <c r="A473" s="1" t="s">
        <v>2458</v>
      </c>
      <c r="B473" s="1" t="s">
        <v>2459</v>
      </c>
      <c r="C473" s="1">
        <v>1.0</v>
      </c>
      <c r="D473" s="1" t="s">
        <v>16113</v>
      </c>
      <c r="E473" s="2" t="str">
        <f>IFERROR(__xludf.DUMMYFUNCTION("INDEX(SPLIT(A473, ""_""), 2)"),"darksword")</f>
        <v>darksword</v>
      </c>
      <c r="F473" s="1" t="s">
        <v>2351</v>
      </c>
      <c r="G473" s="2">
        <f>IFERROR(__xludf.DUMMYFUNCTION("IF(B473="""","""",COUNTA(SPLIT(B473,"" "")))"),25.0)</f>
        <v>25</v>
      </c>
    </row>
    <row r="474">
      <c r="A474" s="1" t="s">
        <v>2460</v>
      </c>
      <c r="B474" s="1" t="s">
        <v>2461</v>
      </c>
      <c r="C474" s="1">
        <v>2.0</v>
      </c>
      <c r="D474" s="1" t="s">
        <v>16118</v>
      </c>
      <c r="E474" s="2" t="str">
        <f>IFERROR(__xludf.DUMMYFUNCTION("INDEX(SPLIT(A474, ""_""), 2)"),"darksword")</f>
        <v>darksword</v>
      </c>
      <c r="F474" s="1" t="s">
        <v>2351</v>
      </c>
      <c r="G474" s="2">
        <f>IFERROR(__xludf.DUMMYFUNCTION("IF(B474="""","""",COUNTA(SPLIT(B474,"" "")))"),14.0)</f>
        <v>14</v>
      </c>
    </row>
    <row r="475">
      <c r="A475" s="1" t="s">
        <v>2462</v>
      </c>
      <c r="B475" s="1" t="s">
        <v>2463</v>
      </c>
      <c r="C475" s="1">
        <v>3.0</v>
      </c>
      <c r="D475" s="1" t="s">
        <v>818</v>
      </c>
      <c r="E475" s="2" t="str">
        <f>IFERROR(__xludf.DUMMYFUNCTION("INDEX(SPLIT(A475, ""_""), 2)"),"darksword")</f>
        <v>darksword</v>
      </c>
      <c r="F475" s="1" t="s">
        <v>2351</v>
      </c>
      <c r="G475" s="2">
        <f>IFERROR(__xludf.DUMMYFUNCTION("IF(B475="""","""",COUNTA(SPLIT(B475,"" "")))"),16.0)</f>
        <v>16</v>
      </c>
    </row>
    <row r="476">
      <c r="A476" s="1" t="s">
        <v>2464</v>
      </c>
      <c r="B476" s="1" t="s">
        <v>2465</v>
      </c>
      <c r="C476" s="1">
        <v>1.0</v>
      </c>
      <c r="D476" s="1" t="s">
        <v>16113</v>
      </c>
      <c r="E476" s="2" t="str">
        <f>IFERROR(__xludf.DUMMYFUNCTION("INDEX(SPLIT(A476, ""_""), 2)"),"darksword")</f>
        <v>darksword</v>
      </c>
      <c r="F476" s="1" t="s">
        <v>2351</v>
      </c>
      <c r="G476" s="2">
        <f>IFERROR(__xludf.DUMMYFUNCTION("IF(B476="""","""",COUNTA(SPLIT(B476,"" "")))"),18.0)</f>
        <v>18</v>
      </c>
    </row>
    <row r="477">
      <c r="A477" s="1" t="s">
        <v>2466</v>
      </c>
      <c r="B477" s="1" t="s">
        <v>2467</v>
      </c>
      <c r="C477" s="1">
        <v>2.0</v>
      </c>
      <c r="D477" s="1" t="s">
        <v>16118</v>
      </c>
      <c r="E477" s="2" t="str">
        <f>IFERROR(__xludf.DUMMYFUNCTION("INDEX(SPLIT(A477, ""_""), 2)"),"darksword")</f>
        <v>darksword</v>
      </c>
      <c r="F477" s="1" t="s">
        <v>2351</v>
      </c>
      <c r="G477" s="2">
        <f>IFERROR(__xludf.DUMMYFUNCTION("IF(B477="""","""",COUNTA(SPLIT(B477,"" "")))"),17.0)</f>
        <v>17</v>
      </c>
    </row>
    <row r="478">
      <c r="A478" s="1" t="s">
        <v>2468</v>
      </c>
      <c r="B478" s="1" t="s">
        <v>2469</v>
      </c>
      <c r="C478" s="1">
        <v>3.0</v>
      </c>
      <c r="D478" s="1" t="s">
        <v>818</v>
      </c>
      <c r="E478" s="2" t="str">
        <f>IFERROR(__xludf.DUMMYFUNCTION("INDEX(SPLIT(A478, ""_""), 2)"),"darksword")</f>
        <v>darksword</v>
      </c>
      <c r="F478" s="1" t="s">
        <v>2351</v>
      </c>
      <c r="G478" s="2">
        <f>IFERROR(__xludf.DUMMYFUNCTION("IF(B478="""","""",COUNTA(SPLIT(B478,"" "")))"),9.0)</f>
        <v>9</v>
      </c>
    </row>
    <row r="479">
      <c r="A479" s="1" t="s">
        <v>2470</v>
      </c>
      <c r="B479" s="1" t="s">
        <v>2471</v>
      </c>
      <c r="C479" s="1">
        <v>1.0</v>
      </c>
      <c r="D479" s="1" t="s">
        <v>16113</v>
      </c>
      <c r="E479" s="2" t="str">
        <f>IFERROR(__xludf.DUMMYFUNCTION("INDEX(SPLIT(A479, ""_""), 2)"),"darksword")</f>
        <v>darksword</v>
      </c>
      <c r="F479" s="1" t="s">
        <v>2351</v>
      </c>
      <c r="G479" s="2">
        <f>IFERROR(__xludf.DUMMYFUNCTION("IF(B479="""","""",COUNTA(SPLIT(B479,"" "")))"),17.0)</f>
        <v>17</v>
      </c>
    </row>
    <row r="480">
      <c r="A480" s="1" t="s">
        <v>2472</v>
      </c>
      <c r="B480" s="1" t="s">
        <v>2473</v>
      </c>
      <c r="C480" s="1">
        <v>3.0</v>
      </c>
      <c r="D480" s="1" t="s">
        <v>818</v>
      </c>
      <c r="E480" s="2" t="str">
        <f>IFERROR(__xludf.DUMMYFUNCTION("INDEX(SPLIT(A480, ""_""), 2)"),"darksword")</f>
        <v>darksword</v>
      </c>
      <c r="F480" s="1" t="s">
        <v>2351</v>
      </c>
      <c r="G480" s="2">
        <f>IFERROR(__xludf.DUMMYFUNCTION("IF(B480="""","""",COUNTA(SPLIT(B480,"" "")))"),14.0)</f>
        <v>14</v>
      </c>
    </row>
    <row r="481">
      <c r="A481" s="1" t="s">
        <v>2474</v>
      </c>
      <c r="B481" s="1" t="s">
        <v>2475</v>
      </c>
      <c r="C481" s="1">
        <v>3.0</v>
      </c>
      <c r="D481" s="1" t="s">
        <v>818</v>
      </c>
      <c r="E481" s="2" t="str">
        <f>IFERROR(__xludf.DUMMYFUNCTION("INDEX(SPLIT(A481, ""_""), 2)"),"darksword")</f>
        <v>darksword</v>
      </c>
      <c r="F481" s="1" t="s">
        <v>2351</v>
      </c>
      <c r="G481" s="2">
        <f>IFERROR(__xludf.DUMMYFUNCTION("IF(B481="""","""",COUNTA(SPLIT(B481,"" "")))"),11.0)</f>
        <v>11</v>
      </c>
    </row>
    <row r="482">
      <c r="A482" s="1" t="s">
        <v>2476</v>
      </c>
      <c r="B482" s="1" t="s">
        <v>2477</v>
      </c>
      <c r="C482" s="1">
        <v>3.0</v>
      </c>
      <c r="D482" s="1" t="s">
        <v>818</v>
      </c>
      <c r="E482" s="2" t="str">
        <f>IFERROR(__xludf.DUMMYFUNCTION("INDEX(SPLIT(A482, ""_""), 2)"),"darksword")</f>
        <v>darksword</v>
      </c>
      <c r="F482" s="1" t="s">
        <v>2351</v>
      </c>
      <c r="G482" s="2">
        <f>IFERROR(__xludf.DUMMYFUNCTION("IF(B482="""","""",COUNTA(SPLIT(B482,"" "")))"),7.0)</f>
        <v>7</v>
      </c>
    </row>
    <row r="483">
      <c r="A483" s="1" t="s">
        <v>2478</v>
      </c>
      <c r="B483" s="1" t="s">
        <v>2479</v>
      </c>
      <c r="C483" s="1">
        <v>3.0</v>
      </c>
      <c r="D483" s="1" t="s">
        <v>818</v>
      </c>
      <c r="E483" s="2" t="str">
        <f>IFERROR(__xludf.DUMMYFUNCTION("INDEX(SPLIT(A483, ""_""), 2)"),"darksword")</f>
        <v>darksword</v>
      </c>
      <c r="F483" s="1" t="s">
        <v>2351</v>
      </c>
      <c r="G483" s="2">
        <f>IFERROR(__xludf.DUMMYFUNCTION("IF(B483="""","""",COUNTA(SPLIT(B483,"" "")))"),9.0)</f>
        <v>9</v>
      </c>
    </row>
    <row r="484">
      <c r="A484" s="1" t="s">
        <v>2480</v>
      </c>
      <c r="B484" s="1" t="s">
        <v>2481</v>
      </c>
      <c r="C484" s="1">
        <v>3.0</v>
      </c>
      <c r="D484" s="1" t="s">
        <v>818</v>
      </c>
      <c r="E484" s="2" t="str">
        <f>IFERROR(__xludf.DUMMYFUNCTION("INDEX(SPLIT(A484, ""_""), 2)"),"darksword")</f>
        <v>darksword</v>
      </c>
      <c r="F484" s="1" t="s">
        <v>2351</v>
      </c>
      <c r="G484" s="2">
        <f>IFERROR(__xludf.DUMMYFUNCTION("IF(B484="""","""",COUNTA(SPLIT(B484,"" "")))"),11.0)</f>
        <v>11</v>
      </c>
    </row>
    <row r="485">
      <c r="A485" s="1" t="s">
        <v>2482</v>
      </c>
      <c r="B485" s="1" t="s">
        <v>2483</v>
      </c>
      <c r="C485" s="1">
        <v>3.0</v>
      </c>
      <c r="D485" s="1" t="s">
        <v>818</v>
      </c>
      <c r="E485" s="2" t="str">
        <f>IFERROR(__xludf.DUMMYFUNCTION("INDEX(SPLIT(A485, ""_""), 2)"),"darksword")</f>
        <v>darksword</v>
      </c>
      <c r="F485" s="1" t="s">
        <v>2351</v>
      </c>
      <c r="G485" s="2">
        <f>IFERROR(__xludf.DUMMYFUNCTION("IF(B485="""","""",COUNTA(SPLIT(B485,"" "")))"),6.0)</f>
        <v>6</v>
      </c>
    </row>
    <row r="486">
      <c r="A486" s="1" t="s">
        <v>2484</v>
      </c>
      <c r="B486" s="1" t="s">
        <v>2485</v>
      </c>
      <c r="C486" s="1">
        <v>3.0</v>
      </c>
      <c r="D486" s="1" t="s">
        <v>818</v>
      </c>
      <c r="E486" s="2" t="str">
        <f>IFERROR(__xludf.DUMMYFUNCTION("INDEX(SPLIT(A486, ""_""), 2)"),"darksword")</f>
        <v>darksword</v>
      </c>
      <c r="F486" s="1" t="s">
        <v>2351</v>
      </c>
      <c r="G486" s="2">
        <f>IFERROR(__xludf.DUMMYFUNCTION("IF(B486="""","""",COUNTA(SPLIT(B486,"" "")))"),7.0)</f>
        <v>7</v>
      </c>
    </row>
    <row r="487">
      <c r="A487" s="1" t="s">
        <v>2486</v>
      </c>
      <c r="B487" s="1" t="s">
        <v>2487</v>
      </c>
      <c r="C487" s="1">
        <v>3.0</v>
      </c>
      <c r="D487" s="1" t="s">
        <v>818</v>
      </c>
      <c r="E487" s="2" t="str">
        <f>IFERROR(__xludf.DUMMYFUNCTION("INDEX(SPLIT(A487, ""_""), 2)"),"darksword")</f>
        <v>darksword</v>
      </c>
      <c r="F487" s="1" t="s">
        <v>2351</v>
      </c>
      <c r="G487" s="2">
        <f>IFERROR(__xludf.DUMMYFUNCTION("IF(B487="""","""",COUNTA(SPLIT(B487,"" "")))"),10.0)</f>
        <v>10</v>
      </c>
    </row>
    <row r="488">
      <c r="A488" s="1" t="s">
        <v>2488</v>
      </c>
      <c r="B488" s="1" t="s">
        <v>2489</v>
      </c>
      <c r="C488" s="1">
        <v>3.0</v>
      </c>
      <c r="D488" s="1" t="s">
        <v>818</v>
      </c>
      <c r="E488" s="2" t="str">
        <f>IFERROR(__xludf.DUMMYFUNCTION("INDEX(SPLIT(A488, ""_""), 2)"),"darksword")</f>
        <v>darksword</v>
      </c>
      <c r="F488" s="1" t="s">
        <v>2351</v>
      </c>
      <c r="G488" s="2">
        <f>IFERROR(__xludf.DUMMYFUNCTION("IF(B488="""","""",COUNTA(SPLIT(B488,"" "")))"),4.0)</f>
        <v>4</v>
      </c>
    </row>
    <row r="489">
      <c r="A489" s="1" t="s">
        <v>2490</v>
      </c>
      <c r="B489" s="1" t="s">
        <v>2491</v>
      </c>
      <c r="C489" s="1">
        <v>3.0</v>
      </c>
      <c r="D489" s="1" t="s">
        <v>818</v>
      </c>
      <c r="E489" s="2" t="str">
        <f>IFERROR(__xludf.DUMMYFUNCTION("INDEX(SPLIT(A489, ""_""), 2)"),"darksword")</f>
        <v>darksword</v>
      </c>
      <c r="F489" s="1" t="s">
        <v>2351</v>
      </c>
      <c r="G489" s="2">
        <f>IFERROR(__xludf.DUMMYFUNCTION("IF(B489="""","""",COUNTA(SPLIT(B489,"" "")))"),6.0)</f>
        <v>6</v>
      </c>
    </row>
    <row r="490">
      <c r="A490" s="1" t="s">
        <v>2492</v>
      </c>
      <c r="B490" s="1" t="s">
        <v>2493</v>
      </c>
      <c r="C490" s="1">
        <v>2.0</v>
      </c>
      <c r="D490" s="1" t="s">
        <v>16118</v>
      </c>
      <c r="E490" s="2" t="str">
        <f>IFERROR(__xludf.DUMMYFUNCTION("INDEX(SPLIT(A490, ""_""), 2)"),"daynight")</f>
        <v>daynight</v>
      </c>
      <c r="F490" s="1" t="s">
        <v>2679</v>
      </c>
      <c r="G490" s="2">
        <f>IFERROR(__xludf.DUMMYFUNCTION("IF(B490="""","""",COUNTA(SPLIT(B490,"" "")))"),15.0)</f>
        <v>15</v>
      </c>
    </row>
    <row r="491">
      <c r="A491" s="1" t="s">
        <v>2494</v>
      </c>
      <c r="B491" s="1" t="s">
        <v>2495</v>
      </c>
      <c r="C491" s="1">
        <v>9.0</v>
      </c>
      <c r="D491" s="1" t="s">
        <v>16120</v>
      </c>
      <c r="E491" s="2" t="str">
        <f>IFERROR(__xludf.DUMMYFUNCTION("INDEX(SPLIT(A491, ""_""), 2)"),"daynight")</f>
        <v>daynight</v>
      </c>
      <c r="F491" s="1" t="s">
        <v>2679</v>
      </c>
      <c r="G491" s="2">
        <f>IFERROR(__xludf.DUMMYFUNCTION("IF(B491="""","""",COUNTA(SPLIT(B491,"" "")))"),9.0)</f>
        <v>9</v>
      </c>
    </row>
    <row r="492">
      <c r="A492" s="1" t="s">
        <v>2496</v>
      </c>
      <c r="B492" s="1" t="s">
        <v>2497</v>
      </c>
      <c r="C492" s="1">
        <v>2.0</v>
      </c>
      <c r="D492" s="1" t="s">
        <v>16118</v>
      </c>
      <c r="E492" s="2" t="str">
        <f>IFERROR(__xludf.DUMMYFUNCTION("INDEX(SPLIT(A492, ""_""), 2)"),"daynight")</f>
        <v>daynight</v>
      </c>
      <c r="F492" s="1" t="s">
        <v>2679</v>
      </c>
      <c r="G492" s="2">
        <f>IFERROR(__xludf.DUMMYFUNCTION("IF(B492="""","""",COUNTA(SPLIT(B492,"" "")))"),22.0)</f>
        <v>22</v>
      </c>
    </row>
    <row r="493">
      <c r="A493" s="1" t="s">
        <v>2498</v>
      </c>
      <c r="B493" s="1" t="s">
        <v>2499</v>
      </c>
      <c r="C493" s="1">
        <v>9.0</v>
      </c>
      <c r="D493" s="1" t="s">
        <v>16120</v>
      </c>
      <c r="E493" s="2" t="str">
        <f>IFERROR(__xludf.DUMMYFUNCTION("INDEX(SPLIT(A493, ""_""), 2)"),"daynight")</f>
        <v>daynight</v>
      </c>
      <c r="F493" s="1" t="s">
        <v>2679</v>
      </c>
      <c r="G493" s="2">
        <f>IFERROR(__xludf.DUMMYFUNCTION("IF(B493="""","""",COUNTA(SPLIT(B493,"" "")))"),25.0)</f>
        <v>25</v>
      </c>
    </row>
    <row r="494">
      <c r="A494" s="1" t="s">
        <v>2500</v>
      </c>
      <c r="B494" s="1" t="s">
        <v>2501</v>
      </c>
      <c r="C494" s="1">
        <v>2.0</v>
      </c>
      <c r="D494" s="1" t="s">
        <v>16118</v>
      </c>
      <c r="E494" s="2" t="str">
        <f>IFERROR(__xludf.DUMMYFUNCTION("INDEX(SPLIT(A494, ""_""), 2)"),"daynight")</f>
        <v>daynight</v>
      </c>
      <c r="F494" s="1" t="s">
        <v>2679</v>
      </c>
      <c r="G494" s="2">
        <f>IFERROR(__xludf.DUMMYFUNCTION("IF(B494="""","""",COUNTA(SPLIT(B494,"" "")))"),14.0)</f>
        <v>14</v>
      </c>
    </row>
    <row r="495">
      <c r="A495" s="1" t="s">
        <v>2502</v>
      </c>
      <c r="B495" s="1" t="s">
        <v>2503</v>
      </c>
      <c r="C495" s="1">
        <v>1.0</v>
      </c>
      <c r="D495" s="1" t="s">
        <v>16113</v>
      </c>
      <c r="E495" s="2" t="str">
        <f>IFERROR(__xludf.DUMMYFUNCTION("INDEX(SPLIT(A495, ""_""), 2)"),"daynight")</f>
        <v>daynight</v>
      </c>
      <c r="F495" s="1" t="s">
        <v>2679</v>
      </c>
      <c r="G495" s="2">
        <f>IFERROR(__xludf.DUMMYFUNCTION("IF(B495="""","""",COUNTA(SPLIT(B495,"" "")))"),20.0)</f>
        <v>20</v>
      </c>
    </row>
    <row r="496">
      <c r="A496" s="1" t="s">
        <v>2504</v>
      </c>
      <c r="B496" s="1" t="s">
        <v>2505</v>
      </c>
      <c r="C496" s="1">
        <v>1.0</v>
      </c>
      <c r="D496" s="1" t="s">
        <v>16113</v>
      </c>
      <c r="E496" s="2" t="str">
        <f>IFERROR(__xludf.DUMMYFUNCTION("INDEX(SPLIT(A496, ""_""), 2)"),"daynight")</f>
        <v>daynight</v>
      </c>
      <c r="F496" s="1" t="s">
        <v>2679</v>
      </c>
      <c r="G496" s="2">
        <f>IFERROR(__xludf.DUMMYFUNCTION("IF(B496="""","""",COUNTA(SPLIT(B496,"" "")))"),45.0)</f>
        <v>45</v>
      </c>
    </row>
    <row r="497">
      <c r="A497" s="1" t="s">
        <v>2506</v>
      </c>
      <c r="B497" s="1" t="s">
        <v>2507</v>
      </c>
      <c r="C497" s="1">
        <v>2.0</v>
      </c>
      <c r="D497" s="1" t="s">
        <v>16118</v>
      </c>
      <c r="E497" s="2" t="str">
        <f>IFERROR(__xludf.DUMMYFUNCTION("INDEX(SPLIT(A497, ""_""), 2)"),"daynight")</f>
        <v>daynight</v>
      </c>
      <c r="F497" s="1" t="s">
        <v>2679</v>
      </c>
      <c r="G497" s="2">
        <f>IFERROR(__xludf.DUMMYFUNCTION("IF(B497="""","""",COUNTA(SPLIT(B497,"" "")))"),17.0)</f>
        <v>17</v>
      </c>
    </row>
    <row r="498">
      <c r="A498" s="1" t="s">
        <v>2508</v>
      </c>
      <c r="B498" s="1" t="s">
        <v>2509</v>
      </c>
      <c r="C498" s="1">
        <v>9.0</v>
      </c>
      <c r="D498" s="1" t="s">
        <v>16120</v>
      </c>
      <c r="E498" s="2" t="str">
        <f>IFERROR(__xludf.DUMMYFUNCTION("INDEX(SPLIT(A498, ""_""), 2)"),"daynight")</f>
        <v>daynight</v>
      </c>
      <c r="F498" s="1" t="s">
        <v>2679</v>
      </c>
      <c r="G498" s="2">
        <f>IFERROR(__xludf.DUMMYFUNCTION("IF(B498="""","""",COUNTA(SPLIT(B498,"" "")))"),4.0)</f>
        <v>4</v>
      </c>
    </row>
    <row r="499">
      <c r="A499" s="1" t="s">
        <v>2510</v>
      </c>
      <c r="B499" s="1" t="s">
        <v>2511</v>
      </c>
      <c r="C499" s="1">
        <v>2.0</v>
      </c>
      <c r="D499" s="1" t="s">
        <v>16118</v>
      </c>
      <c r="E499" s="2" t="str">
        <f>IFERROR(__xludf.DUMMYFUNCTION("INDEX(SPLIT(A499, ""_""), 2)"),"daynight")</f>
        <v>daynight</v>
      </c>
      <c r="F499" s="1" t="s">
        <v>2679</v>
      </c>
      <c r="G499" s="2">
        <f>IFERROR(__xludf.DUMMYFUNCTION("IF(B499="""","""",COUNTA(SPLIT(B499,"" "")))"),6.0)</f>
        <v>6</v>
      </c>
    </row>
    <row r="500">
      <c r="A500" s="1" t="s">
        <v>2512</v>
      </c>
      <c r="B500" s="1" t="s">
        <v>2513</v>
      </c>
      <c r="C500" s="1">
        <v>1.0</v>
      </c>
      <c r="D500" s="1" t="s">
        <v>16113</v>
      </c>
      <c r="E500" s="2" t="str">
        <f>IFERROR(__xludf.DUMMYFUNCTION("INDEX(SPLIT(A500, ""_""), 2)"),"daynight")</f>
        <v>daynight</v>
      </c>
      <c r="F500" s="1" t="s">
        <v>2679</v>
      </c>
      <c r="G500" s="2">
        <f>IFERROR(__xludf.DUMMYFUNCTION("IF(B500="""","""",COUNTA(SPLIT(B500,"" "")))"),20.0)</f>
        <v>20</v>
      </c>
    </row>
    <row r="501">
      <c r="A501" s="1" t="s">
        <v>2514</v>
      </c>
      <c r="B501" s="1" t="s">
        <v>2515</v>
      </c>
      <c r="C501" s="1">
        <v>2.0</v>
      </c>
      <c r="D501" s="1" t="s">
        <v>16118</v>
      </c>
      <c r="E501" s="2" t="str">
        <f>IFERROR(__xludf.DUMMYFUNCTION("INDEX(SPLIT(A501, ""_""), 2)"),"daynight")</f>
        <v>daynight</v>
      </c>
      <c r="F501" s="1" t="s">
        <v>2679</v>
      </c>
      <c r="G501" s="2">
        <f>IFERROR(__xludf.DUMMYFUNCTION("IF(B501="""","""",COUNTA(SPLIT(B501,"" "")))"),9.0)</f>
        <v>9</v>
      </c>
    </row>
    <row r="502">
      <c r="A502" s="1" t="s">
        <v>2516</v>
      </c>
      <c r="B502" s="1" t="s">
        <v>2517</v>
      </c>
      <c r="C502" s="1">
        <v>1.0</v>
      </c>
      <c r="D502" s="1" t="s">
        <v>16113</v>
      </c>
      <c r="E502" s="2" t="str">
        <f>IFERROR(__xludf.DUMMYFUNCTION("INDEX(SPLIT(A502, ""_""), 2)"),"daynight")</f>
        <v>daynight</v>
      </c>
      <c r="F502" s="1" t="s">
        <v>2679</v>
      </c>
      <c r="G502" s="2">
        <f>IFERROR(__xludf.DUMMYFUNCTION("IF(B502="""","""",COUNTA(SPLIT(B502,"" "")))"),19.0)</f>
        <v>19</v>
      </c>
    </row>
    <row r="503">
      <c r="A503" s="1" t="s">
        <v>2518</v>
      </c>
      <c r="B503" s="1" t="s">
        <v>2519</v>
      </c>
      <c r="C503" s="1">
        <v>2.0</v>
      </c>
      <c r="D503" s="1" t="s">
        <v>16118</v>
      </c>
      <c r="E503" s="2" t="str">
        <f>IFERROR(__xludf.DUMMYFUNCTION("INDEX(SPLIT(A503, ""_""), 2)"),"daynight")</f>
        <v>daynight</v>
      </c>
      <c r="F503" s="1" t="s">
        <v>2679</v>
      </c>
      <c r="G503" s="2">
        <f>IFERROR(__xludf.DUMMYFUNCTION("IF(B503="""","""",COUNTA(SPLIT(B503,"" "")))"),27.0)</f>
        <v>27</v>
      </c>
    </row>
    <row r="504">
      <c r="A504" s="1" t="s">
        <v>2520</v>
      </c>
      <c r="B504" s="1" t="s">
        <v>2521</v>
      </c>
      <c r="C504" s="1">
        <v>1.0</v>
      </c>
      <c r="D504" s="1" t="s">
        <v>16113</v>
      </c>
      <c r="E504" s="2" t="str">
        <f>IFERROR(__xludf.DUMMYFUNCTION("INDEX(SPLIT(A504, ""_""), 2)"),"daynight")</f>
        <v>daynight</v>
      </c>
      <c r="F504" s="1" t="s">
        <v>2679</v>
      </c>
      <c r="G504" s="2">
        <f>IFERROR(__xludf.DUMMYFUNCTION("IF(B504="""","""",COUNTA(SPLIT(B504,"" "")))"),24.0)</f>
        <v>24</v>
      </c>
    </row>
    <row r="505">
      <c r="A505" s="1" t="s">
        <v>2522</v>
      </c>
      <c r="B505" s="1" t="s">
        <v>2523</v>
      </c>
      <c r="C505" s="1">
        <v>2.0</v>
      </c>
      <c r="D505" s="1" t="s">
        <v>16118</v>
      </c>
      <c r="E505" s="2" t="str">
        <f>IFERROR(__xludf.DUMMYFUNCTION("INDEX(SPLIT(A505, ""_""), 2)"),"daynight")</f>
        <v>daynight</v>
      </c>
      <c r="F505" s="1" t="s">
        <v>2679</v>
      </c>
      <c r="G505" s="2">
        <f>IFERROR(__xludf.DUMMYFUNCTION("IF(B505="""","""",COUNTA(SPLIT(B505,"" "")))"),19.0)</f>
        <v>19</v>
      </c>
    </row>
    <row r="506">
      <c r="A506" s="1" t="s">
        <v>2524</v>
      </c>
      <c r="B506" s="1" t="s">
        <v>2525</v>
      </c>
      <c r="C506" s="1">
        <v>1.0</v>
      </c>
      <c r="D506" s="1" t="s">
        <v>16113</v>
      </c>
      <c r="E506" s="2" t="str">
        <f>IFERROR(__xludf.DUMMYFUNCTION("INDEX(SPLIT(A506, ""_""), 2)"),"daynight")</f>
        <v>daynight</v>
      </c>
      <c r="F506" s="1" t="s">
        <v>2679</v>
      </c>
      <c r="G506" s="2">
        <f>IFERROR(__xludf.DUMMYFUNCTION("IF(B506="""","""",COUNTA(SPLIT(B506,"" "")))"),25.0)</f>
        <v>25</v>
      </c>
    </row>
    <row r="507">
      <c r="A507" s="1" t="s">
        <v>2526</v>
      </c>
      <c r="B507" s="1" t="s">
        <v>2527</v>
      </c>
      <c r="C507" s="1">
        <v>2.0</v>
      </c>
      <c r="D507" s="1" t="s">
        <v>16118</v>
      </c>
      <c r="E507" s="2" t="str">
        <f>IFERROR(__xludf.DUMMYFUNCTION("INDEX(SPLIT(A507, ""_""), 2)"),"daynight")</f>
        <v>daynight</v>
      </c>
      <c r="F507" s="1" t="s">
        <v>2679</v>
      </c>
      <c r="G507" s="2">
        <f>IFERROR(__xludf.DUMMYFUNCTION("IF(B507="""","""",COUNTA(SPLIT(B507,"" "")))"),16.0)</f>
        <v>16</v>
      </c>
    </row>
    <row r="508">
      <c r="A508" s="1" t="s">
        <v>2528</v>
      </c>
      <c r="B508" s="1" t="s">
        <v>2529</v>
      </c>
      <c r="C508" s="1">
        <v>1.0</v>
      </c>
      <c r="D508" s="1" t="s">
        <v>16113</v>
      </c>
      <c r="E508" s="2" t="str">
        <f>IFERROR(__xludf.DUMMYFUNCTION("INDEX(SPLIT(A508, ""_""), 2)"),"daynight")</f>
        <v>daynight</v>
      </c>
      <c r="F508" s="1" t="s">
        <v>2679</v>
      </c>
      <c r="G508" s="2">
        <f>IFERROR(__xludf.DUMMYFUNCTION("IF(B508="""","""",COUNTA(SPLIT(B508,"" "")))"),28.0)</f>
        <v>28</v>
      </c>
    </row>
    <row r="509">
      <c r="A509" s="1" t="s">
        <v>2530</v>
      </c>
      <c r="B509" s="1" t="s">
        <v>2531</v>
      </c>
      <c r="C509" s="1">
        <v>2.0</v>
      </c>
      <c r="D509" s="1" t="s">
        <v>16118</v>
      </c>
      <c r="E509" s="2" t="str">
        <f>IFERROR(__xludf.DUMMYFUNCTION("INDEX(SPLIT(A509, ""_""), 2)"),"daynight")</f>
        <v>daynight</v>
      </c>
      <c r="F509" s="1" t="s">
        <v>2679</v>
      </c>
      <c r="G509" s="2">
        <f>IFERROR(__xludf.DUMMYFUNCTION("IF(B509="""","""",COUNTA(SPLIT(B509,"" "")))"),3.0)</f>
        <v>3</v>
      </c>
    </row>
    <row r="510">
      <c r="A510" s="1" t="s">
        <v>2532</v>
      </c>
      <c r="B510" s="1" t="s">
        <v>2533</v>
      </c>
      <c r="C510" s="1">
        <v>1.0</v>
      </c>
      <c r="D510" s="1" t="s">
        <v>16113</v>
      </c>
      <c r="E510" s="2" t="str">
        <f>IFERROR(__xludf.DUMMYFUNCTION("INDEX(SPLIT(A510, ""_""), 2)"),"daynight")</f>
        <v>daynight</v>
      </c>
      <c r="F510" s="1" t="s">
        <v>2679</v>
      </c>
      <c r="G510" s="2">
        <f>IFERROR(__xludf.DUMMYFUNCTION("IF(B510="""","""",COUNTA(SPLIT(B510,"" "")))"),4.0)</f>
        <v>4</v>
      </c>
    </row>
    <row r="511">
      <c r="A511" s="1" t="s">
        <v>2534</v>
      </c>
      <c r="B511" s="1" t="s">
        <v>2535</v>
      </c>
      <c r="C511" s="1">
        <v>1.0</v>
      </c>
      <c r="D511" s="1" t="s">
        <v>16113</v>
      </c>
      <c r="E511" s="2" t="str">
        <f>IFERROR(__xludf.DUMMYFUNCTION("INDEX(SPLIT(A511, ""_""), 2)"),"daynight")</f>
        <v>daynight</v>
      </c>
      <c r="F511" s="1" t="s">
        <v>2679</v>
      </c>
      <c r="G511" s="2">
        <f>IFERROR(__xludf.DUMMYFUNCTION("IF(B511="""","""",COUNTA(SPLIT(B511,"" "")))"),22.0)</f>
        <v>22</v>
      </c>
    </row>
    <row r="512">
      <c r="A512" s="1" t="s">
        <v>2536</v>
      </c>
      <c r="B512" s="1" t="s">
        <v>2537</v>
      </c>
      <c r="C512" s="1">
        <v>1.0</v>
      </c>
      <c r="D512" s="1" t="s">
        <v>16113</v>
      </c>
      <c r="E512" s="2" t="str">
        <f>IFERROR(__xludf.DUMMYFUNCTION("INDEX(SPLIT(A512, ""_""), 2)"),"daynight")</f>
        <v>daynight</v>
      </c>
      <c r="F512" s="1" t="s">
        <v>2679</v>
      </c>
      <c r="G512" s="2">
        <f>IFERROR(__xludf.DUMMYFUNCTION("IF(B512="""","""",COUNTA(SPLIT(B512,"" "")))"),34.0)</f>
        <v>34</v>
      </c>
    </row>
    <row r="513">
      <c r="A513" s="1" t="s">
        <v>2538</v>
      </c>
      <c r="B513" s="1" t="s">
        <v>2539</v>
      </c>
      <c r="C513" s="1">
        <v>1.0</v>
      </c>
      <c r="D513" s="1" t="s">
        <v>16113</v>
      </c>
      <c r="E513" s="2" t="str">
        <f>IFERROR(__xludf.DUMMYFUNCTION("INDEX(SPLIT(A513, ""_""), 2)"),"daynight")</f>
        <v>daynight</v>
      </c>
      <c r="F513" s="1" t="s">
        <v>2679</v>
      </c>
      <c r="G513" s="2">
        <f>IFERROR(__xludf.DUMMYFUNCTION("IF(B513="""","""",COUNTA(SPLIT(B513,"" "")))"),24.0)</f>
        <v>24</v>
      </c>
    </row>
    <row r="514">
      <c r="A514" s="1" t="s">
        <v>2540</v>
      </c>
      <c r="B514" s="1" t="s">
        <v>2541</v>
      </c>
      <c r="C514" s="1">
        <v>1.0</v>
      </c>
      <c r="D514" s="1" t="s">
        <v>16113</v>
      </c>
      <c r="E514" s="2" t="str">
        <f>IFERROR(__xludf.DUMMYFUNCTION("INDEX(SPLIT(A514, ""_""), 2)"),"daynight")</f>
        <v>daynight</v>
      </c>
      <c r="F514" s="1" t="s">
        <v>2679</v>
      </c>
      <c r="G514" s="2">
        <f>IFERROR(__xludf.DUMMYFUNCTION("IF(B514="""","""",COUNTA(SPLIT(B514,"" "")))"),36.0)</f>
        <v>36</v>
      </c>
    </row>
    <row r="515">
      <c r="A515" s="1" t="s">
        <v>2542</v>
      </c>
      <c r="B515" s="1" t="s">
        <v>2543</v>
      </c>
      <c r="C515" s="1">
        <v>1.0</v>
      </c>
      <c r="D515" s="1" t="s">
        <v>16113</v>
      </c>
      <c r="E515" s="2" t="str">
        <f>IFERROR(__xludf.DUMMYFUNCTION("INDEX(SPLIT(A515, ""_""), 2)"),"daynight")</f>
        <v>daynight</v>
      </c>
      <c r="F515" s="1" t="s">
        <v>2679</v>
      </c>
      <c r="G515" s="2">
        <f>IFERROR(__xludf.DUMMYFUNCTION("IF(B515="""","""",COUNTA(SPLIT(B515,"" "")))"),40.0)</f>
        <v>40</v>
      </c>
    </row>
    <row r="516">
      <c r="A516" s="1" t="s">
        <v>2544</v>
      </c>
      <c r="B516" s="1" t="s">
        <v>2545</v>
      </c>
      <c r="C516" s="1">
        <v>1.0</v>
      </c>
      <c r="D516" s="1" t="s">
        <v>16113</v>
      </c>
      <c r="E516" s="2" t="str">
        <f>IFERROR(__xludf.DUMMYFUNCTION("INDEX(SPLIT(A516, ""_""), 2)"),"daynight")</f>
        <v>daynight</v>
      </c>
      <c r="F516" s="1" t="s">
        <v>2679</v>
      </c>
      <c r="G516" s="2">
        <f>IFERROR(__xludf.DUMMYFUNCTION("IF(B516="""","""",COUNTA(SPLIT(B516,"" "")))"),39.0)</f>
        <v>39</v>
      </c>
    </row>
    <row r="517">
      <c r="A517" s="1" t="s">
        <v>2546</v>
      </c>
      <c r="B517" s="1" t="s">
        <v>2547</v>
      </c>
      <c r="C517" s="1">
        <v>1.0</v>
      </c>
      <c r="D517" s="1" t="s">
        <v>16113</v>
      </c>
      <c r="E517" s="2" t="str">
        <f>IFERROR(__xludf.DUMMYFUNCTION("INDEX(SPLIT(A517, ""_""), 2)"),"daynight")</f>
        <v>daynight</v>
      </c>
      <c r="F517" s="1" t="s">
        <v>2679</v>
      </c>
      <c r="G517" s="2">
        <f>IFERROR(__xludf.DUMMYFUNCTION("IF(B517="""","""",COUNTA(SPLIT(B517,"" "")))"),30.0)</f>
        <v>30</v>
      </c>
    </row>
    <row r="518">
      <c r="A518" s="1" t="s">
        <v>2548</v>
      </c>
      <c r="B518" s="1" t="s">
        <v>2549</v>
      </c>
      <c r="C518" s="1">
        <v>2.0</v>
      </c>
      <c r="D518" s="1" t="s">
        <v>16118</v>
      </c>
      <c r="E518" s="2" t="str">
        <f>IFERROR(__xludf.DUMMYFUNCTION("INDEX(SPLIT(A518, ""_""), 2)"),"daynight")</f>
        <v>daynight</v>
      </c>
      <c r="F518" s="1" t="s">
        <v>2679</v>
      </c>
      <c r="G518" s="2">
        <f>IFERROR(__xludf.DUMMYFUNCTION("IF(B518="""","""",COUNTA(SPLIT(B518,"" "")))"),19.0)</f>
        <v>19</v>
      </c>
    </row>
    <row r="519">
      <c r="A519" s="1" t="s">
        <v>2550</v>
      </c>
      <c r="B519" s="1" t="s">
        <v>2551</v>
      </c>
      <c r="C519" s="1">
        <v>9.0</v>
      </c>
      <c r="D519" s="1" t="s">
        <v>16120</v>
      </c>
      <c r="E519" s="2" t="str">
        <f>IFERROR(__xludf.DUMMYFUNCTION("INDEX(SPLIT(A519, ""_""), 2)"),"daynight")</f>
        <v>daynight</v>
      </c>
      <c r="F519" s="1" t="s">
        <v>2679</v>
      </c>
      <c r="G519" s="2">
        <f>IFERROR(__xludf.DUMMYFUNCTION("IF(B519="""","""",COUNTA(SPLIT(B519,"" "")))"),5.0)</f>
        <v>5</v>
      </c>
    </row>
    <row r="520">
      <c r="A520" s="1" t="s">
        <v>2552</v>
      </c>
      <c r="B520" s="1" t="s">
        <v>2553</v>
      </c>
      <c r="C520" s="1">
        <v>2.0</v>
      </c>
      <c r="D520" s="1" t="s">
        <v>16118</v>
      </c>
      <c r="E520" s="2" t="str">
        <f>IFERROR(__xludf.DUMMYFUNCTION("INDEX(SPLIT(A520, ""_""), 2)"),"daynight")</f>
        <v>daynight</v>
      </c>
      <c r="F520" s="1" t="s">
        <v>2679</v>
      </c>
      <c r="G520" s="2">
        <f>IFERROR(__xludf.DUMMYFUNCTION("IF(B520="""","""",COUNTA(SPLIT(B520,"" "")))"),13.0)</f>
        <v>13</v>
      </c>
    </row>
    <row r="521">
      <c r="A521" s="1" t="s">
        <v>2554</v>
      </c>
      <c r="B521" s="1" t="s">
        <v>2555</v>
      </c>
      <c r="C521" s="1">
        <v>1.0</v>
      </c>
      <c r="D521" s="1" t="s">
        <v>16113</v>
      </c>
      <c r="E521" s="2" t="str">
        <f>IFERROR(__xludf.DUMMYFUNCTION("INDEX(SPLIT(A521, ""_""), 2)"),"daynight")</f>
        <v>daynight</v>
      </c>
      <c r="F521" s="1" t="s">
        <v>2679</v>
      </c>
      <c r="G521" s="2">
        <f>IFERROR(__xludf.DUMMYFUNCTION("IF(B521="""","""",COUNTA(SPLIT(B521,"" "")))"),17.0)</f>
        <v>17</v>
      </c>
    </row>
    <row r="522">
      <c r="A522" s="1" t="s">
        <v>2556</v>
      </c>
      <c r="B522" s="1" t="s">
        <v>2557</v>
      </c>
      <c r="C522" s="1">
        <v>2.0</v>
      </c>
      <c r="D522" s="1" t="s">
        <v>16118</v>
      </c>
      <c r="E522" s="2" t="str">
        <f>IFERROR(__xludf.DUMMYFUNCTION("INDEX(SPLIT(A522, ""_""), 2)"),"daynight")</f>
        <v>daynight</v>
      </c>
      <c r="F522" s="1" t="s">
        <v>2679</v>
      </c>
      <c r="G522" s="2">
        <f>IFERROR(__xludf.DUMMYFUNCTION("IF(B522="""","""",COUNTA(SPLIT(B522,"" "")))"),10.0)</f>
        <v>10</v>
      </c>
    </row>
    <row r="523">
      <c r="A523" s="1" t="s">
        <v>2558</v>
      </c>
      <c r="B523" s="1" t="s">
        <v>2559</v>
      </c>
      <c r="C523" s="1">
        <v>1.0</v>
      </c>
      <c r="D523" s="1" t="s">
        <v>16113</v>
      </c>
      <c r="E523" s="2" t="str">
        <f>IFERROR(__xludf.DUMMYFUNCTION("INDEX(SPLIT(A523, ""_""), 2)"),"daynight")</f>
        <v>daynight</v>
      </c>
      <c r="F523" s="1" t="s">
        <v>2679</v>
      </c>
      <c r="G523" s="2">
        <f>IFERROR(__xludf.DUMMYFUNCTION("IF(B523="""","""",COUNTA(SPLIT(B523,"" "")))"),61.0)</f>
        <v>61</v>
      </c>
    </row>
    <row r="524">
      <c r="A524" s="1" t="s">
        <v>2560</v>
      </c>
      <c r="B524" s="1" t="s">
        <v>2561</v>
      </c>
      <c r="C524" s="1">
        <v>2.0</v>
      </c>
      <c r="D524" s="1" t="s">
        <v>16118</v>
      </c>
      <c r="E524" s="2" t="str">
        <f>IFERROR(__xludf.DUMMYFUNCTION("INDEX(SPLIT(A524, ""_""), 2)"),"daynight")</f>
        <v>daynight</v>
      </c>
      <c r="F524" s="1" t="s">
        <v>2679</v>
      </c>
      <c r="G524" s="2">
        <f>IFERROR(__xludf.DUMMYFUNCTION("IF(B524="""","""",COUNTA(SPLIT(B524,"" "")))"),10.0)</f>
        <v>10</v>
      </c>
    </row>
    <row r="525">
      <c r="A525" s="1" t="s">
        <v>2562</v>
      </c>
      <c r="B525" s="1" t="s">
        <v>2563</v>
      </c>
      <c r="C525" s="1">
        <v>1.0</v>
      </c>
      <c r="D525" s="1" t="s">
        <v>16113</v>
      </c>
      <c r="E525" s="2" t="str">
        <f>IFERROR(__xludf.DUMMYFUNCTION("INDEX(SPLIT(A525, ""_""), 2)"),"daynight")</f>
        <v>daynight</v>
      </c>
      <c r="F525" s="1" t="s">
        <v>2679</v>
      </c>
      <c r="G525" s="2">
        <f>IFERROR(__xludf.DUMMYFUNCTION("IF(B525="""","""",COUNTA(SPLIT(B525,"" "")))"),33.0)</f>
        <v>33</v>
      </c>
    </row>
    <row r="526">
      <c r="A526" s="1" t="s">
        <v>2564</v>
      </c>
      <c r="B526" s="1" t="s">
        <v>2565</v>
      </c>
      <c r="C526" s="1">
        <v>1.0</v>
      </c>
      <c r="D526" s="1" t="s">
        <v>16113</v>
      </c>
      <c r="E526" s="2" t="str">
        <f>IFERROR(__xludf.DUMMYFUNCTION("INDEX(SPLIT(A526, ""_""), 2)"),"daynight")</f>
        <v>daynight</v>
      </c>
      <c r="F526" s="1" t="s">
        <v>2679</v>
      </c>
      <c r="G526" s="2">
        <f>IFERROR(__xludf.DUMMYFUNCTION("IF(B526="""","""",COUNTA(SPLIT(B526,"" "")))"),6.0)</f>
        <v>6</v>
      </c>
    </row>
    <row r="527">
      <c r="A527" s="1" t="s">
        <v>2566</v>
      </c>
      <c r="B527" s="1" t="s">
        <v>2567</v>
      </c>
      <c r="C527" s="1">
        <v>1.0</v>
      </c>
      <c r="D527" s="1" t="s">
        <v>16113</v>
      </c>
      <c r="E527" s="2" t="str">
        <f>IFERROR(__xludf.DUMMYFUNCTION("INDEX(SPLIT(A527, ""_""), 2)"),"daynight")</f>
        <v>daynight</v>
      </c>
      <c r="F527" s="1" t="s">
        <v>2679</v>
      </c>
      <c r="G527" s="2">
        <f>IFERROR(__xludf.DUMMYFUNCTION("IF(B527="""","""",COUNTA(SPLIT(B527,"" "")))"),4.0)</f>
        <v>4</v>
      </c>
    </row>
    <row r="528">
      <c r="A528" s="1" t="s">
        <v>2568</v>
      </c>
      <c r="B528" s="1" t="s">
        <v>2569</v>
      </c>
      <c r="C528" s="1">
        <v>1.0</v>
      </c>
      <c r="D528" s="1" t="s">
        <v>16113</v>
      </c>
      <c r="E528" s="2" t="str">
        <f>IFERROR(__xludf.DUMMYFUNCTION("INDEX(SPLIT(A528, ""_""), 2)"),"daynight")</f>
        <v>daynight</v>
      </c>
      <c r="F528" s="1" t="s">
        <v>2679</v>
      </c>
      <c r="G528" s="2">
        <f>IFERROR(__xludf.DUMMYFUNCTION("IF(B528="""","""",COUNTA(SPLIT(B528,"" "")))"),5.0)</f>
        <v>5</v>
      </c>
    </row>
    <row r="529">
      <c r="A529" s="1" t="s">
        <v>2570</v>
      </c>
      <c r="B529" s="1" t="s">
        <v>2571</v>
      </c>
      <c r="C529" s="1">
        <v>1.0</v>
      </c>
      <c r="D529" s="1" t="s">
        <v>16113</v>
      </c>
      <c r="E529" s="2" t="str">
        <f>IFERROR(__xludf.DUMMYFUNCTION("INDEX(SPLIT(A529, ""_""), 2)"),"daynight")</f>
        <v>daynight</v>
      </c>
      <c r="F529" s="1" t="s">
        <v>2679</v>
      </c>
      <c r="G529" s="2">
        <f>IFERROR(__xludf.DUMMYFUNCTION("IF(B529="""","""",COUNTA(SPLIT(B529,"" "")))"),5.0)</f>
        <v>5</v>
      </c>
    </row>
    <row r="530">
      <c r="A530" s="1" t="s">
        <v>2572</v>
      </c>
      <c r="B530" s="1" t="s">
        <v>2573</v>
      </c>
      <c r="C530" s="1">
        <v>1.0</v>
      </c>
      <c r="D530" s="1" t="s">
        <v>16113</v>
      </c>
      <c r="E530" s="2" t="str">
        <f>IFERROR(__xludf.DUMMYFUNCTION("INDEX(SPLIT(A530, ""_""), 2)"),"daynight")</f>
        <v>daynight</v>
      </c>
      <c r="F530" s="1" t="s">
        <v>2679</v>
      </c>
      <c r="G530" s="2">
        <f>IFERROR(__xludf.DUMMYFUNCTION("IF(B530="""","""",COUNTA(SPLIT(B530,"" "")))"),2.0)</f>
        <v>2</v>
      </c>
    </row>
    <row r="531">
      <c r="A531" s="1" t="s">
        <v>2574</v>
      </c>
      <c r="B531" s="1" t="s">
        <v>2575</v>
      </c>
      <c r="C531" s="1">
        <v>1.0</v>
      </c>
      <c r="D531" s="1" t="s">
        <v>16113</v>
      </c>
      <c r="E531" s="2" t="str">
        <f>IFERROR(__xludf.DUMMYFUNCTION("INDEX(SPLIT(A531, ""_""), 2)"),"daynight")</f>
        <v>daynight</v>
      </c>
      <c r="F531" s="1" t="s">
        <v>2679</v>
      </c>
      <c r="G531" s="2">
        <f>IFERROR(__xludf.DUMMYFUNCTION("IF(B531="""","""",COUNTA(SPLIT(B531,"" "")))"),5.0)</f>
        <v>5</v>
      </c>
    </row>
    <row r="532">
      <c r="A532" s="1" t="s">
        <v>2576</v>
      </c>
      <c r="B532" s="1" t="s">
        <v>2577</v>
      </c>
      <c r="C532" s="1">
        <v>1.0</v>
      </c>
      <c r="D532" s="1" t="s">
        <v>16113</v>
      </c>
      <c r="E532" s="2" t="str">
        <f>IFERROR(__xludf.DUMMYFUNCTION("INDEX(SPLIT(A532, ""_""), 2)"),"daynight")</f>
        <v>daynight</v>
      </c>
      <c r="F532" s="1" t="s">
        <v>2679</v>
      </c>
      <c r="G532" s="2">
        <f>IFERROR(__xludf.DUMMYFUNCTION("IF(B532="""","""",COUNTA(SPLIT(B532,"" "")))"),4.0)</f>
        <v>4</v>
      </c>
    </row>
    <row r="533">
      <c r="A533" s="1" t="s">
        <v>2578</v>
      </c>
      <c r="B533" s="1" t="s">
        <v>2579</v>
      </c>
      <c r="C533" s="1">
        <v>1.0</v>
      </c>
      <c r="D533" s="1" t="s">
        <v>16113</v>
      </c>
      <c r="E533" s="2" t="str">
        <f>IFERROR(__xludf.DUMMYFUNCTION("INDEX(SPLIT(A533, ""_""), 2)"),"daynight")</f>
        <v>daynight</v>
      </c>
      <c r="F533" s="1" t="s">
        <v>2679</v>
      </c>
      <c r="G533" s="2">
        <f>IFERROR(__xludf.DUMMYFUNCTION("IF(B533="""","""",COUNTA(SPLIT(B533,"" "")))"),5.0)</f>
        <v>5</v>
      </c>
    </row>
    <row r="534">
      <c r="A534" s="1" t="s">
        <v>2580</v>
      </c>
      <c r="B534" s="1" t="s">
        <v>2581</v>
      </c>
      <c r="C534" s="1">
        <v>1.0</v>
      </c>
      <c r="D534" s="1" t="s">
        <v>16113</v>
      </c>
      <c r="E534" s="2" t="str">
        <f>IFERROR(__xludf.DUMMYFUNCTION("INDEX(SPLIT(A534, ""_""), 2)"),"daynight")</f>
        <v>daynight</v>
      </c>
      <c r="F534" s="1" t="s">
        <v>2679</v>
      </c>
      <c r="G534" s="2">
        <f>IFERROR(__xludf.DUMMYFUNCTION("IF(B534="""","""",COUNTA(SPLIT(B534,"" "")))"),10.0)</f>
        <v>10</v>
      </c>
    </row>
    <row r="535">
      <c r="A535" s="1" t="s">
        <v>2582</v>
      </c>
      <c r="B535" s="1" t="s">
        <v>2583</v>
      </c>
      <c r="C535" s="1">
        <v>1.0</v>
      </c>
      <c r="D535" s="1" t="s">
        <v>16113</v>
      </c>
      <c r="E535" s="2" t="str">
        <f>IFERROR(__xludf.DUMMYFUNCTION("INDEX(SPLIT(A535, ""_""), 2)"),"daynight")</f>
        <v>daynight</v>
      </c>
      <c r="F535" s="1" t="s">
        <v>2679</v>
      </c>
      <c r="G535" s="2">
        <f>IFERROR(__xludf.DUMMYFUNCTION("IF(B535="""","""",COUNTA(SPLIT(B535,"" "")))"),14.0)</f>
        <v>14</v>
      </c>
    </row>
    <row r="536">
      <c r="A536" s="1" t="s">
        <v>2584</v>
      </c>
      <c r="B536" s="1" t="s">
        <v>2585</v>
      </c>
      <c r="C536" s="1">
        <v>1.0</v>
      </c>
      <c r="D536" s="1" t="s">
        <v>16113</v>
      </c>
      <c r="E536" s="2" t="str">
        <f>IFERROR(__xludf.DUMMYFUNCTION("INDEX(SPLIT(A536, ""_""), 2)"),"daynight")</f>
        <v>daynight</v>
      </c>
      <c r="F536" s="1" t="s">
        <v>2679</v>
      </c>
      <c r="G536" s="2">
        <f>IFERROR(__xludf.DUMMYFUNCTION("IF(B536="""","""",COUNTA(SPLIT(B536,"" "")))"),2.0)</f>
        <v>2</v>
      </c>
    </row>
    <row r="537">
      <c r="A537" s="1" t="s">
        <v>2586</v>
      </c>
      <c r="B537" s="1" t="s">
        <v>2587</v>
      </c>
      <c r="C537" s="1">
        <v>1.0</v>
      </c>
      <c r="D537" s="1" t="s">
        <v>16113</v>
      </c>
      <c r="E537" s="2" t="str">
        <f>IFERROR(__xludf.DUMMYFUNCTION("INDEX(SPLIT(A537, ""_""), 2)"),"daynight")</f>
        <v>daynight</v>
      </c>
      <c r="F537" s="1" t="s">
        <v>2679</v>
      </c>
      <c r="G537" s="2">
        <f>IFERROR(__xludf.DUMMYFUNCTION("IF(B537="""","""",COUNTA(SPLIT(B537,"" "")))"),5.0)</f>
        <v>5</v>
      </c>
    </row>
    <row r="538">
      <c r="A538" s="1" t="s">
        <v>2588</v>
      </c>
      <c r="B538" s="1" t="s">
        <v>2589</v>
      </c>
      <c r="C538" s="1">
        <v>1.0</v>
      </c>
      <c r="D538" s="1" t="s">
        <v>16113</v>
      </c>
      <c r="E538" s="2" t="str">
        <f>IFERROR(__xludf.DUMMYFUNCTION("INDEX(SPLIT(A538, ""_""), 2)"),"daynight")</f>
        <v>daynight</v>
      </c>
      <c r="F538" s="1" t="s">
        <v>2679</v>
      </c>
      <c r="G538" s="2">
        <f>IFERROR(__xludf.DUMMYFUNCTION("IF(B538="""","""",COUNTA(SPLIT(B538,"" "")))"),5.0)</f>
        <v>5</v>
      </c>
    </row>
    <row r="539">
      <c r="A539" s="1" t="s">
        <v>2590</v>
      </c>
      <c r="B539" s="1" t="s">
        <v>2591</v>
      </c>
      <c r="C539" s="1">
        <v>1.0</v>
      </c>
      <c r="D539" s="1" t="s">
        <v>16113</v>
      </c>
      <c r="E539" s="2" t="str">
        <f>IFERROR(__xludf.DUMMYFUNCTION("INDEX(SPLIT(A539, ""_""), 2)"),"daynight")</f>
        <v>daynight</v>
      </c>
      <c r="F539" s="1" t="s">
        <v>2679</v>
      </c>
      <c r="G539" s="2">
        <f>IFERROR(__xludf.DUMMYFUNCTION("IF(B539="""","""",COUNTA(SPLIT(B539,"" "")))"),7.0)</f>
        <v>7</v>
      </c>
    </row>
    <row r="540">
      <c r="A540" s="1" t="s">
        <v>2592</v>
      </c>
      <c r="B540" s="1" t="s">
        <v>2593</v>
      </c>
      <c r="C540" s="1">
        <v>1.0</v>
      </c>
      <c r="D540" s="1" t="s">
        <v>16113</v>
      </c>
      <c r="E540" s="2" t="str">
        <f>IFERROR(__xludf.DUMMYFUNCTION("INDEX(SPLIT(A540, ""_""), 2)"),"daynight")</f>
        <v>daynight</v>
      </c>
      <c r="F540" s="1" t="s">
        <v>2679</v>
      </c>
      <c r="G540" s="2">
        <f>IFERROR(__xludf.DUMMYFUNCTION("IF(B540="""","""",COUNTA(SPLIT(B540,"" "")))"),34.0)</f>
        <v>34</v>
      </c>
    </row>
    <row r="541">
      <c r="A541" s="1" t="s">
        <v>2594</v>
      </c>
      <c r="B541" s="1" t="s">
        <v>2595</v>
      </c>
      <c r="C541" s="1">
        <v>2.0</v>
      </c>
      <c r="D541" s="1" t="s">
        <v>16118</v>
      </c>
      <c r="E541" s="2" t="str">
        <f>IFERROR(__xludf.DUMMYFUNCTION("INDEX(SPLIT(A541, ""_""), 2)"),"daynight")</f>
        <v>daynight</v>
      </c>
      <c r="F541" s="1" t="s">
        <v>2679</v>
      </c>
      <c r="G541" s="2">
        <f>IFERROR(__xludf.DUMMYFUNCTION("IF(B541="""","""",COUNTA(SPLIT(B541,"" "")))"),20.0)</f>
        <v>20</v>
      </c>
    </row>
    <row r="542">
      <c r="A542" s="1" t="s">
        <v>2596</v>
      </c>
      <c r="B542" s="1" t="s">
        <v>2597</v>
      </c>
      <c r="C542" s="1">
        <v>1.0</v>
      </c>
      <c r="D542" s="1" t="s">
        <v>16113</v>
      </c>
      <c r="E542" s="2" t="str">
        <f>IFERROR(__xludf.DUMMYFUNCTION("INDEX(SPLIT(A542, ""_""), 2)"),"daynight")</f>
        <v>daynight</v>
      </c>
      <c r="F542" s="1" t="s">
        <v>2679</v>
      </c>
      <c r="G542" s="2">
        <f>IFERROR(__xludf.DUMMYFUNCTION("IF(B542="""","""",COUNTA(SPLIT(B542,"" "")))"),57.0)</f>
        <v>57</v>
      </c>
    </row>
    <row r="543">
      <c r="A543" s="1" t="s">
        <v>2598</v>
      </c>
      <c r="B543" s="1" t="s">
        <v>2599</v>
      </c>
      <c r="C543" s="1">
        <v>1.0</v>
      </c>
      <c r="D543" s="1" t="s">
        <v>16113</v>
      </c>
      <c r="E543" s="2" t="str">
        <f>IFERROR(__xludf.DUMMYFUNCTION("INDEX(SPLIT(A543, ""_""), 2)"),"daynight")</f>
        <v>daynight</v>
      </c>
      <c r="F543" s="1" t="s">
        <v>2679</v>
      </c>
      <c r="G543" s="2">
        <f>IFERROR(__xludf.DUMMYFUNCTION("IF(B543="""","""",COUNTA(SPLIT(B543,"" "")))"),26.0)</f>
        <v>26</v>
      </c>
    </row>
    <row r="544">
      <c r="A544" s="1" t="s">
        <v>2600</v>
      </c>
      <c r="B544" s="1" t="s">
        <v>2601</v>
      </c>
      <c r="C544" s="1">
        <v>1.0</v>
      </c>
      <c r="D544" s="1" t="s">
        <v>16113</v>
      </c>
      <c r="E544" s="2" t="str">
        <f>IFERROR(__xludf.DUMMYFUNCTION("INDEX(SPLIT(A544, ""_""), 2)"),"daynight")</f>
        <v>daynight</v>
      </c>
      <c r="F544" s="1" t="s">
        <v>2679</v>
      </c>
      <c r="G544" s="2">
        <f>IFERROR(__xludf.DUMMYFUNCTION("IF(B544="""","""",COUNTA(SPLIT(B544,"" "")))"),29.0)</f>
        <v>29</v>
      </c>
    </row>
    <row r="545">
      <c r="A545" s="1" t="s">
        <v>2602</v>
      </c>
      <c r="B545" s="1" t="s">
        <v>2603</v>
      </c>
      <c r="C545" s="1">
        <v>1.0</v>
      </c>
      <c r="D545" s="1" t="s">
        <v>16113</v>
      </c>
      <c r="E545" s="2" t="str">
        <f>IFERROR(__xludf.DUMMYFUNCTION("INDEX(SPLIT(A545, ""_""), 2)"),"daynight")</f>
        <v>daynight</v>
      </c>
      <c r="F545" s="1" t="s">
        <v>2679</v>
      </c>
      <c r="G545" s="2">
        <f>IFERROR(__xludf.DUMMYFUNCTION("IF(B545="""","""",COUNTA(SPLIT(B545,"" "")))"),21.0)</f>
        <v>21</v>
      </c>
    </row>
    <row r="546">
      <c r="A546" s="1" t="s">
        <v>2604</v>
      </c>
      <c r="B546" s="1" t="s">
        <v>2605</v>
      </c>
      <c r="C546" s="1">
        <v>1.0</v>
      </c>
      <c r="D546" s="1" t="s">
        <v>16113</v>
      </c>
      <c r="E546" s="2" t="str">
        <f>IFERROR(__xludf.DUMMYFUNCTION("INDEX(SPLIT(A546, ""_""), 2)"),"daynight")</f>
        <v>daynight</v>
      </c>
      <c r="F546" s="1" t="s">
        <v>2679</v>
      </c>
      <c r="G546" s="2">
        <f>IFERROR(__xludf.DUMMYFUNCTION("IF(B546="""","""",COUNTA(SPLIT(B546,"" "")))"),17.0)</f>
        <v>17</v>
      </c>
    </row>
    <row r="547">
      <c r="A547" s="1" t="s">
        <v>2606</v>
      </c>
      <c r="B547" s="1" t="s">
        <v>2607</v>
      </c>
      <c r="C547" s="1">
        <v>2.0</v>
      </c>
      <c r="D547" s="1" t="s">
        <v>16118</v>
      </c>
      <c r="E547" s="2" t="str">
        <f>IFERROR(__xludf.DUMMYFUNCTION("INDEX(SPLIT(A547, ""_""), 2)"),"daynight")</f>
        <v>daynight</v>
      </c>
      <c r="F547" s="1" t="s">
        <v>2679</v>
      </c>
      <c r="G547" s="2">
        <f>IFERROR(__xludf.DUMMYFUNCTION("IF(B547="""","""",COUNTA(SPLIT(B547,"" "")))"),5.0)</f>
        <v>5</v>
      </c>
    </row>
    <row r="548">
      <c r="A548" s="1" t="s">
        <v>2608</v>
      </c>
      <c r="B548" s="1" t="s">
        <v>2609</v>
      </c>
      <c r="C548" s="1">
        <v>9.0</v>
      </c>
      <c r="D548" s="1" t="s">
        <v>16120</v>
      </c>
      <c r="E548" s="2" t="str">
        <f>IFERROR(__xludf.DUMMYFUNCTION("INDEX(SPLIT(A548, ""_""), 2)"),"daynight")</f>
        <v>daynight</v>
      </c>
      <c r="F548" s="1" t="s">
        <v>2679</v>
      </c>
      <c r="G548" s="2">
        <f>IFERROR(__xludf.DUMMYFUNCTION("IF(B548="""","""",COUNTA(SPLIT(B548,"" "")))"),5.0)</f>
        <v>5</v>
      </c>
    </row>
    <row r="549">
      <c r="A549" s="1" t="s">
        <v>2610</v>
      </c>
      <c r="B549" s="1" t="s">
        <v>2611</v>
      </c>
      <c r="C549" s="1">
        <v>2.0</v>
      </c>
      <c r="D549" s="1" t="s">
        <v>16118</v>
      </c>
      <c r="E549" s="2" t="str">
        <f>IFERROR(__xludf.DUMMYFUNCTION("INDEX(SPLIT(A549, ""_""), 2)"),"daynight")</f>
        <v>daynight</v>
      </c>
      <c r="F549" s="1" t="s">
        <v>2679</v>
      </c>
      <c r="G549" s="2">
        <f>IFERROR(__xludf.DUMMYFUNCTION("IF(B549="""","""",COUNTA(SPLIT(B549,"" "")))"),19.0)</f>
        <v>19</v>
      </c>
    </row>
    <row r="550">
      <c r="A550" s="1" t="s">
        <v>2612</v>
      </c>
      <c r="B550" s="1" t="s">
        <v>2613</v>
      </c>
      <c r="C550" s="1">
        <v>9.0</v>
      </c>
      <c r="D550" s="1" t="s">
        <v>16120</v>
      </c>
      <c r="E550" s="2" t="str">
        <f>IFERROR(__xludf.DUMMYFUNCTION("INDEX(SPLIT(A550, ""_""), 2)"),"daynight")</f>
        <v>daynight</v>
      </c>
      <c r="F550" s="1" t="s">
        <v>2679</v>
      </c>
      <c r="G550" s="2">
        <f>IFERROR(__xludf.DUMMYFUNCTION("IF(B550="""","""",COUNTA(SPLIT(B550,"" "")))"),11.0)</f>
        <v>11</v>
      </c>
    </row>
    <row r="551">
      <c r="A551" s="1" t="s">
        <v>2614</v>
      </c>
      <c r="B551" s="1" t="s">
        <v>2615</v>
      </c>
      <c r="C551" s="1">
        <v>2.0</v>
      </c>
      <c r="D551" s="1" t="s">
        <v>16118</v>
      </c>
      <c r="E551" s="2" t="str">
        <f>IFERROR(__xludf.DUMMYFUNCTION("INDEX(SPLIT(A551, ""_""), 2)"),"daynight")</f>
        <v>daynight</v>
      </c>
      <c r="F551" s="1" t="s">
        <v>2679</v>
      </c>
      <c r="G551" s="2">
        <f>IFERROR(__xludf.DUMMYFUNCTION("IF(B551="""","""",COUNTA(SPLIT(B551,"" "")))"),15.0)</f>
        <v>15</v>
      </c>
    </row>
    <row r="552">
      <c r="A552" s="1" t="s">
        <v>2616</v>
      </c>
      <c r="B552" s="1" t="s">
        <v>2617</v>
      </c>
      <c r="C552" s="1">
        <v>1.0</v>
      </c>
      <c r="D552" s="1" t="s">
        <v>16113</v>
      </c>
      <c r="E552" s="2" t="str">
        <f>IFERROR(__xludf.DUMMYFUNCTION("INDEX(SPLIT(A552, ""_""), 2)"),"daynight")</f>
        <v>daynight</v>
      </c>
      <c r="F552" s="1" t="s">
        <v>2679</v>
      </c>
      <c r="G552" s="2">
        <f>IFERROR(__xludf.DUMMYFUNCTION("IF(B552="""","""",COUNTA(SPLIT(B552,"" "")))"),36.0)</f>
        <v>36</v>
      </c>
    </row>
    <row r="553">
      <c r="A553" s="1" t="s">
        <v>2618</v>
      </c>
      <c r="B553" s="1" t="s">
        <v>2619</v>
      </c>
      <c r="C553" s="1">
        <v>1.0</v>
      </c>
      <c r="D553" s="1" t="s">
        <v>16113</v>
      </c>
      <c r="E553" s="2" t="str">
        <f>IFERROR(__xludf.DUMMYFUNCTION("INDEX(SPLIT(A553, ""_""), 2)"),"daynight")</f>
        <v>daynight</v>
      </c>
      <c r="F553" s="1" t="s">
        <v>2679</v>
      </c>
      <c r="G553" s="2">
        <f>IFERROR(__xludf.DUMMYFUNCTION("IF(B553="""","""",COUNTA(SPLIT(B553,"" "")))"),27.0)</f>
        <v>27</v>
      </c>
    </row>
    <row r="554">
      <c r="A554" s="1" t="s">
        <v>2620</v>
      </c>
      <c r="B554" s="1" t="s">
        <v>2621</v>
      </c>
      <c r="C554" s="1">
        <v>1.0</v>
      </c>
      <c r="D554" s="1" t="s">
        <v>16113</v>
      </c>
      <c r="E554" s="2" t="str">
        <f>IFERROR(__xludf.DUMMYFUNCTION("INDEX(SPLIT(A554, ""_""), 2)"),"daynight")</f>
        <v>daynight</v>
      </c>
      <c r="F554" s="1" t="s">
        <v>2679</v>
      </c>
      <c r="G554" s="2">
        <f>IFERROR(__xludf.DUMMYFUNCTION("IF(B554="""","""",COUNTA(SPLIT(B554,"" "")))"),29.0)</f>
        <v>29</v>
      </c>
    </row>
    <row r="555">
      <c r="A555" s="1" t="s">
        <v>2622</v>
      </c>
      <c r="B555" s="1" t="s">
        <v>2623</v>
      </c>
      <c r="C555" s="1">
        <v>1.0</v>
      </c>
      <c r="D555" s="1" t="s">
        <v>16113</v>
      </c>
      <c r="E555" s="2" t="str">
        <f>IFERROR(__xludf.DUMMYFUNCTION("INDEX(SPLIT(A555, ""_""), 2)"),"daynight")</f>
        <v>daynight</v>
      </c>
      <c r="F555" s="1" t="s">
        <v>2679</v>
      </c>
      <c r="G555" s="2">
        <f>IFERROR(__xludf.DUMMYFUNCTION("IF(B555="""","""",COUNTA(SPLIT(B555,"" "")))"),46.0)</f>
        <v>46</v>
      </c>
    </row>
    <row r="556">
      <c r="A556" s="1" t="s">
        <v>2624</v>
      </c>
      <c r="B556" s="1" t="s">
        <v>2625</v>
      </c>
      <c r="C556" s="1">
        <v>2.0</v>
      </c>
      <c r="D556" s="1" t="s">
        <v>16118</v>
      </c>
      <c r="E556" s="2" t="str">
        <f>IFERROR(__xludf.DUMMYFUNCTION("INDEX(SPLIT(A556, ""_""), 2)"),"daynight")</f>
        <v>daynight</v>
      </c>
      <c r="F556" s="1" t="s">
        <v>2679</v>
      </c>
      <c r="G556" s="2">
        <f>IFERROR(__xludf.DUMMYFUNCTION("IF(B556="""","""",COUNTA(SPLIT(B556,"" "")))"),20.0)</f>
        <v>20</v>
      </c>
    </row>
    <row r="557">
      <c r="A557" s="1" t="s">
        <v>2626</v>
      </c>
      <c r="B557" s="1" t="s">
        <v>2627</v>
      </c>
      <c r="C557" s="1">
        <v>9.0</v>
      </c>
      <c r="D557" s="1" t="s">
        <v>16120</v>
      </c>
      <c r="E557" s="2" t="str">
        <f>IFERROR(__xludf.DUMMYFUNCTION("INDEX(SPLIT(A557, ""_""), 2)"),"daynight")</f>
        <v>daynight</v>
      </c>
      <c r="F557" s="1" t="s">
        <v>2679</v>
      </c>
      <c r="G557" s="2">
        <f>IFERROR(__xludf.DUMMYFUNCTION("IF(B557="""","""",COUNTA(SPLIT(B557,"" "")))"),32.0)</f>
        <v>32</v>
      </c>
    </row>
    <row r="558">
      <c r="A558" s="1" t="s">
        <v>2628</v>
      </c>
      <c r="B558" s="1" t="s">
        <v>2629</v>
      </c>
      <c r="C558" s="1">
        <v>2.0</v>
      </c>
      <c r="D558" s="1" t="s">
        <v>16118</v>
      </c>
      <c r="E558" s="2" t="str">
        <f>IFERROR(__xludf.DUMMYFUNCTION("INDEX(SPLIT(A558, ""_""), 2)"),"daynight")</f>
        <v>daynight</v>
      </c>
      <c r="F558" s="1" t="s">
        <v>2679</v>
      </c>
      <c r="G558" s="2">
        <f>IFERROR(__xludf.DUMMYFUNCTION("IF(B558="""","""",COUNTA(SPLIT(B558,"" "")))"),10.0)</f>
        <v>10</v>
      </c>
    </row>
    <row r="559">
      <c r="A559" s="1" t="s">
        <v>2630</v>
      </c>
      <c r="B559" s="1" t="s">
        <v>2631</v>
      </c>
      <c r="C559" s="1">
        <v>1.0</v>
      </c>
      <c r="D559" s="1" t="s">
        <v>16113</v>
      </c>
      <c r="E559" s="2" t="str">
        <f>IFERROR(__xludf.DUMMYFUNCTION("INDEX(SPLIT(A559, ""_""), 2)"),"daynight")</f>
        <v>daynight</v>
      </c>
      <c r="F559" s="1" t="s">
        <v>2679</v>
      </c>
      <c r="G559" s="2">
        <f>IFERROR(__xludf.DUMMYFUNCTION("IF(B559="""","""",COUNTA(SPLIT(B559,"" "")))"),37.0)</f>
        <v>37</v>
      </c>
    </row>
    <row r="560">
      <c r="A560" s="1" t="s">
        <v>2632</v>
      </c>
      <c r="B560" s="1" t="s">
        <v>2633</v>
      </c>
      <c r="C560" s="1">
        <v>1.0</v>
      </c>
      <c r="D560" s="1" t="s">
        <v>16113</v>
      </c>
      <c r="E560" s="2" t="str">
        <f>IFERROR(__xludf.DUMMYFUNCTION("INDEX(SPLIT(A560, ""_""), 2)"),"daynight")</f>
        <v>daynight</v>
      </c>
      <c r="F560" s="1" t="s">
        <v>2679</v>
      </c>
      <c r="G560" s="2">
        <f>IFERROR(__xludf.DUMMYFUNCTION("IF(B560="""","""",COUNTA(SPLIT(B560,"" "")))"),25.0)</f>
        <v>25</v>
      </c>
    </row>
    <row r="561">
      <c r="A561" s="1" t="s">
        <v>2634</v>
      </c>
      <c r="B561" s="1" t="s">
        <v>2635</v>
      </c>
      <c r="C561" s="1">
        <v>1.0</v>
      </c>
      <c r="D561" s="1" t="s">
        <v>16113</v>
      </c>
      <c r="E561" s="2" t="str">
        <f>IFERROR(__xludf.DUMMYFUNCTION("INDEX(SPLIT(A561, ""_""), 2)"),"daynight")</f>
        <v>daynight</v>
      </c>
      <c r="F561" s="1" t="s">
        <v>2679</v>
      </c>
      <c r="G561" s="2">
        <f>IFERROR(__xludf.DUMMYFUNCTION("IF(B561="""","""",COUNTA(SPLIT(B561,"" "")))"),45.0)</f>
        <v>45</v>
      </c>
    </row>
    <row r="562">
      <c r="A562" s="1" t="s">
        <v>2636</v>
      </c>
      <c r="B562" s="1" t="s">
        <v>2637</v>
      </c>
      <c r="C562" s="1">
        <v>1.0</v>
      </c>
      <c r="D562" s="1" t="s">
        <v>16113</v>
      </c>
      <c r="E562" s="2" t="str">
        <f>IFERROR(__xludf.DUMMYFUNCTION("INDEX(SPLIT(A562, ""_""), 2)"),"daynight")</f>
        <v>daynight</v>
      </c>
      <c r="F562" s="1" t="s">
        <v>2679</v>
      </c>
      <c r="G562" s="2">
        <f>IFERROR(__xludf.DUMMYFUNCTION("IF(B562="""","""",COUNTA(SPLIT(B562,"" "")))"),7.0)</f>
        <v>7</v>
      </c>
    </row>
    <row r="563">
      <c r="A563" s="1" t="s">
        <v>2638</v>
      </c>
      <c r="B563" s="1" t="s">
        <v>2639</v>
      </c>
      <c r="C563" s="1">
        <v>2.0</v>
      </c>
      <c r="D563" s="1" t="s">
        <v>16118</v>
      </c>
      <c r="E563" s="2" t="str">
        <f>IFERROR(__xludf.DUMMYFUNCTION("INDEX(SPLIT(A563, ""_""), 2)"),"daynight")</f>
        <v>daynight</v>
      </c>
      <c r="F563" s="1" t="s">
        <v>2679</v>
      </c>
      <c r="G563" s="2">
        <f>IFERROR(__xludf.DUMMYFUNCTION("IF(B563="""","""",COUNTA(SPLIT(B563,"" "")))"),3.0)</f>
        <v>3</v>
      </c>
    </row>
    <row r="564">
      <c r="A564" s="1" t="s">
        <v>2640</v>
      </c>
      <c r="B564" s="1" t="s">
        <v>2641</v>
      </c>
      <c r="C564" s="1">
        <v>1.0</v>
      </c>
      <c r="D564" s="1" t="s">
        <v>16113</v>
      </c>
      <c r="E564" s="2" t="str">
        <f>IFERROR(__xludf.DUMMYFUNCTION("INDEX(SPLIT(A564, ""_""), 2)"),"daynight")</f>
        <v>daynight</v>
      </c>
      <c r="F564" s="1" t="s">
        <v>2679</v>
      </c>
      <c r="G564" s="2">
        <f>IFERROR(__xludf.DUMMYFUNCTION("IF(B564="""","""",COUNTA(SPLIT(B564,"" "")))"),21.0)</f>
        <v>21</v>
      </c>
    </row>
    <row r="565">
      <c r="A565" s="1" t="s">
        <v>2642</v>
      </c>
      <c r="B565" s="1" t="s">
        <v>2643</v>
      </c>
      <c r="C565" s="1">
        <v>2.0</v>
      </c>
      <c r="D565" s="1" t="s">
        <v>16118</v>
      </c>
      <c r="E565" s="2" t="str">
        <f>IFERROR(__xludf.DUMMYFUNCTION("INDEX(SPLIT(A565, ""_""), 2)"),"daynight")</f>
        <v>daynight</v>
      </c>
      <c r="F565" s="1" t="s">
        <v>2679</v>
      </c>
      <c r="G565" s="2">
        <f>IFERROR(__xludf.DUMMYFUNCTION("IF(B565="""","""",COUNTA(SPLIT(B565,"" "")))"),1.0)</f>
        <v>1</v>
      </c>
    </row>
    <row r="566">
      <c r="A566" s="1" t="s">
        <v>2644</v>
      </c>
      <c r="B566" s="1" t="s">
        <v>2645</v>
      </c>
      <c r="C566" s="1">
        <v>1.0</v>
      </c>
      <c r="D566" s="1" t="s">
        <v>16113</v>
      </c>
      <c r="E566" s="2" t="str">
        <f>IFERROR(__xludf.DUMMYFUNCTION("INDEX(SPLIT(A566, ""_""), 2)"),"daynight")</f>
        <v>daynight</v>
      </c>
      <c r="F566" s="1" t="s">
        <v>2679</v>
      </c>
      <c r="G566" s="2">
        <f>IFERROR(__xludf.DUMMYFUNCTION("IF(B566="""","""",COUNTA(SPLIT(B566,"" "")))"),12.0)</f>
        <v>12</v>
      </c>
    </row>
    <row r="567">
      <c r="A567" s="1" t="s">
        <v>2646</v>
      </c>
      <c r="B567" s="1" t="s">
        <v>2647</v>
      </c>
      <c r="C567" s="1">
        <v>1.0</v>
      </c>
      <c r="D567" s="1" t="s">
        <v>16113</v>
      </c>
      <c r="E567" s="2" t="str">
        <f>IFERROR(__xludf.DUMMYFUNCTION("INDEX(SPLIT(A567, ""_""), 2)"),"daynight")</f>
        <v>daynight</v>
      </c>
      <c r="F567" s="1" t="s">
        <v>2679</v>
      </c>
      <c r="G567" s="2">
        <f>IFERROR(__xludf.DUMMYFUNCTION("IF(B567="""","""",COUNTA(SPLIT(B567,"" "")))"),19.0)</f>
        <v>19</v>
      </c>
    </row>
    <row r="568">
      <c r="A568" s="1" t="s">
        <v>2648</v>
      </c>
      <c r="B568" s="1" t="s">
        <v>2649</v>
      </c>
      <c r="C568" s="1">
        <v>1.0</v>
      </c>
      <c r="D568" s="1" t="s">
        <v>16113</v>
      </c>
      <c r="E568" s="2" t="str">
        <f>IFERROR(__xludf.DUMMYFUNCTION("INDEX(SPLIT(A568, ""_""), 2)"),"daynight")</f>
        <v>daynight</v>
      </c>
      <c r="F568" s="1" t="s">
        <v>2679</v>
      </c>
      <c r="G568" s="2">
        <f>IFERROR(__xludf.DUMMYFUNCTION("IF(B568="""","""",COUNTA(SPLIT(B568,"" "")))"),15.0)</f>
        <v>15</v>
      </c>
    </row>
    <row r="569">
      <c r="A569" s="1" t="s">
        <v>2650</v>
      </c>
      <c r="B569" s="1" t="s">
        <v>2651</v>
      </c>
      <c r="C569" s="1">
        <v>1.0</v>
      </c>
      <c r="D569" s="1" t="s">
        <v>16113</v>
      </c>
      <c r="E569" s="2" t="str">
        <f>IFERROR(__xludf.DUMMYFUNCTION("INDEX(SPLIT(A569, ""_""), 2)"),"daynight")</f>
        <v>daynight</v>
      </c>
      <c r="F569" s="1" t="s">
        <v>2679</v>
      </c>
      <c r="G569" s="2">
        <f>IFERROR(__xludf.DUMMYFUNCTION("IF(B569="""","""",COUNTA(SPLIT(B569,"" "")))"),29.0)</f>
        <v>29</v>
      </c>
    </row>
    <row r="570">
      <c r="A570" s="1" t="s">
        <v>2652</v>
      </c>
      <c r="B570" s="1" t="s">
        <v>2653</v>
      </c>
      <c r="C570" s="1">
        <v>1.0</v>
      </c>
      <c r="D570" s="1" t="s">
        <v>16113</v>
      </c>
      <c r="E570" s="2" t="str">
        <f>IFERROR(__xludf.DUMMYFUNCTION("INDEX(SPLIT(A570, ""_""), 2)"),"daynight")</f>
        <v>daynight</v>
      </c>
      <c r="F570" s="1" t="s">
        <v>2679</v>
      </c>
      <c r="G570" s="2">
        <f>IFERROR(__xludf.DUMMYFUNCTION("IF(B570="""","""",COUNTA(SPLIT(B570,"" "")))"),40.0)</f>
        <v>40</v>
      </c>
    </row>
    <row r="571">
      <c r="A571" s="1" t="s">
        <v>2654</v>
      </c>
      <c r="B571" s="1" t="s">
        <v>2655</v>
      </c>
      <c r="C571" s="1">
        <v>2.0</v>
      </c>
      <c r="D571" s="1" t="s">
        <v>16118</v>
      </c>
      <c r="E571" s="2" t="str">
        <f>IFERROR(__xludf.DUMMYFUNCTION("INDEX(SPLIT(A571, ""_""), 2)"),"daynight")</f>
        <v>daynight</v>
      </c>
      <c r="F571" s="1" t="s">
        <v>2679</v>
      </c>
      <c r="G571" s="2">
        <f>IFERROR(__xludf.DUMMYFUNCTION("IF(B571="""","""",COUNTA(SPLIT(B571,"" "")))"),25.0)</f>
        <v>25</v>
      </c>
    </row>
    <row r="572">
      <c r="A572" s="1" t="s">
        <v>2656</v>
      </c>
      <c r="B572" s="1" t="s">
        <v>2657</v>
      </c>
      <c r="C572" s="1">
        <v>9.0</v>
      </c>
      <c r="D572" s="1" t="s">
        <v>16120</v>
      </c>
      <c r="E572" s="2" t="str">
        <f>IFERROR(__xludf.DUMMYFUNCTION("INDEX(SPLIT(A572, ""_""), 2)"),"daynight")</f>
        <v>daynight</v>
      </c>
      <c r="F572" s="1" t="s">
        <v>2679</v>
      </c>
      <c r="G572" s="2">
        <f>IFERROR(__xludf.DUMMYFUNCTION("IF(B572="""","""",COUNTA(SPLIT(B572,"" "")))"),25.0)</f>
        <v>25</v>
      </c>
    </row>
    <row r="573">
      <c r="A573" s="1" t="s">
        <v>2658</v>
      </c>
      <c r="B573" s="1" t="s">
        <v>2659</v>
      </c>
      <c r="C573" s="1">
        <v>2.0</v>
      </c>
      <c r="D573" s="1" t="s">
        <v>16118</v>
      </c>
      <c r="E573" s="2" t="str">
        <f>IFERROR(__xludf.DUMMYFUNCTION("INDEX(SPLIT(A573, ""_""), 2)"),"daynight")</f>
        <v>daynight</v>
      </c>
      <c r="F573" s="1" t="s">
        <v>2679</v>
      </c>
      <c r="G573" s="2">
        <f>IFERROR(__xludf.DUMMYFUNCTION("IF(B573="""","""",COUNTA(SPLIT(B573,"" "")))"),27.0)</f>
        <v>27</v>
      </c>
    </row>
    <row r="574">
      <c r="A574" s="1" t="s">
        <v>2660</v>
      </c>
      <c r="B574" s="1" t="s">
        <v>2661</v>
      </c>
      <c r="C574" s="1">
        <v>1.0</v>
      </c>
      <c r="D574" s="1" t="s">
        <v>16113</v>
      </c>
      <c r="E574" s="2" t="str">
        <f>IFERROR(__xludf.DUMMYFUNCTION("INDEX(SPLIT(A574, ""_""), 2)"),"daynight")</f>
        <v>daynight</v>
      </c>
      <c r="F574" s="1" t="s">
        <v>2679</v>
      </c>
      <c r="G574" s="2">
        <f>IFERROR(__xludf.DUMMYFUNCTION("IF(B574="""","""",COUNTA(SPLIT(B574,"" "")))"),22.0)</f>
        <v>22</v>
      </c>
    </row>
    <row r="575">
      <c r="A575" s="1" t="s">
        <v>2662</v>
      </c>
      <c r="B575" s="1" t="s">
        <v>2663</v>
      </c>
      <c r="C575" s="1">
        <v>2.0</v>
      </c>
      <c r="D575" s="1" t="s">
        <v>16118</v>
      </c>
      <c r="E575" s="2" t="str">
        <f>IFERROR(__xludf.DUMMYFUNCTION("INDEX(SPLIT(A575, ""_""), 2)"),"daynight")</f>
        <v>daynight</v>
      </c>
      <c r="F575" s="1" t="s">
        <v>2679</v>
      </c>
      <c r="G575" s="2">
        <f>IFERROR(__xludf.DUMMYFUNCTION("IF(B575="""","""",COUNTA(SPLIT(B575,"" "")))"),9.0)</f>
        <v>9</v>
      </c>
    </row>
    <row r="576">
      <c r="A576" s="1" t="s">
        <v>2664</v>
      </c>
      <c r="B576" s="1" t="s">
        <v>2665</v>
      </c>
      <c r="C576" s="1">
        <v>1.0</v>
      </c>
      <c r="D576" s="1" t="s">
        <v>16113</v>
      </c>
      <c r="E576" s="2" t="str">
        <f>IFERROR(__xludf.DUMMYFUNCTION("INDEX(SPLIT(A576, ""_""), 2)"),"daynight")</f>
        <v>daynight</v>
      </c>
      <c r="F576" s="1" t="s">
        <v>2679</v>
      </c>
      <c r="G576" s="2">
        <f>IFERROR(__xludf.DUMMYFUNCTION("IF(B576="""","""",COUNTA(SPLIT(B576,"" "")))"),33.0)</f>
        <v>33</v>
      </c>
    </row>
    <row r="577">
      <c r="A577" s="1" t="s">
        <v>2666</v>
      </c>
      <c r="B577" s="1" t="s">
        <v>2667</v>
      </c>
      <c r="C577" s="1">
        <v>1.0</v>
      </c>
      <c r="D577" s="1" t="s">
        <v>16113</v>
      </c>
      <c r="E577" s="2" t="str">
        <f>IFERROR(__xludf.DUMMYFUNCTION("INDEX(SPLIT(A577, ""_""), 2)"),"daynight")</f>
        <v>daynight</v>
      </c>
      <c r="F577" s="1" t="s">
        <v>2679</v>
      </c>
      <c r="G577" s="2">
        <f>IFERROR(__xludf.DUMMYFUNCTION("IF(B577="""","""",COUNTA(SPLIT(B577,"" "")))"),23.0)</f>
        <v>23</v>
      </c>
    </row>
    <row r="578">
      <c r="A578" s="1" t="s">
        <v>2668</v>
      </c>
      <c r="B578" s="1" t="s">
        <v>2669</v>
      </c>
      <c r="C578" s="1">
        <v>1.0</v>
      </c>
      <c r="D578" s="1" t="s">
        <v>16113</v>
      </c>
      <c r="E578" s="2" t="str">
        <f>IFERROR(__xludf.DUMMYFUNCTION("INDEX(SPLIT(A578, ""_""), 2)"),"daynight")</f>
        <v>daynight</v>
      </c>
      <c r="F578" s="1" t="s">
        <v>2679</v>
      </c>
      <c r="G578" s="2">
        <f>IFERROR(__xludf.DUMMYFUNCTION("IF(B578="""","""",COUNTA(SPLIT(B578,"" "")))"),24.0)</f>
        <v>24</v>
      </c>
    </row>
    <row r="579">
      <c r="A579" s="1" t="s">
        <v>2670</v>
      </c>
      <c r="B579" s="1" t="s">
        <v>2671</v>
      </c>
      <c r="C579" s="1">
        <v>1.0</v>
      </c>
      <c r="D579" s="1" t="s">
        <v>16113</v>
      </c>
      <c r="E579" s="2" t="str">
        <f>IFERROR(__xludf.DUMMYFUNCTION("INDEX(SPLIT(A579, ""_""), 2)"),"daynight")</f>
        <v>daynight</v>
      </c>
      <c r="F579" s="1" t="s">
        <v>2679</v>
      </c>
      <c r="G579" s="2">
        <f>IFERROR(__xludf.DUMMYFUNCTION("IF(B579="""","""",COUNTA(SPLIT(B579,"" "")))"),21.0)</f>
        <v>21</v>
      </c>
    </row>
    <row r="580">
      <c r="A580" s="1" t="s">
        <v>2672</v>
      </c>
      <c r="B580" s="1" t="s">
        <v>2673</v>
      </c>
      <c r="C580" s="1">
        <v>1.0</v>
      </c>
      <c r="D580" s="1" t="s">
        <v>16113</v>
      </c>
      <c r="E580" s="2" t="str">
        <f>IFERROR(__xludf.DUMMYFUNCTION("INDEX(SPLIT(A580, ""_""), 2)"),"daynight")</f>
        <v>daynight</v>
      </c>
      <c r="F580" s="1" t="s">
        <v>2679</v>
      </c>
      <c r="G580" s="2">
        <f>IFERROR(__xludf.DUMMYFUNCTION("IF(B580="""","""",COUNTA(SPLIT(B580,"" "")))"),17.0)</f>
        <v>17</v>
      </c>
    </row>
    <row r="581">
      <c r="A581" s="1" t="s">
        <v>2674</v>
      </c>
      <c r="B581" s="1" t="s">
        <v>2675</v>
      </c>
      <c r="C581" s="1">
        <v>2.0</v>
      </c>
      <c r="D581" s="1" t="s">
        <v>16118</v>
      </c>
      <c r="E581" s="2" t="str">
        <f>IFERROR(__xludf.DUMMYFUNCTION("INDEX(SPLIT(A581, ""_""), 2)"),"daynight")</f>
        <v>daynight</v>
      </c>
      <c r="F581" s="1" t="s">
        <v>2679</v>
      </c>
      <c r="G581" s="2">
        <f>IFERROR(__xludf.DUMMYFUNCTION("IF(B581="""","""",COUNTA(SPLIT(B581,"" "")))"),15.0)</f>
        <v>15</v>
      </c>
    </row>
    <row r="582">
      <c r="A582" s="1" t="s">
        <v>2676</v>
      </c>
      <c r="B582" s="1" t="s">
        <v>2677</v>
      </c>
      <c r="C582" s="1">
        <v>1.0</v>
      </c>
      <c r="D582" s="1" t="s">
        <v>16113</v>
      </c>
      <c r="E582" s="2" t="str">
        <f>IFERROR(__xludf.DUMMYFUNCTION("INDEX(SPLIT(A582, ""_""), 2)"),"daynight")</f>
        <v>daynight</v>
      </c>
      <c r="F582" s="1" t="s">
        <v>2679</v>
      </c>
      <c r="G582" s="2">
        <f>IFERROR(__xludf.DUMMYFUNCTION("IF(B582="""","""",COUNTA(SPLIT(B582,"" "")))"),35.0)</f>
        <v>35</v>
      </c>
    </row>
    <row r="583">
      <c r="A583" s="1" t="s">
        <v>2678</v>
      </c>
      <c r="B583" s="1" t="s">
        <v>2679</v>
      </c>
      <c r="C583" s="1">
        <v>1.0</v>
      </c>
      <c r="D583" s="1" t="s">
        <v>16113</v>
      </c>
      <c r="E583" s="2" t="str">
        <f>IFERROR(__xludf.DUMMYFUNCTION("INDEX(SPLIT(A583, ""_""), 2)"),"daynight")</f>
        <v>daynight</v>
      </c>
      <c r="F583" s="1" t="s">
        <v>2679</v>
      </c>
      <c r="G583" s="2">
        <f>IFERROR(__xludf.DUMMYFUNCTION("IF(B583="""","""",COUNTA(SPLIT(B583,"" "")))"),2.0)</f>
        <v>2</v>
      </c>
    </row>
    <row r="584">
      <c r="A584" s="1" t="s">
        <v>2680</v>
      </c>
      <c r="B584" s="1" t="s">
        <v>2681</v>
      </c>
      <c r="C584" s="1">
        <v>1.0</v>
      </c>
      <c r="D584" s="1" t="s">
        <v>16113</v>
      </c>
      <c r="E584" s="2" t="str">
        <f>IFERROR(__xludf.DUMMYFUNCTION("INDEX(SPLIT(A584, ""_""), 2)"),"daynight")</f>
        <v>daynight</v>
      </c>
      <c r="F584" s="1" t="s">
        <v>2679</v>
      </c>
      <c r="G584" s="2">
        <f>IFERROR(__xludf.DUMMYFUNCTION("IF(B584="""","""",COUNTA(SPLIT(B584,"" "")))"),21.0)</f>
        <v>21</v>
      </c>
    </row>
    <row r="585">
      <c r="A585" s="1" t="s">
        <v>2682</v>
      </c>
      <c r="B585" s="1" t="s">
        <v>2683</v>
      </c>
      <c r="C585" s="1">
        <v>1.0</v>
      </c>
      <c r="D585" s="1" t="s">
        <v>16113</v>
      </c>
      <c r="E585" s="2" t="str">
        <f>IFERROR(__xludf.DUMMYFUNCTION("INDEX(SPLIT(A585, ""_""), 2)"),"daynight")</f>
        <v>daynight</v>
      </c>
      <c r="F585" s="1" t="s">
        <v>2679</v>
      </c>
      <c r="G585" s="2">
        <f>IFERROR(__xludf.DUMMYFUNCTION("IF(B585="""","""",COUNTA(SPLIT(B585,"" "")))"),4.0)</f>
        <v>4</v>
      </c>
    </row>
    <row r="586">
      <c r="A586" s="1" t="s">
        <v>2684</v>
      </c>
      <c r="B586" s="1" t="s">
        <v>2685</v>
      </c>
      <c r="C586" s="1">
        <v>1.0</v>
      </c>
      <c r="D586" s="1" t="s">
        <v>16113</v>
      </c>
      <c r="E586" s="2" t="str">
        <f>IFERROR(__xludf.DUMMYFUNCTION("INDEX(SPLIT(A586, ""_""), 2)"),"daynight")</f>
        <v>daynight</v>
      </c>
      <c r="F586" s="1" t="s">
        <v>2679</v>
      </c>
      <c r="G586" s="2">
        <f>IFERROR(__xludf.DUMMYFUNCTION("IF(B586="""","""",COUNTA(SPLIT(B586,"" "")))"),3.0)</f>
        <v>3</v>
      </c>
    </row>
    <row r="587">
      <c r="A587" s="1" t="s">
        <v>2686</v>
      </c>
      <c r="B587" s="1" t="s">
        <v>2687</v>
      </c>
      <c r="C587" s="1">
        <v>1.0</v>
      </c>
      <c r="D587" s="1" t="s">
        <v>16113</v>
      </c>
      <c r="E587" s="2" t="str">
        <f>IFERROR(__xludf.DUMMYFUNCTION("INDEX(SPLIT(A587, ""_""), 2)"),"daynight")</f>
        <v>daynight</v>
      </c>
      <c r="F587" s="1" t="s">
        <v>2679</v>
      </c>
      <c r="G587" s="2">
        <f>IFERROR(__xludf.DUMMYFUNCTION("IF(B587="""","""",COUNTA(SPLIT(B587,"" "")))"),3.0)</f>
        <v>3</v>
      </c>
    </row>
    <row r="588">
      <c r="A588" s="1" t="s">
        <v>2688</v>
      </c>
      <c r="B588" s="1" t="s">
        <v>2689</v>
      </c>
      <c r="C588" s="1">
        <v>1.0</v>
      </c>
      <c r="D588" s="1" t="s">
        <v>16113</v>
      </c>
      <c r="E588" s="2" t="str">
        <f>IFERROR(__xludf.DUMMYFUNCTION("INDEX(SPLIT(A588, ""_""), 2)"),"daynight")</f>
        <v>daynight</v>
      </c>
      <c r="F588" s="1" t="s">
        <v>2679</v>
      </c>
      <c r="G588" s="2">
        <f>IFERROR(__xludf.DUMMYFUNCTION("IF(B588="""","""",COUNTA(SPLIT(B588,"" "")))"),4.0)</f>
        <v>4</v>
      </c>
    </row>
    <row r="589">
      <c r="A589" s="1" t="s">
        <v>2690</v>
      </c>
      <c r="B589" s="1" t="s">
        <v>2691</v>
      </c>
      <c r="C589" s="1">
        <v>1.0</v>
      </c>
      <c r="D589" s="1" t="s">
        <v>16113</v>
      </c>
      <c r="E589" s="2" t="str">
        <f>IFERROR(__xludf.DUMMYFUNCTION("INDEX(SPLIT(A589, ""_""), 2)"),"daynight")</f>
        <v>daynight</v>
      </c>
      <c r="F589" s="1" t="s">
        <v>2679</v>
      </c>
      <c r="G589" s="2">
        <f>IFERROR(__xludf.DUMMYFUNCTION("IF(B589="""","""",COUNTA(SPLIT(B589,"" "")))"),3.0)</f>
        <v>3</v>
      </c>
    </row>
    <row r="590">
      <c r="A590" s="1" t="s">
        <v>2692</v>
      </c>
      <c r="B590" s="1" t="s">
        <v>2693</v>
      </c>
      <c r="C590" s="1">
        <v>1.0</v>
      </c>
      <c r="D590" s="1" t="s">
        <v>16113</v>
      </c>
      <c r="E590" s="2" t="str">
        <f>IFERROR(__xludf.DUMMYFUNCTION("INDEX(SPLIT(A590, ""_""), 2)"),"daynight")</f>
        <v>daynight</v>
      </c>
      <c r="F590" s="1" t="s">
        <v>2679</v>
      </c>
      <c r="G590" s="2">
        <f>IFERROR(__xludf.DUMMYFUNCTION("IF(B590="""","""",COUNTA(SPLIT(B590,"" "")))"),3.0)</f>
        <v>3</v>
      </c>
    </row>
    <row r="591">
      <c r="A591" s="1" t="s">
        <v>2694</v>
      </c>
      <c r="B591" s="1" t="s">
        <v>2695</v>
      </c>
      <c r="C591" s="1">
        <v>1.0</v>
      </c>
      <c r="D591" s="1" t="s">
        <v>16113</v>
      </c>
      <c r="E591" s="2" t="str">
        <f>IFERROR(__xludf.DUMMYFUNCTION("INDEX(SPLIT(A591, ""_""), 2)"),"daynight")</f>
        <v>daynight</v>
      </c>
      <c r="F591" s="1" t="s">
        <v>2679</v>
      </c>
      <c r="G591" s="2">
        <f>IFERROR(__xludf.DUMMYFUNCTION("IF(B591="""","""",COUNTA(SPLIT(B591,"" "")))"),3.0)</f>
        <v>3</v>
      </c>
    </row>
    <row r="592">
      <c r="A592" s="1" t="s">
        <v>2696</v>
      </c>
      <c r="B592" s="1" t="s">
        <v>2697</v>
      </c>
      <c r="C592" s="1">
        <v>1.0</v>
      </c>
      <c r="D592" s="1" t="s">
        <v>16113</v>
      </c>
      <c r="E592" s="2" t="str">
        <f>IFERROR(__xludf.DUMMYFUNCTION("INDEX(SPLIT(A592, ""_""), 2)"),"daynight")</f>
        <v>daynight</v>
      </c>
      <c r="F592" s="1" t="s">
        <v>2679</v>
      </c>
      <c r="G592" s="2">
        <f>IFERROR(__xludf.DUMMYFUNCTION("IF(B592="""","""",COUNTA(SPLIT(B592,"" "")))"),7.0)</f>
        <v>7</v>
      </c>
    </row>
    <row r="593">
      <c r="A593" s="1" t="s">
        <v>2698</v>
      </c>
      <c r="B593" s="1" t="s">
        <v>2699</v>
      </c>
      <c r="C593" s="1">
        <v>1.0</v>
      </c>
      <c r="D593" s="1" t="s">
        <v>16113</v>
      </c>
      <c r="E593" s="2" t="str">
        <f>IFERROR(__xludf.DUMMYFUNCTION("INDEX(SPLIT(A593, ""_""), 2)"),"daynight")</f>
        <v>daynight</v>
      </c>
      <c r="F593" s="1" t="s">
        <v>2679</v>
      </c>
      <c r="G593" s="2">
        <f>IFERROR(__xludf.DUMMYFUNCTION("IF(B593="""","""",COUNTA(SPLIT(B593,"" "")))"),9.0)</f>
        <v>9</v>
      </c>
    </row>
    <row r="594">
      <c r="A594" s="1" t="s">
        <v>2700</v>
      </c>
      <c r="B594" s="1" t="s">
        <v>2701</v>
      </c>
      <c r="C594" s="1">
        <v>1.0</v>
      </c>
      <c r="D594" s="1" t="s">
        <v>16113</v>
      </c>
      <c r="E594" s="2" t="str">
        <f>IFERROR(__xludf.DUMMYFUNCTION("INDEX(SPLIT(A594, ""_""), 2)"),"daynight")</f>
        <v>daynight</v>
      </c>
      <c r="F594" s="1" t="s">
        <v>2679</v>
      </c>
      <c r="G594" s="2">
        <f>IFERROR(__xludf.DUMMYFUNCTION("IF(B594="""","""",COUNTA(SPLIT(B594,"" "")))"),35.0)</f>
        <v>35</v>
      </c>
    </row>
    <row r="595">
      <c r="A595" s="1" t="s">
        <v>2702</v>
      </c>
      <c r="B595" s="1" t="s">
        <v>2703</v>
      </c>
      <c r="C595" s="1">
        <v>1.0</v>
      </c>
      <c r="D595" s="1" t="s">
        <v>16113</v>
      </c>
      <c r="E595" s="2" t="str">
        <f>IFERROR(__xludf.DUMMYFUNCTION("INDEX(SPLIT(A595, ""_""), 2)"),"daynight")</f>
        <v>daynight</v>
      </c>
      <c r="F595" s="1" t="s">
        <v>2679</v>
      </c>
      <c r="G595" s="2">
        <f>IFERROR(__xludf.DUMMYFUNCTION("IF(B595="""","""",COUNTA(SPLIT(B595,"" "")))"),38.0)</f>
        <v>38</v>
      </c>
    </row>
    <row r="596">
      <c r="A596" s="1" t="s">
        <v>2704</v>
      </c>
      <c r="B596" s="1" t="s">
        <v>2705</v>
      </c>
      <c r="C596" s="1">
        <v>9.0</v>
      </c>
      <c r="D596" s="1" t="s">
        <v>16120</v>
      </c>
      <c r="E596" s="2" t="str">
        <f>IFERROR(__xludf.DUMMYFUNCTION("INDEX(SPLIT(A596, ""_""), 2)"),"daynight")</f>
        <v>daynight</v>
      </c>
      <c r="F596" s="1" t="s">
        <v>2679</v>
      </c>
      <c r="G596" s="2">
        <f>IFERROR(__xludf.DUMMYFUNCTION("IF(B596="""","""",COUNTA(SPLIT(B596,"" "")))"),13.0)</f>
        <v>13</v>
      </c>
    </row>
    <row r="597">
      <c r="A597" s="1" t="s">
        <v>2706</v>
      </c>
      <c r="B597" s="1" t="s">
        <v>2707</v>
      </c>
      <c r="C597" s="1">
        <v>1.0</v>
      </c>
      <c r="D597" s="1" t="s">
        <v>16113</v>
      </c>
      <c r="E597" s="2" t="str">
        <f>IFERROR(__xludf.DUMMYFUNCTION("INDEX(SPLIT(A597, ""_""), 2)"),"daynight")</f>
        <v>daynight</v>
      </c>
      <c r="F597" s="1" t="s">
        <v>2679</v>
      </c>
      <c r="G597" s="2">
        <f>IFERROR(__xludf.DUMMYFUNCTION("IF(B597="""","""",COUNTA(SPLIT(B597,"" "")))"),5.0)</f>
        <v>5</v>
      </c>
    </row>
    <row r="598">
      <c r="A598" s="1" t="s">
        <v>2708</v>
      </c>
      <c r="B598" s="1" t="s">
        <v>2709</v>
      </c>
      <c r="C598" s="1">
        <v>9.0</v>
      </c>
      <c r="D598" s="1" t="s">
        <v>16120</v>
      </c>
      <c r="E598" s="2" t="str">
        <f>IFERROR(__xludf.DUMMYFUNCTION("INDEX(SPLIT(A598, ""_""), 2)"),"daynight")</f>
        <v>daynight</v>
      </c>
      <c r="F598" s="1" t="s">
        <v>2679</v>
      </c>
      <c r="G598" s="2">
        <f>IFERROR(__xludf.DUMMYFUNCTION("IF(B598="""","""",COUNTA(SPLIT(B598,"" "")))"),8.0)</f>
        <v>8</v>
      </c>
    </row>
    <row r="599">
      <c r="A599" s="1" t="s">
        <v>2710</v>
      </c>
      <c r="B599" s="1" t="s">
        <v>2711</v>
      </c>
      <c r="C599" s="1">
        <v>2.0</v>
      </c>
      <c r="D599" s="1" t="s">
        <v>16118</v>
      </c>
      <c r="E599" s="2" t="str">
        <f>IFERROR(__xludf.DUMMYFUNCTION("INDEX(SPLIT(A599, ""_""), 2)"),"daynight")</f>
        <v>daynight</v>
      </c>
      <c r="F599" s="1" t="s">
        <v>2679</v>
      </c>
      <c r="G599" s="2">
        <f>IFERROR(__xludf.DUMMYFUNCTION("IF(B599="""","""",COUNTA(SPLIT(B599,"" "")))"),15.0)</f>
        <v>15</v>
      </c>
    </row>
    <row r="600">
      <c r="A600" s="1" t="s">
        <v>2712</v>
      </c>
      <c r="B600" s="1" t="s">
        <v>2713</v>
      </c>
      <c r="C600" s="1">
        <v>9.0</v>
      </c>
      <c r="D600" s="1" t="s">
        <v>16120</v>
      </c>
      <c r="E600" s="2" t="str">
        <f>IFERROR(__xludf.DUMMYFUNCTION("INDEX(SPLIT(A600, ""_""), 2)"),"daynight")</f>
        <v>daynight</v>
      </c>
      <c r="F600" s="1" t="s">
        <v>2679</v>
      </c>
      <c r="G600" s="2">
        <f>IFERROR(__xludf.DUMMYFUNCTION("IF(B600="""","""",COUNTA(SPLIT(B600,"" "")))"),15.0)</f>
        <v>15</v>
      </c>
    </row>
    <row r="601">
      <c r="A601" s="1" t="s">
        <v>2714</v>
      </c>
      <c r="B601" s="1" t="s">
        <v>2715</v>
      </c>
      <c r="C601" s="1">
        <v>1.0</v>
      </c>
      <c r="D601" s="1" t="s">
        <v>16113</v>
      </c>
      <c r="E601" s="2" t="str">
        <f>IFERROR(__xludf.DUMMYFUNCTION("INDEX(SPLIT(A601, ""_""), 2)"),"daynight")</f>
        <v>daynight</v>
      </c>
      <c r="F601" s="1" t="s">
        <v>2679</v>
      </c>
      <c r="G601" s="2">
        <f>IFERROR(__xludf.DUMMYFUNCTION("IF(B601="""","""",COUNTA(SPLIT(B601,"" "")))"),15.0)</f>
        <v>15</v>
      </c>
    </row>
    <row r="602">
      <c r="A602" s="1" t="s">
        <v>2716</v>
      </c>
      <c r="B602" s="1" t="s">
        <v>2717</v>
      </c>
      <c r="C602" s="1">
        <v>9.0</v>
      </c>
      <c r="D602" s="1" t="s">
        <v>16120</v>
      </c>
      <c r="E602" s="2" t="str">
        <f>IFERROR(__xludf.DUMMYFUNCTION("INDEX(SPLIT(A602, ""_""), 2)"),"daynight")</f>
        <v>daynight</v>
      </c>
      <c r="F602" s="1" t="s">
        <v>2679</v>
      </c>
      <c r="G602" s="2">
        <f>IFERROR(__xludf.DUMMYFUNCTION("IF(B602="""","""",COUNTA(SPLIT(B602,"" "")))"),8.0)</f>
        <v>8</v>
      </c>
    </row>
    <row r="603">
      <c r="A603" s="1" t="s">
        <v>2718</v>
      </c>
      <c r="B603" s="1" t="s">
        <v>2719</v>
      </c>
      <c r="C603" s="1">
        <v>1.0</v>
      </c>
      <c r="D603" s="1" t="s">
        <v>16113</v>
      </c>
      <c r="E603" s="2" t="str">
        <f>IFERROR(__xludf.DUMMYFUNCTION("INDEX(SPLIT(A603, ""_""), 2)"),"daynight")</f>
        <v>daynight</v>
      </c>
      <c r="F603" s="1" t="s">
        <v>2679</v>
      </c>
      <c r="G603" s="2">
        <f>IFERROR(__xludf.DUMMYFUNCTION("IF(B603="""","""",COUNTA(SPLIT(B603,"" "")))"),3.0)</f>
        <v>3</v>
      </c>
    </row>
    <row r="604">
      <c r="A604" s="1" t="s">
        <v>2720</v>
      </c>
      <c r="B604" s="1" t="s">
        <v>2721</v>
      </c>
      <c r="C604" s="1">
        <v>1.0</v>
      </c>
      <c r="D604" s="1" t="s">
        <v>16113</v>
      </c>
      <c r="E604" s="2" t="str">
        <f>IFERROR(__xludf.DUMMYFUNCTION("INDEX(SPLIT(A604, ""_""), 2)"),"daynight")</f>
        <v>daynight</v>
      </c>
      <c r="F604" s="1" t="s">
        <v>2679</v>
      </c>
      <c r="G604" s="2">
        <f>IFERROR(__xludf.DUMMYFUNCTION("IF(B604="""","""",COUNTA(SPLIT(B604,"" "")))"),21.0)</f>
        <v>21</v>
      </c>
    </row>
    <row r="605">
      <c r="A605" s="1" t="s">
        <v>2722</v>
      </c>
      <c r="B605" s="1" t="s">
        <v>2723</v>
      </c>
      <c r="C605" s="1">
        <v>1.0</v>
      </c>
      <c r="D605" s="1" t="s">
        <v>16113</v>
      </c>
      <c r="E605" s="2" t="str">
        <f>IFERROR(__xludf.DUMMYFUNCTION("INDEX(SPLIT(A605, ""_""), 2)"),"defense")</f>
        <v>defense</v>
      </c>
      <c r="F605" s="1" t="s">
        <v>2789</v>
      </c>
      <c r="G605" s="2">
        <f>IFERROR(__xludf.DUMMYFUNCTION("IF(B605="""","""",COUNTA(SPLIT(B605,"" "")))"),7.0)</f>
        <v>7</v>
      </c>
    </row>
    <row r="606">
      <c r="A606" s="1" t="s">
        <v>2724</v>
      </c>
      <c r="B606" s="1" t="s">
        <v>2725</v>
      </c>
      <c r="C606" s="1">
        <v>1.0</v>
      </c>
      <c r="D606" s="1" t="s">
        <v>16113</v>
      </c>
      <c r="E606" s="2" t="str">
        <f>IFERROR(__xludf.DUMMYFUNCTION("INDEX(SPLIT(A606, ""_""), 2)"),"defense")</f>
        <v>defense</v>
      </c>
      <c r="F606" s="1" t="s">
        <v>2789</v>
      </c>
      <c r="G606" s="2">
        <f>IFERROR(__xludf.DUMMYFUNCTION("IF(B606="""","""",COUNTA(SPLIT(B606,"" "")))"),15.0)</f>
        <v>15</v>
      </c>
    </row>
    <row r="607">
      <c r="A607" s="1" t="s">
        <v>2726</v>
      </c>
      <c r="B607" s="1" t="s">
        <v>2727</v>
      </c>
      <c r="C607" s="1">
        <v>1.0</v>
      </c>
      <c r="D607" s="1" t="s">
        <v>16113</v>
      </c>
      <c r="E607" s="2" t="str">
        <f>IFERROR(__xludf.DUMMYFUNCTION("INDEX(SPLIT(A607, ""_""), 2)"),"defense")</f>
        <v>defense</v>
      </c>
      <c r="F607" s="1" t="s">
        <v>2789</v>
      </c>
      <c r="G607" s="2">
        <f>IFERROR(__xludf.DUMMYFUNCTION("IF(B607="""","""",COUNTA(SPLIT(B607,"" "")))"),5.0)</f>
        <v>5</v>
      </c>
    </row>
    <row r="608">
      <c r="A608" s="1" t="s">
        <v>2728</v>
      </c>
      <c r="B608" s="1" t="s">
        <v>2729</v>
      </c>
      <c r="C608" s="1">
        <v>1.0</v>
      </c>
      <c r="D608" s="1" t="s">
        <v>16113</v>
      </c>
      <c r="E608" s="2" t="str">
        <f>IFERROR(__xludf.DUMMYFUNCTION("INDEX(SPLIT(A608, ""_""), 2)"),"defense")</f>
        <v>defense</v>
      </c>
      <c r="F608" s="1" t="s">
        <v>2789</v>
      </c>
      <c r="G608" s="2">
        <f>IFERROR(__xludf.DUMMYFUNCTION("IF(B608="""","""",COUNTA(SPLIT(B608,"" "")))"),16.0)</f>
        <v>16</v>
      </c>
    </row>
    <row r="609">
      <c r="A609" s="1" t="s">
        <v>2730</v>
      </c>
      <c r="B609" s="1" t="s">
        <v>2731</v>
      </c>
      <c r="C609" s="1">
        <v>2.0</v>
      </c>
      <c r="D609" s="1" t="s">
        <v>16118</v>
      </c>
      <c r="E609" s="2" t="str">
        <f>IFERROR(__xludf.DUMMYFUNCTION("INDEX(SPLIT(A609, ""_""), 2)"),"defense")</f>
        <v>defense</v>
      </c>
      <c r="F609" s="1" t="s">
        <v>2789</v>
      </c>
      <c r="G609" s="2">
        <f>IFERROR(__xludf.DUMMYFUNCTION("IF(B609="""","""",COUNTA(SPLIT(B609,"" "")))"),23.0)</f>
        <v>23</v>
      </c>
    </row>
    <row r="610">
      <c r="A610" s="1" t="s">
        <v>2732</v>
      </c>
      <c r="B610" s="1" t="s">
        <v>2733</v>
      </c>
      <c r="C610" s="1">
        <v>1.0</v>
      </c>
      <c r="D610" s="1" t="s">
        <v>16113</v>
      </c>
      <c r="E610" s="2" t="str">
        <f>IFERROR(__xludf.DUMMYFUNCTION("INDEX(SPLIT(A610, ""_""), 2)"),"defense")</f>
        <v>defense</v>
      </c>
      <c r="F610" s="1" t="s">
        <v>2789</v>
      </c>
      <c r="G610" s="2">
        <f>IFERROR(__xludf.DUMMYFUNCTION("IF(B610="""","""",COUNTA(SPLIT(B610,"" "")))"),9.0)</f>
        <v>9</v>
      </c>
    </row>
    <row r="611">
      <c r="A611" s="1" t="s">
        <v>2734</v>
      </c>
      <c r="B611" s="1" t="s">
        <v>2735</v>
      </c>
      <c r="C611" s="1">
        <v>1.0</v>
      </c>
      <c r="D611" s="1" t="s">
        <v>16113</v>
      </c>
      <c r="E611" s="2" t="str">
        <f>IFERROR(__xludf.DUMMYFUNCTION("INDEX(SPLIT(A611, ""_""), 2)"),"defense")</f>
        <v>defense</v>
      </c>
      <c r="F611" s="1" t="s">
        <v>2789</v>
      </c>
      <c r="G611" s="2">
        <f>IFERROR(__xludf.DUMMYFUNCTION("IF(B611="""","""",COUNTA(SPLIT(B611,"" "")))"),7.0)</f>
        <v>7</v>
      </c>
    </row>
    <row r="612">
      <c r="A612" s="1" t="s">
        <v>2736</v>
      </c>
      <c r="B612" s="1" t="s">
        <v>2737</v>
      </c>
      <c r="C612" s="1">
        <v>2.0</v>
      </c>
      <c r="D612" s="1" t="s">
        <v>16118</v>
      </c>
      <c r="E612" s="2" t="str">
        <f>IFERROR(__xludf.DUMMYFUNCTION("INDEX(SPLIT(A612, ""_""), 2)"),"defense")</f>
        <v>defense</v>
      </c>
      <c r="F612" s="1" t="s">
        <v>2789</v>
      </c>
      <c r="G612" s="2">
        <f>IFERROR(__xludf.DUMMYFUNCTION("IF(B612="""","""",COUNTA(SPLIT(B612,"" "")))"),15.0)</f>
        <v>15</v>
      </c>
    </row>
    <row r="613">
      <c r="A613" s="1" t="s">
        <v>2738</v>
      </c>
      <c r="B613" s="1" t="s">
        <v>2739</v>
      </c>
      <c r="C613" s="1">
        <v>1.0</v>
      </c>
      <c r="D613" s="1" t="s">
        <v>16113</v>
      </c>
      <c r="E613" s="2" t="str">
        <f>IFERROR(__xludf.DUMMYFUNCTION("INDEX(SPLIT(A613, ""_""), 2)"),"defense")</f>
        <v>defense</v>
      </c>
      <c r="F613" s="1" t="s">
        <v>2789</v>
      </c>
      <c r="G613" s="2">
        <f>IFERROR(__xludf.DUMMYFUNCTION("IF(B613="""","""",COUNTA(SPLIT(B613,"" "")))"),10.0)</f>
        <v>10</v>
      </c>
    </row>
    <row r="614">
      <c r="A614" s="1" t="s">
        <v>2740</v>
      </c>
      <c r="B614" s="1" t="s">
        <v>2741</v>
      </c>
      <c r="C614" s="1">
        <v>1.0</v>
      </c>
      <c r="D614" s="1" t="s">
        <v>16113</v>
      </c>
      <c r="E614" s="2" t="str">
        <f>IFERROR(__xludf.DUMMYFUNCTION("INDEX(SPLIT(A614, ""_""), 2)"),"defense")</f>
        <v>defense</v>
      </c>
      <c r="F614" s="1" t="s">
        <v>2789</v>
      </c>
      <c r="G614" s="2">
        <f>IFERROR(__xludf.DUMMYFUNCTION("IF(B614="""","""",COUNTA(SPLIT(B614,"" "")))"),13.0)</f>
        <v>13</v>
      </c>
    </row>
    <row r="615">
      <c r="A615" s="1" t="s">
        <v>2742</v>
      </c>
      <c r="B615" s="1" t="s">
        <v>2743</v>
      </c>
      <c r="C615" s="1">
        <v>1.0</v>
      </c>
      <c r="D615" s="1" t="s">
        <v>16113</v>
      </c>
      <c r="E615" s="2" t="str">
        <f>IFERROR(__xludf.DUMMYFUNCTION("INDEX(SPLIT(A615, ""_""), 2)"),"defense")</f>
        <v>defense</v>
      </c>
      <c r="F615" s="1" t="s">
        <v>2789</v>
      </c>
      <c r="G615" s="2">
        <f>IFERROR(__xludf.DUMMYFUNCTION("IF(B615="""","""",COUNTA(SPLIT(B615,"" "")))"),8.0)</f>
        <v>8</v>
      </c>
    </row>
    <row r="616">
      <c r="A616" s="1" t="s">
        <v>2744</v>
      </c>
      <c r="B616" s="1" t="s">
        <v>2745</v>
      </c>
      <c r="C616" s="1">
        <v>1.0</v>
      </c>
      <c r="D616" s="1" t="s">
        <v>16113</v>
      </c>
      <c r="E616" s="2" t="str">
        <f>IFERROR(__xludf.DUMMYFUNCTION("INDEX(SPLIT(A616, ""_""), 2)"),"defense")</f>
        <v>defense</v>
      </c>
      <c r="F616" s="1" t="s">
        <v>2789</v>
      </c>
      <c r="G616" s="2">
        <f>IFERROR(__xludf.DUMMYFUNCTION("IF(B616="""","""",COUNTA(SPLIT(B616,"" "")))"),9.0)</f>
        <v>9</v>
      </c>
    </row>
    <row r="617">
      <c r="A617" s="1" t="s">
        <v>2746</v>
      </c>
      <c r="B617" s="1" t="s">
        <v>2747</v>
      </c>
      <c r="C617" s="1">
        <v>1.0</v>
      </c>
      <c r="D617" s="1" t="s">
        <v>16113</v>
      </c>
      <c r="E617" s="2" t="str">
        <f>IFERROR(__xludf.DUMMYFUNCTION("INDEX(SPLIT(A617, ""_""), 2)"),"defense")</f>
        <v>defense</v>
      </c>
      <c r="F617" s="1" t="s">
        <v>2789</v>
      </c>
      <c r="G617" s="2">
        <f>IFERROR(__xludf.DUMMYFUNCTION("IF(B617="""","""",COUNTA(SPLIT(B617,"" "")))"),8.0)</f>
        <v>8</v>
      </c>
    </row>
    <row r="618">
      <c r="A618" s="1" t="s">
        <v>2748</v>
      </c>
      <c r="B618" s="1" t="s">
        <v>2749</v>
      </c>
      <c r="C618" s="1">
        <v>1.0</v>
      </c>
      <c r="D618" s="1" t="s">
        <v>16113</v>
      </c>
      <c r="E618" s="2" t="str">
        <f>IFERROR(__xludf.DUMMYFUNCTION("INDEX(SPLIT(A618, ""_""), 2)"),"defense")</f>
        <v>defense</v>
      </c>
      <c r="F618" s="1" t="s">
        <v>2789</v>
      </c>
      <c r="G618" s="2">
        <f>IFERROR(__xludf.DUMMYFUNCTION("IF(B618="""","""",COUNTA(SPLIT(B618,"" "")))"),27.0)</f>
        <v>27</v>
      </c>
    </row>
    <row r="619">
      <c r="A619" s="1" t="s">
        <v>2750</v>
      </c>
      <c r="B619" s="1" t="s">
        <v>2751</v>
      </c>
      <c r="C619" s="1">
        <v>16.0</v>
      </c>
      <c r="D619" s="1" t="s">
        <v>836</v>
      </c>
      <c r="E619" s="2" t="str">
        <f>IFERROR(__xludf.DUMMYFUNCTION("INDEX(SPLIT(A619, ""_""), 2)"),"defense")</f>
        <v>defense</v>
      </c>
      <c r="F619" s="1" t="s">
        <v>2789</v>
      </c>
      <c r="G619" s="2">
        <f>IFERROR(__xludf.DUMMYFUNCTION("IF(B619="""","""",COUNTA(SPLIT(B619,"" "")))"),18.0)</f>
        <v>18</v>
      </c>
    </row>
    <row r="620">
      <c r="A620" s="1" t="s">
        <v>2752</v>
      </c>
      <c r="B620" s="1" t="s">
        <v>2753</v>
      </c>
      <c r="C620" s="1">
        <v>1.0</v>
      </c>
      <c r="D620" s="1" t="s">
        <v>16113</v>
      </c>
      <c r="E620" s="2" t="str">
        <f>IFERROR(__xludf.DUMMYFUNCTION("INDEX(SPLIT(A620, ""_""), 2)"),"defense")</f>
        <v>defense</v>
      </c>
      <c r="F620" s="1" t="s">
        <v>2789</v>
      </c>
      <c r="G620" s="2">
        <f>IFERROR(__xludf.DUMMYFUNCTION("IF(B620="""","""",COUNTA(SPLIT(B620,"" "")))"),29.0)</f>
        <v>29</v>
      </c>
    </row>
    <row r="621">
      <c r="A621" s="1" t="s">
        <v>2754</v>
      </c>
      <c r="B621" s="1" t="s">
        <v>2755</v>
      </c>
      <c r="C621" s="1">
        <v>2.0</v>
      </c>
      <c r="D621" s="1" t="s">
        <v>16118</v>
      </c>
      <c r="E621" s="2" t="str">
        <f>IFERROR(__xludf.DUMMYFUNCTION("INDEX(SPLIT(A621, ""_""), 2)"),"defense")</f>
        <v>defense</v>
      </c>
      <c r="F621" s="1" t="s">
        <v>2789</v>
      </c>
      <c r="G621" s="2">
        <f>IFERROR(__xludf.DUMMYFUNCTION("IF(B621="""","""",COUNTA(SPLIT(B621,"" "")))"),28.0)</f>
        <v>28</v>
      </c>
    </row>
    <row r="622">
      <c r="A622" s="1" t="s">
        <v>2756</v>
      </c>
      <c r="B622" s="1" t="s">
        <v>2757</v>
      </c>
      <c r="C622" s="1">
        <v>16.0</v>
      </c>
      <c r="D622" s="1" t="s">
        <v>836</v>
      </c>
      <c r="E622" s="2" t="str">
        <f>IFERROR(__xludf.DUMMYFUNCTION("INDEX(SPLIT(A622, ""_""), 2)"),"defense")</f>
        <v>defense</v>
      </c>
      <c r="F622" s="1" t="s">
        <v>2789</v>
      </c>
      <c r="G622" s="2">
        <f>IFERROR(__xludf.DUMMYFUNCTION("IF(B622="""","""",COUNTA(SPLIT(B622,"" "")))"),17.0)</f>
        <v>17</v>
      </c>
    </row>
    <row r="623">
      <c r="A623" s="1" t="s">
        <v>2758</v>
      </c>
      <c r="B623" s="1" t="s">
        <v>2759</v>
      </c>
      <c r="C623" s="1">
        <v>1.0</v>
      </c>
      <c r="D623" s="1" t="s">
        <v>16113</v>
      </c>
      <c r="E623" s="2" t="str">
        <f>IFERROR(__xludf.DUMMYFUNCTION("INDEX(SPLIT(A623, ""_""), 2)"),"defense")</f>
        <v>defense</v>
      </c>
      <c r="F623" s="1" t="s">
        <v>2789</v>
      </c>
      <c r="G623" s="2">
        <f>IFERROR(__xludf.DUMMYFUNCTION("IF(B623="""","""",COUNTA(SPLIT(B623,"" "")))"),20.0)</f>
        <v>20</v>
      </c>
    </row>
    <row r="624">
      <c r="A624" s="1" t="s">
        <v>2760</v>
      </c>
      <c r="B624" s="1" t="s">
        <v>2761</v>
      </c>
      <c r="C624" s="1">
        <v>16.0</v>
      </c>
      <c r="D624" s="1" t="s">
        <v>836</v>
      </c>
      <c r="E624" s="2" t="str">
        <f>IFERROR(__xludf.DUMMYFUNCTION("INDEX(SPLIT(A624, ""_""), 2)"),"defense")</f>
        <v>defense</v>
      </c>
      <c r="F624" s="1" t="s">
        <v>2789</v>
      </c>
      <c r="G624" s="2">
        <f>IFERROR(__xludf.DUMMYFUNCTION("IF(B624="""","""",COUNTA(SPLIT(B624,"" "")))"),9.0)</f>
        <v>9</v>
      </c>
    </row>
    <row r="625">
      <c r="A625" s="1" t="s">
        <v>2762</v>
      </c>
      <c r="B625" s="1" t="s">
        <v>2763</v>
      </c>
      <c r="C625" s="1">
        <v>1.0</v>
      </c>
      <c r="D625" s="1" t="s">
        <v>16113</v>
      </c>
      <c r="E625" s="2" t="str">
        <f>IFERROR(__xludf.DUMMYFUNCTION("INDEX(SPLIT(A625, ""_""), 2)"),"defense")</f>
        <v>defense</v>
      </c>
      <c r="F625" s="1" t="s">
        <v>2789</v>
      </c>
      <c r="G625" s="2">
        <f>IFERROR(__xludf.DUMMYFUNCTION("IF(B625="""","""",COUNTA(SPLIT(B625,"" "")))"),25.0)</f>
        <v>25</v>
      </c>
    </row>
    <row r="626">
      <c r="A626" s="1" t="s">
        <v>2764</v>
      </c>
      <c r="B626" s="1" t="s">
        <v>2765</v>
      </c>
      <c r="C626" s="1">
        <v>1.0</v>
      </c>
      <c r="D626" s="1" t="s">
        <v>16113</v>
      </c>
      <c r="E626" s="2" t="str">
        <f>IFERROR(__xludf.DUMMYFUNCTION("INDEX(SPLIT(A626, ""_""), 2)"),"defense")</f>
        <v>defense</v>
      </c>
      <c r="F626" s="1" t="s">
        <v>2789</v>
      </c>
      <c r="G626" s="2">
        <f>IFERROR(__xludf.DUMMYFUNCTION("IF(B626="""","""",COUNTA(SPLIT(B626,"" "")))"),14.0)</f>
        <v>14</v>
      </c>
    </row>
    <row r="627">
      <c r="A627" s="1" t="s">
        <v>2766</v>
      </c>
      <c r="B627" s="1" t="s">
        <v>2767</v>
      </c>
      <c r="C627" s="1">
        <v>16.0</v>
      </c>
      <c r="D627" s="1" t="s">
        <v>836</v>
      </c>
      <c r="E627" s="2" t="str">
        <f>IFERROR(__xludf.DUMMYFUNCTION("INDEX(SPLIT(A627, ""_""), 2)"),"defense")</f>
        <v>defense</v>
      </c>
      <c r="F627" s="1" t="s">
        <v>2789</v>
      </c>
      <c r="G627" s="2">
        <f>IFERROR(__xludf.DUMMYFUNCTION("IF(B627="""","""",COUNTA(SPLIT(B627,"" "")))"),19.0)</f>
        <v>19</v>
      </c>
    </row>
    <row r="628">
      <c r="A628" s="1" t="s">
        <v>2768</v>
      </c>
      <c r="B628" s="1" t="s">
        <v>2769</v>
      </c>
      <c r="C628" s="1">
        <v>1.0</v>
      </c>
      <c r="D628" s="1" t="s">
        <v>16113</v>
      </c>
      <c r="E628" s="2" t="str">
        <f>IFERROR(__xludf.DUMMYFUNCTION("INDEX(SPLIT(A628, ""_""), 2)"),"defense")</f>
        <v>defense</v>
      </c>
      <c r="F628" s="1" t="s">
        <v>2789</v>
      </c>
      <c r="G628" s="2">
        <f>IFERROR(__xludf.DUMMYFUNCTION("IF(B628="""","""",COUNTA(SPLIT(B628,"" "")))"),13.0)</f>
        <v>13</v>
      </c>
    </row>
    <row r="629">
      <c r="A629" s="1" t="s">
        <v>2770</v>
      </c>
      <c r="B629" s="1" t="s">
        <v>2771</v>
      </c>
      <c r="C629" s="1">
        <v>1.0</v>
      </c>
      <c r="D629" s="1" t="s">
        <v>16113</v>
      </c>
      <c r="E629" s="2" t="str">
        <f>IFERROR(__xludf.DUMMYFUNCTION("INDEX(SPLIT(A629, ""_""), 2)"),"defense")</f>
        <v>defense</v>
      </c>
      <c r="F629" s="1" t="s">
        <v>2789</v>
      </c>
      <c r="G629" s="2">
        <f>IFERROR(__xludf.DUMMYFUNCTION("IF(B629="""","""",COUNTA(SPLIT(B629,"" "")))"),15.0)</f>
        <v>15</v>
      </c>
    </row>
    <row r="630">
      <c r="A630" s="1" t="s">
        <v>2772</v>
      </c>
      <c r="B630" s="1" t="s">
        <v>2773</v>
      </c>
      <c r="C630" s="1">
        <v>1.0</v>
      </c>
      <c r="D630" s="1" t="s">
        <v>16113</v>
      </c>
      <c r="E630" s="2" t="str">
        <f>IFERROR(__xludf.DUMMYFUNCTION("INDEX(SPLIT(A630, ""_""), 2)"),"defense")</f>
        <v>defense</v>
      </c>
      <c r="F630" s="1" t="s">
        <v>2789</v>
      </c>
      <c r="G630" s="2">
        <f>IFERROR(__xludf.DUMMYFUNCTION("IF(B630="""","""",COUNTA(SPLIT(B630,"" "")))"),16.0)</f>
        <v>16</v>
      </c>
    </row>
    <row r="631">
      <c r="A631" s="1" t="s">
        <v>2774</v>
      </c>
      <c r="B631" s="1" t="s">
        <v>2775</v>
      </c>
      <c r="C631" s="1">
        <v>2.0</v>
      </c>
      <c r="D631" s="1" t="s">
        <v>16118</v>
      </c>
      <c r="E631" s="2" t="str">
        <f>IFERROR(__xludf.DUMMYFUNCTION("INDEX(SPLIT(A631, ""_""), 2)"),"defense")</f>
        <v>defense</v>
      </c>
      <c r="F631" s="1" t="s">
        <v>2789</v>
      </c>
      <c r="G631" s="2">
        <f>IFERROR(__xludf.DUMMYFUNCTION("IF(B631="""","""",COUNTA(SPLIT(B631,"" "")))"),27.0)</f>
        <v>27</v>
      </c>
    </row>
    <row r="632">
      <c r="A632" s="1" t="s">
        <v>2776</v>
      </c>
      <c r="B632" s="1" t="s">
        <v>2777</v>
      </c>
      <c r="C632" s="1">
        <v>16.0</v>
      </c>
      <c r="D632" s="1" t="s">
        <v>836</v>
      </c>
      <c r="E632" s="2" t="str">
        <f>IFERROR(__xludf.DUMMYFUNCTION("INDEX(SPLIT(A632, ""_""), 2)"),"defense")</f>
        <v>defense</v>
      </c>
      <c r="F632" s="1" t="s">
        <v>2789</v>
      </c>
      <c r="G632" s="2">
        <f>IFERROR(__xludf.DUMMYFUNCTION("IF(B632="""","""",COUNTA(SPLIT(B632,"" "")))"),11.0)</f>
        <v>11</v>
      </c>
    </row>
    <row r="633">
      <c r="A633" s="1" t="s">
        <v>2778</v>
      </c>
      <c r="B633" s="1" t="s">
        <v>2779</v>
      </c>
      <c r="C633" s="1">
        <v>1.0</v>
      </c>
      <c r="D633" s="1" t="s">
        <v>16113</v>
      </c>
      <c r="E633" s="2" t="str">
        <f>IFERROR(__xludf.DUMMYFUNCTION("INDEX(SPLIT(A633, ""_""), 2)"),"defense")</f>
        <v>defense</v>
      </c>
      <c r="F633" s="1" t="s">
        <v>2789</v>
      </c>
      <c r="G633" s="2">
        <f>IFERROR(__xludf.DUMMYFUNCTION("IF(B633="""","""",COUNTA(SPLIT(B633,"" "")))"),19.0)</f>
        <v>19</v>
      </c>
    </row>
    <row r="634">
      <c r="A634" s="1" t="s">
        <v>2780</v>
      </c>
      <c r="B634" s="1" t="s">
        <v>2781</v>
      </c>
      <c r="C634" s="1">
        <v>2.0</v>
      </c>
      <c r="D634" s="1" t="s">
        <v>16118</v>
      </c>
      <c r="E634" s="2" t="str">
        <f>IFERROR(__xludf.DUMMYFUNCTION("INDEX(SPLIT(A634, ""_""), 2)"),"defense")</f>
        <v>defense</v>
      </c>
      <c r="F634" s="1" t="s">
        <v>2789</v>
      </c>
      <c r="G634" s="2">
        <f>IFERROR(__xludf.DUMMYFUNCTION("IF(B634="""","""",COUNTA(SPLIT(B634,"" "")))"),48.0)</f>
        <v>48</v>
      </c>
    </row>
    <row r="635">
      <c r="A635" s="1" t="s">
        <v>2782</v>
      </c>
      <c r="B635" s="1" t="s">
        <v>2783</v>
      </c>
      <c r="C635" s="1">
        <v>2.0</v>
      </c>
      <c r="D635" s="1" t="s">
        <v>16118</v>
      </c>
      <c r="E635" s="2" t="str">
        <f>IFERROR(__xludf.DUMMYFUNCTION("INDEX(SPLIT(A635, ""_""), 2)"),"defense")</f>
        <v>defense</v>
      </c>
      <c r="F635" s="1" t="s">
        <v>2789</v>
      </c>
      <c r="G635" s="2">
        <f>IFERROR(__xludf.DUMMYFUNCTION("IF(B635="""","""",COUNTA(SPLIT(B635,"" "")))"),29.0)</f>
        <v>29</v>
      </c>
    </row>
    <row r="636">
      <c r="A636" s="1" t="s">
        <v>2784</v>
      </c>
      <c r="B636" s="1" t="s">
        <v>2785</v>
      </c>
      <c r="C636" s="1">
        <v>2.0</v>
      </c>
      <c r="D636" s="1" t="s">
        <v>16118</v>
      </c>
      <c r="E636" s="2" t="str">
        <f>IFERROR(__xludf.DUMMYFUNCTION("INDEX(SPLIT(A636, ""_""), 2)"),"defense")</f>
        <v>defense</v>
      </c>
      <c r="F636" s="1" t="s">
        <v>2789</v>
      </c>
      <c r="G636" s="2">
        <f>IFERROR(__xludf.DUMMYFUNCTION("IF(B636="""","""",COUNTA(SPLIT(B636,"" "")))"),24.0)</f>
        <v>24</v>
      </c>
    </row>
    <row r="637">
      <c r="A637" s="1" t="s">
        <v>2786</v>
      </c>
      <c r="B637" s="1" t="s">
        <v>2787</v>
      </c>
      <c r="C637" s="1">
        <v>1.0</v>
      </c>
      <c r="D637" s="1" t="s">
        <v>16113</v>
      </c>
      <c r="E637" s="2" t="str">
        <f>IFERROR(__xludf.DUMMYFUNCTION("INDEX(SPLIT(A637, ""_""), 2)"),"defense")</f>
        <v>defense</v>
      </c>
      <c r="F637" s="1" t="s">
        <v>2789</v>
      </c>
      <c r="G637" s="2">
        <f>IFERROR(__xludf.DUMMYFUNCTION("IF(B637="""","""",COUNTA(SPLIT(B637,"" "")))"),34.0)</f>
        <v>34</v>
      </c>
    </row>
    <row r="638">
      <c r="A638" s="1" t="s">
        <v>2788</v>
      </c>
      <c r="B638" s="1" t="s">
        <v>2789</v>
      </c>
      <c r="C638" s="1">
        <v>1.0</v>
      </c>
      <c r="D638" s="1" t="s">
        <v>16113</v>
      </c>
      <c r="E638" s="2" t="str">
        <f>IFERROR(__xludf.DUMMYFUNCTION("INDEX(SPLIT(A638, ""_""), 2)"),"defense")</f>
        <v>defense</v>
      </c>
      <c r="F638" s="1" t="s">
        <v>2789</v>
      </c>
      <c r="G638" s="2">
        <f>IFERROR(__xludf.DUMMYFUNCTION("IF(B638="""","""",COUNTA(SPLIT(B638,"" "")))"),2.0)</f>
        <v>2</v>
      </c>
    </row>
    <row r="639">
      <c r="A639" s="1" t="s">
        <v>2790</v>
      </c>
      <c r="B639" s="1" t="s">
        <v>2791</v>
      </c>
      <c r="C639" s="1">
        <v>1.0</v>
      </c>
      <c r="D639" s="1" t="s">
        <v>16113</v>
      </c>
      <c r="E639" s="2" t="str">
        <f>IFERROR(__xludf.DUMMYFUNCTION("INDEX(SPLIT(A639, ""_""), 2)"),"defense")</f>
        <v>defense</v>
      </c>
      <c r="F639" s="1" t="s">
        <v>2789</v>
      </c>
      <c r="G639" s="2">
        <f>IFERROR(__xludf.DUMMYFUNCTION("IF(B639="""","""",COUNTA(SPLIT(B639,"" "")))"),22.0)</f>
        <v>22</v>
      </c>
    </row>
    <row r="640">
      <c r="A640" s="1" t="s">
        <v>2792</v>
      </c>
      <c r="B640" s="1" t="s">
        <v>2793</v>
      </c>
      <c r="C640" s="1">
        <v>1.0</v>
      </c>
      <c r="D640" s="1" t="s">
        <v>16113</v>
      </c>
      <c r="E640" s="2" t="str">
        <f>IFERROR(__xludf.DUMMYFUNCTION("INDEX(SPLIT(A640, ""_""), 2)"),"defense")</f>
        <v>defense</v>
      </c>
      <c r="F640" s="1" t="s">
        <v>2789</v>
      </c>
      <c r="G640" s="2">
        <f>IFERROR(__xludf.DUMMYFUNCTION("IF(B640="""","""",COUNTA(SPLIT(B640,"" "")))"),13.0)</f>
        <v>13</v>
      </c>
    </row>
    <row r="641">
      <c r="A641" s="1" t="s">
        <v>2794</v>
      </c>
      <c r="B641" s="1" t="s">
        <v>2795</v>
      </c>
      <c r="C641" s="1">
        <v>16.0</v>
      </c>
      <c r="D641" s="1" t="s">
        <v>836</v>
      </c>
      <c r="E641" s="2" t="str">
        <f>IFERROR(__xludf.DUMMYFUNCTION("INDEX(SPLIT(A641, ""_""), 2)"),"defense")</f>
        <v>defense</v>
      </c>
      <c r="F641" s="1" t="s">
        <v>2789</v>
      </c>
      <c r="G641" s="2">
        <f>IFERROR(__xludf.DUMMYFUNCTION("IF(B641="""","""",COUNTA(SPLIT(B641,"" "")))"),10.0)</f>
        <v>10</v>
      </c>
    </row>
    <row r="642">
      <c r="A642" s="1" t="s">
        <v>2796</v>
      </c>
      <c r="B642" s="1" t="s">
        <v>2797</v>
      </c>
      <c r="C642" s="1">
        <v>2.0</v>
      </c>
      <c r="D642" s="1" t="s">
        <v>16118</v>
      </c>
      <c r="E642" s="2" t="str">
        <f>IFERROR(__xludf.DUMMYFUNCTION("INDEX(SPLIT(A642, ""_""), 2)"),"defense")</f>
        <v>defense</v>
      </c>
      <c r="F642" s="1" t="s">
        <v>2789</v>
      </c>
      <c r="G642" s="2">
        <f>IFERROR(__xludf.DUMMYFUNCTION("IF(B642="""","""",COUNTA(SPLIT(B642,"" "")))"),19.0)</f>
        <v>19</v>
      </c>
    </row>
    <row r="643">
      <c r="A643" s="1" t="s">
        <v>2798</v>
      </c>
      <c r="B643" s="1" t="s">
        <v>2799</v>
      </c>
      <c r="C643" s="1">
        <v>2.0</v>
      </c>
      <c r="D643" s="1" t="s">
        <v>16118</v>
      </c>
      <c r="E643" s="2" t="str">
        <f>IFERROR(__xludf.DUMMYFUNCTION("INDEX(SPLIT(A643, ""_""), 2)"),"defense")</f>
        <v>defense</v>
      </c>
      <c r="F643" s="1" t="s">
        <v>2789</v>
      </c>
      <c r="G643" s="2">
        <f>IFERROR(__xludf.DUMMYFUNCTION("IF(B643="""","""",COUNTA(SPLIT(B643,"" "")))"),14.0)</f>
        <v>14</v>
      </c>
    </row>
    <row r="644">
      <c r="A644" s="1" t="s">
        <v>2800</v>
      </c>
      <c r="B644" s="1" t="s">
        <v>2801</v>
      </c>
      <c r="C644" s="1">
        <v>1.0</v>
      </c>
      <c r="D644" s="1" t="s">
        <v>16113</v>
      </c>
      <c r="E644" s="2" t="str">
        <f>IFERROR(__xludf.DUMMYFUNCTION("INDEX(SPLIT(A644, ""_""), 2)"),"defense")</f>
        <v>defense</v>
      </c>
      <c r="F644" s="1" t="s">
        <v>2789</v>
      </c>
      <c r="G644" s="2">
        <f>IFERROR(__xludf.DUMMYFUNCTION("IF(B644="""","""",COUNTA(SPLIT(B644,"" "")))"),32.0)</f>
        <v>32</v>
      </c>
    </row>
    <row r="645">
      <c r="A645" s="1" t="s">
        <v>2802</v>
      </c>
      <c r="B645" s="1" t="s">
        <v>2803</v>
      </c>
      <c r="C645" s="1">
        <v>16.0</v>
      </c>
      <c r="D645" s="1" t="s">
        <v>836</v>
      </c>
      <c r="E645" s="2" t="str">
        <f>IFERROR(__xludf.DUMMYFUNCTION("INDEX(SPLIT(A645, ""_""), 2)"),"defense")</f>
        <v>defense</v>
      </c>
      <c r="F645" s="1" t="s">
        <v>2789</v>
      </c>
      <c r="G645" s="2">
        <f>IFERROR(__xludf.DUMMYFUNCTION("IF(B645="""","""",COUNTA(SPLIT(B645,"" "")))"),15.0)</f>
        <v>15</v>
      </c>
    </row>
    <row r="646">
      <c r="A646" s="1" t="s">
        <v>2804</v>
      </c>
      <c r="B646" s="1" t="s">
        <v>2805</v>
      </c>
      <c r="C646" s="1">
        <v>1.0</v>
      </c>
      <c r="D646" s="1" t="s">
        <v>16113</v>
      </c>
      <c r="E646" s="2" t="str">
        <f>IFERROR(__xludf.DUMMYFUNCTION("INDEX(SPLIT(A646, ""_""), 2)"),"defense")</f>
        <v>defense</v>
      </c>
      <c r="F646" s="1" t="s">
        <v>2789</v>
      </c>
      <c r="G646" s="2">
        <f>IFERROR(__xludf.DUMMYFUNCTION("IF(B646="""","""",COUNTA(SPLIT(B646,"" "")))"),38.0)</f>
        <v>38</v>
      </c>
    </row>
    <row r="647">
      <c r="A647" s="1" t="s">
        <v>2806</v>
      </c>
      <c r="B647" s="1" t="s">
        <v>2807</v>
      </c>
      <c r="C647" s="1">
        <v>2.0</v>
      </c>
      <c r="D647" s="1" t="s">
        <v>16118</v>
      </c>
      <c r="E647" s="2" t="str">
        <f>IFERROR(__xludf.DUMMYFUNCTION("INDEX(SPLIT(A647, ""_""), 2)"),"defense")</f>
        <v>defense</v>
      </c>
      <c r="F647" s="1" t="s">
        <v>2789</v>
      </c>
      <c r="G647" s="2">
        <f>IFERROR(__xludf.DUMMYFUNCTION("IF(B647="""","""",COUNTA(SPLIT(B647,"" "")))"),21.0)</f>
        <v>21</v>
      </c>
    </row>
    <row r="648">
      <c r="A648" s="1" t="s">
        <v>2808</v>
      </c>
      <c r="B648" s="1" t="s">
        <v>2809</v>
      </c>
      <c r="C648" s="1">
        <v>1.0</v>
      </c>
      <c r="D648" s="1" t="s">
        <v>16113</v>
      </c>
      <c r="E648" s="2" t="str">
        <f>IFERROR(__xludf.DUMMYFUNCTION("INDEX(SPLIT(A648, ""_""), 2)"),"defense")</f>
        <v>defense</v>
      </c>
      <c r="F648" s="1" t="s">
        <v>2789</v>
      </c>
      <c r="G648" s="2">
        <f>IFERROR(__xludf.DUMMYFUNCTION("IF(B648="""","""",COUNTA(SPLIT(B648,"" "")))"),18.0)</f>
        <v>18</v>
      </c>
    </row>
    <row r="649">
      <c r="A649" s="1" t="s">
        <v>2810</v>
      </c>
      <c r="B649" s="1" t="s">
        <v>2811</v>
      </c>
      <c r="C649" s="1">
        <v>1.0</v>
      </c>
      <c r="D649" s="1" t="s">
        <v>16113</v>
      </c>
      <c r="E649" s="2" t="str">
        <f>IFERROR(__xludf.DUMMYFUNCTION("INDEX(SPLIT(A649, ""_""), 2)"),"defense")</f>
        <v>defense</v>
      </c>
      <c r="F649" s="1" t="s">
        <v>2789</v>
      </c>
      <c r="G649" s="2">
        <f>IFERROR(__xludf.DUMMYFUNCTION("IF(B649="""","""",COUNTA(SPLIT(B649,"" "")))"),15.0)</f>
        <v>15</v>
      </c>
    </row>
    <row r="650">
      <c r="A650" s="1" t="s">
        <v>2812</v>
      </c>
      <c r="B650" s="1" t="s">
        <v>2813</v>
      </c>
      <c r="C650" s="1">
        <v>1.0</v>
      </c>
      <c r="D650" s="1" t="s">
        <v>16113</v>
      </c>
      <c r="E650" s="2" t="str">
        <f>IFERROR(__xludf.DUMMYFUNCTION("INDEX(SPLIT(A650, ""_""), 2)"),"defense")</f>
        <v>defense</v>
      </c>
      <c r="F650" s="1" t="s">
        <v>2789</v>
      </c>
      <c r="G650" s="2">
        <f>IFERROR(__xludf.DUMMYFUNCTION("IF(B650="""","""",COUNTA(SPLIT(B650,"" "")))"),15.0)</f>
        <v>15</v>
      </c>
    </row>
    <row r="651">
      <c r="A651" s="1" t="s">
        <v>2814</v>
      </c>
      <c r="B651" s="1" t="s">
        <v>2815</v>
      </c>
      <c r="C651" s="1">
        <v>2.0</v>
      </c>
      <c r="D651" s="1" t="s">
        <v>16118</v>
      </c>
      <c r="E651" s="2" t="str">
        <f>IFERROR(__xludf.DUMMYFUNCTION("INDEX(SPLIT(A651, ""_""), 2)"),"defense")</f>
        <v>defense</v>
      </c>
      <c r="F651" s="1" t="s">
        <v>2789</v>
      </c>
      <c r="G651" s="2">
        <f>IFERROR(__xludf.DUMMYFUNCTION("IF(B651="""","""",COUNTA(SPLIT(B651,"" "")))"),19.0)</f>
        <v>19</v>
      </c>
    </row>
    <row r="652">
      <c r="A652" s="1" t="s">
        <v>2816</v>
      </c>
      <c r="B652" s="1" t="s">
        <v>2817</v>
      </c>
      <c r="C652" s="1">
        <v>1.0</v>
      </c>
      <c r="D652" s="1" t="s">
        <v>16113</v>
      </c>
      <c r="E652" s="2" t="str">
        <f>IFERROR(__xludf.DUMMYFUNCTION("INDEX(SPLIT(A652, ""_""), 2)"),"defense")</f>
        <v>defense</v>
      </c>
      <c r="F652" s="1" t="s">
        <v>2789</v>
      </c>
      <c r="G652" s="2">
        <f>IFERROR(__xludf.DUMMYFUNCTION("IF(B652="""","""",COUNTA(SPLIT(B652,"" "")))"),13.0)</f>
        <v>13</v>
      </c>
    </row>
    <row r="653">
      <c r="A653" s="1" t="s">
        <v>2818</v>
      </c>
      <c r="B653" s="1" t="s">
        <v>2819</v>
      </c>
      <c r="C653" s="1">
        <v>1.0</v>
      </c>
      <c r="D653" s="1" t="s">
        <v>16113</v>
      </c>
      <c r="E653" s="2" t="str">
        <f>IFERROR(__xludf.DUMMYFUNCTION("INDEX(SPLIT(A653, ""_""), 2)"),"defense")</f>
        <v>defense</v>
      </c>
      <c r="F653" s="1" t="s">
        <v>2789</v>
      </c>
      <c r="G653" s="2">
        <f>IFERROR(__xludf.DUMMYFUNCTION("IF(B653="""","""",COUNTA(SPLIT(B653,"" "")))"),20.0)</f>
        <v>20</v>
      </c>
    </row>
    <row r="654">
      <c r="A654" s="1" t="s">
        <v>2820</v>
      </c>
      <c r="B654" s="1" t="s">
        <v>2821</v>
      </c>
      <c r="C654" s="1">
        <v>8.0</v>
      </c>
      <c r="D654" s="1" t="s">
        <v>1172</v>
      </c>
      <c r="E654" s="2" t="str">
        <f>IFERROR(__xludf.DUMMYFUNCTION("INDEX(SPLIT(A654, ""_""), 2)"),"demonicon")</f>
        <v>demonicon</v>
      </c>
      <c r="F654" s="1" t="s">
        <v>2915</v>
      </c>
      <c r="G654" s="2">
        <f>IFERROR(__xludf.DUMMYFUNCTION("IF(B654="""","""",COUNTA(SPLIT(B654,"" "")))"),8.0)</f>
        <v>8</v>
      </c>
    </row>
    <row r="655">
      <c r="A655" s="1" t="s">
        <v>2822</v>
      </c>
      <c r="B655" s="1" t="s">
        <v>2823</v>
      </c>
      <c r="C655" s="1">
        <v>1.0</v>
      </c>
      <c r="D655" s="1" t="s">
        <v>16113</v>
      </c>
      <c r="E655" s="2" t="str">
        <f>IFERROR(__xludf.DUMMYFUNCTION("INDEX(SPLIT(A655, ""_""), 2)"),"demonicon")</f>
        <v>demonicon</v>
      </c>
      <c r="F655" s="1" t="s">
        <v>2915</v>
      </c>
      <c r="G655" s="2">
        <f>IFERROR(__xludf.DUMMYFUNCTION("IF(B655="""","""",COUNTA(SPLIT(B655,"" "")))"),34.0)</f>
        <v>34</v>
      </c>
    </row>
    <row r="656">
      <c r="A656" s="1" t="s">
        <v>2824</v>
      </c>
      <c r="B656" s="1" t="s">
        <v>2825</v>
      </c>
      <c r="C656" s="1">
        <v>8.0</v>
      </c>
      <c r="D656" s="1" t="s">
        <v>1172</v>
      </c>
      <c r="E656" s="2" t="str">
        <f>IFERROR(__xludf.DUMMYFUNCTION("INDEX(SPLIT(A656, ""_""), 2)"),"demonicon")</f>
        <v>demonicon</v>
      </c>
      <c r="F656" s="1" t="s">
        <v>2915</v>
      </c>
      <c r="G656" s="2">
        <f>IFERROR(__xludf.DUMMYFUNCTION("IF(B656="""","""",COUNTA(SPLIT(B656,"" "")))"),4.0)</f>
        <v>4</v>
      </c>
    </row>
    <row r="657">
      <c r="A657" s="1" t="s">
        <v>2826</v>
      </c>
      <c r="B657" s="1" t="s">
        <v>2827</v>
      </c>
      <c r="C657" s="1">
        <v>1.0</v>
      </c>
      <c r="D657" s="1" t="s">
        <v>16113</v>
      </c>
      <c r="E657" s="2" t="str">
        <f>IFERROR(__xludf.DUMMYFUNCTION("INDEX(SPLIT(A657, ""_""), 2)"),"demonicon")</f>
        <v>demonicon</v>
      </c>
      <c r="F657" s="1" t="s">
        <v>2915</v>
      </c>
      <c r="G657" s="2">
        <f>IFERROR(__xludf.DUMMYFUNCTION("IF(B657="""","""",COUNTA(SPLIT(B657,"" "")))"),37.0)</f>
        <v>37</v>
      </c>
    </row>
    <row r="658">
      <c r="A658" s="1" t="s">
        <v>2828</v>
      </c>
      <c r="B658" s="1" t="s">
        <v>2829</v>
      </c>
      <c r="C658" s="1">
        <v>8.0</v>
      </c>
      <c r="D658" s="1" t="s">
        <v>1172</v>
      </c>
      <c r="E658" s="2" t="str">
        <f>IFERROR(__xludf.DUMMYFUNCTION("INDEX(SPLIT(A658, ""_""), 2)"),"demonicon")</f>
        <v>demonicon</v>
      </c>
      <c r="F658" s="1" t="s">
        <v>2915</v>
      </c>
      <c r="G658" s="2">
        <f>IFERROR(__xludf.DUMMYFUNCTION("IF(B658="""","""",COUNTA(SPLIT(B658,"" "")))"),18.0)</f>
        <v>18</v>
      </c>
    </row>
    <row r="659">
      <c r="A659" s="1" t="s">
        <v>2830</v>
      </c>
      <c r="B659" s="1" t="s">
        <v>2831</v>
      </c>
      <c r="C659" s="1">
        <v>2.0</v>
      </c>
      <c r="D659" s="1" t="s">
        <v>16118</v>
      </c>
      <c r="E659" s="2" t="str">
        <f>IFERROR(__xludf.DUMMYFUNCTION("INDEX(SPLIT(A659, ""_""), 2)"),"demonicon")</f>
        <v>demonicon</v>
      </c>
      <c r="F659" s="1" t="s">
        <v>2915</v>
      </c>
      <c r="G659" s="2">
        <f>IFERROR(__xludf.DUMMYFUNCTION("IF(B659="""","""",COUNTA(SPLIT(B659,"" "")))"),19.0)</f>
        <v>19</v>
      </c>
    </row>
    <row r="660">
      <c r="A660" s="1" t="s">
        <v>2832</v>
      </c>
      <c r="B660" s="1" t="s">
        <v>2833</v>
      </c>
      <c r="C660" s="1">
        <v>8.0</v>
      </c>
      <c r="D660" s="1" t="s">
        <v>1172</v>
      </c>
      <c r="E660" s="2" t="str">
        <f>IFERROR(__xludf.DUMMYFUNCTION("INDEX(SPLIT(A660, ""_""), 2)"),"demonicon")</f>
        <v>demonicon</v>
      </c>
      <c r="F660" s="1" t="s">
        <v>2915</v>
      </c>
      <c r="G660" s="2">
        <f>IFERROR(__xludf.DUMMYFUNCTION("IF(B660="""","""",COUNTA(SPLIT(B660,"" "")))"),4.0)</f>
        <v>4</v>
      </c>
    </row>
    <row r="661">
      <c r="A661" s="1" t="s">
        <v>2834</v>
      </c>
      <c r="B661" s="1" t="s">
        <v>2835</v>
      </c>
      <c r="C661" s="1">
        <v>2.0</v>
      </c>
      <c r="D661" s="1" t="s">
        <v>16118</v>
      </c>
      <c r="E661" s="2" t="str">
        <f>IFERROR(__xludf.DUMMYFUNCTION("INDEX(SPLIT(A661, ""_""), 2)"),"demonicon")</f>
        <v>demonicon</v>
      </c>
      <c r="F661" s="1" t="s">
        <v>2915</v>
      </c>
      <c r="G661" s="2">
        <f>IFERROR(__xludf.DUMMYFUNCTION("IF(B661="""","""",COUNTA(SPLIT(B661,"" "")))"),23.0)</f>
        <v>23</v>
      </c>
    </row>
    <row r="662">
      <c r="A662" s="1" t="s">
        <v>2836</v>
      </c>
      <c r="B662" s="1" t="s">
        <v>2837</v>
      </c>
      <c r="C662" s="1">
        <v>8.0</v>
      </c>
      <c r="D662" s="1" t="s">
        <v>1172</v>
      </c>
      <c r="E662" s="2" t="str">
        <f>IFERROR(__xludf.DUMMYFUNCTION("INDEX(SPLIT(A662, ""_""), 2)"),"demonicon")</f>
        <v>demonicon</v>
      </c>
      <c r="F662" s="1" t="s">
        <v>2915</v>
      </c>
      <c r="G662" s="2">
        <f>IFERROR(__xludf.DUMMYFUNCTION("IF(B662="""","""",COUNTA(SPLIT(B662,"" "")))"),7.0)</f>
        <v>7</v>
      </c>
    </row>
    <row r="663">
      <c r="A663" s="1" t="s">
        <v>2838</v>
      </c>
      <c r="B663" s="1" t="s">
        <v>2839</v>
      </c>
      <c r="C663" s="1">
        <v>2.0</v>
      </c>
      <c r="D663" s="1" t="s">
        <v>16118</v>
      </c>
      <c r="E663" s="2" t="str">
        <f>IFERROR(__xludf.DUMMYFUNCTION("INDEX(SPLIT(A663, ""_""), 2)"),"demonicon")</f>
        <v>demonicon</v>
      </c>
      <c r="F663" s="1" t="s">
        <v>2915</v>
      </c>
      <c r="G663" s="2">
        <f>IFERROR(__xludf.DUMMYFUNCTION("IF(B663="""","""",COUNTA(SPLIT(B663,"" "")))"),20.0)</f>
        <v>20</v>
      </c>
    </row>
    <row r="664">
      <c r="A664" s="1" t="s">
        <v>2840</v>
      </c>
      <c r="B664" s="1" t="s">
        <v>2841</v>
      </c>
      <c r="C664" s="1">
        <v>2.0</v>
      </c>
      <c r="D664" s="1" t="s">
        <v>16118</v>
      </c>
      <c r="E664" s="2" t="str">
        <f>IFERROR(__xludf.DUMMYFUNCTION("INDEX(SPLIT(A664, ""_""), 2)"),"demonicon")</f>
        <v>demonicon</v>
      </c>
      <c r="F664" s="1" t="s">
        <v>2915</v>
      </c>
      <c r="G664" s="2">
        <f>IFERROR(__xludf.DUMMYFUNCTION("IF(B664="""","""",COUNTA(SPLIT(B664,"" "")))"),13.0)</f>
        <v>13</v>
      </c>
    </row>
    <row r="665">
      <c r="A665" s="1" t="s">
        <v>2842</v>
      </c>
      <c r="B665" s="1" t="s">
        <v>2843</v>
      </c>
      <c r="C665" s="1">
        <v>8.0</v>
      </c>
      <c r="D665" s="1" t="s">
        <v>1172</v>
      </c>
      <c r="E665" s="2" t="str">
        <f>IFERROR(__xludf.DUMMYFUNCTION("INDEX(SPLIT(A665, ""_""), 2)"),"demonicon")</f>
        <v>demonicon</v>
      </c>
      <c r="F665" s="1" t="s">
        <v>2915</v>
      </c>
      <c r="G665" s="2">
        <f>IFERROR(__xludf.DUMMYFUNCTION("IF(B665="""","""",COUNTA(SPLIT(B665,"" "")))"),14.0)</f>
        <v>14</v>
      </c>
    </row>
    <row r="666">
      <c r="A666" s="1" t="s">
        <v>2844</v>
      </c>
      <c r="B666" s="1" t="s">
        <v>2845</v>
      </c>
      <c r="C666" s="1">
        <v>2.0</v>
      </c>
      <c r="D666" s="1" t="s">
        <v>16118</v>
      </c>
      <c r="E666" s="2" t="str">
        <f>IFERROR(__xludf.DUMMYFUNCTION("INDEX(SPLIT(A666, ""_""), 2)"),"demonicon")</f>
        <v>demonicon</v>
      </c>
      <c r="F666" s="1" t="s">
        <v>2915</v>
      </c>
      <c r="G666" s="2">
        <f>IFERROR(__xludf.DUMMYFUNCTION("IF(B666="""","""",COUNTA(SPLIT(B666,"" "")))"),5.0)</f>
        <v>5</v>
      </c>
    </row>
    <row r="667">
      <c r="A667" s="1" t="s">
        <v>2846</v>
      </c>
      <c r="B667" s="1" t="s">
        <v>2847</v>
      </c>
      <c r="C667" s="1">
        <v>8.0</v>
      </c>
      <c r="D667" s="1" t="s">
        <v>1172</v>
      </c>
      <c r="E667" s="2" t="str">
        <f>IFERROR(__xludf.DUMMYFUNCTION("INDEX(SPLIT(A667, ""_""), 2)"),"demonicon")</f>
        <v>demonicon</v>
      </c>
      <c r="F667" s="1" t="s">
        <v>2915</v>
      </c>
      <c r="G667" s="2">
        <f>IFERROR(__xludf.DUMMYFUNCTION("IF(B667="""","""",COUNTA(SPLIT(B667,"" "")))"),8.0)</f>
        <v>8</v>
      </c>
    </row>
    <row r="668">
      <c r="A668" s="1" t="s">
        <v>2848</v>
      </c>
      <c r="B668" s="1" t="s">
        <v>2849</v>
      </c>
      <c r="C668" s="1">
        <v>1.0</v>
      </c>
      <c r="D668" s="1" t="s">
        <v>16113</v>
      </c>
      <c r="E668" s="2" t="str">
        <f>IFERROR(__xludf.DUMMYFUNCTION("INDEX(SPLIT(A668, ""_""), 2)"),"demonicon")</f>
        <v>demonicon</v>
      </c>
      <c r="F668" s="1" t="s">
        <v>2915</v>
      </c>
      <c r="G668" s="2">
        <f>IFERROR(__xludf.DUMMYFUNCTION("IF(B668="""","""",COUNTA(SPLIT(B668,"" "")))"),33.0)</f>
        <v>33</v>
      </c>
    </row>
    <row r="669">
      <c r="A669" s="1" t="s">
        <v>2850</v>
      </c>
      <c r="B669" s="1" t="s">
        <v>2851</v>
      </c>
      <c r="C669" s="1">
        <v>1.0</v>
      </c>
      <c r="D669" s="1" t="s">
        <v>16113</v>
      </c>
      <c r="E669" s="2" t="str">
        <f>IFERROR(__xludf.DUMMYFUNCTION("INDEX(SPLIT(A669, ""_""), 2)"),"demonicon")</f>
        <v>demonicon</v>
      </c>
      <c r="F669" s="1" t="s">
        <v>2915</v>
      </c>
      <c r="G669" s="2">
        <f>IFERROR(__xludf.DUMMYFUNCTION("IF(B669="""","""",COUNTA(SPLIT(B669,"" "")))"),34.0)</f>
        <v>34</v>
      </c>
    </row>
    <row r="670">
      <c r="A670" s="1" t="s">
        <v>2852</v>
      </c>
      <c r="B670" s="1" t="s">
        <v>2853</v>
      </c>
      <c r="C670" s="1">
        <v>8.0</v>
      </c>
      <c r="D670" s="1" t="s">
        <v>1172</v>
      </c>
      <c r="E670" s="2" t="str">
        <f>IFERROR(__xludf.DUMMYFUNCTION("INDEX(SPLIT(A670, ""_""), 2)"),"demonicon")</f>
        <v>demonicon</v>
      </c>
      <c r="F670" s="1" t="s">
        <v>2915</v>
      </c>
      <c r="G670" s="2">
        <f>IFERROR(__xludf.DUMMYFUNCTION("IF(B670="""","""",COUNTA(SPLIT(B670,"" "")))"),19.0)</f>
        <v>19</v>
      </c>
    </row>
    <row r="671">
      <c r="A671" s="1" t="s">
        <v>2854</v>
      </c>
      <c r="B671" s="1" t="s">
        <v>2855</v>
      </c>
      <c r="C671" s="1">
        <v>2.0</v>
      </c>
      <c r="D671" s="1" t="s">
        <v>16118</v>
      </c>
      <c r="E671" s="2" t="str">
        <f>IFERROR(__xludf.DUMMYFUNCTION("INDEX(SPLIT(A671, ""_""), 2)"),"demonicon")</f>
        <v>demonicon</v>
      </c>
      <c r="F671" s="1" t="s">
        <v>2915</v>
      </c>
      <c r="G671" s="2">
        <f>IFERROR(__xludf.DUMMYFUNCTION("IF(B671="""","""",COUNTA(SPLIT(B671,"" "")))"),4.0)</f>
        <v>4</v>
      </c>
    </row>
    <row r="672">
      <c r="A672" s="1" t="s">
        <v>2856</v>
      </c>
      <c r="B672" s="1" t="s">
        <v>2857</v>
      </c>
      <c r="C672" s="1">
        <v>1.0</v>
      </c>
      <c r="D672" s="1" t="s">
        <v>16113</v>
      </c>
      <c r="E672" s="2" t="str">
        <f>IFERROR(__xludf.DUMMYFUNCTION("INDEX(SPLIT(A672, ""_""), 2)"),"demonicon")</f>
        <v>demonicon</v>
      </c>
      <c r="F672" s="1" t="s">
        <v>2915</v>
      </c>
      <c r="G672" s="2">
        <f>IFERROR(__xludf.DUMMYFUNCTION("IF(B672="""","""",COUNTA(SPLIT(B672,"" "")))"),28.0)</f>
        <v>28</v>
      </c>
    </row>
    <row r="673">
      <c r="A673" s="1" t="s">
        <v>2858</v>
      </c>
      <c r="B673" s="1" t="s">
        <v>2859</v>
      </c>
      <c r="C673" s="1">
        <v>8.0</v>
      </c>
      <c r="D673" s="1" t="s">
        <v>1172</v>
      </c>
      <c r="E673" s="2" t="str">
        <f>IFERROR(__xludf.DUMMYFUNCTION("INDEX(SPLIT(A673, ""_""), 2)"),"demonicon")</f>
        <v>demonicon</v>
      </c>
      <c r="F673" s="1" t="s">
        <v>2915</v>
      </c>
      <c r="G673" s="2">
        <f>IFERROR(__xludf.DUMMYFUNCTION("IF(B673="""","""",COUNTA(SPLIT(B673,"" "")))"),13.0)</f>
        <v>13</v>
      </c>
    </row>
    <row r="674">
      <c r="A674" s="1" t="s">
        <v>2860</v>
      </c>
      <c r="B674" s="1" t="s">
        <v>2861</v>
      </c>
      <c r="C674" s="1">
        <v>1.0</v>
      </c>
      <c r="D674" s="1" t="s">
        <v>16113</v>
      </c>
      <c r="E674" s="2" t="str">
        <f>IFERROR(__xludf.DUMMYFUNCTION("INDEX(SPLIT(A674, ""_""), 2)"),"demonicon")</f>
        <v>demonicon</v>
      </c>
      <c r="F674" s="1" t="s">
        <v>2915</v>
      </c>
      <c r="G674" s="2">
        <f>IFERROR(__xludf.DUMMYFUNCTION("IF(B674="""","""",COUNTA(SPLIT(B674,"" "")))"),13.0)</f>
        <v>13</v>
      </c>
    </row>
    <row r="675">
      <c r="A675" s="1" t="s">
        <v>2862</v>
      </c>
      <c r="B675" s="1" t="s">
        <v>2863</v>
      </c>
      <c r="C675" s="1">
        <v>2.0</v>
      </c>
      <c r="D675" s="1" t="s">
        <v>16118</v>
      </c>
      <c r="E675" s="2" t="str">
        <f>IFERROR(__xludf.DUMMYFUNCTION("INDEX(SPLIT(A675, ""_""), 2)"),"demonicon")</f>
        <v>demonicon</v>
      </c>
      <c r="F675" s="1" t="s">
        <v>2915</v>
      </c>
      <c r="G675" s="2">
        <f>IFERROR(__xludf.DUMMYFUNCTION("IF(B675="""","""",COUNTA(SPLIT(B675,"" "")))"),14.0)</f>
        <v>14</v>
      </c>
    </row>
    <row r="676">
      <c r="A676" s="1" t="s">
        <v>2864</v>
      </c>
      <c r="B676" s="1" t="s">
        <v>2865</v>
      </c>
      <c r="C676" s="1">
        <v>2.0</v>
      </c>
      <c r="D676" s="1" t="s">
        <v>16118</v>
      </c>
      <c r="E676" s="2" t="str">
        <f>IFERROR(__xludf.DUMMYFUNCTION("INDEX(SPLIT(A676, ""_""), 2)"),"demonicon")</f>
        <v>demonicon</v>
      </c>
      <c r="F676" s="1" t="s">
        <v>2915</v>
      </c>
      <c r="G676" s="2">
        <f>IFERROR(__xludf.DUMMYFUNCTION("IF(B676="""","""",COUNTA(SPLIT(B676,"" "")))"),8.0)</f>
        <v>8</v>
      </c>
    </row>
    <row r="677">
      <c r="A677" s="1" t="s">
        <v>2866</v>
      </c>
      <c r="B677" s="1" t="s">
        <v>2867</v>
      </c>
      <c r="C677" s="1">
        <v>1.0</v>
      </c>
      <c r="D677" s="1" t="s">
        <v>16113</v>
      </c>
      <c r="E677" s="2" t="str">
        <f>IFERROR(__xludf.DUMMYFUNCTION("INDEX(SPLIT(A677, ""_""), 2)"),"demonicon")</f>
        <v>demonicon</v>
      </c>
      <c r="F677" s="1" t="s">
        <v>2915</v>
      </c>
      <c r="G677" s="2">
        <f>IFERROR(__xludf.DUMMYFUNCTION("IF(B677="""","""",COUNTA(SPLIT(B677,"" "")))"),27.0)</f>
        <v>27</v>
      </c>
    </row>
    <row r="678">
      <c r="A678" s="1" t="s">
        <v>2868</v>
      </c>
      <c r="B678" s="1" t="s">
        <v>2869</v>
      </c>
      <c r="C678" s="1">
        <v>1.0</v>
      </c>
      <c r="D678" s="1" t="s">
        <v>16113</v>
      </c>
      <c r="E678" s="2" t="str">
        <f>IFERROR(__xludf.DUMMYFUNCTION("INDEX(SPLIT(A678, ""_""), 2)"),"demonicon")</f>
        <v>demonicon</v>
      </c>
      <c r="F678" s="1" t="s">
        <v>2915</v>
      </c>
      <c r="G678" s="2">
        <f>IFERROR(__xludf.DUMMYFUNCTION("IF(B678="""","""",COUNTA(SPLIT(B678,"" "")))"),15.0)</f>
        <v>15</v>
      </c>
    </row>
    <row r="679">
      <c r="A679" s="1" t="s">
        <v>2870</v>
      </c>
      <c r="B679" s="1" t="s">
        <v>2871</v>
      </c>
      <c r="C679" s="1">
        <v>1.0</v>
      </c>
      <c r="D679" s="1" t="s">
        <v>16113</v>
      </c>
      <c r="E679" s="2" t="str">
        <f>IFERROR(__xludf.DUMMYFUNCTION("INDEX(SPLIT(A679, ""_""), 2)"),"demonicon")</f>
        <v>demonicon</v>
      </c>
      <c r="F679" s="1" t="s">
        <v>2915</v>
      </c>
      <c r="G679" s="2">
        <f>IFERROR(__xludf.DUMMYFUNCTION("IF(B679="""","""",COUNTA(SPLIT(B679,"" "")))"),23.0)</f>
        <v>23</v>
      </c>
    </row>
    <row r="680">
      <c r="A680" s="1" t="s">
        <v>2872</v>
      </c>
      <c r="B680" s="1" t="s">
        <v>2873</v>
      </c>
      <c r="C680" s="1">
        <v>1.0</v>
      </c>
      <c r="D680" s="1" t="s">
        <v>16113</v>
      </c>
      <c r="E680" s="2" t="str">
        <f>IFERROR(__xludf.DUMMYFUNCTION("INDEX(SPLIT(A680, ""_""), 2)"),"demonicon")</f>
        <v>demonicon</v>
      </c>
      <c r="F680" s="1" t="s">
        <v>2915</v>
      </c>
      <c r="G680" s="2">
        <f>IFERROR(__xludf.DUMMYFUNCTION("IF(B680="""","""",COUNTA(SPLIT(B680,"" "")))"),15.0)</f>
        <v>15</v>
      </c>
    </row>
    <row r="681">
      <c r="A681" s="1" t="s">
        <v>2874</v>
      </c>
      <c r="B681" s="1" t="s">
        <v>2875</v>
      </c>
      <c r="C681" s="1">
        <v>1.0</v>
      </c>
      <c r="D681" s="1" t="s">
        <v>16113</v>
      </c>
      <c r="E681" s="2" t="str">
        <f>IFERROR(__xludf.DUMMYFUNCTION("INDEX(SPLIT(A681, ""_""), 2)"),"demonicon")</f>
        <v>demonicon</v>
      </c>
      <c r="F681" s="1" t="s">
        <v>2915</v>
      </c>
      <c r="G681" s="2">
        <f>IFERROR(__xludf.DUMMYFUNCTION("IF(B681="""","""",COUNTA(SPLIT(B681,"" "")))"),11.0)</f>
        <v>11</v>
      </c>
    </row>
    <row r="682">
      <c r="A682" s="1" t="s">
        <v>2876</v>
      </c>
      <c r="B682" s="1" t="s">
        <v>2877</v>
      </c>
      <c r="C682" s="1">
        <v>8.0</v>
      </c>
      <c r="D682" s="1" t="s">
        <v>1172</v>
      </c>
      <c r="E682" s="2" t="str">
        <f>IFERROR(__xludf.DUMMYFUNCTION("INDEX(SPLIT(A682, ""_""), 2)"),"demonicon")</f>
        <v>demonicon</v>
      </c>
      <c r="F682" s="1" t="s">
        <v>2915</v>
      </c>
      <c r="G682" s="2">
        <f>IFERROR(__xludf.DUMMYFUNCTION("IF(B682="""","""",COUNTA(SPLIT(B682,"" "")))"),19.0)</f>
        <v>19</v>
      </c>
    </row>
    <row r="683">
      <c r="A683" s="1" t="s">
        <v>2878</v>
      </c>
      <c r="B683" s="1" t="s">
        <v>2879</v>
      </c>
      <c r="C683" s="1">
        <v>2.0</v>
      </c>
      <c r="D683" s="1" t="s">
        <v>16118</v>
      </c>
      <c r="E683" s="2" t="str">
        <f>IFERROR(__xludf.DUMMYFUNCTION("INDEX(SPLIT(A683, ""_""), 2)"),"demonicon")</f>
        <v>demonicon</v>
      </c>
      <c r="F683" s="1" t="s">
        <v>2915</v>
      </c>
      <c r="G683" s="2">
        <f>IFERROR(__xludf.DUMMYFUNCTION("IF(B683="""","""",COUNTA(SPLIT(B683,"" "")))"),12.0)</f>
        <v>12</v>
      </c>
    </row>
    <row r="684">
      <c r="A684" s="1" t="s">
        <v>2880</v>
      </c>
      <c r="B684" s="1" t="s">
        <v>2881</v>
      </c>
      <c r="C684" s="1">
        <v>1.0</v>
      </c>
      <c r="D684" s="1" t="s">
        <v>16113</v>
      </c>
      <c r="E684" s="2" t="str">
        <f>IFERROR(__xludf.DUMMYFUNCTION("INDEX(SPLIT(A684, ""_""), 2)"),"demonicon")</f>
        <v>demonicon</v>
      </c>
      <c r="F684" s="1" t="s">
        <v>2915</v>
      </c>
      <c r="G684" s="2">
        <f>IFERROR(__xludf.DUMMYFUNCTION("IF(B684="""","""",COUNTA(SPLIT(B684,"" "")))"),45.0)</f>
        <v>45</v>
      </c>
    </row>
    <row r="685">
      <c r="A685" s="1" t="s">
        <v>2882</v>
      </c>
      <c r="B685" s="1" t="s">
        <v>2883</v>
      </c>
      <c r="C685" s="1">
        <v>1.0</v>
      </c>
      <c r="D685" s="1" t="s">
        <v>16113</v>
      </c>
      <c r="E685" s="2" t="str">
        <f>IFERROR(__xludf.DUMMYFUNCTION("INDEX(SPLIT(A685, ""_""), 2)"),"demonicon")</f>
        <v>demonicon</v>
      </c>
      <c r="F685" s="1" t="s">
        <v>2915</v>
      </c>
      <c r="G685" s="2">
        <f>IFERROR(__xludf.DUMMYFUNCTION("IF(B685="""","""",COUNTA(SPLIT(B685,"" "")))"),20.0)</f>
        <v>20</v>
      </c>
    </row>
    <row r="686">
      <c r="A686" s="1" t="s">
        <v>2884</v>
      </c>
      <c r="B686" s="1" t="s">
        <v>2885</v>
      </c>
      <c r="C686" s="1">
        <v>2.0</v>
      </c>
      <c r="D686" s="1" t="s">
        <v>16118</v>
      </c>
      <c r="E686" s="2" t="str">
        <f>IFERROR(__xludf.DUMMYFUNCTION("INDEX(SPLIT(A686, ""_""), 2)"),"demonicon")</f>
        <v>demonicon</v>
      </c>
      <c r="F686" s="1" t="s">
        <v>2915</v>
      </c>
      <c r="G686" s="2">
        <f>IFERROR(__xludf.DUMMYFUNCTION("IF(B686="""","""",COUNTA(SPLIT(B686,"" "")))"),23.0)</f>
        <v>23</v>
      </c>
    </row>
    <row r="687">
      <c r="A687" s="1" t="s">
        <v>2886</v>
      </c>
      <c r="B687" s="1" t="s">
        <v>2887</v>
      </c>
      <c r="C687" s="1">
        <v>9.0</v>
      </c>
      <c r="D687" s="1" t="s">
        <v>16120</v>
      </c>
      <c r="E687" s="2" t="str">
        <f>IFERROR(__xludf.DUMMYFUNCTION("INDEX(SPLIT(A687, ""_""), 2)"),"demonicon")</f>
        <v>demonicon</v>
      </c>
      <c r="F687" s="1" t="s">
        <v>2915</v>
      </c>
      <c r="G687" s="2">
        <f>IFERROR(__xludf.DUMMYFUNCTION("IF(B687="""","""",COUNTA(SPLIT(B687,"" "")))"),12.0)</f>
        <v>12</v>
      </c>
    </row>
    <row r="688">
      <c r="A688" s="1" t="s">
        <v>2888</v>
      </c>
      <c r="B688" s="1" t="s">
        <v>2889</v>
      </c>
      <c r="C688" s="1">
        <v>8.0</v>
      </c>
      <c r="D688" s="1" t="s">
        <v>1172</v>
      </c>
      <c r="E688" s="2" t="str">
        <f>IFERROR(__xludf.DUMMYFUNCTION("INDEX(SPLIT(A688, ""_""), 2)"),"demonicon")</f>
        <v>demonicon</v>
      </c>
      <c r="F688" s="1" t="s">
        <v>2915</v>
      </c>
      <c r="G688" s="2">
        <f>IFERROR(__xludf.DUMMYFUNCTION("IF(B688="""","""",COUNTA(SPLIT(B688,"" "")))"),57.0)</f>
        <v>57</v>
      </c>
    </row>
    <row r="689">
      <c r="A689" s="1" t="s">
        <v>2890</v>
      </c>
      <c r="B689" s="1" t="s">
        <v>2891</v>
      </c>
      <c r="C689" s="1">
        <v>9.0</v>
      </c>
      <c r="D689" s="1" t="s">
        <v>16120</v>
      </c>
      <c r="E689" s="2" t="str">
        <f>IFERROR(__xludf.DUMMYFUNCTION("INDEX(SPLIT(A689, ""_""), 2)"),"demonicon")</f>
        <v>demonicon</v>
      </c>
      <c r="F689" s="1" t="s">
        <v>2915</v>
      </c>
      <c r="G689" s="2">
        <f>IFERROR(__xludf.DUMMYFUNCTION("IF(B689="""","""",COUNTA(SPLIT(B689,"" "")))"),11.0)</f>
        <v>11</v>
      </c>
    </row>
    <row r="690">
      <c r="A690" s="1" t="s">
        <v>2892</v>
      </c>
      <c r="B690" s="1" t="s">
        <v>2893</v>
      </c>
      <c r="C690" s="1">
        <v>2.0</v>
      </c>
      <c r="D690" s="1" t="s">
        <v>16118</v>
      </c>
      <c r="E690" s="2" t="str">
        <f>IFERROR(__xludf.DUMMYFUNCTION("INDEX(SPLIT(A690, ""_""), 2)"),"demonicon")</f>
        <v>demonicon</v>
      </c>
      <c r="F690" s="1" t="s">
        <v>2915</v>
      </c>
      <c r="G690" s="2">
        <f>IFERROR(__xludf.DUMMYFUNCTION("IF(B690="""","""",COUNTA(SPLIT(B690,"" "")))"),5.0)</f>
        <v>5</v>
      </c>
    </row>
    <row r="691">
      <c r="A691" s="1" t="s">
        <v>2894</v>
      </c>
      <c r="B691" s="1" t="s">
        <v>2895</v>
      </c>
      <c r="C691" s="1">
        <v>1.0</v>
      </c>
      <c r="D691" s="1" t="s">
        <v>16113</v>
      </c>
      <c r="E691" s="2" t="str">
        <f>IFERROR(__xludf.DUMMYFUNCTION("INDEX(SPLIT(A691, ""_""), 2)"),"demonicon")</f>
        <v>demonicon</v>
      </c>
      <c r="F691" s="1" t="s">
        <v>2915</v>
      </c>
      <c r="G691" s="2">
        <f>IFERROR(__xludf.DUMMYFUNCTION("IF(B691="""","""",COUNTA(SPLIT(B691,"" "")))"),28.0)</f>
        <v>28</v>
      </c>
    </row>
    <row r="692">
      <c r="A692" s="1" t="s">
        <v>2896</v>
      </c>
      <c r="B692" s="1" t="s">
        <v>2897</v>
      </c>
      <c r="C692" s="1">
        <v>8.0</v>
      </c>
      <c r="D692" s="1" t="s">
        <v>1172</v>
      </c>
      <c r="E692" s="2" t="str">
        <f>IFERROR(__xludf.DUMMYFUNCTION("INDEX(SPLIT(A692, ""_""), 2)"),"demonicon")</f>
        <v>demonicon</v>
      </c>
      <c r="F692" s="1" t="s">
        <v>2915</v>
      </c>
      <c r="G692" s="2">
        <f>IFERROR(__xludf.DUMMYFUNCTION("IF(B692="""","""",COUNTA(SPLIT(B692,"" "")))"),18.0)</f>
        <v>18</v>
      </c>
    </row>
    <row r="693">
      <c r="A693" s="1" t="s">
        <v>2898</v>
      </c>
      <c r="B693" s="1" t="s">
        <v>2899</v>
      </c>
      <c r="C693" s="1">
        <v>1.0</v>
      </c>
      <c r="D693" s="1" t="s">
        <v>16113</v>
      </c>
      <c r="E693" s="2" t="str">
        <f>IFERROR(__xludf.DUMMYFUNCTION("INDEX(SPLIT(A693, ""_""), 2)"),"demonicon")</f>
        <v>demonicon</v>
      </c>
      <c r="F693" s="1" t="s">
        <v>2915</v>
      </c>
      <c r="G693" s="2">
        <f>IFERROR(__xludf.DUMMYFUNCTION("IF(B693="""","""",COUNTA(SPLIT(B693,"" "")))"),17.0)</f>
        <v>17</v>
      </c>
    </row>
    <row r="694">
      <c r="A694" s="1" t="s">
        <v>2900</v>
      </c>
      <c r="B694" s="1" t="s">
        <v>2901</v>
      </c>
      <c r="C694" s="1">
        <v>2.0</v>
      </c>
      <c r="D694" s="1" t="s">
        <v>16118</v>
      </c>
      <c r="E694" s="2" t="str">
        <f>IFERROR(__xludf.DUMMYFUNCTION("INDEX(SPLIT(A694, ""_""), 2)"),"demonicon")</f>
        <v>demonicon</v>
      </c>
      <c r="F694" s="1" t="s">
        <v>2915</v>
      </c>
      <c r="G694" s="2">
        <f>IFERROR(__xludf.DUMMYFUNCTION("IF(B694="""","""",COUNTA(SPLIT(B694,"" "")))"),24.0)</f>
        <v>24</v>
      </c>
    </row>
    <row r="695">
      <c r="A695" s="1" t="s">
        <v>2902</v>
      </c>
      <c r="B695" s="1" t="s">
        <v>2903</v>
      </c>
      <c r="C695" s="1">
        <v>1.0</v>
      </c>
      <c r="D695" s="1" t="s">
        <v>16113</v>
      </c>
      <c r="E695" s="2" t="str">
        <f>IFERROR(__xludf.DUMMYFUNCTION("INDEX(SPLIT(A695, ""_""), 2)"),"demonicon")</f>
        <v>demonicon</v>
      </c>
      <c r="F695" s="1" t="s">
        <v>2915</v>
      </c>
      <c r="G695" s="2">
        <f>IFERROR(__xludf.DUMMYFUNCTION("IF(B695="""","""",COUNTA(SPLIT(B695,"" "")))"),51.0)</f>
        <v>51</v>
      </c>
    </row>
    <row r="696">
      <c r="A696" s="1" t="s">
        <v>2904</v>
      </c>
      <c r="B696" s="1" t="s">
        <v>2905</v>
      </c>
      <c r="C696" s="1">
        <v>8.0</v>
      </c>
      <c r="D696" s="1" t="s">
        <v>1172</v>
      </c>
      <c r="E696" s="2" t="str">
        <f>IFERROR(__xludf.DUMMYFUNCTION("INDEX(SPLIT(A696, ""_""), 2)"),"demonicon")</f>
        <v>demonicon</v>
      </c>
      <c r="F696" s="1" t="s">
        <v>2915</v>
      </c>
      <c r="G696" s="2">
        <f>IFERROR(__xludf.DUMMYFUNCTION("IF(B696="""","""",COUNTA(SPLIT(B696,"" "")))"),23.0)</f>
        <v>23</v>
      </c>
    </row>
    <row r="697">
      <c r="A697" s="1" t="s">
        <v>2906</v>
      </c>
      <c r="B697" s="1" t="s">
        <v>2907</v>
      </c>
      <c r="C697" s="1">
        <v>11.0</v>
      </c>
      <c r="D697" s="1" t="s">
        <v>16122</v>
      </c>
      <c r="E697" s="2" t="str">
        <f>IFERROR(__xludf.DUMMYFUNCTION("INDEX(SPLIT(A697, ""_""), 2)"),"demonicon")</f>
        <v>demonicon</v>
      </c>
      <c r="F697" s="1" t="s">
        <v>2915</v>
      </c>
      <c r="G697" s="2">
        <f>IFERROR(__xludf.DUMMYFUNCTION("IF(B697="""","""",COUNTA(SPLIT(B697,"" "")))"),3.0)</f>
        <v>3</v>
      </c>
    </row>
    <row r="698">
      <c r="A698" s="1" t="s">
        <v>2908</v>
      </c>
      <c r="B698" s="1" t="s">
        <v>2909</v>
      </c>
      <c r="C698" s="1">
        <v>8.0</v>
      </c>
      <c r="D698" s="1" t="s">
        <v>1172</v>
      </c>
      <c r="E698" s="2" t="str">
        <f>IFERROR(__xludf.DUMMYFUNCTION("INDEX(SPLIT(A698, ""_""), 2)"),"demonicon")</f>
        <v>demonicon</v>
      </c>
      <c r="F698" s="1" t="s">
        <v>2915</v>
      </c>
      <c r="G698" s="2">
        <f>IFERROR(__xludf.DUMMYFUNCTION("IF(B698="""","""",COUNTA(SPLIT(B698,"" "")))"),15.0)</f>
        <v>15</v>
      </c>
    </row>
    <row r="699">
      <c r="A699" s="1" t="s">
        <v>2910</v>
      </c>
      <c r="B699" s="1" t="s">
        <v>2911</v>
      </c>
      <c r="C699" s="1">
        <v>2.0</v>
      </c>
      <c r="D699" s="1" t="s">
        <v>16118</v>
      </c>
      <c r="E699" s="2" t="str">
        <f>IFERROR(__xludf.DUMMYFUNCTION("INDEX(SPLIT(A699, ""_""), 2)"),"demonicon")</f>
        <v>demonicon</v>
      </c>
      <c r="F699" s="1" t="s">
        <v>2915</v>
      </c>
      <c r="G699" s="2">
        <f>IFERROR(__xludf.DUMMYFUNCTION("IF(B699="""","""",COUNTA(SPLIT(B699,"" "")))"),24.0)</f>
        <v>24</v>
      </c>
    </row>
    <row r="700">
      <c r="A700" s="1" t="s">
        <v>2912</v>
      </c>
      <c r="B700" s="1" t="s">
        <v>2913</v>
      </c>
      <c r="C700" s="1">
        <v>1.0</v>
      </c>
      <c r="D700" s="1" t="s">
        <v>16113</v>
      </c>
      <c r="E700" s="2" t="str">
        <f>IFERROR(__xludf.DUMMYFUNCTION("INDEX(SPLIT(A700, ""_""), 2)"),"demonicon")</f>
        <v>demonicon</v>
      </c>
      <c r="F700" s="1" t="s">
        <v>2915</v>
      </c>
      <c r="G700" s="2">
        <f>IFERROR(__xludf.DUMMYFUNCTION("IF(B700="""","""",COUNTA(SPLIT(B700,"" "")))"),29.0)</f>
        <v>29</v>
      </c>
    </row>
    <row r="701">
      <c r="A701" s="1" t="s">
        <v>2914</v>
      </c>
      <c r="B701" s="1" t="s">
        <v>2915</v>
      </c>
      <c r="C701" s="1">
        <v>1.0</v>
      </c>
      <c r="D701" s="1" t="s">
        <v>16113</v>
      </c>
      <c r="E701" s="2" t="str">
        <f>IFERROR(__xludf.DUMMYFUNCTION("INDEX(SPLIT(A701, ""_""), 2)"),"demonicon")</f>
        <v>demonicon</v>
      </c>
      <c r="F701" s="1" t="s">
        <v>2915</v>
      </c>
      <c r="G701" s="2">
        <f>IFERROR(__xludf.DUMMYFUNCTION("IF(B701="""","""",COUNTA(SPLIT(B701,"" "")))"),4.0)</f>
        <v>4</v>
      </c>
    </row>
    <row r="702">
      <c r="A702" s="1" t="s">
        <v>2916</v>
      </c>
      <c r="B702" s="1" t="s">
        <v>2917</v>
      </c>
      <c r="C702" s="1">
        <v>1.0</v>
      </c>
      <c r="D702" s="1" t="s">
        <v>16113</v>
      </c>
      <c r="E702" s="2" t="str">
        <f>IFERROR(__xludf.DUMMYFUNCTION("INDEX(SPLIT(A702, ""_""), 2)"),"demonicon")</f>
        <v>demonicon</v>
      </c>
      <c r="F702" s="1" t="s">
        <v>2915</v>
      </c>
      <c r="G702" s="2">
        <f>IFERROR(__xludf.DUMMYFUNCTION("IF(B702="""","""",COUNTA(SPLIT(B702,"" "")))"),29.0)</f>
        <v>29</v>
      </c>
    </row>
    <row r="703">
      <c r="A703" s="1" t="s">
        <v>2918</v>
      </c>
      <c r="B703" s="1" t="s">
        <v>2919</v>
      </c>
      <c r="C703" s="1">
        <v>1.0</v>
      </c>
      <c r="D703" s="1" t="s">
        <v>16113</v>
      </c>
      <c r="E703" s="2" t="str">
        <f>IFERROR(__xludf.DUMMYFUNCTION("INDEX(SPLIT(A703, ""_""), 2)"),"demonicon")</f>
        <v>demonicon</v>
      </c>
      <c r="F703" s="1" t="s">
        <v>2915</v>
      </c>
      <c r="G703" s="2">
        <f>IFERROR(__xludf.DUMMYFUNCTION("IF(B703="""","""",COUNTA(SPLIT(B703,"" "")))"),25.0)</f>
        <v>25</v>
      </c>
    </row>
    <row r="704">
      <c r="A704" s="1" t="s">
        <v>2920</v>
      </c>
      <c r="B704" s="1" t="s">
        <v>2921</v>
      </c>
      <c r="C704" s="1">
        <v>1.0</v>
      </c>
      <c r="D704" s="1" t="s">
        <v>16113</v>
      </c>
      <c r="E704" s="2" t="str">
        <f>IFERROR(__xludf.DUMMYFUNCTION("INDEX(SPLIT(A704, ""_""), 2)"),"demonicon")</f>
        <v>demonicon</v>
      </c>
      <c r="F704" s="1" t="s">
        <v>2915</v>
      </c>
      <c r="G704" s="2">
        <f>IFERROR(__xludf.DUMMYFUNCTION("IF(B704="""","""",COUNTA(SPLIT(B704,"" "")))"),30.0)</f>
        <v>30</v>
      </c>
    </row>
    <row r="705">
      <c r="A705" s="1" t="s">
        <v>2922</v>
      </c>
      <c r="B705" s="1" t="s">
        <v>2923</v>
      </c>
      <c r="C705" s="1">
        <v>1.0</v>
      </c>
      <c r="D705" s="1" t="s">
        <v>16113</v>
      </c>
      <c r="E705" s="2" t="str">
        <f>IFERROR(__xludf.DUMMYFUNCTION("INDEX(SPLIT(A705, ""_""), 2)"),"demonicon")</f>
        <v>demonicon</v>
      </c>
      <c r="F705" s="1" t="s">
        <v>2915</v>
      </c>
      <c r="G705" s="2">
        <f>IFERROR(__xludf.DUMMYFUNCTION("IF(B705="""","""",COUNTA(SPLIT(B705,"" "")))"),15.0)</f>
        <v>15</v>
      </c>
    </row>
    <row r="706">
      <c r="A706" s="1" t="s">
        <v>2924</v>
      </c>
      <c r="B706" s="1" t="s">
        <v>2925</v>
      </c>
      <c r="C706" s="1">
        <v>8.0</v>
      </c>
      <c r="D706" s="1" t="s">
        <v>1172</v>
      </c>
      <c r="E706" s="2" t="str">
        <f>IFERROR(__xludf.DUMMYFUNCTION("INDEX(SPLIT(A706, ""_""), 2)"),"demonicon")</f>
        <v>demonicon</v>
      </c>
      <c r="F706" s="1" t="s">
        <v>2915</v>
      </c>
      <c r="G706" s="2">
        <f>IFERROR(__xludf.DUMMYFUNCTION("IF(B706="""","""",COUNTA(SPLIT(B706,"" "")))"),19.0)</f>
        <v>19</v>
      </c>
    </row>
    <row r="707">
      <c r="A707" s="1" t="s">
        <v>2926</v>
      </c>
      <c r="B707" s="1" t="s">
        <v>2927</v>
      </c>
      <c r="C707" s="1">
        <v>2.0</v>
      </c>
      <c r="D707" s="1" t="s">
        <v>16118</v>
      </c>
      <c r="E707" s="2" t="str">
        <f>IFERROR(__xludf.DUMMYFUNCTION("INDEX(SPLIT(A707, ""_""), 2)"),"demonicon")</f>
        <v>demonicon</v>
      </c>
      <c r="F707" s="1" t="s">
        <v>2915</v>
      </c>
      <c r="G707" s="2">
        <f>IFERROR(__xludf.DUMMYFUNCTION("IF(B707="""","""",COUNTA(SPLIT(B707,"" "")))"),17.0)</f>
        <v>17</v>
      </c>
    </row>
    <row r="708">
      <c r="A708" s="1" t="s">
        <v>2928</v>
      </c>
      <c r="B708" s="1" t="s">
        <v>2929</v>
      </c>
      <c r="C708" s="1">
        <v>3.0</v>
      </c>
      <c r="D708" s="1" t="s">
        <v>818</v>
      </c>
      <c r="E708" s="2" t="str">
        <f>IFERROR(__xludf.DUMMYFUNCTION("INDEX(SPLIT(A708, ""_""), 2)"),"demonicon")</f>
        <v>demonicon</v>
      </c>
      <c r="F708" s="1" t="s">
        <v>2915</v>
      </c>
      <c r="G708" s="2">
        <f>IFERROR(__xludf.DUMMYFUNCTION("IF(B708="""","""",COUNTA(SPLIT(B708,"" "")))"),22.0)</f>
        <v>22</v>
      </c>
    </row>
    <row r="709">
      <c r="A709" s="1" t="s">
        <v>2931</v>
      </c>
      <c r="B709" s="1" t="s">
        <v>2932</v>
      </c>
      <c r="C709" s="1">
        <v>1.0</v>
      </c>
      <c r="D709" s="1" t="s">
        <v>16113</v>
      </c>
      <c r="E709" s="2" t="str">
        <f>IFERROR(__xludf.DUMMYFUNCTION("INDEX(SPLIT(A709, ""_""), 2)"),"demonicon")</f>
        <v>demonicon</v>
      </c>
      <c r="F709" s="1" t="s">
        <v>2915</v>
      </c>
      <c r="G709" s="2">
        <f>IFERROR(__xludf.DUMMYFUNCTION("IF(B709="""","""",COUNTA(SPLIT(B709,"" "")))"),24.0)</f>
        <v>24</v>
      </c>
    </row>
    <row r="710">
      <c r="A710" s="1" t="s">
        <v>2933</v>
      </c>
      <c r="B710" s="1" t="s">
        <v>2934</v>
      </c>
      <c r="C710" s="1">
        <v>2.0</v>
      </c>
      <c r="D710" s="1" t="s">
        <v>16118</v>
      </c>
      <c r="E710" s="2" t="str">
        <f>IFERROR(__xludf.DUMMYFUNCTION("INDEX(SPLIT(A710, ""_""), 2)"),"demonicon")</f>
        <v>demonicon</v>
      </c>
      <c r="F710" s="1" t="s">
        <v>2915</v>
      </c>
      <c r="G710" s="2">
        <f>IFERROR(__xludf.DUMMYFUNCTION("IF(B710="""","""",COUNTA(SPLIT(B710,"" "")))"),26.0)</f>
        <v>26</v>
      </c>
    </row>
    <row r="711">
      <c r="A711" s="1" t="s">
        <v>2935</v>
      </c>
      <c r="B711" s="1" t="s">
        <v>2936</v>
      </c>
      <c r="C711" s="1">
        <v>1.0</v>
      </c>
      <c r="D711" s="1" t="s">
        <v>16113</v>
      </c>
      <c r="E711" s="2" t="str">
        <f>IFERROR(__xludf.DUMMYFUNCTION("INDEX(SPLIT(A711, ""_""), 2)"),"demonicon")</f>
        <v>demonicon</v>
      </c>
      <c r="F711" s="1" t="s">
        <v>2915</v>
      </c>
      <c r="G711" s="2">
        <f>IFERROR(__xludf.DUMMYFUNCTION("IF(B711="""","""",COUNTA(SPLIT(B711,"" "")))"),37.0)</f>
        <v>37</v>
      </c>
    </row>
    <row r="712">
      <c r="A712" s="1" t="s">
        <v>2937</v>
      </c>
      <c r="B712" s="1" t="s">
        <v>2938</v>
      </c>
      <c r="C712" s="1">
        <v>1.0</v>
      </c>
      <c r="D712" s="1" t="s">
        <v>16113</v>
      </c>
      <c r="E712" s="2" t="str">
        <f>IFERROR(__xludf.DUMMYFUNCTION("INDEX(SPLIT(A712, ""_""), 2)"),"demonicon")</f>
        <v>demonicon</v>
      </c>
      <c r="F712" s="1" t="s">
        <v>2915</v>
      </c>
      <c r="G712" s="2">
        <f>IFERROR(__xludf.DUMMYFUNCTION("IF(B712="""","""",COUNTA(SPLIT(B712,"" "")))"),28.0)</f>
        <v>28</v>
      </c>
    </row>
    <row r="713">
      <c r="A713" s="1" t="s">
        <v>2939</v>
      </c>
      <c r="B713" s="1" t="s">
        <v>2940</v>
      </c>
      <c r="C713" s="1">
        <v>1.0</v>
      </c>
      <c r="D713" s="1" t="s">
        <v>16113</v>
      </c>
      <c r="E713" s="2" t="str">
        <f>IFERROR(__xludf.DUMMYFUNCTION("INDEX(SPLIT(A713, ""_""), 2)"),"demonicon")</f>
        <v>demonicon</v>
      </c>
      <c r="F713" s="1" t="s">
        <v>2915</v>
      </c>
      <c r="G713" s="2">
        <f>IFERROR(__xludf.DUMMYFUNCTION("IF(B713="""","""",COUNTA(SPLIT(B713,"" "")))"),22.0)</f>
        <v>22</v>
      </c>
    </row>
    <row r="714">
      <c r="A714" s="1" t="s">
        <v>2941</v>
      </c>
      <c r="B714" s="1" t="s">
        <v>2942</v>
      </c>
      <c r="C714" s="1">
        <v>1.0</v>
      </c>
      <c r="D714" s="1" t="s">
        <v>16113</v>
      </c>
      <c r="E714" s="2" t="str">
        <f>IFERROR(__xludf.DUMMYFUNCTION("INDEX(SPLIT(A714, ""_""), 2)"),"demonicon")</f>
        <v>demonicon</v>
      </c>
      <c r="F714" s="1" t="s">
        <v>2915</v>
      </c>
      <c r="G714" s="2">
        <f>IFERROR(__xludf.DUMMYFUNCTION("IF(B714="""","""",COUNTA(SPLIT(B714,"" "")))"),82.0)</f>
        <v>82</v>
      </c>
    </row>
    <row r="715">
      <c r="A715" s="1" t="s">
        <v>2943</v>
      </c>
      <c r="B715" s="1" t="s">
        <v>2944</v>
      </c>
      <c r="C715" s="1">
        <v>1.0</v>
      </c>
      <c r="D715" s="1" t="s">
        <v>16113</v>
      </c>
      <c r="E715" s="2" t="str">
        <f>IFERROR(__xludf.DUMMYFUNCTION("INDEX(SPLIT(A715, ""_""), 2)"),"demonicon")</f>
        <v>demonicon</v>
      </c>
      <c r="F715" s="1" t="s">
        <v>2915</v>
      </c>
      <c r="G715" s="2">
        <f>IFERROR(__xludf.DUMMYFUNCTION("IF(B715="""","""",COUNTA(SPLIT(B715,"" "")))"),14.0)</f>
        <v>14</v>
      </c>
    </row>
    <row r="716">
      <c r="A716" s="1" t="s">
        <v>2945</v>
      </c>
      <c r="B716" s="1" t="s">
        <v>2946</v>
      </c>
      <c r="C716" s="1">
        <v>2.0</v>
      </c>
      <c r="D716" s="1" t="s">
        <v>16118</v>
      </c>
      <c r="E716" s="2" t="str">
        <f>IFERROR(__xludf.DUMMYFUNCTION("INDEX(SPLIT(A716, ""_""), 2)"),"demonicon")</f>
        <v>demonicon</v>
      </c>
      <c r="F716" s="1" t="s">
        <v>2915</v>
      </c>
      <c r="G716" s="2">
        <f>IFERROR(__xludf.DUMMYFUNCTION("IF(B716="""","""",COUNTA(SPLIT(B716,"" "")))"),10.0)</f>
        <v>10</v>
      </c>
    </row>
    <row r="717">
      <c r="A717" s="1" t="s">
        <v>2947</v>
      </c>
      <c r="B717" s="1" t="s">
        <v>2948</v>
      </c>
      <c r="C717" s="1">
        <v>2.0</v>
      </c>
      <c r="D717" s="1" t="s">
        <v>16118</v>
      </c>
      <c r="E717" s="2" t="str">
        <f>IFERROR(__xludf.DUMMYFUNCTION("INDEX(SPLIT(A717, ""_""), 2)"),"demonicon")</f>
        <v>demonicon</v>
      </c>
      <c r="F717" s="1" t="s">
        <v>2915</v>
      </c>
      <c r="G717" s="2">
        <f>IFERROR(__xludf.DUMMYFUNCTION("IF(B717="""","""",COUNTA(SPLIT(B717,"" "")))"),12.0)</f>
        <v>12</v>
      </c>
    </row>
    <row r="718">
      <c r="A718" s="1" t="s">
        <v>2949</v>
      </c>
      <c r="B718" s="1" t="s">
        <v>2950</v>
      </c>
      <c r="C718" s="1">
        <v>2.0</v>
      </c>
      <c r="D718" s="1" t="s">
        <v>16118</v>
      </c>
      <c r="E718" s="2" t="str">
        <f>IFERROR(__xludf.DUMMYFUNCTION("INDEX(SPLIT(A718, ""_""), 2)"),"demonicon")</f>
        <v>demonicon</v>
      </c>
      <c r="F718" s="1" t="s">
        <v>2915</v>
      </c>
      <c r="G718" s="2">
        <f>IFERROR(__xludf.DUMMYFUNCTION("IF(B718="""","""",COUNTA(SPLIT(B718,"" "")))"),10.0)</f>
        <v>10</v>
      </c>
    </row>
    <row r="719">
      <c r="A719" s="1" t="s">
        <v>2951</v>
      </c>
      <c r="B719" s="1" t="s">
        <v>2952</v>
      </c>
      <c r="C719" s="1">
        <v>1.0</v>
      </c>
      <c r="D719" s="1" t="s">
        <v>16113</v>
      </c>
      <c r="E719" s="2" t="str">
        <f>IFERROR(__xludf.DUMMYFUNCTION("INDEX(SPLIT(A719, ""_""), 2)"),"demonicon")</f>
        <v>demonicon</v>
      </c>
      <c r="F719" s="1" t="s">
        <v>2915</v>
      </c>
      <c r="G719" s="2">
        <f>IFERROR(__xludf.DUMMYFUNCTION("IF(B719="""","""",COUNTA(SPLIT(B719,"" "")))"),14.0)</f>
        <v>14</v>
      </c>
    </row>
    <row r="720">
      <c r="A720" s="1" t="s">
        <v>2953</v>
      </c>
      <c r="B720" s="1" t="s">
        <v>2954</v>
      </c>
      <c r="C720" s="1">
        <v>8.0</v>
      </c>
      <c r="D720" s="1" t="s">
        <v>1172</v>
      </c>
      <c r="E720" s="2" t="str">
        <f>IFERROR(__xludf.DUMMYFUNCTION("INDEX(SPLIT(A720, ""_""), 2)"),"demonicon")</f>
        <v>demonicon</v>
      </c>
      <c r="F720" s="1" t="s">
        <v>2915</v>
      </c>
      <c r="G720" s="2">
        <f>IFERROR(__xludf.DUMMYFUNCTION("IF(B720="""","""",COUNTA(SPLIT(B720,"" "")))"),3.0)</f>
        <v>3</v>
      </c>
    </row>
    <row r="721">
      <c r="A721" s="1" t="s">
        <v>2955</v>
      </c>
      <c r="B721" s="1" t="s">
        <v>2956</v>
      </c>
      <c r="C721" s="1">
        <v>1.0</v>
      </c>
      <c r="D721" s="1" t="s">
        <v>16113</v>
      </c>
      <c r="E721" s="2" t="str">
        <f>IFERROR(__xludf.DUMMYFUNCTION("INDEX(SPLIT(A721, ""_""), 2)"),"demonicon")</f>
        <v>demonicon</v>
      </c>
      <c r="F721" s="1" t="s">
        <v>2915</v>
      </c>
      <c r="G721" s="2">
        <f>IFERROR(__xludf.DUMMYFUNCTION("IF(B721="""","""",COUNTA(SPLIT(B721,"" "")))"),30.0)</f>
        <v>30</v>
      </c>
    </row>
    <row r="722">
      <c r="A722" s="1" t="s">
        <v>2957</v>
      </c>
      <c r="B722" s="1" t="s">
        <v>2958</v>
      </c>
      <c r="C722" s="1">
        <v>1.0</v>
      </c>
      <c r="D722" s="1" t="s">
        <v>16113</v>
      </c>
      <c r="E722" s="2" t="str">
        <f>IFERROR(__xludf.DUMMYFUNCTION("INDEX(SPLIT(A722, ""_""), 2)"),"demonicon")</f>
        <v>demonicon</v>
      </c>
      <c r="F722" s="1" t="s">
        <v>2915</v>
      </c>
      <c r="G722" s="2">
        <f>IFERROR(__xludf.DUMMYFUNCTION("IF(B722="""","""",COUNTA(SPLIT(B722,"" "")))"),20.0)</f>
        <v>20</v>
      </c>
    </row>
    <row r="723">
      <c r="A723" s="1" t="s">
        <v>2959</v>
      </c>
      <c r="B723" s="1" t="s">
        <v>2960</v>
      </c>
      <c r="C723" s="1">
        <v>1.0</v>
      </c>
      <c r="D723" s="1" t="s">
        <v>16113</v>
      </c>
      <c r="E723" s="2" t="str">
        <f>IFERROR(__xludf.DUMMYFUNCTION("INDEX(SPLIT(A723, ""_""), 2)"),"demonicon")</f>
        <v>demonicon</v>
      </c>
      <c r="F723" s="1" t="s">
        <v>2915</v>
      </c>
      <c r="G723" s="2">
        <f>IFERROR(__xludf.DUMMYFUNCTION("IF(B723="""","""",COUNTA(SPLIT(B723,"" "")))"),43.0)</f>
        <v>43</v>
      </c>
    </row>
    <row r="724">
      <c r="A724" s="1" t="s">
        <v>2961</v>
      </c>
      <c r="B724" s="1" t="s">
        <v>2962</v>
      </c>
      <c r="C724" s="1">
        <v>1.0</v>
      </c>
      <c r="D724" s="1" t="s">
        <v>16113</v>
      </c>
      <c r="E724" s="2" t="str">
        <f>IFERROR(__xludf.DUMMYFUNCTION("INDEX(SPLIT(A724, ""_""), 2)"),"demonicon")</f>
        <v>demonicon</v>
      </c>
      <c r="F724" s="1" t="s">
        <v>2915</v>
      </c>
      <c r="G724" s="2">
        <f>IFERROR(__xludf.DUMMYFUNCTION("IF(B724="""","""",COUNTA(SPLIT(B724,"" "")))"),41.0)</f>
        <v>41</v>
      </c>
    </row>
    <row r="725">
      <c r="A725" s="1" t="s">
        <v>2963</v>
      </c>
      <c r="B725" s="1" t="s">
        <v>2964</v>
      </c>
      <c r="C725" s="1">
        <v>1.0</v>
      </c>
      <c r="D725" s="1" t="s">
        <v>16113</v>
      </c>
      <c r="E725" s="2" t="str">
        <f>IFERROR(__xludf.DUMMYFUNCTION("INDEX(SPLIT(A725, ""_""), 2)"),"demonicon")</f>
        <v>demonicon</v>
      </c>
      <c r="F725" s="1" t="s">
        <v>2915</v>
      </c>
      <c r="G725" s="2">
        <f>IFERROR(__xludf.DUMMYFUNCTION("IF(B725="""","""",COUNTA(SPLIT(B725,"" "")))"),33.0)</f>
        <v>33</v>
      </c>
    </row>
    <row r="726">
      <c r="A726" s="1" t="s">
        <v>2965</v>
      </c>
      <c r="B726" s="1" t="s">
        <v>2966</v>
      </c>
      <c r="C726" s="1">
        <v>1.0</v>
      </c>
      <c r="D726" s="1" t="s">
        <v>16113</v>
      </c>
      <c r="E726" s="2" t="str">
        <f>IFERROR(__xludf.DUMMYFUNCTION("INDEX(SPLIT(A726, ""_""), 2)"),"demonicon")</f>
        <v>demonicon</v>
      </c>
      <c r="F726" s="1" t="s">
        <v>2915</v>
      </c>
      <c r="G726" s="2">
        <f>IFERROR(__xludf.DUMMYFUNCTION("IF(B726="""","""",COUNTA(SPLIT(B726,"" "")))"),23.0)</f>
        <v>23</v>
      </c>
    </row>
    <row r="727">
      <c r="A727" s="1" t="s">
        <v>2967</v>
      </c>
      <c r="B727" s="1" t="s">
        <v>2968</v>
      </c>
      <c r="C727" s="1">
        <v>2.0</v>
      </c>
      <c r="D727" s="1" t="s">
        <v>16118</v>
      </c>
      <c r="E727" s="2" t="str">
        <f>IFERROR(__xludf.DUMMYFUNCTION("INDEX(SPLIT(A727, ""_""), 2)"),"demonicon")</f>
        <v>demonicon</v>
      </c>
      <c r="F727" s="1" t="s">
        <v>2915</v>
      </c>
      <c r="G727" s="2">
        <f>IFERROR(__xludf.DUMMYFUNCTION("IF(B727="""","""",COUNTA(SPLIT(B727,"" "")))"),14.0)</f>
        <v>14</v>
      </c>
    </row>
    <row r="728">
      <c r="A728" s="1" t="s">
        <v>2969</v>
      </c>
      <c r="B728" s="1" t="s">
        <v>2970</v>
      </c>
      <c r="C728" s="1">
        <v>8.0</v>
      </c>
      <c r="D728" s="1" t="s">
        <v>1172</v>
      </c>
      <c r="E728" s="2" t="str">
        <f>IFERROR(__xludf.DUMMYFUNCTION("INDEX(SPLIT(A728, ""_""), 2)"),"demonicon")</f>
        <v>demonicon</v>
      </c>
      <c r="F728" s="1" t="s">
        <v>2915</v>
      </c>
      <c r="G728" s="2">
        <f>IFERROR(__xludf.DUMMYFUNCTION("IF(B728="""","""",COUNTA(SPLIT(B728,"" "")))"),11.0)</f>
        <v>11</v>
      </c>
    </row>
    <row r="729">
      <c r="A729" s="1" t="s">
        <v>2971</v>
      </c>
      <c r="B729" s="1" t="s">
        <v>2972</v>
      </c>
      <c r="C729" s="1">
        <v>1.0</v>
      </c>
      <c r="D729" s="1" t="s">
        <v>16113</v>
      </c>
      <c r="E729" s="2" t="str">
        <f>IFERROR(__xludf.DUMMYFUNCTION("INDEX(SPLIT(A729, ""_""), 2)"),"demonicon")</f>
        <v>demonicon</v>
      </c>
      <c r="F729" s="1" t="s">
        <v>2915</v>
      </c>
      <c r="G729" s="2">
        <f>IFERROR(__xludf.DUMMYFUNCTION("IF(B729="""","""",COUNTA(SPLIT(B729,"" "")))"),32.0)</f>
        <v>32</v>
      </c>
    </row>
    <row r="730">
      <c r="A730" s="1" t="s">
        <v>2973</v>
      </c>
      <c r="B730" s="1" t="s">
        <v>2974</v>
      </c>
      <c r="C730" s="1">
        <v>1.0</v>
      </c>
      <c r="D730" s="1" t="s">
        <v>16113</v>
      </c>
      <c r="E730" s="2" t="str">
        <f>IFERROR(__xludf.DUMMYFUNCTION("INDEX(SPLIT(A730, ""_""), 2)"),"demonicon")</f>
        <v>demonicon</v>
      </c>
      <c r="F730" s="1" t="s">
        <v>2915</v>
      </c>
      <c r="G730" s="2">
        <f>IFERROR(__xludf.DUMMYFUNCTION("IF(B730="""","""",COUNTA(SPLIT(B730,"" "")))"),35.0)</f>
        <v>35</v>
      </c>
    </row>
    <row r="731">
      <c r="A731" s="1" t="s">
        <v>2975</v>
      </c>
      <c r="B731" s="1" t="s">
        <v>2976</v>
      </c>
      <c r="C731" s="1">
        <v>1.0</v>
      </c>
      <c r="D731" s="1" t="s">
        <v>16113</v>
      </c>
      <c r="E731" s="2" t="str">
        <f>IFERROR(__xludf.DUMMYFUNCTION("INDEX(SPLIT(A731, ""_""), 2)"),"demonicon")</f>
        <v>demonicon</v>
      </c>
      <c r="F731" s="1" t="s">
        <v>2915</v>
      </c>
      <c r="G731" s="2">
        <f>IFERROR(__xludf.DUMMYFUNCTION("IF(B731="""","""",COUNTA(SPLIT(B731,"" "")))"),22.0)</f>
        <v>22</v>
      </c>
    </row>
    <row r="732">
      <c r="A732" s="1" t="s">
        <v>2977</v>
      </c>
      <c r="B732" s="1" t="s">
        <v>2978</v>
      </c>
      <c r="C732" s="1">
        <v>1.0</v>
      </c>
      <c r="D732" s="1" t="s">
        <v>16113</v>
      </c>
      <c r="E732" s="2" t="str">
        <f>IFERROR(__xludf.DUMMYFUNCTION("INDEX(SPLIT(A732, ""_""), 2)"),"demonicon")</f>
        <v>demonicon</v>
      </c>
      <c r="F732" s="1" t="s">
        <v>2915</v>
      </c>
      <c r="G732" s="2">
        <f>IFERROR(__xludf.DUMMYFUNCTION("IF(B732="""","""",COUNTA(SPLIT(B732,"" "")))"),35.0)</f>
        <v>35</v>
      </c>
    </row>
    <row r="733">
      <c r="A733" s="1" t="s">
        <v>2979</v>
      </c>
      <c r="B733" s="1" t="s">
        <v>2980</v>
      </c>
      <c r="C733" s="1">
        <v>1.0</v>
      </c>
      <c r="D733" s="1" t="s">
        <v>16113</v>
      </c>
      <c r="E733" s="2" t="str">
        <f>IFERROR(__xludf.DUMMYFUNCTION("INDEX(SPLIT(A733, ""_""), 2)"),"demonicon")</f>
        <v>demonicon</v>
      </c>
      <c r="F733" s="1" t="s">
        <v>2915</v>
      </c>
      <c r="G733" s="2">
        <f>IFERROR(__xludf.DUMMYFUNCTION("IF(B733="""","""",COUNTA(SPLIT(B733,"" "")))"),77.0)</f>
        <v>77</v>
      </c>
    </row>
    <row r="734">
      <c r="A734" s="1" t="s">
        <v>2981</v>
      </c>
      <c r="B734" s="1" t="s">
        <v>2982</v>
      </c>
      <c r="C734" s="1">
        <v>1.0</v>
      </c>
      <c r="D734" s="1" t="s">
        <v>16113</v>
      </c>
      <c r="E734" s="2" t="str">
        <f>IFERROR(__xludf.DUMMYFUNCTION("INDEX(SPLIT(A734, ""_""), 2)"),"demonicon")</f>
        <v>demonicon</v>
      </c>
      <c r="F734" s="1" t="s">
        <v>2915</v>
      </c>
      <c r="G734" s="2">
        <f>IFERROR(__xludf.DUMMYFUNCTION("IF(B734="""","""",COUNTA(SPLIT(B734,"" "")))"),37.0)</f>
        <v>37</v>
      </c>
    </row>
    <row r="735">
      <c r="A735" s="1" t="s">
        <v>2983</v>
      </c>
      <c r="B735" s="1" t="s">
        <v>2984</v>
      </c>
      <c r="C735" s="1">
        <v>1.0</v>
      </c>
      <c r="D735" s="1" t="s">
        <v>16113</v>
      </c>
      <c r="E735" s="2" t="str">
        <f>IFERROR(__xludf.DUMMYFUNCTION("INDEX(SPLIT(A735, ""_""), 2)"),"demonicon")</f>
        <v>demonicon</v>
      </c>
      <c r="F735" s="1" t="s">
        <v>2915</v>
      </c>
      <c r="G735" s="2">
        <f>IFERROR(__xludf.DUMMYFUNCTION("IF(B735="""","""",COUNTA(SPLIT(B735,"" "")))"),31.0)</f>
        <v>31</v>
      </c>
    </row>
    <row r="736">
      <c r="A736" s="1" t="s">
        <v>2985</v>
      </c>
      <c r="B736" s="1" t="s">
        <v>2986</v>
      </c>
      <c r="C736" s="1">
        <v>8.0</v>
      </c>
      <c r="D736" s="1" t="s">
        <v>1172</v>
      </c>
      <c r="E736" s="2" t="str">
        <f>IFERROR(__xludf.DUMMYFUNCTION("INDEX(SPLIT(A736, ""_""), 2)"),"demonicon")</f>
        <v>demonicon</v>
      </c>
      <c r="F736" s="1" t="s">
        <v>2915</v>
      </c>
      <c r="G736" s="2">
        <f>IFERROR(__xludf.DUMMYFUNCTION("IF(B736="""","""",COUNTA(SPLIT(B736,"" "")))"),8.0)</f>
        <v>8</v>
      </c>
    </row>
    <row r="737">
      <c r="A737" s="1" t="s">
        <v>2987</v>
      </c>
      <c r="B737" s="1" t="s">
        <v>2988</v>
      </c>
      <c r="C737" s="1">
        <v>1.0</v>
      </c>
      <c r="D737" s="1" t="s">
        <v>16113</v>
      </c>
      <c r="E737" s="2" t="str">
        <f>IFERROR(__xludf.DUMMYFUNCTION("INDEX(SPLIT(A737, ""_""), 2)"),"demonstones")</f>
        <v>demonstones</v>
      </c>
      <c r="F737" s="1" t="s">
        <v>93</v>
      </c>
      <c r="G737" s="2">
        <f>IFERROR(__xludf.DUMMYFUNCTION("IF(B737="""","""",COUNTA(SPLIT(B737,"" "")))"),25.0)</f>
        <v>25</v>
      </c>
    </row>
    <row r="738">
      <c r="A738" s="1" t="s">
        <v>2989</v>
      </c>
      <c r="B738" s="1" t="s">
        <v>2990</v>
      </c>
      <c r="C738" s="1">
        <v>1.0</v>
      </c>
      <c r="D738" s="1" t="s">
        <v>16113</v>
      </c>
      <c r="E738" s="2" t="str">
        <f>IFERROR(__xludf.DUMMYFUNCTION("INDEX(SPLIT(A738, ""_""), 2)"),"demonstones")</f>
        <v>demonstones</v>
      </c>
      <c r="F738" s="1" t="s">
        <v>93</v>
      </c>
      <c r="G738" s="2">
        <f>IFERROR(__xludf.DUMMYFUNCTION("IF(B738="""","""",COUNTA(SPLIT(B738,"" "")))"),28.0)</f>
        <v>28</v>
      </c>
    </row>
    <row r="739">
      <c r="A739" s="1" t="s">
        <v>2991</v>
      </c>
      <c r="B739" s="1" t="s">
        <v>2992</v>
      </c>
      <c r="C739" s="1">
        <v>2.0</v>
      </c>
      <c r="D739" s="1" t="s">
        <v>16118</v>
      </c>
      <c r="E739" s="2" t="str">
        <f>IFERROR(__xludf.DUMMYFUNCTION("INDEX(SPLIT(A739, ""_""), 2)"),"demonstones")</f>
        <v>demonstones</v>
      </c>
      <c r="F739" s="1" t="s">
        <v>93</v>
      </c>
      <c r="G739" s="2">
        <f>IFERROR(__xludf.DUMMYFUNCTION("IF(B739="""","""",COUNTA(SPLIT(B739,"" "")))"),18.0)</f>
        <v>18</v>
      </c>
    </row>
    <row r="740">
      <c r="A740" s="1" t="s">
        <v>2993</v>
      </c>
      <c r="B740" s="1" t="s">
        <v>2994</v>
      </c>
      <c r="C740" s="1">
        <v>9.0</v>
      </c>
      <c r="D740" s="1" t="s">
        <v>16120</v>
      </c>
      <c r="E740" s="2" t="str">
        <f>IFERROR(__xludf.DUMMYFUNCTION("INDEX(SPLIT(A740, ""_""), 2)"),"demonstones")</f>
        <v>demonstones</v>
      </c>
      <c r="F740" s="1" t="s">
        <v>93</v>
      </c>
      <c r="G740" s="2">
        <f>IFERROR(__xludf.DUMMYFUNCTION("IF(B740="""","""",COUNTA(SPLIT(B740,"" "")))"),23.0)</f>
        <v>23</v>
      </c>
    </row>
    <row r="741">
      <c r="A741" s="1" t="s">
        <v>2995</v>
      </c>
      <c r="B741" s="1" t="s">
        <v>2996</v>
      </c>
      <c r="C741" s="1">
        <v>2.0</v>
      </c>
      <c r="D741" s="1" t="s">
        <v>16118</v>
      </c>
      <c r="E741" s="2" t="str">
        <f>IFERROR(__xludf.DUMMYFUNCTION("INDEX(SPLIT(A741, ""_""), 2)"),"demonstones")</f>
        <v>demonstones</v>
      </c>
      <c r="F741" s="1" t="s">
        <v>93</v>
      </c>
      <c r="G741" s="2">
        <f>IFERROR(__xludf.DUMMYFUNCTION("IF(B741="""","""",COUNTA(SPLIT(B741,"" "")))"),25.0)</f>
        <v>25</v>
      </c>
    </row>
    <row r="742">
      <c r="A742" s="1" t="s">
        <v>2997</v>
      </c>
      <c r="B742" s="1" t="s">
        <v>2998</v>
      </c>
      <c r="C742" s="1">
        <v>1.0</v>
      </c>
      <c r="D742" s="1" t="s">
        <v>16113</v>
      </c>
      <c r="E742" s="2" t="str">
        <f>IFERROR(__xludf.DUMMYFUNCTION("INDEX(SPLIT(A742, ""_""), 2)"),"demonstones")</f>
        <v>demonstones</v>
      </c>
      <c r="F742" s="1" t="s">
        <v>93</v>
      </c>
      <c r="G742" s="2">
        <f>IFERROR(__xludf.DUMMYFUNCTION("IF(B742="""","""",COUNTA(SPLIT(B742,"" "")))"),7.0)</f>
        <v>7</v>
      </c>
    </row>
    <row r="743">
      <c r="A743" s="1" t="s">
        <v>2999</v>
      </c>
      <c r="B743" s="1" t="s">
        <v>3000</v>
      </c>
      <c r="C743" s="1">
        <v>12.0</v>
      </c>
      <c r="D743" s="1" t="s">
        <v>16124</v>
      </c>
      <c r="E743" s="2" t="str">
        <f>IFERROR(__xludf.DUMMYFUNCTION("INDEX(SPLIT(A743, ""_""), 2)"),"demonstones")</f>
        <v>demonstones</v>
      </c>
      <c r="F743" s="1" t="s">
        <v>93</v>
      </c>
      <c r="G743" s="2">
        <f>IFERROR(__xludf.DUMMYFUNCTION("IF(B743="""","""",COUNTA(SPLIT(B743,"" "")))"),12.0)</f>
        <v>12</v>
      </c>
    </row>
    <row r="744">
      <c r="A744" s="1" t="s">
        <v>3001</v>
      </c>
      <c r="B744" s="1" t="s">
        <v>3002</v>
      </c>
      <c r="C744" s="1">
        <v>1.0</v>
      </c>
      <c r="D744" s="1" t="s">
        <v>16113</v>
      </c>
      <c r="E744" s="2" t="str">
        <f>IFERROR(__xludf.DUMMYFUNCTION("INDEX(SPLIT(A744, ""_""), 2)"),"demonstones")</f>
        <v>demonstones</v>
      </c>
      <c r="F744" s="1" t="s">
        <v>93</v>
      </c>
      <c r="G744" s="2">
        <f>IFERROR(__xludf.DUMMYFUNCTION("IF(B744="""","""",COUNTA(SPLIT(B744,"" "")))"),27.0)</f>
        <v>27</v>
      </c>
    </row>
    <row r="745">
      <c r="A745" s="1" t="s">
        <v>3003</v>
      </c>
      <c r="B745" s="1" t="s">
        <v>3004</v>
      </c>
      <c r="C745" s="1">
        <v>2.0</v>
      </c>
      <c r="D745" s="1" t="s">
        <v>16118</v>
      </c>
      <c r="E745" s="2" t="str">
        <f>IFERROR(__xludf.DUMMYFUNCTION("INDEX(SPLIT(A745, ""_""), 2)"),"demonstones")</f>
        <v>demonstones</v>
      </c>
      <c r="F745" s="1" t="s">
        <v>93</v>
      </c>
      <c r="G745" s="2">
        <f>IFERROR(__xludf.DUMMYFUNCTION("IF(B745="""","""",COUNTA(SPLIT(B745,"" "")))"),9.0)</f>
        <v>9</v>
      </c>
    </row>
    <row r="746">
      <c r="A746" s="1" t="s">
        <v>3005</v>
      </c>
      <c r="B746" s="1" t="s">
        <v>3006</v>
      </c>
      <c r="C746" s="1">
        <v>1.0</v>
      </c>
      <c r="D746" s="1" t="s">
        <v>16113</v>
      </c>
      <c r="E746" s="2" t="str">
        <f>IFERROR(__xludf.DUMMYFUNCTION("INDEX(SPLIT(A746, ""_""), 2)"),"demonstones")</f>
        <v>demonstones</v>
      </c>
      <c r="F746" s="1" t="s">
        <v>93</v>
      </c>
      <c r="G746" s="2">
        <f>IFERROR(__xludf.DUMMYFUNCTION("IF(B746="""","""",COUNTA(SPLIT(B746,"" "")))"),24.0)</f>
        <v>24</v>
      </c>
    </row>
    <row r="747">
      <c r="A747" s="1" t="s">
        <v>3007</v>
      </c>
      <c r="B747" s="1" t="s">
        <v>3008</v>
      </c>
      <c r="C747" s="1">
        <v>11.0</v>
      </c>
      <c r="D747" s="1" t="s">
        <v>16122</v>
      </c>
      <c r="E747" s="2" t="str">
        <f>IFERROR(__xludf.DUMMYFUNCTION("INDEX(SPLIT(A747, ""_""), 2)"),"demonstones")</f>
        <v>demonstones</v>
      </c>
      <c r="F747" s="1" t="s">
        <v>93</v>
      </c>
      <c r="G747" s="2">
        <f>IFERROR(__xludf.DUMMYFUNCTION("IF(B747="""","""",COUNTA(SPLIT(B747,"" "")))"),20.0)</f>
        <v>20</v>
      </c>
    </row>
    <row r="748">
      <c r="A748" s="1" t="s">
        <v>3009</v>
      </c>
      <c r="B748" s="1" t="s">
        <v>3010</v>
      </c>
      <c r="C748" s="1">
        <v>1.0</v>
      </c>
      <c r="D748" s="1" t="s">
        <v>16113</v>
      </c>
      <c r="E748" s="2" t="str">
        <f>IFERROR(__xludf.DUMMYFUNCTION("INDEX(SPLIT(A748, ""_""), 2)"),"demonstones")</f>
        <v>demonstones</v>
      </c>
      <c r="F748" s="1" t="s">
        <v>93</v>
      </c>
      <c r="G748" s="2">
        <f>IFERROR(__xludf.DUMMYFUNCTION("IF(B748="""","""",COUNTA(SPLIT(B748,"" "")))"),26.0)</f>
        <v>26</v>
      </c>
    </row>
    <row r="749">
      <c r="A749" s="1" t="s">
        <v>3011</v>
      </c>
      <c r="B749" s="1" t="s">
        <v>3012</v>
      </c>
      <c r="C749" s="1">
        <v>2.0</v>
      </c>
      <c r="D749" s="1" t="s">
        <v>16118</v>
      </c>
      <c r="E749" s="2" t="str">
        <f>IFERROR(__xludf.DUMMYFUNCTION("INDEX(SPLIT(A749, ""_""), 2)"),"demonstones")</f>
        <v>demonstones</v>
      </c>
      <c r="F749" s="1" t="s">
        <v>93</v>
      </c>
      <c r="G749" s="2">
        <f>IFERROR(__xludf.DUMMYFUNCTION("IF(B749="""","""",COUNTA(SPLIT(B749,"" "")))"),16.0)</f>
        <v>16</v>
      </c>
    </row>
    <row r="750">
      <c r="A750" s="1" t="s">
        <v>3013</v>
      </c>
      <c r="B750" s="1" t="s">
        <v>3014</v>
      </c>
      <c r="C750" s="1">
        <v>9.0</v>
      </c>
      <c r="D750" s="1" t="s">
        <v>16120</v>
      </c>
      <c r="E750" s="2" t="str">
        <f>IFERROR(__xludf.DUMMYFUNCTION("INDEX(SPLIT(A750, ""_""), 2)"),"demonstones")</f>
        <v>demonstones</v>
      </c>
      <c r="F750" s="1" t="s">
        <v>93</v>
      </c>
      <c r="G750" s="2">
        <f>IFERROR(__xludf.DUMMYFUNCTION("IF(B750="""","""",COUNTA(SPLIT(B750,"" "")))"),23.0)</f>
        <v>23</v>
      </c>
    </row>
    <row r="751">
      <c r="A751" s="1" t="s">
        <v>3015</v>
      </c>
      <c r="B751" s="1" t="s">
        <v>3016</v>
      </c>
      <c r="C751" s="1">
        <v>2.0</v>
      </c>
      <c r="D751" s="1" t="s">
        <v>16118</v>
      </c>
      <c r="E751" s="2" t="str">
        <f>IFERROR(__xludf.DUMMYFUNCTION("INDEX(SPLIT(A751, ""_""), 2)"),"demonstones")</f>
        <v>demonstones</v>
      </c>
      <c r="F751" s="1" t="s">
        <v>93</v>
      </c>
      <c r="G751" s="2">
        <f>IFERROR(__xludf.DUMMYFUNCTION("IF(B751="""","""",COUNTA(SPLIT(B751,"" "")))"),6.0)</f>
        <v>6</v>
      </c>
    </row>
    <row r="752">
      <c r="A752" s="1" t="s">
        <v>3017</v>
      </c>
      <c r="B752" s="1" t="s">
        <v>3018</v>
      </c>
      <c r="C752" s="1">
        <v>1.0</v>
      </c>
      <c r="D752" s="1" t="s">
        <v>16113</v>
      </c>
      <c r="E752" s="2" t="str">
        <f>IFERROR(__xludf.DUMMYFUNCTION("INDEX(SPLIT(A752, ""_""), 2)"),"demonstones")</f>
        <v>demonstones</v>
      </c>
      <c r="F752" s="1" t="s">
        <v>93</v>
      </c>
      <c r="G752" s="2">
        <f>IFERROR(__xludf.DUMMYFUNCTION("IF(B752="""","""",COUNTA(SPLIT(B752,"" "")))"),19.0)</f>
        <v>19</v>
      </c>
    </row>
    <row r="753">
      <c r="A753" s="1" t="s">
        <v>3019</v>
      </c>
      <c r="B753" s="1" t="s">
        <v>3020</v>
      </c>
      <c r="C753" s="1">
        <v>1.0</v>
      </c>
      <c r="D753" s="1" t="s">
        <v>16113</v>
      </c>
      <c r="E753" s="2" t="str">
        <f>IFERROR(__xludf.DUMMYFUNCTION("INDEX(SPLIT(A753, ""_""), 2)"),"demonstones")</f>
        <v>demonstones</v>
      </c>
      <c r="F753" s="1" t="s">
        <v>93</v>
      </c>
      <c r="G753" s="2">
        <f>IFERROR(__xludf.DUMMYFUNCTION("IF(B753="""","""",COUNTA(SPLIT(B753,"" "")))"),35.0)</f>
        <v>35</v>
      </c>
    </row>
    <row r="754">
      <c r="A754" s="1" t="s">
        <v>3021</v>
      </c>
      <c r="B754" s="1" t="s">
        <v>3022</v>
      </c>
      <c r="C754" s="1">
        <v>1.0</v>
      </c>
      <c r="D754" s="1" t="s">
        <v>16113</v>
      </c>
      <c r="E754" s="2" t="str">
        <f>IFERROR(__xludf.DUMMYFUNCTION("INDEX(SPLIT(A754, ""_""), 2)"),"demonstones")</f>
        <v>demonstones</v>
      </c>
      <c r="F754" s="1" t="s">
        <v>93</v>
      </c>
      <c r="G754" s="2">
        <f>IFERROR(__xludf.DUMMYFUNCTION("IF(B754="""","""",COUNTA(SPLIT(B754,"" "")))"),16.0)</f>
        <v>16</v>
      </c>
    </row>
    <row r="755">
      <c r="A755" s="1" t="s">
        <v>3023</v>
      </c>
      <c r="B755" s="1" t="s">
        <v>3024</v>
      </c>
      <c r="C755" s="1">
        <v>1.0</v>
      </c>
      <c r="D755" s="1" t="s">
        <v>16113</v>
      </c>
      <c r="E755" s="2" t="str">
        <f>IFERROR(__xludf.DUMMYFUNCTION("INDEX(SPLIT(A755, ""_""), 2)"),"demonstones")</f>
        <v>demonstones</v>
      </c>
      <c r="F755" s="1" t="s">
        <v>93</v>
      </c>
      <c r="G755" s="2">
        <f>IFERROR(__xludf.DUMMYFUNCTION("IF(B755="""","""",COUNTA(SPLIT(B755,"" "")))"),52.0)</f>
        <v>52</v>
      </c>
    </row>
    <row r="756">
      <c r="A756" s="1" t="s">
        <v>3025</v>
      </c>
      <c r="B756" s="1" t="s">
        <v>3026</v>
      </c>
      <c r="C756" s="1">
        <v>1.0</v>
      </c>
      <c r="D756" s="1" t="s">
        <v>16113</v>
      </c>
      <c r="E756" s="2" t="str">
        <f>IFERROR(__xludf.DUMMYFUNCTION("INDEX(SPLIT(A756, ""_""), 2)"),"demonstones")</f>
        <v>demonstones</v>
      </c>
      <c r="F756" s="1" t="s">
        <v>93</v>
      </c>
      <c r="G756" s="2">
        <f>IFERROR(__xludf.DUMMYFUNCTION("IF(B756="""","""",COUNTA(SPLIT(B756,"" "")))"),43.0)</f>
        <v>43</v>
      </c>
    </row>
    <row r="757">
      <c r="A757" s="1" t="s">
        <v>3027</v>
      </c>
      <c r="B757" s="1" t="s">
        <v>3028</v>
      </c>
      <c r="C757" s="1">
        <v>2.0</v>
      </c>
      <c r="D757" s="1" t="s">
        <v>16118</v>
      </c>
      <c r="E757" s="2" t="str">
        <f>IFERROR(__xludf.DUMMYFUNCTION("INDEX(SPLIT(A757, ""_""), 2)"),"demonstones")</f>
        <v>demonstones</v>
      </c>
      <c r="F757" s="1" t="s">
        <v>93</v>
      </c>
      <c r="G757" s="2">
        <f>IFERROR(__xludf.DUMMYFUNCTION("IF(B757="""","""",COUNTA(SPLIT(B757,"" "")))"),20.0)</f>
        <v>20</v>
      </c>
    </row>
    <row r="758">
      <c r="A758" s="1" t="s">
        <v>3029</v>
      </c>
      <c r="B758" s="1" t="s">
        <v>3030</v>
      </c>
      <c r="C758" s="1">
        <v>9.0</v>
      </c>
      <c r="D758" s="1" t="s">
        <v>16120</v>
      </c>
      <c r="E758" s="2" t="str">
        <f>IFERROR(__xludf.DUMMYFUNCTION("INDEX(SPLIT(A758, ""_""), 2)"),"demonstones")</f>
        <v>demonstones</v>
      </c>
      <c r="F758" s="1" t="s">
        <v>93</v>
      </c>
      <c r="G758" s="2">
        <f>IFERROR(__xludf.DUMMYFUNCTION("IF(B758="""","""",COUNTA(SPLIT(B758,"" "")))"),13.0)</f>
        <v>13</v>
      </c>
    </row>
    <row r="759">
      <c r="A759" s="1" t="s">
        <v>3031</v>
      </c>
      <c r="B759" s="1" t="s">
        <v>3032</v>
      </c>
      <c r="C759" s="1">
        <v>2.0</v>
      </c>
      <c r="D759" s="1" t="s">
        <v>16118</v>
      </c>
      <c r="E759" s="2" t="str">
        <f>IFERROR(__xludf.DUMMYFUNCTION("INDEX(SPLIT(A759, ""_""), 2)"),"demonstones")</f>
        <v>demonstones</v>
      </c>
      <c r="F759" s="1" t="s">
        <v>93</v>
      </c>
      <c r="G759" s="2">
        <f>IFERROR(__xludf.DUMMYFUNCTION("IF(B759="""","""",COUNTA(SPLIT(B759,"" "")))"),5.0)</f>
        <v>5</v>
      </c>
    </row>
    <row r="760">
      <c r="A760" s="1" t="s">
        <v>3033</v>
      </c>
      <c r="B760" s="1" t="s">
        <v>3034</v>
      </c>
      <c r="C760" s="1">
        <v>1.0</v>
      </c>
      <c r="D760" s="1" t="s">
        <v>16113</v>
      </c>
      <c r="E760" s="2" t="str">
        <f>IFERROR(__xludf.DUMMYFUNCTION("INDEX(SPLIT(A760, ""_""), 2)"),"demonstones")</f>
        <v>demonstones</v>
      </c>
      <c r="F760" s="1" t="s">
        <v>93</v>
      </c>
      <c r="G760" s="2">
        <f>IFERROR(__xludf.DUMMYFUNCTION("IF(B760="""","""",COUNTA(SPLIT(B760,"" "")))"),22.0)</f>
        <v>22</v>
      </c>
    </row>
    <row r="761">
      <c r="A761" s="1" t="s">
        <v>3035</v>
      </c>
      <c r="B761" s="1" t="s">
        <v>3036</v>
      </c>
      <c r="C761" s="1">
        <v>2.0</v>
      </c>
      <c r="D761" s="1" t="s">
        <v>16118</v>
      </c>
      <c r="E761" s="2" t="str">
        <f>IFERROR(__xludf.DUMMYFUNCTION("INDEX(SPLIT(A761, ""_""), 2)"),"demonstones")</f>
        <v>demonstones</v>
      </c>
      <c r="F761" s="1" t="s">
        <v>93</v>
      </c>
      <c r="G761" s="2">
        <f>IFERROR(__xludf.DUMMYFUNCTION("IF(B761="""","""",COUNTA(SPLIT(B761,"" "")))"),26.0)</f>
        <v>26</v>
      </c>
    </row>
    <row r="762">
      <c r="A762" s="1" t="s">
        <v>3037</v>
      </c>
      <c r="B762" s="1" t="s">
        <v>3038</v>
      </c>
      <c r="C762" s="1">
        <v>1.0</v>
      </c>
      <c r="D762" s="1" t="s">
        <v>16113</v>
      </c>
      <c r="E762" s="2" t="str">
        <f>IFERROR(__xludf.DUMMYFUNCTION("INDEX(SPLIT(A762, ""_""), 2)"),"demonstones")</f>
        <v>demonstones</v>
      </c>
      <c r="F762" s="1" t="s">
        <v>93</v>
      </c>
      <c r="G762" s="2">
        <f>IFERROR(__xludf.DUMMYFUNCTION("IF(B762="""","""",COUNTA(SPLIT(B762,"" "")))"),17.0)</f>
        <v>17</v>
      </c>
    </row>
    <row r="763">
      <c r="A763" s="1" t="s">
        <v>3039</v>
      </c>
      <c r="B763" s="1" t="s">
        <v>3040</v>
      </c>
      <c r="C763" s="1">
        <v>1.0</v>
      </c>
      <c r="D763" s="1" t="s">
        <v>16113</v>
      </c>
      <c r="E763" s="2" t="str">
        <f>IFERROR(__xludf.DUMMYFUNCTION("INDEX(SPLIT(A763, ""_""), 2)"),"demonstones")</f>
        <v>demonstones</v>
      </c>
      <c r="F763" s="1" t="s">
        <v>93</v>
      </c>
      <c r="G763" s="2">
        <f>IFERROR(__xludf.DUMMYFUNCTION("IF(B763="""","""",COUNTA(SPLIT(B763,"" "")))"),26.0)</f>
        <v>26</v>
      </c>
    </row>
    <row r="764">
      <c r="A764" s="1" t="s">
        <v>3041</v>
      </c>
      <c r="B764" s="1" t="s">
        <v>93</v>
      </c>
      <c r="C764" s="1">
        <v>1.0</v>
      </c>
      <c r="D764" s="1" t="s">
        <v>16113</v>
      </c>
      <c r="E764" s="2" t="str">
        <f>IFERROR(__xludf.DUMMYFUNCTION("INDEX(SPLIT(A764, ""_""), 2)"),"demonstones")</f>
        <v>demonstones</v>
      </c>
      <c r="F764" s="1" t="s">
        <v>93</v>
      </c>
      <c r="G764" s="2">
        <f>IFERROR(__xludf.DUMMYFUNCTION("IF(B764="""","""",COUNTA(SPLIT(B764,"" "")))"),3.0)</f>
        <v>3</v>
      </c>
    </row>
    <row r="765">
      <c r="A765" s="1" t="s">
        <v>3042</v>
      </c>
      <c r="B765" s="1" t="s">
        <v>3043</v>
      </c>
      <c r="C765" s="1">
        <v>1.0</v>
      </c>
      <c r="D765" s="1" t="s">
        <v>16113</v>
      </c>
      <c r="E765" s="2" t="str">
        <f>IFERROR(__xludf.DUMMYFUNCTION("INDEX(SPLIT(A765, ""_""), 2)"),"demonstones")</f>
        <v>demonstones</v>
      </c>
      <c r="F765" s="1" t="s">
        <v>93</v>
      </c>
      <c r="G765" s="2">
        <f>IFERROR(__xludf.DUMMYFUNCTION("IF(B765="""","""",COUNTA(SPLIT(B765,"" "")))"),39.0)</f>
        <v>39</v>
      </c>
    </row>
    <row r="766">
      <c r="A766" s="1" t="s">
        <v>3044</v>
      </c>
      <c r="B766" s="1" t="s">
        <v>3045</v>
      </c>
      <c r="C766" s="1">
        <v>1.0</v>
      </c>
      <c r="D766" s="1" t="s">
        <v>16113</v>
      </c>
      <c r="E766" s="2" t="str">
        <f>IFERROR(__xludf.DUMMYFUNCTION("INDEX(SPLIT(A766, ""_""), 2)"),"demonstones")</f>
        <v>demonstones</v>
      </c>
      <c r="F766" s="1" t="s">
        <v>93</v>
      </c>
      <c r="G766" s="2">
        <f>IFERROR(__xludf.DUMMYFUNCTION("IF(B766="""","""",COUNTA(SPLIT(B766,"" "")))"),26.0)</f>
        <v>26</v>
      </c>
    </row>
    <row r="767">
      <c r="A767" s="1" t="s">
        <v>3046</v>
      </c>
      <c r="B767" s="1" t="s">
        <v>3047</v>
      </c>
      <c r="C767" s="1">
        <v>1.0</v>
      </c>
      <c r="D767" s="1" t="s">
        <v>16113</v>
      </c>
      <c r="E767" s="2" t="str">
        <f>IFERROR(__xludf.DUMMYFUNCTION("INDEX(SPLIT(A767, ""_""), 2)"),"demonstones")</f>
        <v>demonstones</v>
      </c>
      <c r="F767" s="1" t="s">
        <v>93</v>
      </c>
      <c r="G767" s="2">
        <f>IFERROR(__xludf.DUMMYFUNCTION("IF(B767="""","""",COUNTA(SPLIT(B767,"" "")))"),28.0)</f>
        <v>28</v>
      </c>
    </row>
    <row r="768">
      <c r="A768" s="1" t="s">
        <v>3048</v>
      </c>
      <c r="B768" s="1" t="s">
        <v>3049</v>
      </c>
      <c r="C768" s="1">
        <v>1.0</v>
      </c>
      <c r="D768" s="1" t="s">
        <v>16113</v>
      </c>
      <c r="E768" s="2" t="str">
        <f>IFERROR(__xludf.DUMMYFUNCTION("INDEX(SPLIT(A768, ""_""), 2)"),"demonstones")</f>
        <v>demonstones</v>
      </c>
      <c r="F768" s="1" t="s">
        <v>93</v>
      </c>
      <c r="G768" s="2">
        <f>IFERROR(__xludf.DUMMYFUNCTION("IF(B768="""","""",COUNTA(SPLIT(B768,"" "")))"),26.0)</f>
        <v>26</v>
      </c>
    </row>
    <row r="769">
      <c r="A769" s="1" t="s">
        <v>3050</v>
      </c>
      <c r="B769" s="1" t="s">
        <v>3051</v>
      </c>
      <c r="C769" s="1">
        <v>1.0</v>
      </c>
      <c r="D769" s="1" t="s">
        <v>16113</v>
      </c>
      <c r="E769" s="2" t="str">
        <f>IFERROR(__xludf.DUMMYFUNCTION("INDEX(SPLIT(A769, ""_""), 2)"),"demonstones")</f>
        <v>demonstones</v>
      </c>
      <c r="F769" s="1" t="s">
        <v>93</v>
      </c>
      <c r="G769" s="2">
        <f>IFERROR(__xludf.DUMMYFUNCTION("IF(B769="""","""",COUNTA(SPLIT(B769,"" "")))"),28.0)</f>
        <v>28</v>
      </c>
    </row>
    <row r="770">
      <c r="A770" s="1" t="s">
        <v>3052</v>
      </c>
      <c r="B770" s="1" t="s">
        <v>3053</v>
      </c>
      <c r="C770" s="1">
        <v>1.0</v>
      </c>
      <c r="D770" s="1" t="s">
        <v>16113</v>
      </c>
      <c r="E770" s="2" t="str">
        <f>IFERROR(__xludf.DUMMYFUNCTION("INDEX(SPLIT(A770, ""_""), 2)"),"demonstones")</f>
        <v>demonstones</v>
      </c>
      <c r="F770" s="1" t="s">
        <v>93</v>
      </c>
      <c r="G770" s="2">
        <f>IFERROR(__xludf.DUMMYFUNCTION("IF(B770="""","""",COUNTA(SPLIT(B770,"" "")))"),34.0)</f>
        <v>34</v>
      </c>
    </row>
    <row r="771">
      <c r="A771" s="1" t="s">
        <v>3054</v>
      </c>
      <c r="B771" s="1" t="s">
        <v>3055</v>
      </c>
      <c r="C771" s="1">
        <v>1.0</v>
      </c>
      <c r="D771" s="1" t="s">
        <v>16113</v>
      </c>
      <c r="E771" s="2" t="str">
        <f>IFERROR(__xludf.DUMMYFUNCTION("INDEX(SPLIT(A771, ""_""), 2)"),"demonstones")</f>
        <v>demonstones</v>
      </c>
      <c r="F771" s="1" t="s">
        <v>93</v>
      </c>
      <c r="G771" s="2">
        <f>IFERROR(__xludf.DUMMYFUNCTION("IF(B771="""","""",COUNTA(SPLIT(B771,"" "")))"),31.0)</f>
        <v>31</v>
      </c>
    </row>
    <row r="772">
      <c r="A772" s="1" t="s">
        <v>3056</v>
      </c>
      <c r="B772" s="1" t="s">
        <v>3057</v>
      </c>
      <c r="C772" s="1">
        <v>1.0</v>
      </c>
      <c r="D772" s="1" t="s">
        <v>16113</v>
      </c>
      <c r="E772" s="2" t="str">
        <f>IFERROR(__xludf.DUMMYFUNCTION("INDEX(SPLIT(A772, ""_""), 2)"),"demonstones")</f>
        <v>demonstones</v>
      </c>
      <c r="F772" s="1" t="s">
        <v>93</v>
      </c>
      <c r="G772" s="2">
        <f>IFERROR(__xludf.DUMMYFUNCTION("IF(B772="""","""",COUNTA(SPLIT(B772,"" "")))"),23.0)</f>
        <v>23</v>
      </c>
    </row>
    <row r="773">
      <c r="A773" s="1" t="s">
        <v>3058</v>
      </c>
      <c r="B773" s="1" t="s">
        <v>3059</v>
      </c>
      <c r="C773" s="1">
        <v>1.0</v>
      </c>
      <c r="D773" s="1" t="s">
        <v>16113</v>
      </c>
      <c r="E773" s="2" t="str">
        <f>IFERROR(__xludf.DUMMYFUNCTION("INDEX(SPLIT(A773, ""_""), 2)"),"demonstones")</f>
        <v>demonstones</v>
      </c>
      <c r="F773" s="1" t="s">
        <v>93</v>
      </c>
      <c r="G773" s="2">
        <f>IFERROR(__xludf.DUMMYFUNCTION("IF(B773="""","""",COUNTA(SPLIT(B773,"" "")))"),46.0)</f>
        <v>46</v>
      </c>
    </row>
    <row r="774">
      <c r="A774" s="1" t="s">
        <v>3060</v>
      </c>
      <c r="B774" s="1" t="s">
        <v>3061</v>
      </c>
      <c r="C774" s="1">
        <v>1.0</v>
      </c>
      <c r="D774" s="1" t="s">
        <v>16113</v>
      </c>
      <c r="E774" s="2" t="str">
        <f>IFERROR(__xludf.DUMMYFUNCTION("INDEX(SPLIT(A774, ""_""), 2)"),"demonstones")</f>
        <v>demonstones</v>
      </c>
      <c r="F774" s="1" t="s">
        <v>93</v>
      </c>
      <c r="G774" s="2">
        <f>IFERROR(__xludf.DUMMYFUNCTION("IF(B774="""","""",COUNTA(SPLIT(B774,"" "")))"),10.0)</f>
        <v>10</v>
      </c>
    </row>
    <row r="775">
      <c r="A775" s="1" t="s">
        <v>3062</v>
      </c>
      <c r="B775" s="1" t="s">
        <v>3063</v>
      </c>
      <c r="C775" s="1">
        <v>13.0</v>
      </c>
      <c r="D775" s="1" t="s">
        <v>16126</v>
      </c>
      <c r="E775" s="2" t="str">
        <f>IFERROR(__xludf.DUMMYFUNCTION("INDEX(SPLIT(A775, ""_""), 2)"),"demonstones")</f>
        <v>demonstones</v>
      </c>
      <c r="F775" s="1" t="s">
        <v>93</v>
      </c>
      <c r="G775" s="2">
        <f>IFERROR(__xludf.DUMMYFUNCTION("IF(B775="""","""",COUNTA(SPLIT(B775,"" "")))"),7.0)</f>
        <v>7</v>
      </c>
    </row>
    <row r="776">
      <c r="A776" s="1" t="s">
        <v>3064</v>
      </c>
      <c r="B776" s="1" t="s">
        <v>3065</v>
      </c>
      <c r="C776" s="1">
        <v>13.0</v>
      </c>
      <c r="D776" s="1" t="s">
        <v>16126</v>
      </c>
      <c r="E776" s="2" t="str">
        <f>IFERROR(__xludf.DUMMYFUNCTION("INDEX(SPLIT(A776, ""_""), 2)"),"demonstones")</f>
        <v>demonstones</v>
      </c>
      <c r="F776" s="1" t="s">
        <v>93</v>
      </c>
      <c r="G776" s="2">
        <f>IFERROR(__xludf.DUMMYFUNCTION("IF(B776="""","""",COUNTA(SPLIT(B776,"" "")))"),14.0)</f>
        <v>14</v>
      </c>
    </row>
    <row r="777">
      <c r="A777" s="1" t="s">
        <v>3066</v>
      </c>
      <c r="B777" s="1" t="s">
        <v>3067</v>
      </c>
      <c r="C777" s="1">
        <v>1.0</v>
      </c>
      <c r="D777" s="1" t="s">
        <v>16113</v>
      </c>
      <c r="E777" s="2" t="str">
        <f>IFERROR(__xludf.DUMMYFUNCTION("INDEX(SPLIT(A777, ""_""), 2)"),"demonstones")</f>
        <v>demonstones</v>
      </c>
      <c r="F777" s="1" t="s">
        <v>93</v>
      </c>
      <c r="G777" s="2">
        <f>IFERROR(__xludf.DUMMYFUNCTION("IF(B777="""","""",COUNTA(SPLIT(B777,"" "")))"),29.0)</f>
        <v>29</v>
      </c>
    </row>
    <row r="778">
      <c r="A778" s="1" t="s">
        <v>3068</v>
      </c>
      <c r="B778" s="1" t="s">
        <v>3069</v>
      </c>
      <c r="C778" s="1">
        <v>1.0</v>
      </c>
      <c r="D778" s="1" t="s">
        <v>16113</v>
      </c>
      <c r="E778" s="2" t="str">
        <f>IFERROR(__xludf.DUMMYFUNCTION("INDEX(SPLIT(A778, ""_""), 2)"),"demonstones")</f>
        <v>demonstones</v>
      </c>
      <c r="F778" s="1" t="s">
        <v>93</v>
      </c>
      <c r="G778" s="2">
        <f>IFERROR(__xludf.DUMMYFUNCTION("IF(B778="""","""",COUNTA(SPLIT(B778,"" "")))"),8.0)</f>
        <v>8</v>
      </c>
    </row>
    <row r="779">
      <c r="A779" s="1" t="s">
        <v>3070</v>
      </c>
      <c r="B779" s="1" t="s">
        <v>3071</v>
      </c>
      <c r="C779" s="1">
        <v>2.0</v>
      </c>
      <c r="D779" s="1" t="s">
        <v>16118</v>
      </c>
      <c r="E779" s="2" t="str">
        <f>IFERROR(__xludf.DUMMYFUNCTION("INDEX(SPLIT(A779, ""_""), 2)"),"demonstones")</f>
        <v>demonstones</v>
      </c>
      <c r="F779" s="1" t="s">
        <v>93</v>
      </c>
      <c r="G779" s="2">
        <f>IFERROR(__xludf.DUMMYFUNCTION("IF(B779="""","""",COUNTA(SPLIT(B779,"" "")))"),23.0)</f>
        <v>23</v>
      </c>
    </row>
    <row r="780">
      <c r="A780" s="1" t="s">
        <v>3072</v>
      </c>
      <c r="B780" s="1" t="s">
        <v>3073</v>
      </c>
      <c r="C780" s="1">
        <v>13.0</v>
      </c>
      <c r="D780" s="1" t="s">
        <v>16126</v>
      </c>
      <c r="E780" s="2" t="str">
        <f>IFERROR(__xludf.DUMMYFUNCTION("INDEX(SPLIT(A780, ""_""), 2)"),"demonstones")</f>
        <v>demonstones</v>
      </c>
      <c r="F780" s="1" t="s">
        <v>93</v>
      </c>
      <c r="G780" s="2">
        <f>IFERROR(__xludf.DUMMYFUNCTION("IF(B780="""","""",COUNTA(SPLIT(B780,"" "")))"),4.0)</f>
        <v>4</v>
      </c>
    </row>
    <row r="781">
      <c r="A781" s="1" t="s">
        <v>3074</v>
      </c>
      <c r="B781" s="1" t="s">
        <v>3075</v>
      </c>
      <c r="C781" s="1">
        <v>13.0</v>
      </c>
      <c r="D781" s="1" t="s">
        <v>16126</v>
      </c>
      <c r="E781" s="2" t="str">
        <f>IFERROR(__xludf.DUMMYFUNCTION("INDEX(SPLIT(A781, ""_""), 2)"),"demonstones")</f>
        <v>demonstones</v>
      </c>
      <c r="F781" s="1" t="s">
        <v>93</v>
      </c>
      <c r="G781" s="2">
        <f>IFERROR(__xludf.DUMMYFUNCTION("IF(B781="""","""",COUNTA(SPLIT(B781,"" "")))"),4.0)</f>
        <v>4</v>
      </c>
    </row>
    <row r="782">
      <c r="A782" s="1" t="s">
        <v>3076</v>
      </c>
      <c r="B782" s="1" t="s">
        <v>3077</v>
      </c>
      <c r="C782" s="1">
        <v>13.0</v>
      </c>
      <c r="D782" s="1" t="s">
        <v>16126</v>
      </c>
      <c r="E782" s="2" t="str">
        <f>IFERROR(__xludf.DUMMYFUNCTION("INDEX(SPLIT(A782, ""_""), 2)"),"demonstones")</f>
        <v>demonstones</v>
      </c>
      <c r="F782" s="1" t="s">
        <v>93</v>
      </c>
      <c r="G782" s="2">
        <f>IFERROR(__xludf.DUMMYFUNCTION("IF(B782="""","""",COUNTA(SPLIT(B782,"" "")))"),4.0)</f>
        <v>4</v>
      </c>
    </row>
    <row r="783">
      <c r="A783" s="1" t="s">
        <v>3078</v>
      </c>
      <c r="B783" s="1" t="s">
        <v>3079</v>
      </c>
      <c r="C783" s="1">
        <v>13.0</v>
      </c>
      <c r="D783" s="1" t="s">
        <v>16126</v>
      </c>
      <c r="E783" s="2" t="str">
        <f>IFERROR(__xludf.DUMMYFUNCTION("INDEX(SPLIT(A783, ""_""), 2)"),"demonstones")</f>
        <v>demonstones</v>
      </c>
      <c r="F783" s="1" t="s">
        <v>93</v>
      </c>
      <c r="G783" s="2">
        <f>IFERROR(__xludf.DUMMYFUNCTION("IF(B783="""","""",COUNTA(SPLIT(B783,"" "")))"),6.0)</f>
        <v>6</v>
      </c>
    </row>
    <row r="784">
      <c r="A784" s="1" t="s">
        <v>3080</v>
      </c>
      <c r="B784" s="1" t="s">
        <v>3081</v>
      </c>
      <c r="C784" s="1">
        <v>13.0</v>
      </c>
      <c r="D784" s="1" t="s">
        <v>16126</v>
      </c>
      <c r="E784" s="2" t="str">
        <f>IFERROR(__xludf.DUMMYFUNCTION("INDEX(SPLIT(A784, ""_""), 2)"),"demonstones")</f>
        <v>demonstones</v>
      </c>
      <c r="F784" s="1" t="s">
        <v>93</v>
      </c>
      <c r="G784" s="2">
        <f>IFERROR(__xludf.DUMMYFUNCTION("IF(B784="""","""",COUNTA(SPLIT(B784,"" "")))"),7.0)</f>
        <v>7</v>
      </c>
    </row>
    <row r="785">
      <c r="A785" s="1" t="s">
        <v>3082</v>
      </c>
      <c r="B785" s="1" t="s">
        <v>3083</v>
      </c>
      <c r="C785" s="1">
        <v>2.0</v>
      </c>
      <c r="D785" s="1" t="s">
        <v>16118</v>
      </c>
      <c r="E785" s="2" t="str">
        <f>IFERROR(__xludf.DUMMYFUNCTION("INDEX(SPLIT(A785, ""_""), 2)"),"demonstones")</f>
        <v>demonstones</v>
      </c>
      <c r="F785" s="1" t="s">
        <v>93</v>
      </c>
      <c r="G785" s="2">
        <f>IFERROR(__xludf.DUMMYFUNCTION("IF(B785="""","""",COUNTA(SPLIT(B785,"" "")))"),6.0)</f>
        <v>6</v>
      </c>
    </row>
    <row r="786">
      <c r="A786" s="1" t="s">
        <v>3084</v>
      </c>
      <c r="B786" s="1" t="s">
        <v>3085</v>
      </c>
      <c r="C786" s="1">
        <v>9.0</v>
      </c>
      <c r="D786" s="1" t="s">
        <v>16120</v>
      </c>
      <c r="E786" s="2" t="str">
        <f>IFERROR(__xludf.DUMMYFUNCTION("INDEX(SPLIT(A786, ""_""), 2)"),"demonstones")</f>
        <v>demonstones</v>
      </c>
      <c r="F786" s="1" t="s">
        <v>93</v>
      </c>
      <c r="G786" s="2">
        <f>IFERROR(__xludf.DUMMYFUNCTION("IF(B786="""","""",COUNTA(SPLIT(B786,"" "")))"),9.0)</f>
        <v>9</v>
      </c>
    </row>
    <row r="787">
      <c r="A787" s="1" t="s">
        <v>3086</v>
      </c>
      <c r="B787" s="1" t="s">
        <v>3087</v>
      </c>
      <c r="C787" s="1">
        <v>2.0</v>
      </c>
      <c r="D787" s="1" t="s">
        <v>16118</v>
      </c>
      <c r="E787" s="2" t="str">
        <f>IFERROR(__xludf.DUMMYFUNCTION("INDEX(SPLIT(A787, ""_""), 2)"),"demonstones")</f>
        <v>demonstones</v>
      </c>
      <c r="F787" s="1" t="s">
        <v>93</v>
      </c>
      <c r="G787" s="2">
        <f>IFERROR(__xludf.DUMMYFUNCTION("IF(B787="""","""",COUNTA(SPLIT(B787,"" "")))"),15.0)</f>
        <v>15</v>
      </c>
    </row>
    <row r="788">
      <c r="A788" s="1" t="s">
        <v>3088</v>
      </c>
      <c r="B788" s="1" t="s">
        <v>3089</v>
      </c>
      <c r="C788" s="1">
        <v>1.0</v>
      </c>
      <c r="D788" s="1" t="s">
        <v>16113</v>
      </c>
      <c r="E788" s="2" t="str">
        <f>IFERROR(__xludf.DUMMYFUNCTION("INDEX(SPLIT(A788, ""_""), 2)"),"demonstones")</f>
        <v>demonstones</v>
      </c>
      <c r="F788" s="1" t="s">
        <v>93</v>
      </c>
      <c r="G788" s="2">
        <f>IFERROR(__xludf.DUMMYFUNCTION("IF(B788="""","""",COUNTA(SPLIT(B788,"" "")))"),12.0)</f>
        <v>12</v>
      </c>
    </row>
    <row r="789">
      <c r="A789" s="1" t="s">
        <v>3090</v>
      </c>
      <c r="B789" s="1" t="s">
        <v>3091</v>
      </c>
      <c r="C789" s="1">
        <v>1.0</v>
      </c>
      <c r="D789" s="1" t="s">
        <v>16113</v>
      </c>
      <c r="E789" s="2" t="str">
        <f>IFERROR(__xludf.DUMMYFUNCTION("INDEX(SPLIT(A789, ""_""), 2)"),"demonstones")</f>
        <v>demonstones</v>
      </c>
      <c r="F789" s="1" t="s">
        <v>93</v>
      </c>
      <c r="G789" s="2">
        <f>IFERROR(__xludf.DUMMYFUNCTION("IF(B789="""","""",COUNTA(SPLIT(B789,"" "")))"),25.0)</f>
        <v>25</v>
      </c>
    </row>
    <row r="790">
      <c r="A790" s="1" t="s">
        <v>3092</v>
      </c>
      <c r="B790" s="1" t="s">
        <v>3093</v>
      </c>
      <c r="C790" s="1">
        <v>1.0</v>
      </c>
      <c r="D790" s="1" t="s">
        <v>16113</v>
      </c>
      <c r="E790" s="2" t="str">
        <f>IFERROR(__xludf.DUMMYFUNCTION("INDEX(SPLIT(A790, ""_""), 2)"),"demonstones")</f>
        <v>demonstones</v>
      </c>
      <c r="F790" s="1" t="s">
        <v>93</v>
      </c>
      <c r="G790" s="2">
        <f>IFERROR(__xludf.DUMMYFUNCTION("IF(B790="""","""",COUNTA(SPLIT(B790,"" "")))"),35.0)</f>
        <v>35</v>
      </c>
    </row>
    <row r="791">
      <c r="A791" s="1" t="s">
        <v>3094</v>
      </c>
      <c r="B791" s="1" t="s">
        <v>3095</v>
      </c>
      <c r="C791" s="1">
        <v>3.0</v>
      </c>
      <c r="D791" s="1" t="s">
        <v>818</v>
      </c>
      <c r="E791" s="2" t="str">
        <f>IFERROR(__xludf.DUMMYFUNCTION("INDEX(SPLIT(A791, ""_""), 2)"),"demonstones")</f>
        <v>demonstones</v>
      </c>
      <c r="F791" s="1" t="s">
        <v>93</v>
      </c>
      <c r="G791" s="2">
        <f>IFERROR(__xludf.DUMMYFUNCTION("IF(B791="""","""",COUNTA(SPLIT(B791,"" "")))"),12.0)</f>
        <v>12</v>
      </c>
    </row>
    <row r="792">
      <c r="A792" s="1" t="s">
        <v>3096</v>
      </c>
      <c r="B792" s="1" t="s">
        <v>3097</v>
      </c>
      <c r="C792" s="1">
        <v>9.0</v>
      </c>
      <c r="D792" s="1" t="s">
        <v>16120</v>
      </c>
      <c r="E792" s="2" t="str">
        <f>IFERROR(__xludf.DUMMYFUNCTION("INDEX(SPLIT(A792, ""_""), 2)"),"demonstones")</f>
        <v>demonstones</v>
      </c>
      <c r="F792" s="1" t="s">
        <v>93</v>
      </c>
      <c r="G792" s="2">
        <f>IFERROR(__xludf.DUMMYFUNCTION("IF(B792="""","""",COUNTA(SPLIT(B792,"" "")))"),20.0)</f>
        <v>20</v>
      </c>
    </row>
    <row r="793">
      <c r="A793" s="1" t="s">
        <v>3098</v>
      </c>
      <c r="B793" s="1" t="s">
        <v>3099</v>
      </c>
      <c r="C793" s="1">
        <v>2.0</v>
      </c>
      <c r="D793" s="1" t="s">
        <v>16118</v>
      </c>
      <c r="E793" s="2" t="str">
        <f>IFERROR(__xludf.DUMMYFUNCTION("INDEX(SPLIT(A793, ""_""), 2)"),"demonstones")</f>
        <v>demonstones</v>
      </c>
      <c r="F793" s="1" t="s">
        <v>93</v>
      </c>
      <c r="G793" s="2">
        <f>IFERROR(__xludf.DUMMYFUNCTION("IF(B793="""","""",COUNTA(SPLIT(B793,"" "")))"),29.0)</f>
        <v>29</v>
      </c>
    </row>
    <row r="794">
      <c r="A794" s="1" t="s">
        <v>3100</v>
      </c>
      <c r="B794" s="1" t="s">
        <v>3101</v>
      </c>
      <c r="C794" s="1">
        <v>3.0</v>
      </c>
      <c r="D794" s="1" t="s">
        <v>818</v>
      </c>
      <c r="E794" s="2" t="str">
        <f>IFERROR(__xludf.DUMMYFUNCTION("INDEX(SPLIT(A794, ""_""), 2)"),"demonstones")</f>
        <v>demonstones</v>
      </c>
      <c r="F794" s="1" t="s">
        <v>93</v>
      </c>
      <c r="G794" s="2">
        <f>IFERROR(__xludf.DUMMYFUNCTION("IF(B794="""","""",COUNTA(SPLIT(B794,"" "")))"),23.0)</f>
        <v>23</v>
      </c>
    </row>
    <row r="795">
      <c r="A795" s="1" t="s">
        <v>3102</v>
      </c>
      <c r="B795" s="1" t="s">
        <v>3103</v>
      </c>
      <c r="C795" s="1">
        <v>1.0</v>
      </c>
      <c r="D795" s="1" t="s">
        <v>16113</v>
      </c>
      <c r="E795" s="2" t="str">
        <f>IFERROR(__xludf.DUMMYFUNCTION("INDEX(SPLIT(A795, ""_""), 2)"),"demonstones")</f>
        <v>demonstones</v>
      </c>
      <c r="F795" s="1" t="s">
        <v>93</v>
      </c>
      <c r="G795" s="2">
        <f>IFERROR(__xludf.DUMMYFUNCTION("IF(B795="""","""",COUNTA(SPLIT(B795,"" "")))"),23.0)</f>
        <v>23</v>
      </c>
    </row>
    <row r="796">
      <c r="A796" s="1" t="s">
        <v>3104</v>
      </c>
      <c r="B796" s="1" t="s">
        <v>3105</v>
      </c>
      <c r="C796" s="1">
        <v>1.0</v>
      </c>
      <c r="D796" s="1" t="s">
        <v>16113</v>
      </c>
      <c r="E796" s="2" t="str">
        <f>IFERROR(__xludf.DUMMYFUNCTION("INDEX(SPLIT(A796, ""_""), 2)"),"demonstones")</f>
        <v>demonstones</v>
      </c>
      <c r="F796" s="1" t="s">
        <v>93</v>
      </c>
      <c r="G796" s="2">
        <f>IFERROR(__xludf.DUMMYFUNCTION("IF(B796="""","""",COUNTA(SPLIT(B796,"" "")))"),10.0)</f>
        <v>10</v>
      </c>
    </row>
    <row r="797">
      <c r="A797" s="1" t="s">
        <v>3106</v>
      </c>
      <c r="B797" s="1" t="s">
        <v>3107</v>
      </c>
      <c r="C797" s="1">
        <v>2.0</v>
      </c>
      <c r="D797" s="1" t="s">
        <v>16118</v>
      </c>
      <c r="E797" s="2" t="str">
        <f>IFERROR(__xludf.DUMMYFUNCTION("INDEX(SPLIT(A797, ""_""), 2)"),"demonstones")</f>
        <v>demonstones</v>
      </c>
      <c r="F797" s="1" t="s">
        <v>93</v>
      </c>
      <c r="G797" s="2">
        <f>IFERROR(__xludf.DUMMYFUNCTION("IF(B797="""","""",COUNTA(SPLIT(B797,"" "")))"),12.0)</f>
        <v>12</v>
      </c>
    </row>
    <row r="798">
      <c r="A798" s="1" t="s">
        <v>3108</v>
      </c>
      <c r="B798" s="1" t="s">
        <v>3109</v>
      </c>
      <c r="C798" s="1">
        <v>2.0</v>
      </c>
      <c r="D798" s="1" t="s">
        <v>16118</v>
      </c>
      <c r="E798" s="2" t="str">
        <f>IFERROR(__xludf.DUMMYFUNCTION("INDEX(SPLIT(A798, ""_""), 2)"),"demonstones")</f>
        <v>demonstones</v>
      </c>
      <c r="F798" s="1" t="s">
        <v>93</v>
      </c>
      <c r="G798" s="2">
        <f>IFERROR(__xludf.DUMMYFUNCTION("IF(B798="""","""",COUNTA(SPLIT(B798,"" "")))"),20.0)</f>
        <v>20</v>
      </c>
    </row>
    <row r="799">
      <c r="A799" s="1" t="s">
        <v>3110</v>
      </c>
      <c r="B799" s="1" t="s">
        <v>3111</v>
      </c>
      <c r="C799" s="1">
        <v>3.0</v>
      </c>
      <c r="D799" s="1" t="s">
        <v>818</v>
      </c>
      <c r="E799" s="2" t="str">
        <f>IFERROR(__xludf.DUMMYFUNCTION("INDEX(SPLIT(A799, ""_""), 2)"),"demonstones")</f>
        <v>demonstones</v>
      </c>
      <c r="F799" s="1" t="s">
        <v>93</v>
      </c>
      <c r="G799" s="2">
        <f>IFERROR(__xludf.DUMMYFUNCTION("IF(B799="""","""",COUNTA(SPLIT(B799,"" "")))"),45.0)</f>
        <v>45</v>
      </c>
    </row>
    <row r="800">
      <c r="A800" s="1" t="s">
        <v>3112</v>
      </c>
      <c r="B800" s="1" t="s">
        <v>3113</v>
      </c>
      <c r="C800" s="1">
        <v>9.0</v>
      </c>
      <c r="D800" s="1" t="s">
        <v>16120</v>
      </c>
      <c r="E800" s="2" t="str">
        <f>IFERROR(__xludf.DUMMYFUNCTION("INDEX(SPLIT(A800, ""_""), 2)"),"demonstones")</f>
        <v>demonstones</v>
      </c>
      <c r="F800" s="1" t="s">
        <v>93</v>
      </c>
      <c r="G800" s="2">
        <f>IFERROR(__xludf.DUMMYFUNCTION("IF(B800="""","""",COUNTA(SPLIT(B800,"" "")))"),2.0)</f>
        <v>2</v>
      </c>
    </row>
    <row r="801">
      <c r="A801" s="1" t="s">
        <v>3114</v>
      </c>
      <c r="B801" s="1" t="s">
        <v>3115</v>
      </c>
      <c r="C801" s="1">
        <v>2.0</v>
      </c>
      <c r="D801" s="1" t="s">
        <v>16118</v>
      </c>
      <c r="E801" s="2" t="str">
        <f>IFERROR(__xludf.DUMMYFUNCTION("INDEX(SPLIT(A801, ""_""), 2)"),"demonstones")</f>
        <v>demonstones</v>
      </c>
      <c r="F801" s="1" t="s">
        <v>93</v>
      </c>
      <c r="G801" s="2">
        <f>IFERROR(__xludf.DUMMYFUNCTION("IF(B801="""","""",COUNTA(SPLIT(B801,"" "")))"),14.0)</f>
        <v>14</v>
      </c>
    </row>
    <row r="802">
      <c r="A802" s="1" t="s">
        <v>3116</v>
      </c>
      <c r="B802" s="1" t="s">
        <v>3117</v>
      </c>
      <c r="C802" s="1">
        <v>1.0</v>
      </c>
      <c r="D802" s="1" t="s">
        <v>16113</v>
      </c>
      <c r="E802" s="2" t="str">
        <f>IFERROR(__xludf.DUMMYFUNCTION("INDEX(SPLIT(A802, ""_""), 2)"),"demonstones")</f>
        <v>demonstones</v>
      </c>
      <c r="F802" s="1" t="s">
        <v>93</v>
      </c>
      <c r="G802" s="2">
        <f>IFERROR(__xludf.DUMMYFUNCTION("IF(B802="""","""",COUNTA(SPLIT(B802,"" "")))"),13.0)</f>
        <v>13</v>
      </c>
    </row>
    <row r="803">
      <c r="A803" s="1" t="s">
        <v>3118</v>
      </c>
      <c r="B803" s="1" t="s">
        <v>3119</v>
      </c>
      <c r="C803" s="1">
        <v>1.0</v>
      </c>
      <c r="D803" s="1" t="s">
        <v>16113</v>
      </c>
      <c r="E803" s="2" t="str">
        <f>IFERROR(__xludf.DUMMYFUNCTION("INDEX(SPLIT(A803, ""_""), 2)"),"demonstones")</f>
        <v>demonstones</v>
      </c>
      <c r="F803" s="1" t="s">
        <v>93</v>
      </c>
      <c r="G803" s="2">
        <f>IFERROR(__xludf.DUMMYFUNCTION("IF(B803="""","""",COUNTA(SPLIT(B803,"" "")))"),41.0)</f>
        <v>41</v>
      </c>
    </row>
    <row r="804">
      <c r="A804" s="1" t="s">
        <v>3120</v>
      </c>
      <c r="B804" s="1" t="s">
        <v>3121</v>
      </c>
      <c r="C804" s="1">
        <v>1.0</v>
      </c>
      <c r="D804" s="1" t="s">
        <v>16113</v>
      </c>
      <c r="E804" s="2" t="str">
        <f>IFERROR(__xludf.DUMMYFUNCTION("INDEX(SPLIT(A804, ""_""), 2)"),"demonstones")</f>
        <v>demonstones</v>
      </c>
      <c r="F804" s="1" t="s">
        <v>93</v>
      </c>
      <c r="G804" s="2">
        <f>IFERROR(__xludf.DUMMYFUNCTION("IF(B804="""","""",COUNTA(SPLIT(B804,"" "")))"),12.0)</f>
        <v>12</v>
      </c>
    </row>
    <row r="805">
      <c r="A805" s="1" t="s">
        <v>3122</v>
      </c>
      <c r="B805" s="1" t="s">
        <v>3123</v>
      </c>
      <c r="C805" s="1">
        <v>1.0</v>
      </c>
      <c r="D805" s="1" t="s">
        <v>16113</v>
      </c>
      <c r="E805" s="2" t="str">
        <f>IFERROR(__xludf.DUMMYFUNCTION("INDEX(SPLIT(A805, ""_""), 2)"),"demonstones")</f>
        <v>demonstones</v>
      </c>
      <c r="F805" s="1" t="s">
        <v>93</v>
      </c>
      <c r="G805" s="2">
        <f>IFERROR(__xludf.DUMMYFUNCTION("IF(B805="""","""",COUNTA(SPLIT(B805,"" "")))"),16.0)</f>
        <v>16</v>
      </c>
    </row>
    <row r="806">
      <c r="A806" s="1" t="s">
        <v>3124</v>
      </c>
      <c r="B806" s="1" t="s">
        <v>3125</v>
      </c>
      <c r="C806" s="1">
        <v>1.0</v>
      </c>
      <c r="D806" s="1" t="s">
        <v>16113</v>
      </c>
      <c r="E806" s="2" t="str">
        <f>IFERROR(__xludf.DUMMYFUNCTION("INDEX(SPLIT(A806, ""_""), 2)"),"demonstones")</f>
        <v>demonstones</v>
      </c>
      <c r="F806" s="1" t="s">
        <v>93</v>
      </c>
      <c r="G806" s="2">
        <f>IFERROR(__xludf.DUMMYFUNCTION("IF(B806="""","""",COUNTA(SPLIT(B806,"" "")))"),21.0)</f>
        <v>21</v>
      </c>
    </row>
    <row r="807">
      <c r="A807" s="1" t="s">
        <v>3126</v>
      </c>
      <c r="B807" s="1" t="s">
        <v>3127</v>
      </c>
      <c r="C807" s="1">
        <v>2.0</v>
      </c>
      <c r="D807" s="1" t="s">
        <v>16118</v>
      </c>
      <c r="E807" s="2" t="str">
        <f>IFERROR(__xludf.DUMMYFUNCTION("INDEX(SPLIT(A807, ""_""), 2)"),"demonstones")</f>
        <v>demonstones</v>
      </c>
      <c r="F807" s="1" t="s">
        <v>93</v>
      </c>
      <c r="G807" s="2">
        <f>IFERROR(__xludf.DUMMYFUNCTION("IF(B807="""","""",COUNTA(SPLIT(B807,"" "")))"),5.0)</f>
        <v>5</v>
      </c>
    </row>
    <row r="808">
      <c r="A808" s="1" t="s">
        <v>3128</v>
      </c>
      <c r="B808" s="1" t="s">
        <v>3129</v>
      </c>
      <c r="C808" s="1">
        <v>1.0</v>
      </c>
      <c r="D808" s="1" t="s">
        <v>16113</v>
      </c>
      <c r="E808" s="2" t="str">
        <f>IFERROR(__xludf.DUMMYFUNCTION("INDEX(SPLIT(A808, ""_""), 2)"),"demonstones")</f>
        <v>demonstones</v>
      </c>
      <c r="F808" s="1" t="s">
        <v>93</v>
      </c>
      <c r="G808" s="2">
        <f>IFERROR(__xludf.DUMMYFUNCTION("IF(B808="""","""",COUNTA(SPLIT(B808,"" "")))"),17.0)</f>
        <v>17</v>
      </c>
    </row>
    <row r="809">
      <c r="A809" s="1" t="s">
        <v>3130</v>
      </c>
      <c r="B809" s="1" t="s">
        <v>3131</v>
      </c>
      <c r="C809" s="1">
        <v>9.0</v>
      </c>
      <c r="D809" s="1" t="s">
        <v>16120</v>
      </c>
      <c r="E809" s="2" t="str">
        <f>IFERROR(__xludf.DUMMYFUNCTION("INDEX(SPLIT(A809, ""_""), 2)"),"demonstones")</f>
        <v>demonstones</v>
      </c>
      <c r="F809" s="1" t="s">
        <v>93</v>
      </c>
      <c r="G809" s="2">
        <f>IFERROR(__xludf.DUMMYFUNCTION("IF(B809="""","""",COUNTA(SPLIT(B809,"" "")))"),6.0)</f>
        <v>6</v>
      </c>
    </row>
    <row r="810">
      <c r="A810" s="1" t="s">
        <v>3132</v>
      </c>
      <c r="B810" s="1" t="s">
        <v>3133</v>
      </c>
      <c r="C810" s="1">
        <v>1.0</v>
      </c>
      <c r="D810" s="1" t="s">
        <v>16113</v>
      </c>
      <c r="E810" s="2" t="str">
        <f>IFERROR(__xludf.DUMMYFUNCTION("INDEX(SPLIT(A810, ""_""), 2)"),"demonstones")</f>
        <v>demonstones</v>
      </c>
      <c r="F810" s="1" t="s">
        <v>93</v>
      </c>
      <c r="G810" s="2">
        <f>IFERROR(__xludf.DUMMYFUNCTION("IF(B810="""","""",COUNTA(SPLIT(B810,"" "")))"),11.0)</f>
        <v>11</v>
      </c>
    </row>
    <row r="811">
      <c r="A811" s="1" t="s">
        <v>3134</v>
      </c>
      <c r="B811" s="1" t="s">
        <v>3135</v>
      </c>
      <c r="C811" s="1">
        <v>1.0</v>
      </c>
      <c r="D811" s="1" t="s">
        <v>16113</v>
      </c>
      <c r="E811" s="2" t="str">
        <f>IFERROR(__xludf.DUMMYFUNCTION("INDEX(SPLIT(A811, ""_""), 2)"),"demonstones")</f>
        <v>demonstones</v>
      </c>
      <c r="F811" s="1" t="s">
        <v>93</v>
      </c>
      <c r="G811" s="2">
        <f>IFERROR(__xludf.DUMMYFUNCTION("IF(B811="""","""",COUNTA(SPLIT(B811,"" "")))"),33.0)</f>
        <v>33</v>
      </c>
    </row>
    <row r="812">
      <c r="A812" s="1" t="s">
        <v>3136</v>
      </c>
      <c r="B812" s="1" t="s">
        <v>3137</v>
      </c>
      <c r="C812" s="1">
        <v>1.0</v>
      </c>
      <c r="D812" s="1" t="s">
        <v>16113</v>
      </c>
      <c r="E812" s="2" t="str">
        <f>IFERROR(__xludf.DUMMYFUNCTION("INDEX(SPLIT(A812, ""_""), 2)"),"demonstones")</f>
        <v>demonstones</v>
      </c>
      <c r="F812" s="1" t="s">
        <v>93</v>
      </c>
      <c r="G812" s="2">
        <f>IFERROR(__xludf.DUMMYFUNCTION("IF(B812="""","""",COUNTA(SPLIT(B812,"" "")))"),28.0)</f>
        <v>28</v>
      </c>
    </row>
    <row r="813">
      <c r="A813" s="1" t="s">
        <v>3138</v>
      </c>
      <c r="B813" s="1" t="s">
        <v>3139</v>
      </c>
      <c r="C813" s="1">
        <v>1.0</v>
      </c>
      <c r="D813" s="1" t="s">
        <v>16113</v>
      </c>
      <c r="E813" s="2" t="str">
        <f>IFERROR(__xludf.DUMMYFUNCTION("INDEX(SPLIT(A813, ""_""), 2)"),"demonstones")</f>
        <v>demonstones</v>
      </c>
      <c r="F813" s="1" t="s">
        <v>93</v>
      </c>
      <c r="G813" s="2">
        <f>IFERROR(__xludf.DUMMYFUNCTION("IF(B813="""","""",COUNTA(SPLIT(B813,"" "")))"),31.0)</f>
        <v>31</v>
      </c>
    </row>
    <row r="814">
      <c r="A814" s="1" t="s">
        <v>3140</v>
      </c>
      <c r="B814" s="1" t="s">
        <v>3141</v>
      </c>
      <c r="C814" s="1">
        <v>3.0</v>
      </c>
      <c r="D814" s="1" t="s">
        <v>818</v>
      </c>
      <c r="E814" s="2" t="str">
        <f>IFERROR(__xludf.DUMMYFUNCTION("INDEX(SPLIT(A814, ""_""), 2)"),"demonstones")</f>
        <v>demonstones</v>
      </c>
      <c r="F814" s="1" t="s">
        <v>93</v>
      </c>
      <c r="G814" s="2">
        <f>IFERROR(__xludf.DUMMYFUNCTION("IF(B814="""","""",COUNTA(SPLIT(B814,"" "")))"),32.0)</f>
        <v>32</v>
      </c>
    </row>
    <row r="815">
      <c r="A815" s="1" t="s">
        <v>3142</v>
      </c>
      <c r="B815" s="1" t="s">
        <v>3143</v>
      </c>
      <c r="C815" s="1">
        <v>9.0</v>
      </c>
      <c r="D815" s="1" t="s">
        <v>16120</v>
      </c>
      <c r="E815" s="2" t="str">
        <f>IFERROR(__xludf.DUMMYFUNCTION("INDEX(SPLIT(A815, ""_""), 2)"),"demonstones")</f>
        <v>demonstones</v>
      </c>
      <c r="F815" s="1" t="s">
        <v>93</v>
      </c>
      <c r="G815" s="2">
        <f>IFERROR(__xludf.DUMMYFUNCTION("IF(B815="""","""",COUNTA(SPLIT(B815,"" "")))"),10.0)</f>
        <v>10</v>
      </c>
    </row>
    <row r="816">
      <c r="A816" s="1" t="s">
        <v>3144</v>
      </c>
      <c r="B816" s="1" t="s">
        <v>3145</v>
      </c>
      <c r="C816" s="1">
        <v>3.0</v>
      </c>
      <c r="D816" s="1" t="s">
        <v>818</v>
      </c>
      <c r="E816" s="2" t="str">
        <f>IFERROR(__xludf.DUMMYFUNCTION("INDEX(SPLIT(A816, ""_""), 2)"),"demonstones")</f>
        <v>demonstones</v>
      </c>
      <c r="F816" s="1" t="s">
        <v>93</v>
      </c>
      <c r="G816" s="2">
        <f>IFERROR(__xludf.DUMMYFUNCTION("IF(B816="""","""",COUNTA(SPLIT(B816,"" "")))"),4.0)</f>
        <v>4</v>
      </c>
    </row>
    <row r="817">
      <c r="A817" s="1" t="s">
        <v>3146</v>
      </c>
      <c r="B817" s="1" t="s">
        <v>3147</v>
      </c>
      <c r="C817" s="1">
        <v>1.0</v>
      </c>
      <c r="D817" s="1" t="s">
        <v>16113</v>
      </c>
      <c r="E817" s="2" t="str">
        <f>IFERROR(__xludf.DUMMYFUNCTION("INDEX(SPLIT(A817, ""_""), 2)"),"demonstones")</f>
        <v>demonstones</v>
      </c>
      <c r="F817" s="1" t="s">
        <v>93</v>
      </c>
      <c r="G817" s="2">
        <f>IFERROR(__xludf.DUMMYFUNCTION("IF(B817="""","""",COUNTA(SPLIT(B817,"" "")))"),37.0)</f>
        <v>37</v>
      </c>
    </row>
    <row r="818">
      <c r="A818" s="1" t="s">
        <v>3148</v>
      </c>
      <c r="B818" s="1" t="s">
        <v>3149</v>
      </c>
      <c r="C818" s="1">
        <v>1.0</v>
      </c>
      <c r="D818" s="1" t="s">
        <v>16113</v>
      </c>
      <c r="E818" s="2" t="str">
        <f>IFERROR(__xludf.DUMMYFUNCTION("INDEX(SPLIT(A818, ""_""), 2)"),"demonstones")</f>
        <v>demonstones</v>
      </c>
      <c r="F818" s="1" t="s">
        <v>93</v>
      </c>
      <c r="G818" s="2">
        <f>IFERROR(__xludf.DUMMYFUNCTION("IF(B818="""","""",COUNTA(SPLIT(B818,"" "")))"),29.0)</f>
        <v>29</v>
      </c>
    </row>
    <row r="819">
      <c r="A819" s="1" t="s">
        <v>3150</v>
      </c>
      <c r="B819" s="1" t="s">
        <v>3151</v>
      </c>
      <c r="C819" s="1">
        <v>2.0</v>
      </c>
      <c r="D819" s="1" t="s">
        <v>16118</v>
      </c>
      <c r="E819" s="2" t="str">
        <f>IFERROR(__xludf.DUMMYFUNCTION("INDEX(SPLIT(A819, ""_""), 2)"),"demonstones")</f>
        <v>demonstones</v>
      </c>
      <c r="F819" s="1" t="s">
        <v>93</v>
      </c>
      <c r="G819" s="2">
        <f>IFERROR(__xludf.DUMMYFUNCTION("IF(B819="""","""",COUNTA(SPLIT(B819,"" "")))"),36.0)</f>
        <v>36</v>
      </c>
    </row>
    <row r="820">
      <c r="A820" s="1" t="s">
        <v>3152</v>
      </c>
      <c r="B820" s="1" t="s">
        <v>3153</v>
      </c>
      <c r="C820" s="1">
        <v>1.0</v>
      </c>
      <c r="D820" s="1" t="s">
        <v>16113</v>
      </c>
      <c r="E820" s="2" t="str">
        <f>IFERROR(__xludf.DUMMYFUNCTION("INDEX(SPLIT(A820, ""_""), 2)"),"demonstones")</f>
        <v>demonstones</v>
      </c>
      <c r="F820" s="1" t="s">
        <v>93</v>
      </c>
      <c r="G820" s="2">
        <f>IFERROR(__xludf.DUMMYFUNCTION("IF(B820="""","""",COUNTA(SPLIT(B820,"" "")))"),17.0)</f>
        <v>17</v>
      </c>
    </row>
    <row r="821">
      <c r="A821" s="1" t="s">
        <v>3154</v>
      </c>
      <c r="B821" s="1" t="s">
        <v>3155</v>
      </c>
      <c r="C821" s="1">
        <v>1.0</v>
      </c>
      <c r="D821" s="1" t="s">
        <v>16113</v>
      </c>
      <c r="E821" s="2" t="str">
        <f>IFERROR(__xludf.DUMMYFUNCTION("INDEX(SPLIT(A821, ""_""), 2)"),"demonstones")</f>
        <v>demonstones</v>
      </c>
      <c r="F821" s="1" t="s">
        <v>93</v>
      </c>
      <c r="G821" s="2">
        <f>IFERROR(__xludf.DUMMYFUNCTION("IF(B821="""","""",COUNTA(SPLIT(B821,"" "")))"),9.0)</f>
        <v>9</v>
      </c>
    </row>
    <row r="822">
      <c r="A822" s="1" t="s">
        <v>3156</v>
      </c>
      <c r="B822" s="1" t="s">
        <v>3157</v>
      </c>
      <c r="C822" s="1">
        <v>2.0</v>
      </c>
      <c r="D822" s="1" t="s">
        <v>16118</v>
      </c>
      <c r="E822" s="2" t="str">
        <f>IFERROR(__xludf.DUMMYFUNCTION("INDEX(SPLIT(A822, ""_""), 2)"),"demonstones")</f>
        <v>demonstones</v>
      </c>
      <c r="F822" s="1" t="s">
        <v>93</v>
      </c>
      <c r="G822" s="2">
        <f>IFERROR(__xludf.DUMMYFUNCTION("IF(B822="""","""",COUNTA(SPLIT(B822,"" "")))"),16.0)</f>
        <v>16</v>
      </c>
    </row>
    <row r="823">
      <c r="A823" s="1" t="s">
        <v>3158</v>
      </c>
      <c r="B823" s="1" t="s">
        <v>3159</v>
      </c>
      <c r="C823" s="1">
        <v>1.0</v>
      </c>
      <c r="D823" s="1" t="s">
        <v>16113</v>
      </c>
      <c r="E823" s="2" t="str">
        <f>IFERROR(__xludf.DUMMYFUNCTION("INDEX(SPLIT(A823, ""_""), 2)"),"demonstones")</f>
        <v>demonstones</v>
      </c>
      <c r="F823" s="1" t="s">
        <v>93</v>
      </c>
      <c r="G823" s="2">
        <f>IFERROR(__xludf.DUMMYFUNCTION("IF(B823="""","""",COUNTA(SPLIT(B823,"" "")))"),28.0)</f>
        <v>28</v>
      </c>
    </row>
    <row r="824">
      <c r="A824" s="1" t="s">
        <v>3160</v>
      </c>
      <c r="B824" s="1" t="s">
        <v>3161</v>
      </c>
      <c r="C824" s="1">
        <v>1.0</v>
      </c>
      <c r="D824" s="1" t="s">
        <v>16113</v>
      </c>
      <c r="E824" s="2" t="str">
        <f>IFERROR(__xludf.DUMMYFUNCTION("INDEX(SPLIT(A824, ""_""), 2)"),"demonstones")</f>
        <v>demonstones</v>
      </c>
      <c r="F824" s="1" t="s">
        <v>93</v>
      </c>
      <c r="G824" s="2">
        <f>IFERROR(__xludf.DUMMYFUNCTION("IF(B824="""","""",COUNTA(SPLIT(B824,"" "")))"),12.0)</f>
        <v>12</v>
      </c>
    </row>
    <row r="825">
      <c r="A825" s="1" t="s">
        <v>3162</v>
      </c>
      <c r="B825" s="1" t="s">
        <v>3163</v>
      </c>
      <c r="C825" s="1">
        <v>2.0</v>
      </c>
      <c r="D825" s="1" t="s">
        <v>16118</v>
      </c>
      <c r="E825" s="2" t="str">
        <f>IFERROR(__xludf.DUMMYFUNCTION("INDEX(SPLIT(A825, ""_""), 2)"),"demonstones")</f>
        <v>demonstones</v>
      </c>
      <c r="F825" s="1" t="s">
        <v>93</v>
      </c>
      <c r="G825" s="2">
        <f>IFERROR(__xludf.DUMMYFUNCTION("IF(B825="""","""",COUNTA(SPLIT(B825,"" "")))"),17.0)</f>
        <v>17</v>
      </c>
    </row>
    <row r="826">
      <c r="A826" s="1" t="s">
        <v>3164</v>
      </c>
      <c r="B826" s="1" t="s">
        <v>3165</v>
      </c>
      <c r="C826" s="1">
        <v>1.0</v>
      </c>
      <c r="D826" s="1" t="s">
        <v>16113</v>
      </c>
      <c r="E826" s="2" t="str">
        <f>IFERROR(__xludf.DUMMYFUNCTION("INDEX(SPLIT(A826, ""_""), 2)"),"demonstones")</f>
        <v>demonstones</v>
      </c>
      <c r="F826" s="1" t="s">
        <v>93</v>
      </c>
      <c r="G826" s="2">
        <f>IFERROR(__xludf.DUMMYFUNCTION("IF(B826="""","""",COUNTA(SPLIT(B826,"" "")))"),6.0)</f>
        <v>6</v>
      </c>
    </row>
    <row r="827">
      <c r="A827" s="1" t="s">
        <v>3166</v>
      </c>
      <c r="B827" s="1" t="s">
        <v>3167</v>
      </c>
      <c r="C827" s="1">
        <v>2.0</v>
      </c>
      <c r="D827" s="1" t="s">
        <v>16118</v>
      </c>
      <c r="E827" s="2" t="str">
        <f>IFERROR(__xludf.DUMMYFUNCTION("INDEX(SPLIT(A827, ""_""), 2)"),"demonstones")</f>
        <v>demonstones</v>
      </c>
      <c r="F827" s="1" t="s">
        <v>93</v>
      </c>
      <c r="G827" s="2">
        <f>IFERROR(__xludf.DUMMYFUNCTION("IF(B827="""","""",COUNTA(SPLIT(B827,"" "")))"),12.0)</f>
        <v>12</v>
      </c>
    </row>
    <row r="828">
      <c r="A828" s="1" t="s">
        <v>3168</v>
      </c>
      <c r="B828" s="1" t="s">
        <v>3169</v>
      </c>
      <c r="C828" s="1">
        <v>1.0</v>
      </c>
      <c r="D828" s="1" t="s">
        <v>16113</v>
      </c>
      <c r="E828" s="2" t="str">
        <f>IFERROR(__xludf.DUMMYFUNCTION("INDEX(SPLIT(A828, ""_""), 2)"),"demonstones")</f>
        <v>demonstones</v>
      </c>
      <c r="F828" s="1" t="s">
        <v>93</v>
      </c>
      <c r="G828" s="2">
        <f>IFERROR(__xludf.DUMMYFUNCTION("IF(B828="""","""",COUNTA(SPLIT(B828,"" "")))"),6.0)</f>
        <v>6</v>
      </c>
    </row>
    <row r="829">
      <c r="A829" s="1" t="s">
        <v>3170</v>
      </c>
      <c r="B829" s="1" t="s">
        <v>3171</v>
      </c>
      <c r="C829" s="1">
        <v>2.0</v>
      </c>
      <c r="D829" s="1" t="s">
        <v>16118</v>
      </c>
      <c r="E829" s="2" t="str">
        <f>IFERROR(__xludf.DUMMYFUNCTION("INDEX(SPLIT(A829, ""_""), 2)"),"demonstones")</f>
        <v>demonstones</v>
      </c>
      <c r="F829" s="1" t="s">
        <v>93</v>
      </c>
      <c r="G829" s="2">
        <f>IFERROR(__xludf.DUMMYFUNCTION("IF(B829="""","""",COUNTA(SPLIT(B829,"" "")))"),14.0)</f>
        <v>14</v>
      </c>
    </row>
    <row r="830">
      <c r="A830" s="1" t="s">
        <v>3172</v>
      </c>
      <c r="B830" s="1" t="s">
        <v>3173</v>
      </c>
      <c r="C830" s="1">
        <v>1.0</v>
      </c>
      <c r="D830" s="1" t="s">
        <v>16113</v>
      </c>
      <c r="E830" s="2" t="str">
        <f>IFERROR(__xludf.DUMMYFUNCTION("INDEX(SPLIT(A830, ""_""), 2)"),"demonstones")</f>
        <v>demonstones</v>
      </c>
      <c r="F830" s="1" t="s">
        <v>93</v>
      </c>
      <c r="G830" s="2">
        <f>IFERROR(__xludf.DUMMYFUNCTION("IF(B830="""","""",COUNTA(SPLIT(B830,"" "")))"),20.0)</f>
        <v>20</v>
      </c>
    </row>
    <row r="831">
      <c r="A831" s="1" t="s">
        <v>3174</v>
      </c>
      <c r="B831" s="1" t="s">
        <v>3175</v>
      </c>
      <c r="C831" s="1">
        <v>3.0</v>
      </c>
      <c r="D831" s="1" t="s">
        <v>818</v>
      </c>
      <c r="E831" s="2" t="str">
        <f>IFERROR(__xludf.DUMMYFUNCTION("INDEX(SPLIT(A831, ""_""), 2)"),"demonstones")</f>
        <v>demonstones</v>
      </c>
      <c r="F831" s="1" t="s">
        <v>93</v>
      </c>
      <c r="G831" s="2">
        <f>IFERROR(__xludf.DUMMYFUNCTION("IF(B831="""","""",COUNTA(SPLIT(B831,"" "")))"),4.0)</f>
        <v>4</v>
      </c>
    </row>
    <row r="832">
      <c r="A832" s="1" t="s">
        <v>3176</v>
      </c>
      <c r="B832" s="1" t="s">
        <v>3177</v>
      </c>
      <c r="C832" s="1">
        <v>1.0</v>
      </c>
      <c r="D832" s="1" t="s">
        <v>16113</v>
      </c>
      <c r="E832" s="2" t="str">
        <f>IFERROR(__xludf.DUMMYFUNCTION("INDEX(SPLIT(A832, ""_""), 2)"),"demonstones")</f>
        <v>demonstones</v>
      </c>
      <c r="F832" s="1" t="s">
        <v>93</v>
      </c>
      <c r="G832" s="2">
        <f>IFERROR(__xludf.DUMMYFUNCTION("IF(B832="""","""",COUNTA(SPLIT(B832,"" "")))"),32.0)</f>
        <v>32</v>
      </c>
    </row>
    <row r="833">
      <c r="A833" s="1" t="s">
        <v>3178</v>
      </c>
      <c r="B833" s="1" t="s">
        <v>3179</v>
      </c>
      <c r="C833" s="1">
        <v>3.0</v>
      </c>
      <c r="D833" s="1" t="s">
        <v>818</v>
      </c>
      <c r="E833" s="2" t="str">
        <f>IFERROR(__xludf.DUMMYFUNCTION("INDEX(SPLIT(A833, ""_""), 2)"),"demonstones")</f>
        <v>demonstones</v>
      </c>
      <c r="F833" s="1" t="s">
        <v>93</v>
      </c>
      <c r="G833" s="2">
        <f>IFERROR(__xludf.DUMMYFUNCTION("IF(B833="""","""",COUNTA(SPLIT(B833,"" "")))"),2.0)</f>
        <v>2</v>
      </c>
    </row>
    <row r="834">
      <c r="A834" s="1" t="s">
        <v>3180</v>
      </c>
      <c r="B834" s="1" t="s">
        <v>3181</v>
      </c>
      <c r="C834" s="1">
        <v>1.0</v>
      </c>
      <c r="D834" s="1" t="s">
        <v>16113</v>
      </c>
      <c r="E834" s="2" t="str">
        <f>IFERROR(__xludf.DUMMYFUNCTION("INDEX(SPLIT(A834, ""_""), 2)"),"demonstones")</f>
        <v>demonstones</v>
      </c>
      <c r="F834" s="1" t="s">
        <v>93</v>
      </c>
      <c r="G834" s="2">
        <f>IFERROR(__xludf.DUMMYFUNCTION("IF(B834="""","""",COUNTA(SPLIT(B834,"" "")))"),29.0)</f>
        <v>29</v>
      </c>
    </row>
    <row r="835">
      <c r="A835" s="1" t="s">
        <v>3182</v>
      </c>
      <c r="B835" s="1" t="s">
        <v>3183</v>
      </c>
      <c r="C835" s="1">
        <v>3.0</v>
      </c>
      <c r="D835" s="1" t="s">
        <v>818</v>
      </c>
      <c r="E835" s="2" t="str">
        <f>IFERROR(__xludf.DUMMYFUNCTION("INDEX(SPLIT(A835, ""_""), 2)"),"demonstones")</f>
        <v>demonstones</v>
      </c>
      <c r="F835" s="1" t="s">
        <v>93</v>
      </c>
      <c r="G835" s="2">
        <f>IFERROR(__xludf.DUMMYFUNCTION("IF(B835="""","""",COUNTA(SPLIT(B835,"" "")))"),2.0)</f>
        <v>2</v>
      </c>
    </row>
    <row r="836">
      <c r="A836" s="1" t="s">
        <v>3184</v>
      </c>
      <c r="B836" s="1" t="s">
        <v>3185</v>
      </c>
      <c r="C836" s="1">
        <v>1.0</v>
      </c>
      <c r="D836" s="1" t="s">
        <v>16113</v>
      </c>
      <c r="E836" s="2" t="str">
        <f>IFERROR(__xludf.DUMMYFUNCTION("INDEX(SPLIT(A836, ""_""), 2)"),"demonstones")</f>
        <v>demonstones</v>
      </c>
      <c r="F836" s="1" t="s">
        <v>93</v>
      </c>
      <c r="G836" s="2">
        <f>IFERROR(__xludf.DUMMYFUNCTION("IF(B836="""","""",COUNTA(SPLIT(B836,"" "")))"),15.0)</f>
        <v>15</v>
      </c>
    </row>
    <row r="837">
      <c r="A837" s="1" t="s">
        <v>3186</v>
      </c>
      <c r="B837" s="1" t="s">
        <v>3187</v>
      </c>
      <c r="C837" s="1">
        <v>2.0</v>
      </c>
      <c r="D837" s="1" t="s">
        <v>16118</v>
      </c>
      <c r="E837" s="2" t="str">
        <f>IFERROR(__xludf.DUMMYFUNCTION("INDEX(SPLIT(A837, ""_""), 2)"),"demonstones")</f>
        <v>demonstones</v>
      </c>
      <c r="F837" s="1" t="s">
        <v>93</v>
      </c>
      <c r="G837" s="2">
        <f>IFERROR(__xludf.DUMMYFUNCTION("IF(B837="""","""",COUNTA(SPLIT(B837,"" "")))"),3.0)</f>
        <v>3</v>
      </c>
    </row>
    <row r="838">
      <c r="A838" s="1" t="s">
        <v>3188</v>
      </c>
      <c r="B838" s="1" t="s">
        <v>3189</v>
      </c>
      <c r="C838" s="1">
        <v>9.0</v>
      </c>
      <c r="D838" s="1" t="s">
        <v>16120</v>
      </c>
      <c r="E838" s="2" t="str">
        <f>IFERROR(__xludf.DUMMYFUNCTION("INDEX(SPLIT(A838, ""_""), 2)"),"demonstones")</f>
        <v>demonstones</v>
      </c>
      <c r="F838" s="1" t="s">
        <v>93</v>
      </c>
      <c r="G838" s="2">
        <f>IFERROR(__xludf.DUMMYFUNCTION("IF(B838="""","""",COUNTA(SPLIT(B838,"" "")))"),5.0)</f>
        <v>5</v>
      </c>
    </row>
    <row r="839">
      <c r="A839" s="1" t="s">
        <v>3190</v>
      </c>
      <c r="B839" s="1" t="s">
        <v>3191</v>
      </c>
      <c r="C839" s="1">
        <v>1.0</v>
      </c>
      <c r="D839" s="1" t="s">
        <v>16113</v>
      </c>
      <c r="E839" s="2" t="str">
        <f>IFERROR(__xludf.DUMMYFUNCTION("INDEX(SPLIT(A839, ""_""), 2)"),"demonstones")</f>
        <v>demonstones</v>
      </c>
      <c r="F839" s="1" t="s">
        <v>93</v>
      </c>
      <c r="G839" s="2">
        <f>IFERROR(__xludf.DUMMYFUNCTION("IF(B839="""","""",COUNTA(SPLIT(B839,"" "")))"),1.0)</f>
        <v>1</v>
      </c>
    </row>
    <row r="840">
      <c r="A840" s="1" t="s">
        <v>3192</v>
      </c>
      <c r="B840" s="1" t="s">
        <v>3193</v>
      </c>
      <c r="C840" s="1">
        <v>1.0</v>
      </c>
      <c r="D840" s="1" t="s">
        <v>16113</v>
      </c>
      <c r="E840" s="2" t="str">
        <f>IFERROR(__xludf.DUMMYFUNCTION("INDEX(SPLIT(A840, ""_""), 2)"),"demonstones")</f>
        <v>demonstones</v>
      </c>
      <c r="F840" s="1" t="s">
        <v>93</v>
      </c>
      <c r="G840" s="2">
        <f>IFERROR(__xludf.DUMMYFUNCTION("IF(B840="""","""",COUNTA(SPLIT(B840,"" "")))"),7.0)</f>
        <v>7</v>
      </c>
    </row>
    <row r="841">
      <c r="A841" s="1" t="s">
        <v>3194</v>
      </c>
      <c r="B841" s="1" t="s">
        <v>3195</v>
      </c>
      <c r="C841" s="1">
        <v>1.0</v>
      </c>
      <c r="D841" s="1" t="s">
        <v>16113</v>
      </c>
      <c r="E841" s="2" t="str">
        <f>IFERROR(__xludf.DUMMYFUNCTION("INDEX(SPLIT(A841, ""_""), 2)"),"demonstones")</f>
        <v>demonstones</v>
      </c>
      <c r="F841" s="1" t="s">
        <v>93</v>
      </c>
      <c r="G841" s="2">
        <f>IFERROR(__xludf.DUMMYFUNCTION("IF(B841="""","""",COUNTA(SPLIT(B841,"" "")))"),25.0)</f>
        <v>25</v>
      </c>
    </row>
    <row r="842">
      <c r="A842" s="1" t="s">
        <v>3196</v>
      </c>
      <c r="B842" s="1" t="s">
        <v>3197</v>
      </c>
      <c r="C842" s="1">
        <v>1.0</v>
      </c>
      <c r="D842" s="1" t="s">
        <v>16113</v>
      </c>
      <c r="E842" s="2" t="str">
        <f>IFERROR(__xludf.DUMMYFUNCTION("INDEX(SPLIT(A842, ""_""), 2)"),"demonstones")</f>
        <v>demonstones</v>
      </c>
      <c r="F842" s="1" t="s">
        <v>93</v>
      </c>
      <c r="G842" s="2">
        <f>IFERROR(__xludf.DUMMYFUNCTION("IF(B842="""","""",COUNTA(SPLIT(B842,"" "")))"),9.0)</f>
        <v>9</v>
      </c>
    </row>
    <row r="843">
      <c r="A843" s="1" t="s">
        <v>3198</v>
      </c>
      <c r="B843" s="1" t="s">
        <v>3199</v>
      </c>
      <c r="C843" s="1">
        <v>1.0</v>
      </c>
      <c r="D843" s="1" t="s">
        <v>16113</v>
      </c>
      <c r="E843" s="2" t="str">
        <f>IFERROR(__xludf.DUMMYFUNCTION("INDEX(SPLIT(A843, ""_""), 2)"),"demonstones")</f>
        <v>demonstones</v>
      </c>
      <c r="F843" s="1" t="s">
        <v>93</v>
      </c>
      <c r="G843" s="2">
        <f>IFERROR(__xludf.DUMMYFUNCTION("IF(B843="""","""",COUNTA(SPLIT(B843,"" "")))"),13.0)</f>
        <v>13</v>
      </c>
    </row>
    <row r="844">
      <c r="A844" s="1" t="s">
        <v>3200</v>
      </c>
      <c r="B844" s="1" t="s">
        <v>3201</v>
      </c>
      <c r="C844" s="1">
        <v>1.0</v>
      </c>
      <c r="D844" s="1" t="s">
        <v>16113</v>
      </c>
      <c r="E844" s="2" t="str">
        <f>IFERROR(__xludf.DUMMYFUNCTION("INDEX(SPLIT(A844, ""_""), 2)"),"demonstones")</f>
        <v>demonstones</v>
      </c>
      <c r="F844" s="1" t="s">
        <v>93</v>
      </c>
      <c r="G844" s="2">
        <f>IFERROR(__xludf.DUMMYFUNCTION("IF(B844="""","""",COUNTA(SPLIT(B844,"" "")))"),9.0)</f>
        <v>9</v>
      </c>
    </row>
    <row r="845">
      <c r="A845" s="1" t="s">
        <v>3202</v>
      </c>
      <c r="B845" s="1" t="s">
        <v>3203</v>
      </c>
      <c r="C845" s="1">
        <v>1.0</v>
      </c>
      <c r="D845" s="1" t="s">
        <v>16113</v>
      </c>
      <c r="E845" s="2" t="str">
        <f>IFERROR(__xludf.DUMMYFUNCTION("INDEX(SPLIT(A845, ""_""), 2)"),"demonstones")</f>
        <v>demonstones</v>
      </c>
      <c r="F845" s="1" t="s">
        <v>93</v>
      </c>
      <c r="G845" s="2">
        <f>IFERROR(__xludf.DUMMYFUNCTION("IF(B845="""","""",COUNTA(SPLIT(B845,"" "")))"),13.0)</f>
        <v>13</v>
      </c>
    </row>
    <row r="846">
      <c r="A846" s="1" t="s">
        <v>3204</v>
      </c>
      <c r="B846" s="1" t="s">
        <v>3205</v>
      </c>
      <c r="C846" s="1">
        <v>1.0</v>
      </c>
      <c r="D846" s="1" t="s">
        <v>16113</v>
      </c>
      <c r="E846" s="2" t="str">
        <f>IFERROR(__xludf.DUMMYFUNCTION("INDEX(SPLIT(A846, ""_""), 2)"),"demonstones")</f>
        <v>demonstones</v>
      </c>
      <c r="F846" s="1" t="s">
        <v>93</v>
      </c>
      <c r="G846" s="2">
        <f>IFERROR(__xludf.DUMMYFUNCTION("IF(B846="""","""",COUNTA(SPLIT(B846,"" "")))"),12.0)</f>
        <v>12</v>
      </c>
    </row>
    <row r="847">
      <c r="A847" s="1" t="s">
        <v>3206</v>
      </c>
      <c r="B847" s="1" t="s">
        <v>3207</v>
      </c>
      <c r="C847" s="1">
        <v>1.0</v>
      </c>
      <c r="D847" s="1" t="s">
        <v>16113</v>
      </c>
      <c r="E847" s="2" t="str">
        <f>IFERROR(__xludf.DUMMYFUNCTION("INDEX(SPLIT(A847, ""_""), 2)"),"demonstones")</f>
        <v>demonstones</v>
      </c>
      <c r="F847" s="1" t="s">
        <v>93</v>
      </c>
      <c r="G847" s="2">
        <f>IFERROR(__xludf.DUMMYFUNCTION("IF(B847="""","""",COUNTA(SPLIT(B847,"" "")))"),8.0)</f>
        <v>8</v>
      </c>
    </row>
    <row r="848">
      <c r="A848" s="1" t="s">
        <v>3208</v>
      </c>
      <c r="B848" s="1" t="s">
        <v>3209</v>
      </c>
      <c r="C848" s="1">
        <v>1.0</v>
      </c>
      <c r="D848" s="1" t="s">
        <v>16113</v>
      </c>
      <c r="E848" s="2" t="str">
        <f>IFERROR(__xludf.DUMMYFUNCTION("INDEX(SPLIT(A848, ""_""), 2)"),"demonstones")</f>
        <v>demonstones</v>
      </c>
      <c r="F848" s="1" t="s">
        <v>93</v>
      </c>
      <c r="G848" s="2">
        <f>IFERROR(__xludf.DUMMYFUNCTION("IF(B848="""","""",COUNTA(SPLIT(B848,"" "")))"),12.0)</f>
        <v>12</v>
      </c>
    </row>
    <row r="849">
      <c r="A849" s="1" t="s">
        <v>3210</v>
      </c>
      <c r="B849" s="1" t="s">
        <v>3211</v>
      </c>
      <c r="C849" s="1">
        <v>1.0</v>
      </c>
      <c r="D849" s="1" t="s">
        <v>16113</v>
      </c>
      <c r="E849" s="2" t="str">
        <f>IFERROR(__xludf.DUMMYFUNCTION("INDEX(SPLIT(A849, ""_""), 2)"),"demonstones")</f>
        <v>demonstones</v>
      </c>
      <c r="F849" s="1" t="s">
        <v>93</v>
      </c>
      <c r="G849" s="2">
        <f>IFERROR(__xludf.DUMMYFUNCTION("IF(B849="""","""",COUNTA(SPLIT(B849,"" "")))"),15.0)</f>
        <v>15</v>
      </c>
    </row>
    <row r="850">
      <c r="A850" s="1" t="s">
        <v>3212</v>
      </c>
      <c r="B850" s="1" t="s">
        <v>3213</v>
      </c>
      <c r="C850" s="1">
        <v>1.0</v>
      </c>
      <c r="D850" s="1" t="s">
        <v>16113</v>
      </c>
      <c r="E850" s="2" t="str">
        <f>IFERROR(__xludf.DUMMYFUNCTION("INDEX(SPLIT(A850, ""_""), 2)"),"demonstones")</f>
        <v>demonstones</v>
      </c>
      <c r="F850" s="1" t="s">
        <v>93</v>
      </c>
      <c r="G850" s="2">
        <f>IFERROR(__xludf.DUMMYFUNCTION("IF(B850="""","""",COUNTA(SPLIT(B850,"" "")))"),15.0)</f>
        <v>15</v>
      </c>
    </row>
    <row r="851">
      <c r="A851" s="1" t="s">
        <v>3214</v>
      </c>
      <c r="B851" s="1" t="s">
        <v>3215</v>
      </c>
      <c r="C851" s="1">
        <v>1.0</v>
      </c>
      <c r="D851" s="1" t="s">
        <v>16113</v>
      </c>
      <c r="E851" s="2" t="str">
        <f>IFERROR(__xludf.DUMMYFUNCTION("INDEX(SPLIT(A851, ""_""), 2)"),"demonstones")</f>
        <v>demonstones</v>
      </c>
      <c r="F851" s="1" t="s">
        <v>93</v>
      </c>
      <c r="G851" s="2">
        <f>IFERROR(__xludf.DUMMYFUNCTION("IF(B851="""","""",COUNTA(SPLIT(B851,"" "")))"),45.0)</f>
        <v>45</v>
      </c>
    </row>
    <row r="852">
      <c r="A852" s="1" t="s">
        <v>3216</v>
      </c>
      <c r="B852" s="1" t="s">
        <v>3217</v>
      </c>
      <c r="C852" s="1">
        <v>1.0</v>
      </c>
      <c r="D852" s="1" t="s">
        <v>16113</v>
      </c>
      <c r="E852" s="2" t="str">
        <f>IFERROR(__xludf.DUMMYFUNCTION("INDEX(SPLIT(A852, ""_""), 2)"),"demonstones")</f>
        <v>demonstones</v>
      </c>
      <c r="F852" s="1" t="s">
        <v>93</v>
      </c>
      <c r="G852" s="2">
        <f>IFERROR(__xludf.DUMMYFUNCTION("IF(B852="""","""",COUNTA(SPLIT(B852,"" "")))"),38.0)</f>
        <v>38</v>
      </c>
    </row>
    <row r="853">
      <c r="A853" s="1" t="s">
        <v>3218</v>
      </c>
      <c r="B853" s="1" t="s">
        <v>3219</v>
      </c>
      <c r="C853" s="1">
        <v>1.0</v>
      </c>
      <c r="D853" s="1" t="s">
        <v>16113</v>
      </c>
      <c r="E853" s="2" t="str">
        <f>IFERROR(__xludf.DUMMYFUNCTION("INDEX(SPLIT(A853, ""_""), 2)"),"demonstones")</f>
        <v>demonstones</v>
      </c>
      <c r="F853" s="1" t="s">
        <v>93</v>
      </c>
      <c r="G853" s="2">
        <f>IFERROR(__xludf.DUMMYFUNCTION("IF(B853="""","""",COUNTA(SPLIT(B853,"" "")))"),24.0)</f>
        <v>24</v>
      </c>
    </row>
    <row r="854">
      <c r="A854" s="1" t="s">
        <v>3220</v>
      </c>
      <c r="B854" s="1" t="s">
        <v>3221</v>
      </c>
      <c r="C854" s="1">
        <v>1.0</v>
      </c>
      <c r="D854" s="1" t="s">
        <v>16113</v>
      </c>
      <c r="E854" s="2" t="str">
        <f>IFERROR(__xludf.DUMMYFUNCTION("INDEX(SPLIT(A854, ""_""), 2)"),"demonstones")</f>
        <v>demonstones</v>
      </c>
      <c r="F854" s="1" t="s">
        <v>93</v>
      </c>
      <c r="G854" s="2">
        <f>IFERROR(__xludf.DUMMYFUNCTION("IF(B854="""","""",COUNTA(SPLIT(B854,"" "")))"),39.0)</f>
        <v>39</v>
      </c>
    </row>
    <row r="855">
      <c r="A855" s="1" t="s">
        <v>3222</v>
      </c>
      <c r="B855" s="1" t="s">
        <v>3223</v>
      </c>
      <c r="C855" s="1">
        <v>1.0</v>
      </c>
      <c r="D855" s="1" t="s">
        <v>16113</v>
      </c>
      <c r="E855" s="2" t="str">
        <f>IFERROR(__xludf.DUMMYFUNCTION("INDEX(SPLIT(A855, ""_""), 2)"),"demonstones")</f>
        <v>demonstones</v>
      </c>
      <c r="F855" s="1" t="s">
        <v>93</v>
      </c>
      <c r="G855" s="2">
        <f>IFERROR(__xludf.DUMMYFUNCTION("IF(B855="""","""",COUNTA(SPLIT(B855,"" "")))"),33.0)</f>
        <v>33</v>
      </c>
    </row>
    <row r="856">
      <c r="A856" s="1" t="s">
        <v>3224</v>
      </c>
      <c r="B856" s="1" t="s">
        <v>3225</v>
      </c>
      <c r="C856" s="1">
        <v>1.0</v>
      </c>
      <c r="D856" s="1" t="s">
        <v>16113</v>
      </c>
      <c r="E856" s="2" t="str">
        <f>IFERROR(__xludf.DUMMYFUNCTION("INDEX(SPLIT(A856, ""_""), 2)"),"demonstones")</f>
        <v>demonstones</v>
      </c>
      <c r="F856" s="1" t="s">
        <v>93</v>
      </c>
      <c r="G856" s="2">
        <f>IFERROR(__xludf.DUMMYFUNCTION("IF(B856="""","""",COUNTA(SPLIT(B856,"" "")))"),45.0)</f>
        <v>45</v>
      </c>
    </row>
    <row r="857">
      <c r="A857" s="1" t="s">
        <v>3226</v>
      </c>
      <c r="B857" s="1" t="s">
        <v>3227</v>
      </c>
      <c r="C857" s="1">
        <v>1.0</v>
      </c>
      <c r="D857" s="1" t="s">
        <v>16113</v>
      </c>
      <c r="E857" s="2" t="str">
        <f>IFERROR(__xludf.DUMMYFUNCTION("INDEX(SPLIT(A857, ""_""), 2)"),"demonstones")</f>
        <v>demonstones</v>
      </c>
      <c r="F857" s="1" t="s">
        <v>93</v>
      </c>
      <c r="G857" s="2">
        <f>IFERROR(__xludf.DUMMYFUNCTION("IF(B857="""","""",COUNTA(SPLIT(B857,"" "")))"),22.0)</f>
        <v>22</v>
      </c>
    </row>
    <row r="858">
      <c r="A858" s="1" t="s">
        <v>3228</v>
      </c>
      <c r="B858" s="1" t="s">
        <v>3229</v>
      </c>
      <c r="C858" s="1">
        <v>2.0</v>
      </c>
      <c r="D858" s="1" t="s">
        <v>16118</v>
      </c>
      <c r="E858" s="2" t="str">
        <f>IFERROR(__xludf.DUMMYFUNCTION("INDEX(SPLIT(A858, ""_""), 2)"),"demonstones")</f>
        <v>demonstones</v>
      </c>
      <c r="F858" s="1" t="s">
        <v>93</v>
      </c>
      <c r="G858" s="2">
        <f>IFERROR(__xludf.DUMMYFUNCTION("IF(B858="""","""",COUNTA(SPLIT(B858,"" "")))"),8.0)</f>
        <v>8</v>
      </c>
    </row>
    <row r="859">
      <c r="A859" s="1" t="s">
        <v>3230</v>
      </c>
      <c r="B859" s="1" t="s">
        <v>3231</v>
      </c>
      <c r="C859" s="1">
        <v>1.0</v>
      </c>
      <c r="D859" s="1" t="s">
        <v>16113</v>
      </c>
      <c r="E859" s="2" t="str">
        <f>IFERROR(__xludf.DUMMYFUNCTION("INDEX(SPLIT(A859, ""_""), 2)"),"demonstones")</f>
        <v>demonstones</v>
      </c>
      <c r="F859" s="1" t="s">
        <v>93</v>
      </c>
      <c r="G859" s="2">
        <f>IFERROR(__xludf.DUMMYFUNCTION("IF(B859="""","""",COUNTA(SPLIT(B859,"" "")))"),17.0)</f>
        <v>17</v>
      </c>
    </row>
    <row r="860">
      <c r="A860" s="1" t="s">
        <v>3232</v>
      </c>
      <c r="B860" s="1" t="s">
        <v>3233</v>
      </c>
      <c r="C860" s="1">
        <v>1.0</v>
      </c>
      <c r="D860" s="1" t="s">
        <v>16113</v>
      </c>
      <c r="E860" s="2" t="str">
        <f>IFERROR(__xludf.DUMMYFUNCTION("INDEX(SPLIT(A860, ""_""), 2)"),"demonstones")</f>
        <v>demonstones</v>
      </c>
      <c r="F860" s="1" t="s">
        <v>93</v>
      </c>
      <c r="G860" s="2">
        <f>IFERROR(__xludf.DUMMYFUNCTION("IF(B860="""","""",COUNTA(SPLIT(B860,"" "")))"),38.0)</f>
        <v>38</v>
      </c>
    </row>
    <row r="861">
      <c r="A861" s="1" t="s">
        <v>3234</v>
      </c>
      <c r="B861" s="1" t="s">
        <v>3235</v>
      </c>
      <c r="C861" s="1">
        <v>1.0</v>
      </c>
      <c r="D861" s="1" t="s">
        <v>16113</v>
      </c>
      <c r="E861" s="2" t="str">
        <f>IFERROR(__xludf.DUMMYFUNCTION("INDEX(SPLIT(A861, ""_""), 2)"),"demonstones")</f>
        <v>demonstones</v>
      </c>
      <c r="F861" s="1" t="s">
        <v>93</v>
      </c>
      <c r="G861" s="2">
        <f>IFERROR(__xludf.DUMMYFUNCTION("IF(B861="""","""",COUNTA(SPLIT(B861,"" "")))"),11.0)</f>
        <v>11</v>
      </c>
    </row>
    <row r="862">
      <c r="A862" s="1" t="s">
        <v>3236</v>
      </c>
      <c r="B862" s="1" t="s">
        <v>3237</v>
      </c>
      <c r="C862" s="1">
        <v>1.0</v>
      </c>
      <c r="D862" s="1" t="s">
        <v>16113</v>
      </c>
      <c r="E862" s="2" t="str">
        <f>IFERROR(__xludf.DUMMYFUNCTION("INDEX(SPLIT(A862, ""_""), 2)"),"demonstones")</f>
        <v>demonstones</v>
      </c>
      <c r="F862" s="1" t="s">
        <v>93</v>
      </c>
      <c r="G862" s="2">
        <f>IFERROR(__xludf.DUMMYFUNCTION("IF(B862="""","""",COUNTA(SPLIT(B862,"" "")))"),21.0)</f>
        <v>21</v>
      </c>
    </row>
    <row r="863">
      <c r="A863" s="1" t="s">
        <v>3238</v>
      </c>
      <c r="B863" s="1" t="s">
        <v>3239</v>
      </c>
      <c r="C863" s="1">
        <v>1.0</v>
      </c>
      <c r="D863" s="1" t="s">
        <v>16113</v>
      </c>
      <c r="E863" s="2" t="str">
        <f>IFERROR(__xludf.DUMMYFUNCTION("INDEX(SPLIT(A863, ""_""), 2)"),"demonstones")</f>
        <v>demonstones</v>
      </c>
      <c r="F863" s="1" t="s">
        <v>93</v>
      </c>
      <c r="G863" s="2">
        <f>IFERROR(__xludf.DUMMYFUNCTION("IF(B863="""","""",COUNTA(SPLIT(B863,"" "")))"),27.0)</f>
        <v>27</v>
      </c>
    </row>
    <row r="864">
      <c r="A864" s="1" t="s">
        <v>3240</v>
      </c>
      <c r="B864" s="1" t="s">
        <v>3241</v>
      </c>
      <c r="C864" s="1">
        <v>1.0</v>
      </c>
      <c r="D864" s="1" t="s">
        <v>16113</v>
      </c>
      <c r="E864" s="2" t="str">
        <f>IFERROR(__xludf.DUMMYFUNCTION("INDEX(SPLIT(A864, ""_""), 2)"),"demonstones")</f>
        <v>demonstones</v>
      </c>
      <c r="F864" s="1" t="s">
        <v>93</v>
      </c>
      <c r="G864" s="2">
        <f>IFERROR(__xludf.DUMMYFUNCTION("IF(B864="""","""",COUNTA(SPLIT(B864,"" "")))"),33.0)</f>
        <v>33</v>
      </c>
    </row>
    <row r="865">
      <c r="A865" s="1" t="s">
        <v>3242</v>
      </c>
      <c r="B865" s="1" t="s">
        <v>3243</v>
      </c>
      <c r="C865" s="1">
        <v>17.0</v>
      </c>
      <c r="D865" s="1" t="s">
        <v>812</v>
      </c>
      <c r="E865" s="2" t="str">
        <f>IFERROR(__xludf.DUMMYFUNCTION("INDEX(SPLIT(A865, ""_""), 2)"),"escape")</f>
        <v>escape</v>
      </c>
      <c r="F865" s="1" t="s">
        <v>3299</v>
      </c>
      <c r="G865" s="2">
        <f>IFERROR(__xludf.DUMMYFUNCTION("IF(B865="""","""",COUNTA(SPLIT(B865,"" "")))"),10.0)</f>
        <v>10</v>
      </c>
    </row>
    <row r="866">
      <c r="A866" s="1" t="s">
        <v>3244</v>
      </c>
      <c r="B866" s="1" t="s">
        <v>3245</v>
      </c>
      <c r="C866" s="1">
        <v>17.0</v>
      </c>
      <c r="D866" s="1" t="s">
        <v>812</v>
      </c>
      <c r="E866" s="2" t="str">
        <f>IFERROR(__xludf.DUMMYFUNCTION("INDEX(SPLIT(A866, ""_""), 2)"),"escape")</f>
        <v>escape</v>
      </c>
      <c r="F866" s="1" t="s">
        <v>3299</v>
      </c>
      <c r="G866" s="2">
        <f>IFERROR(__xludf.DUMMYFUNCTION("IF(B866="""","""",COUNTA(SPLIT(B866,"" "")))"),8.0)</f>
        <v>8</v>
      </c>
    </row>
    <row r="867">
      <c r="A867" s="1" t="s">
        <v>3246</v>
      </c>
      <c r="B867" s="1" t="s">
        <v>3247</v>
      </c>
      <c r="C867" s="1">
        <v>17.0</v>
      </c>
      <c r="D867" s="1" t="s">
        <v>812</v>
      </c>
      <c r="E867" s="2" t="str">
        <f>IFERROR(__xludf.DUMMYFUNCTION("INDEX(SPLIT(A867, ""_""), 2)"),"escape")</f>
        <v>escape</v>
      </c>
      <c r="F867" s="1" t="s">
        <v>3299</v>
      </c>
      <c r="G867" s="2">
        <f>IFERROR(__xludf.DUMMYFUNCTION("IF(B867="""","""",COUNTA(SPLIT(B867,"" "")))"),13.0)</f>
        <v>13</v>
      </c>
    </row>
    <row r="868">
      <c r="A868" s="1" t="s">
        <v>3248</v>
      </c>
      <c r="B868" s="1" t="s">
        <v>3249</v>
      </c>
      <c r="C868" s="1">
        <v>17.0</v>
      </c>
      <c r="D868" s="1" t="s">
        <v>812</v>
      </c>
      <c r="E868" s="2" t="str">
        <f>IFERROR(__xludf.DUMMYFUNCTION("INDEX(SPLIT(A868, ""_""), 2)"),"escape")</f>
        <v>escape</v>
      </c>
      <c r="F868" s="1" t="s">
        <v>3299</v>
      </c>
      <c r="G868" s="2">
        <f>IFERROR(__xludf.DUMMYFUNCTION("IF(B868="""","""",COUNTA(SPLIT(B868,"" "")))"),3.0)</f>
        <v>3</v>
      </c>
    </row>
    <row r="869">
      <c r="A869" s="1" t="s">
        <v>3250</v>
      </c>
      <c r="B869" s="1" t="s">
        <v>3251</v>
      </c>
      <c r="C869" s="1">
        <v>17.0</v>
      </c>
      <c r="D869" s="1" t="s">
        <v>812</v>
      </c>
      <c r="E869" s="2" t="str">
        <f>IFERROR(__xludf.DUMMYFUNCTION("INDEX(SPLIT(A869, ""_""), 2)"),"escape")</f>
        <v>escape</v>
      </c>
      <c r="F869" s="1" t="s">
        <v>3299</v>
      </c>
      <c r="G869" s="2">
        <f>IFERROR(__xludf.DUMMYFUNCTION("IF(B869="""","""",COUNTA(SPLIT(B869,"" "")))"),5.0)</f>
        <v>5</v>
      </c>
    </row>
    <row r="870">
      <c r="A870" s="1" t="s">
        <v>3252</v>
      </c>
      <c r="B870" s="1" t="s">
        <v>3253</v>
      </c>
      <c r="C870" s="1">
        <v>17.0</v>
      </c>
      <c r="D870" s="1" t="s">
        <v>812</v>
      </c>
      <c r="E870" s="2" t="str">
        <f>IFERROR(__xludf.DUMMYFUNCTION("INDEX(SPLIT(A870, ""_""), 2)"),"escape")</f>
        <v>escape</v>
      </c>
      <c r="F870" s="1" t="s">
        <v>3299</v>
      </c>
      <c r="G870" s="2">
        <f>IFERROR(__xludf.DUMMYFUNCTION("IF(B870="""","""",COUNTA(SPLIT(B870,"" "")))"),20.0)</f>
        <v>20</v>
      </c>
    </row>
    <row r="871">
      <c r="A871" s="1" t="s">
        <v>3254</v>
      </c>
      <c r="B871" s="1" t="s">
        <v>3255</v>
      </c>
      <c r="C871" s="1">
        <v>1.0</v>
      </c>
      <c r="D871" s="1" t="s">
        <v>16113</v>
      </c>
      <c r="E871" s="2" t="str">
        <f>IFERROR(__xludf.DUMMYFUNCTION("INDEX(SPLIT(A871, ""_""), 2)"),"escape")</f>
        <v>escape</v>
      </c>
      <c r="F871" s="1" t="s">
        <v>3299</v>
      </c>
      <c r="G871" s="2">
        <f>IFERROR(__xludf.DUMMYFUNCTION("IF(B871="""","""",COUNTA(SPLIT(B871,"" "")))"),15.0)</f>
        <v>15</v>
      </c>
    </row>
    <row r="872">
      <c r="A872" s="1" t="s">
        <v>3256</v>
      </c>
      <c r="B872" s="1" t="s">
        <v>3257</v>
      </c>
      <c r="C872" s="1">
        <v>2.0</v>
      </c>
      <c r="D872" s="1" t="s">
        <v>16118</v>
      </c>
      <c r="E872" s="2" t="str">
        <f>IFERROR(__xludf.DUMMYFUNCTION("INDEX(SPLIT(A872, ""_""), 2)"),"escape")</f>
        <v>escape</v>
      </c>
      <c r="F872" s="1" t="s">
        <v>3299</v>
      </c>
      <c r="G872" s="2">
        <f>IFERROR(__xludf.DUMMYFUNCTION("IF(B872="""","""",COUNTA(SPLIT(B872,"" "")))"),34.0)</f>
        <v>34</v>
      </c>
    </row>
    <row r="873">
      <c r="A873" s="1" t="s">
        <v>3258</v>
      </c>
      <c r="B873" s="1" t="s">
        <v>3259</v>
      </c>
      <c r="C873" s="1">
        <v>17.0</v>
      </c>
      <c r="D873" s="1" t="s">
        <v>812</v>
      </c>
      <c r="E873" s="2" t="str">
        <f>IFERROR(__xludf.DUMMYFUNCTION("INDEX(SPLIT(A873, ""_""), 2)"),"escape")</f>
        <v>escape</v>
      </c>
      <c r="F873" s="1" t="s">
        <v>3299</v>
      </c>
      <c r="G873" s="2">
        <f>IFERROR(__xludf.DUMMYFUNCTION("IF(B873="""","""",COUNTA(SPLIT(B873,"" "")))"),19.0)</f>
        <v>19</v>
      </c>
    </row>
    <row r="874">
      <c r="A874" s="1" t="s">
        <v>3260</v>
      </c>
      <c r="B874" s="1" t="s">
        <v>3261</v>
      </c>
      <c r="C874" s="1">
        <v>1.0</v>
      </c>
      <c r="D874" s="1" t="s">
        <v>16113</v>
      </c>
      <c r="E874" s="2" t="str">
        <f>IFERROR(__xludf.DUMMYFUNCTION("INDEX(SPLIT(A874, ""_""), 2)"),"escape")</f>
        <v>escape</v>
      </c>
      <c r="F874" s="1" t="s">
        <v>3299</v>
      </c>
      <c r="G874" s="2">
        <f>IFERROR(__xludf.DUMMYFUNCTION("IF(B874="""","""",COUNTA(SPLIT(B874,"" "")))"),21.0)</f>
        <v>21</v>
      </c>
    </row>
    <row r="875">
      <c r="A875" s="1" t="s">
        <v>3262</v>
      </c>
      <c r="B875" s="1" t="s">
        <v>3263</v>
      </c>
      <c r="C875" s="1">
        <v>17.0</v>
      </c>
      <c r="D875" s="1" t="s">
        <v>812</v>
      </c>
      <c r="E875" s="2" t="str">
        <f>IFERROR(__xludf.DUMMYFUNCTION("INDEX(SPLIT(A875, ""_""), 2)"),"escape")</f>
        <v>escape</v>
      </c>
      <c r="F875" s="1" t="s">
        <v>3299</v>
      </c>
      <c r="G875" s="2">
        <f>IFERROR(__xludf.DUMMYFUNCTION("IF(B875="""","""",COUNTA(SPLIT(B875,"" "")))"),21.0)</f>
        <v>21</v>
      </c>
    </row>
    <row r="876">
      <c r="A876" s="1" t="s">
        <v>3264</v>
      </c>
      <c r="B876" s="1" t="s">
        <v>3265</v>
      </c>
      <c r="C876" s="1">
        <v>2.0</v>
      </c>
      <c r="D876" s="1" t="s">
        <v>16118</v>
      </c>
      <c r="E876" s="2" t="str">
        <f>IFERROR(__xludf.DUMMYFUNCTION("INDEX(SPLIT(A876, ""_""), 2)"),"escape")</f>
        <v>escape</v>
      </c>
      <c r="F876" s="1" t="s">
        <v>3299</v>
      </c>
      <c r="G876" s="2">
        <f>IFERROR(__xludf.DUMMYFUNCTION("IF(B876="""","""",COUNTA(SPLIT(B876,"" "")))"),29.0)</f>
        <v>29</v>
      </c>
    </row>
    <row r="877">
      <c r="A877" s="1" t="s">
        <v>3266</v>
      </c>
      <c r="B877" s="1" t="s">
        <v>3267</v>
      </c>
      <c r="C877" s="1">
        <v>9.0</v>
      </c>
      <c r="D877" s="1" t="s">
        <v>16120</v>
      </c>
      <c r="E877" s="2" t="str">
        <f>IFERROR(__xludf.DUMMYFUNCTION("INDEX(SPLIT(A877, ""_""), 2)"),"escape")</f>
        <v>escape</v>
      </c>
      <c r="F877" s="1" t="s">
        <v>3299</v>
      </c>
      <c r="G877" s="2">
        <f>IFERROR(__xludf.DUMMYFUNCTION("IF(B877="""","""",COUNTA(SPLIT(B877,"" "")))"),11.0)</f>
        <v>11</v>
      </c>
    </row>
    <row r="878">
      <c r="A878" s="1" t="s">
        <v>3268</v>
      </c>
      <c r="B878" s="1" t="s">
        <v>3269</v>
      </c>
      <c r="C878" s="1">
        <v>2.0</v>
      </c>
      <c r="D878" s="1" t="s">
        <v>16118</v>
      </c>
      <c r="E878" s="2" t="str">
        <f>IFERROR(__xludf.DUMMYFUNCTION("INDEX(SPLIT(A878, ""_""), 2)"),"escape")</f>
        <v>escape</v>
      </c>
      <c r="F878" s="1" t="s">
        <v>3299</v>
      </c>
      <c r="G878" s="2">
        <f>IFERROR(__xludf.DUMMYFUNCTION("IF(B878="""","""",COUNTA(SPLIT(B878,"" "")))"),4.0)</f>
        <v>4</v>
      </c>
    </row>
    <row r="879">
      <c r="A879" s="1" t="s">
        <v>3270</v>
      </c>
      <c r="B879" s="1" t="s">
        <v>3271</v>
      </c>
      <c r="C879" s="1">
        <v>17.0</v>
      </c>
      <c r="D879" s="1" t="s">
        <v>812</v>
      </c>
      <c r="E879" s="2" t="str">
        <f>IFERROR(__xludf.DUMMYFUNCTION("INDEX(SPLIT(A879, ""_""), 2)"),"escape")</f>
        <v>escape</v>
      </c>
      <c r="F879" s="1" t="s">
        <v>3299</v>
      </c>
      <c r="G879" s="2">
        <f>IFERROR(__xludf.DUMMYFUNCTION("IF(B879="""","""",COUNTA(SPLIT(B879,"" "")))"),29.0)</f>
        <v>29</v>
      </c>
    </row>
    <row r="880">
      <c r="A880" s="1" t="s">
        <v>3272</v>
      </c>
      <c r="B880" s="1" t="s">
        <v>3273</v>
      </c>
      <c r="C880" s="1">
        <v>2.0</v>
      </c>
      <c r="D880" s="1" t="s">
        <v>16118</v>
      </c>
      <c r="E880" s="2" t="str">
        <f>IFERROR(__xludf.DUMMYFUNCTION("INDEX(SPLIT(A880, ""_""), 2)"),"escape")</f>
        <v>escape</v>
      </c>
      <c r="F880" s="1" t="s">
        <v>3299</v>
      </c>
      <c r="G880" s="2">
        <f>IFERROR(__xludf.DUMMYFUNCTION("IF(B880="""","""",COUNTA(SPLIT(B880,"" "")))"),19.0)</f>
        <v>19</v>
      </c>
    </row>
    <row r="881">
      <c r="A881" s="1" t="s">
        <v>3274</v>
      </c>
      <c r="B881" s="1" t="s">
        <v>3275</v>
      </c>
      <c r="C881" s="1">
        <v>9.0</v>
      </c>
      <c r="D881" s="1" t="s">
        <v>16120</v>
      </c>
      <c r="E881" s="2" t="str">
        <f>IFERROR(__xludf.DUMMYFUNCTION("INDEX(SPLIT(A881, ""_""), 2)"),"escape")</f>
        <v>escape</v>
      </c>
      <c r="F881" s="1" t="s">
        <v>3299</v>
      </c>
      <c r="G881" s="2">
        <f>IFERROR(__xludf.DUMMYFUNCTION("IF(B881="""","""",COUNTA(SPLIT(B881,"" "")))"),5.0)</f>
        <v>5</v>
      </c>
    </row>
    <row r="882">
      <c r="A882" s="1" t="s">
        <v>3276</v>
      </c>
      <c r="B882" s="1" t="s">
        <v>3277</v>
      </c>
      <c r="C882" s="1">
        <v>2.0</v>
      </c>
      <c r="D882" s="1" t="s">
        <v>16118</v>
      </c>
      <c r="E882" s="2" t="str">
        <f>IFERROR(__xludf.DUMMYFUNCTION("INDEX(SPLIT(A882, ""_""), 2)"),"escape")</f>
        <v>escape</v>
      </c>
      <c r="F882" s="1" t="s">
        <v>3299</v>
      </c>
      <c r="G882" s="2">
        <f>IFERROR(__xludf.DUMMYFUNCTION("IF(B882="""","""",COUNTA(SPLIT(B882,"" "")))"),18.0)</f>
        <v>18</v>
      </c>
    </row>
    <row r="883">
      <c r="A883" s="1" t="s">
        <v>3278</v>
      </c>
      <c r="B883" s="1" t="s">
        <v>3279</v>
      </c>
      <c r="C883" s="1">
        <v>1.0</v>
      </c>
      <c r="D883" s="1" t="s">
        <v>16113</v>
      </c>
      <c r="E883" s="2" t="str">
        <f>IFERROR(__xludf.DUMMYFUNCTION("INDEX(SPLIT(A883, ""_""), 2)"),"escape")</f>
        <v>escape</v>
      </c>
      <c r="F883" s="1" t="s">
        <v>3299</v>
      </c>
      <c r="G883" s="2">
        <f>IFERROR(__xludf.DUMMYFUNCTION("IF(B883="""","""",COUNTA(SPLIT(B883,"" "")))"),20.0)</f>
        <v>20</v>
      </c>
    </row>
    <row r="884">
      <c r="A884" s="1" t="s">
        <v>3280</v>
      </c>
      <c r="B884" s="1" t="s">
        <v>3281</v>
      </c>
      <c r="C884" s="1">
        <v>2.0</v>
      </c>
      <c r="D884" s="1" t="s">
        <v>16118</v>
      </c>
      <c r="E884" s="2" t="str">
        <f>IFERROR(__xludf.DUMMYFUNCTION("INDEX(SPLIT(A884, ""_""), 2)"),"escape")</f>
        <v>escape</v>
      </c>
      <c r="F884" s="1" t="s">
        <v>3299</v>
      </c>
      <c r="G884" s="2">
        <f>IFERROR(__xludf.DUMMYFUNCTION("IF(B884="""","""",COUNTA(SPLIT(B884,"" "")))"),17.0)</f>
        <v>17</v>
      </c>
    </row>
    <row r="885">
      <c r="A885" s="1" t="s">
        <v>3282</v>
      </c>
      <c r="B885" s="1" t="s">
        <v>3283</v>
      </c>
      <c r="C885" s="1">
        <v>9.0</v>
      </c>
      <c r="D885" s="1" t="s">
        <v>16120</v>
      </c>
      <c r="E885" s="2" t="str">
        <f>IFERROR(__xludf.DUMMYFUNCTION("INDEX(SPLIT(A885, ""_""), 2)"),"escape")</f>
        <v>escape</v>
      </c>
      <c r="F885" s="1" t="s">
        <v>3299</v>
      </c>
      <c r="G885" s="2">
        <f>IFERROR(__xludf.DUMMYFUNCTION("IF(B885="""","""",COUNTA(SPLIT(B885,"" "")))"),8.0)</f>
        <v>8</v>
      </c>
    </row>
    <row r="886">
      <c r="A886" s="1" t="s">
        <v>3284</v>
      </c>
      <c r="B886" s="1" t="s">
        <v>3285</v>
      </c>
      <c r="C886" s="1">
        <v>2.0</v>
      </c>
      <c r="D886" s="1" t="s">
        <v>16118</v>
      </c>
      <c r="E886" s="2" t="str">
        <f>IFERROR(__xludf.DUMMYFUNCTION("INDEX(SPLIT(A886, ""_""), 2)"),"escape")</f>
        <v>escape</v>
      </c>
      <c r="F886" s="1" t="s">
        <v>3299</v>
      </c>
      <c r="G886" s="2">
        <f>IFERROR(__xludf.DUMMYFUNCTION("IF(B886="""","""",COUNTA(SPLIT(B886,"" "")))"),8.0)</f>
        <v>8</v>
      </c>
    </row>
    <row r="887">
      <c r="A887" s="1" t="s">
        <v>3286</v>
      </c>
      <c r="B887" s="1" t="s">
        <v>3287</v>
      </c>
      <c r="C887" s="1">
        <v>17.0</v>
      </c>
      <c r="D887" s="1" t="s">
        <v>812</v>
      </c>
      <c r="E887" s="2" t="str">
        <f>IFERROR(__xludf.DUMMYFUNCTION("INDEX(SPLIT(A887, ""_""), 2)"),"escape")</f>
        <v>escape</v>
      </c>
      <c r="F887" s="1" t="s">
        <v>3299</v>
      </c>
      <c r="G887" s="2">
        <f>IFERROR(__xludf.DUMMYFUNCTION("IF(B887="""","""",COUNTA(SPLIT(B887,"" "")))"),15.0)</f>
        <v>15</v>
      </c>
    </row>
    <row r="888">
      <c r="A888" s="1" t="s">
        <v>3288</v>
      </c>
      <c r="B888" s="1" t="s">
        <v>3289</v>
      </c>
      <c r="C888" s="1">
        <v>2.0</v>
      </c>
      <c r="D888" s="1" t="s">
        <v>16118</v>
      </c>
      <c r="E888" s="2" t="str">
        <f>IFERROR(__xludf.DUMMYFUNCTION("INDEX(SPLIT(A888, ""_""), 2)"),"escape")</f>
        <v>escape</v>
      </c>
      <c r="F888" s="1" t="s">
        <v>3299</v>
      </c>
      <c r="G888" s="2">
        <f>IFERROR(__xludf.DUMMYFUNCTION("IF(B888="""","""",COUNTA(SPLIT(B888,"" "")))"),25.0)</f>
        <v>25</v>
      </c>
    </row>
    <row r="889">
      <c r="A889" s="1" t="s">
        <v>3290</v>
      </c>
      <c r="B889" s="1" t="s">
        <v>3291</v>
      </c>
      <c r="C889" s="1">
        <v>1.0</v>
      </c>
      <c r="D889" s="1" t="s">
        <v>16113</v>
      </c>
      <c r="E889" s="2" t="str">
        <f>IFERROR(__xludf.DUMMYFUNCTION("INDEX(SPLIT(A889, ""_""), 2)"),"escape")</f>
        <v>escape</v>
      </c>
      <c r="F889" s="1" t="s">
        <v>3299</v>
      </c>
      <c r="G889" s="2">
        <f>IFERROR(__xludf.DUMMYFUNCTION("IF(B889="""","""",COUNTA(SPLIT(B889,"" "")))"),21.0)</f>
        <v>21</v>
      </c>
    </row>
    <row r="890">
      <c r="A890" s="1" t="s">
        <v>3292</v>
      </c>
      <c r="B890" s="1" t="s">
        <v>3293</v>
      </c>
      <c r="C890" s="1">
        <v>1.0</v>
      </c>
      <c r="D890" s="1" t="s">
        <v>16113</v>
      </c>
      <c r="E890" s="2" t="str">
        <f>IFERROR(__xludf.DUMMYFUNCTION("INDEX(SPLIT(A890, ""_""), 2)"),"escape")</f>
        <v>escape</v>
      </c>
      <c r="F890" s="1" t="s">
        <v>3299</v>
      </c>
      <c r="G890" s="2">
        <f>IFERROR(__xludf.DUMMYFUNCTION("IF(B890="""","""",COUNTA(SPLIT(B890,"" "")))"),32.0)</f>
        <v>32</v>
      </c>
    </row>
    <row r="891">
      <c r="A891" s="1" t="s">
        <v>3294</v>
      </c>
      <c r="B891" s="1" t="s">
        <v>3295</v>
      </c>
      <c r="C891" s="1">
        <v>1.0</v>
      </c>
      <c r="D891" s="1" t="s">
        <v>16113</v>
      </c>
      <c r="E891" s="2" t="str">
        <f>IFERROR(__xludf.DUMMYFUNCTION("INDEX(SPLIT(A891, ""_""), 2)"),"escape")</f>
        <v>escape</v>
      </c>
      <c r="F891" s="1" t="s">
        <v>3299</v>
      </c>
      <c r="G891" s="2">
        <f>IFERROR(__xludf.DUMMYFUNCTION("IF(B891="""","""",COUNTA(SPLIT(B891,"" "")))"),34.0)</f>
        <v>34</v>
      </c>
    </row>
    <row r="892">
      <c r="A892" s="1" t="s">
        <v>3296</v>
      </c>
      <c r="B892" s="1" t="s">
        <v>3297</v>
      </c>
      <c r="C892" s="1">
        <v>2.0</v>
      </c>
      <c r="D892" s="1" t="s">
        <v>16118</v>
      </c>
      <c r="E892" s="2" t="str">
        <f>IFERROR(__xludf.DUMMYFUNCTION("INDEX(SPLIT(A892, ""_""), 2)"),"escape")</f>
        <v>escape</v>
      </c>
      <c r="F892" s="1" t="s">
        <v>3299</v>
      </c>
      <c r="G892" s="2">
        <f>IFERROR(__xludf.DUMMYFUNCTION("IF(B892="""","""",COUNTA(SPLIT(B892,"" "")))"),36.0)</f>
        <v>36</v>
      </c>
    </row>
    <row r="893">
      <c r="A893" s="1" t="s">
        <v>3298</v>
      </c>
      <c r="B893" s="1" t="s">
        <v>3299</v>
      </c>
      <c r="C893" s="1">
        <v>1.0</v>
      </c>
      <c r="D893" s="1" t="s">
        <v>16113</v>
      </c>
      <c r="E893" s="2" t="str">
        <f>IFERROR(__xludf.DUMMYFUNCTION("INDEX(SPLIT(A893, ""_""), 2)"),"escape")</f>
        <v>escape</v>
      </c>
      <c r="F893" s="1" t="s">
        <v>3299</v>
      </c>
      <c r="G893" s="2">
        <f>IFERROR(__xludf.DUMMYFUNCTION("IF(B893="""","""",COUNTA(SPLIT(B893,"" "")))"),4.0)</f>
        <v>4</v>
      </c>
    </row>
    <row r="894">
      <c r="A894" s="1" t="s">
        <v>3300</v>
      </c>
      <c r="B894" s="1" t="s">
        <v>3301</v>
      </c>
      <c r="C894" s="1">
        <v>1.0</v>
      </c>
      <c r="D894" s="1" t="s">
        <v>16113</v>
      </c>
      <c r="E894" s="2" t="str">
        <f>IFERROR(__xludf.DUMMYFUNCTION("INDEX(SPLIT(A894, ""_""), 2)"),"escape")</f>
        <v>escape</v>
      </c>
      <c r="F894" s="1" t="s">
        <v>3299</v>
      </c>
      <c r="G894" s="2">
        <f>IFERROR(__xludf.DUMMYFUNCTION("IF(B894="""","""",COUNTA(SPLIT(B894,"" "")))"),21.0)</f>
        <v>21</v>
      </c>
    </row>
    <row r="895">
      <c r="A895" s="1" t="s">
        <v>3302</v>
      </c>
      <c r="B895" s="1" t="s">
        <v>3303</v>
      </c>
      <c r="C895" s="1">
        <v>17.0</v>
      </c>
      <c r="D895" s="1" t="s">
        <v>812</v>
      </c>
      <c r="E895" s="2" t="str">
        <f>IFERROR(__xludf.DUMMYFUNCTION("INDEX(SPLIT(A895, ""_""), 2)"),"escape")</f>
        <v>escape</v>
      </c>
      <c r="F895" s="1" t="s">
        <v>3299</v>
      </c>
      <c r="G895" s="2">
        <f>IFERROR(__xludf.DUMMYFUNCTION("IF(B895="""","""",COUNTA(SPLIT(B895,"" "")))"),17.0)</f>
        <v>17</v>
      </c>
    </row>
    <row r="896">
      <c r="A896" s="1" t="s">
        <v>3304</v>
      </c>
      <c r="B896" s="1" t="s">
        <v>3305</v>
      </c>
      <c r="C896" s="1">
        <v>1.0</v>
      </c>
      <c r="D896" s="1" t="s">
        <v>16113</v>
      </c>
      <c r="E896" s="2" t="str">
        <f>IFERROR(__xludf.DUMMYFUNCTION("INDEX(SPLIT(A896, ""_""), 2)"),"escape")</f>
        <v>escape</v>
      </c>
      <c r="F896" s="1" t="s">
        <v>3299</v>
      </c>
      <c r="G896" s="2">
        <f>IFERROR(__xludf.DUMMYFUNCTION("IF(B896="""","""",COUNTA(SPLIT(B896,"" "")))"),40.0)</f>
        <v>40</v>
      </c>
    </row>
    <row r="897">
      <c r="A897" s="1" t="s">
        <v>3306</v>
      </c>
      <c r="B897" s="1" t="s">
        <v>3307</v>
      </c>
      <c r="C897" s="1">
        <v>17.0</v>
      </c>
      <c r="D897" s="1" t="s">
        <v>812</v>
      </c>
      <c r="E897" s="2" t="str">
        <f>IFERROR(__xludf.DUMMYFUNCTION("INDEX(SPLIT(A897, ""_""), 2)"),"escape")</f>
        <v>escape</v>
      </c>
      <c r="F897" s="1" t="s">
        <v>3299</v>
      </c>
      <c r="G897" s="2">
        <f>IFERROR(__xludf.DUMMYFUNCTION("IF(B897="""","""",COUNTA(SPLIT(B897,"" "")))"),19.0)</f>
        <v>19</v>
      </c>
    </row>
    <row r="898">
      <c r="A898" s="1" t="s">
        <v>3308</v>
      </c>
      <c r="B898" s="1" t="s">
        <v>3309</v>
      </c>
      <c r="C898" s="1">
        <v>1.0</v>
      </c>
      <c r="D898" s="1" t="s">
        <v>16113</v>
      </c>
      <c r="E898" s="2" t="str">
        <f>IFERROR(__xludf.DUMMYFUNCTION("INDEX(SPLIT(A898, ""_""), 2)"),"escape")</f>
        <v>escape</v>
      </c>
      <c r="F898" s="1" t="s">
        <v>3299</v>
      </c>
      <c r="G898" s="2">
        <f>IFERROR(__xludf.DUMMYFUNCTION("IF(B898="""","""",COUNTA(SPLIT(B898,"" "")))"),39.0)</f>
        <v>39</v>
      </c>
    </row>
    <row r="899">
      <c r="A899" s="1" t="s">
        <v>3310</v>
      </c>
      <c r="B899" s="1" t="s">
        <v>3311</v>
      </c>
      <c r="C899" s="1">
        <v>1.0</v>
      </c>
      <c r="D899" s="1" t="s">
        <v>16113</v>
      </c>
      <c r="E899" s="2" t="str">
        <f>IFERROR(__xludf.DUMMYFUNCTION("INDEX(SPLIT(A899, ""_""), 2)"),"escape")</f>
        <v>escape</v>
      </c>
      <c r="F899" s="1" t="s">
        <v>3299</v>
      </c>
      <c r="G899" s="2">
        <f>IFERROR(__xludf.DUMMYFUNCTION("IF(B899="""","""",COUNTA(SPLIT(B899,"" "")))"),6.0)</f>
        <v>6</v>
      </c>
    </row>
    <row r="900">
      <c r="A900" s="1" t="s">
        <v>3312</v>
      </c>
      <c r="B900" s="1" t="s">
        <v>3313</v>
      </c>
      <c r="C900" s="1">
        <v>17.0</v>
      </c>
      <c r="D900" s="1" t="s">
        <v>812</v>
      </c>
      <c r="E900" s="2" t="str">
        <f>IFERROR(__xludf.DUMMYFUNCTION("INDEX(SPLIT(A900, ""_""), 2)"),"escape")</f>
        <v>escape</v>
      </c>
      <c r="F900" s="1" t="s">
        <v>3299</v>
      </c>
      <c r="G900" s="2">
        <f>IFERROR(__xludf.DUMMYFUNCTION("IF(B900="""","""",COUNTA(SPLIT(B900,"" "")))"),24.0)</f>
        <v>24</v>
      </c>
    </row>
    <row r="901">
      <c r="A901" s="1" t="s">
        <v>3314</v>
      </c>
      <c r="B901" s="1" t="s">
        <v>3315</v>
      </c>
      <c r="C901" s="1">
        <v>2.0</v>
      </c>
      <c r="D901" s="1" t="s">
        <v>16118</v>
      </c>
      <c r="E901" s="2" t="str">
        <f>IFERROR(__xludf.DUMMYFUNCTION("INDEX(SPLIT(A901, ""_""), 2)"),"escape")</f>
        <v>escape</v>
      </c>
      <c r="F901" s="1" t="s">
        <v>3299</v>
      </c>
      <c r="G901" s="2">
        <f>IFERROR(__xludf.DUMMYFUNCTION("IF(B901="""","""",COUNTA(SPLIT(B901,"" "")))"),27.0)</f>
        <v>27</v>
      </c>
    </row>
    <row r="902">
      <c r="A902" s="1" t="s">
        <v>3316</v>
      </c>
      <c r="B902" s="1" t="s">
        <v>3317</v>
      </c>
      <c r="C902" s="1">
        <v>9.0</v>
      </c>
      <c r="D902" s="1" t="s">
        <v>16120</v>
      </c>
      <c r="E902" s="2" t="str">
        <f>IFERROR(__xludf.DUMMYFUNCTION("INDEX(SPLIT(A902, ""_""), 2)"),"escape")</f>
        <v>escape</v>
      </c>
      <c r="F902" s="1" t="s">
        <v>3299</v>
      </c>
      <c r="G902" s="2">
        <f>IFERROR(__xludf.DUMMYFUNCTION("IF(B902="""","""",COUNTA(SPLIT(B902,"" "")))"),37.0)</f>
        <v>37</v>
      </c>
    </row>
    <row r="903">
      <c r="A903" s="1" t="s">
        <v>3318</v>
      </c>
      <c r="B903" s="1" t="s">
        <v>3319</v>
      </c>
      <c r="C903" s="1">
        <v>2.0</v>
      </c>
      <c r="D903" s="1" t="s">
        <v>16118</v>
      </c>
      <c r="E903" s="2" t="str">
        <f>IFERROR(__xludf.DUMMYFUNCTION("INDEX(SPLIT(A903, ""_""), 2)"),"escape")</f>
        <v>escape</v>
      </c>
      <c r="F903" s="1" t="s">
        <v>3299</v>
      </c>
      <c r="G903" s="2">
        <f>IFERROR(__xludf.DUMMYFUNCTION("IF(B903="""","""",COUNTA(SPLIT(B903,"" "")))"),14.0)</f>
        <v>14</v>
      </c>
    </row>
    <row r="904">
      <c r="A904" s="1" t="s">
        <v>3320</v>
      </c>
      <c r="B904" s="1" t="s">
        <v>3321</v>
      </c>
      <c r="C904" s="1">
        <v>1.0</v>
      </c>
      <c r="D904" s="1" t="s">
        <v>16113</v>
      </c>
      <c r="E904" s="2" t="str">
        <f>IFERROR(__xludf.DUMMYFUNCTION("INDEX(SPLIT(A904, ""_""), 2)"),"escape")</f>
        <v>escape</v>
      </c>
      <c r="F904" s="1" t="s">
        <v>3299</v>
      </c>
      <c r="G904" s="2">
        <f>IFERROR(__xludf.DUMMYFUNCTION("IF(B904="""","""",COUNTA(SPLIT(B904,"" "")))"),28.0)</f>
        <v>28</v>
      </c>
    </row>
    <row r="905">
      <c r="A905" s="1" t="s">
        <v>3322</v>
      </c>
      <c r="B905" s="1" t="s">
        <v>3323</v>
      </c>
      <c r="C905" s="1">
        <v>1.0</v>
      </c>
      <c r="D905" s="1" t="s">
        <v>16113</v>
      </c>
      <c r="E905" s="2" t="str">
        <f>IFERROR(__xludf.DUMMYFUNCTION("INDEX(SPLIT(A905, ""_""), 2)"),"escape")</f>
        <v>escape</v>
      </c>
      <c r="F905" s="1" t="s">
        <v>3299</v>
      </c>
      <c r="G905" s="2">
        <f>IFERROR(__xludf.DUMMYFUNCTION("IF(B905="""","""",COUNTA(SPLIT(B905,"" "")))"),37.0)</f>
        <v>37</v>
      </c>
    </row>
    <row r="906">
      <c r="A906" s="1" t="s">
        <v>3324</v>
      </c>
      <c r="B906" s="1" t="s">
        <v>3325</v>
      </c>
      <c r="C906" s="1">
        <v>2.0</v>
      </c>
      <c r="D906" s="1" t="s">
        <v>16118</v>
      </c>
      <c r="E906" s="2" t="str">
        <f>IFERROR(__xludf.DUMMYFUNCTION("INDEX(SPLIT(A906, ""_""), 2)"),"escape")</f>
        <v>escape</v>
      </c>
      <c r="F906" s="1" t="s">
        <v>3299</v>
      </c>
      <c r="G906" s="2">
        <f>IFERROR(__xludf.DUMMYFUNCTION("IF(B906="""","""",COUNTA(SPLIT(B906,"" "")))"),3.0)</f>
        <v>3</v>
      </c>
    </row>
    <row r="907">
      <c r="A907" s="1" t="s">
        <v>3326</v>
      </c>
      <c r="B907" s="1" t="s">
        <v>3327</v>
      </c>
      <c r="C907" s="1">
        <v>1.0</v>
      </c>
      <c r="D907" s="1" t="s">
        <v>16113</v>
      </c>
      <c r="E907" s="2" t="str">
        <f>IFERROR(__xludf.DUMMYFUNCTION("INDEX(SPLIT(A907, ""_""), 2)"),"escape")</f>
        <v>escape</v>
      </c>
      <c r="F907" s="1" t="s">
        <v>3299</v>
      </c>
      <c r="G907" s="2">
        <f>IFERROR(__xludf.DUMMYFUNCTION("IF(B907="""","""",COUNTA(SPLIT(B907,"" "")))"),9.0)</f>
        <v>9</v>
      </c>
    </row>
    <row r="908">
      <c r="A908" s="1" t="s">
        <v>3328</v>
      </c>
      <c r="B908" s="1" t="s">
        <v>3329</v>
      </c>
      <c r="C908" s="1">
        <v>2.0</v>
      </c>
      <c r="D908" s="1" t="s">
        <v>16118</v>
      </c>
      <c r="E908" s="2" t="str">
        <f>IFERROR(__xludf.DUMMYFUNCTION("INDEX(SPLIT(A908, ""_""), 2)"),"escape")</f>
        <v>escape</v>
      </c>
      <c r="F908" s="1" t="s">
        <v>3299</v>
      </c>
      <c r="G908" s="2">
        <f>IFERROR(__xludf.DUMMYFUNCTION("IF(B908="""","""",COUNTA(SPLIT(B908,"" "")))"),22.0)</f>
        <v>22</v>
      </c>
    </row>
    <row r="909">
      <c r="A909" s="1" t="s">
        <v>3330</v>
      </c>
      <c r="B909" s="1" t="s">
        <v>3331</v>
      </c>
      <c r="C909" s="1">
        <v>1.0</v>
      </c>
      <c r="D909" s="1" t="s">
        <v>16113</v>
      </c>
      <c r="E909" s="2" t="str">
        <f>IFERROR(__xludf.DUMMYFUNCTION("INDEX(SPLIT(A909, ""_""), 2)"),"escape")</f>
        <v>escape</v>
      </c>
      <c r="F909" s="1" t="s">
        <v>3299</v>
      </c>
      <c r="G909" s="2">
        <f>IFERROR(__xludf.DUMMYFUNCTION("IF(B909="""","""",COUNTA(SPLIT(B909,"" "")))"),48.0)</f>
        <v>48</v>
      </c>
    </row>
    <row r="910">
      <c r="A910" s="1" t="s">
        <v>3332</v>
      </c>
      <c r="B910" s="1" t="s">
        <v>3333</v>
      </c>
      <c r="C910" s="1">
        <v>1.0</v>
      </c>
      <c r="D910" s="1" t="s">
        <v>16113</v>
      </c>
      <c r="E910" s="2" t="str">
        <f>IFERROR(__xludf.DUMMYFUNCTION("INDEX(SPLIT(A910, ""_""), 2)"),"escape")</f>
        <v>escape</v>
      </c>
      <c r="F910" s="1" t="s">
        <v>3299</v>
      </c>
      <c r="G910" s="2">
        <f>IFERROR(__xludf.DUMMYFUNCTION("IF(B910="""","""",COUNTA(SPLIT(B910,"" "")))"),28.0)</f>
        <v>28</v>
      </c>
    </row>
    <row r="911">
      <c r="A911" s="1" t="s">
        <v>3334</v>
      </c>
      <c r="B911" s="1" t="s">
        <v>3335</v>
      </c>
      <c r="C911" s="1">
        <v>1.0</v>
      </c>
      <c r="D911" s="1" t="s">
        <v>16113</v>
      </c>
      <c r="E911" s="2" t="str">
        <f>IFERROR(__xludf.DUMMYFUNCTION("INDEX(SPLIT(A911, ""_""), 2)"),"escape")</f>
        <v>escape</v>
      </c>
      <c r="F911" s="1" t="s">
        <v>3299</v>
      </c>
      <c r="G911" s="2">
        <f>IFERROR(__xludf.DUMMYFUNCTION("IF(B911="""","""",COUNTA(SPLIT(B911,"" "")))"),49.0)</f>
        <v>49</v>
      </c>
    </row>
    <row r="912">
      <c r="A912" s="1" t="s">
        <v>3336</v>
      </c>
      <c r="B912" s="1" t="s">
        <v>3337</v>
      </c>
      <c r="C912" s="1">
        <v>17.0</v>
      </c>
      <c r="D912" s="1" t="s">
        <v>812</v>
      </c>
      <c r="E912" s="2" t="str">
        <f>IFERROR(__xludf.DUMMYFUNCTION("INDEX(SPLIT(A912, ""_""), 2)"),"escape")</f>
        <v>escape</v>
      </c>
      <c r="F912" s="1" t="s">
        <v>3299</v>
      </c>
      <c r="G912" s="2">
        <f>IFERROR(__xludf.DUMMYFUNCTION("IF(B912="""","""",COUNTA(SPLIT(B912,"" "")))"),10.0)</f>
        <v>10</v>
      </c>
    </row>
    <row r="913">
      <c r="A913" s="1" t="s">
        <v>3338</v>
      </c>
      <c r="B913" s="1" t="s">
        <v>3339</v>
      </c>
      <c r="C913" s="1">
        <v>1.0</v>
      </c>
      <c r="D913" s="1" t="s">
        <v>16113</v>
      </c>
      <c r="E913" s="2" t="str">
        <f>IFERROR(__xludf.DUMMYFUNCTION("INDEX(SPLIT(A913, ""_""), 2)"),"escape")</f>
        <v>escape</v>
      </c>
      <c r="F913" s="1" t="s">
        <v>3299</v>
      </c>
      <c r="G913" s="2">
        <f>IFERROR(__xludf.DUMMYFUNCTION("IF(B913="""","""",COUNTA(SPLIT(B913,"" "")))"),16.0)</f>
        <v>16</v>
      </c>
    </row>
    <row r="914">
      <c r="A914" s="1" t="s">
        <v>3340</v>
      </c>
      <c r="B914" s="1" t="s">
        <v>3341</v>
      </c>
      <c r="C914" s="1">
        <v>1.0</v>
      </c>
      <c r="D914" s="1" t="s">
        <v>16113</v>
      </c>
      <c r="E914" s="2" t="str">
        <f>IFERROR(__xludf.DUMMYFUNCTION("INDEX(SPLIT(A914, ""_""), 2)"),"escape")</f>
        <v>escape</v>
      </c>
      <c r="F914" s="1" t="s">
        <v>3299</v>
      </c>
      <c r="G914" s="2">
        <f>IFERROR(__xludf.DUMMYFUNCTION("IF(B914="""","""",COUNTA(SPLIT(B914,"" "")))"),17.0)</f>
        <v>17</v>
      </c>
    </row>
    <row r="915">
      <c r="A915" s="1" t="s">
        <v>3342</v>
      </c>
      <c r="B915" s="1" t="s">
        <v>3343</v>
      </c>
      <c r="C915" s="1">
        <v>1.0</v>
      </c>
      <c r="D915" s="1" t="s">
        <v>16113</v>
      </c>
      <c r="E915" s="2" t="str">
        <f>IFERROR(__xludf.DUMMYFUNCTION("INDEX(SPLIT(A915, ""_""), 2)"),"escape")</f>
        <v>escape</v>
      </c>
      <c r="F915" s="1" t="s">
        <v>3299</v>
      </c>
      <c r="G915" s="2">
        <f>IFERROR(__xludf.DUMMYFUNCTION("IF(B915="""","""",COUNTA(SPLIT(B915,"" "")))"),15.0)</f>
        <v>15</v>
      </c>
    </row>
    <row r="916">
      <c r="A916" s="1" t="s">
        <v>3344</v>
      </c>
      <c r="B916" s="1" t="s">
        <v>3345</v>
      </c>
      <c r="C916" s="1">
        <v>1.0</v>
      </c>
      <c r="D916" s="1" t="s">
        <v>16113</v>
      </c>
      <c r="E916" s="2" t="str">
        <f>IFERROR(__xludf.DUMMYFUNCTION("INDEX(SPLIT(A916, ""_""), 2)"),"escape")</f>
        <v>escape</v>
      </c>
      <c r="F916" s="1" t="s">
        <v>3299</v>
      </c>
      <c r="G916" s="2">
        <f>IFERROR(__xludf.DUMMYFUNCTION("IF(B916="""","""",COUNTA(SPLIT(B916,"" "")))"),20.0)</f>
        <v>20</v>
      </c>
    </row>
    <row r="917">
      <c r="A917" s="1" t="s">
        <v>3346</v>
      </c>
      <c r="B917" s="1" t="s">
        <v>3347</v>
      </c>
      <c r="C917" s="1">
        <v>17.0</v>
      </c>
      <c r="D917" s="1" t="s">
        <v>812</v>
      </c>
      <c r="E917" s="2" t="str">
        <f>IFERROR(__xludf.DUMMYFUNCTION("INDEX(SPLIT(A917, ""_""), 2)"),"escape")</f>
        <v>escape</v>
      </c>
      <c r="F917" s="1" t="s">
        <v>3299</v>
      </c>
      <c r="G917" s="2">
        <f>IFERROR(__xludf.DUMMYFUNCTION("IF(B917="""","""",COUNTA(SPLIT(B917,"" "")))"),15.0)</f>
        <v>15</v>
      </c>
    </row>
    <row r="918">
      <c r="A918" s="1" t="s">
        <v>3348</v>
      </c>
      <c r="B918" s="1" t="s">
        <v>3349</v>
      </c>
      <c r="C918" s="1">
        <v>1.0</v>
      </c>
      <c r="D918" s="1" t="s">
        <v>16113</v>
      </c>
      <c r="E918" s="2" t="str">
        <f>IFERROR(__xludf.DUMMYFUNCTION("INDEX(SPLIT(A918, ""_""), 2)"),"escape")</f>
        <v>escape</v>
      </c>
      <c r="F918" s="1" t="s">
        <v>3299</v>
      </c>
      <c r="G918" s="2">
        <f>IFERROR(__xludf.DUMMYFUNCTION("IF(B918="""","""",COUNTA(SPLIT(B918,"" "")))"),19.0)</f>
        <v>19</v>
      </c>
    </row>
    <row r="919">
      <c r="A919" s="1" t="s">
        <v>3350</v>
      </c>
      <c r="B919" s="1" t="s">
        <v>3351</v>
      </c>
      <c r="C919" s="1">
        <v>1.0</v>
      </c>
      <c r="D919" s="1" t="s">
        <v>16113</v>
      </c>
      <c r="E919" s="2" t="str">
        <f>IFERROR(__xludf.DUMMYFUNCTION("INDEX(SPLIT(A919, ""_""), 2)"),"escape")</f>
        <v>escape</v>
      </c>
      <c r="F919" s="1" t="s">
        <v>3299</v>
      </c>
      <c r="G919" s="2">
        <f>IFERROR(__xludf.DUMMYFUNCTION("IF(B919="""","""",COUNTA(SPLIT(B919,"" "")))"),16.0)</f>
        <v>16</v>
      </c>
    </row>
    <row r="920">
      <c r="A920" s="1" t="s">
        <v>3352</v>
      </c>
      <c r="B920" s="1" t="s">
        <v>3353</v>
      </c>
      <c r="C920" s="1">
        <v>1.0</v>
      </c>
      <c r="D920" s="1" t="s">
        <v>16113</v>
      </c>
      <c r="E920" s="2" t="str">
        <f>IFERROR(__xludf.DUMMYFUNCTION("INDEX(SPLIT(A920, ""_""), 2)"),"escape")</f>
        <v>escape</v>
      </c>
      <c r="F920" s="1" t="s">
        <v>3299</v>
      </c>
      <c r="G920" s="2">
        <f>IFERROR(__xludf.DUMMYFUNCTION("IF(B920="""","""",COUNTA(SPLIT(B920,"" "")))"),16.0)</f>
        <v>16</v>
      </c>
    </row>
    <row r="921">
      <c r="A921" s="1" t="s">
        <v>3354</v>
      </c>
      <c r="B921" s="1" t="s">
        <v>3355</v>
      </c>
      <c r="C921" s="1">
        <v>1.0</v>
      </c>
      <c r="D921" s="1" t="s">
        <v>16113</v>
      </c>
      <c r="E921" s="2" t="str">
        <f>IFERROR(__xludf.DUMMYFUNCTION("INDEX(SPLIT(A921, ""_""), 2)"),"escape")</f>
        <v>escape</v>
      </c>
      <c r="F921" s="1" t="s">
        <v>3299</v>
      </c>
      <c r="G921" s="2">
        <f>IFERROR(__xludf.DUMMYFUNCTION("IF(B921="""","""",COUNTA(SPLIT(B921,"" "")))"),27.0)</f>
        <v>27</v>
      </c>
    </row>
    <row r="922">
      <c r="A922" s="1" t="s">
        <v>3356</v>
      </c>
      <c r="B922" s="1" t="s">
        <v>3357</v>
      </c>
      <c r="C922" s="1">
        <v>1.0</v>
      </c>
      <c r="D922" s="1" t="s">
        <v>16113</v>
      </c>
      <c r="E922" s="2" t="str">
        <f>IFERROR(__xludf.DUMMYFUNCTION("INDEX(SPLIT(A922, ""_""), 2)"),"escape")</f>
        <v>escape</v>
      </c>
      <c r="F922" s="1" t="s">
        <v>3299</v>
      </c>
      <c r="G922" s="2">
        <f>IFERROR(__xludf.DUMMYFUNCTION("IF(B922="""","""",COUNTA(SPLIT(B922,"" "")))"),17.0)</f>
        <v>17</v>
      </c>
    </row>
    <row r="923">
      <c r="A923" s="1" t="s">
        <v>3358</v>
      </c>
      <c r="B923" s="1" t="s">
        <v>3359</v>
      </c>
      <c r="C923" s="1">
        <v>1.0</v>
      </c>
      <c r="D923" s="1" t="s">
        <v>16113</v>
      </c>
      <c r="E923" s="2" t="str">
        <f>IFERROR(__xludf.DUMMYFUNCTION("INDEX(SPLIT(A923, ""_""), 2)"),"escape")</f>
        <v>escape</v>
      </c>
      <c r="F923" s="1" t="s">
        <v>3299</v>
      </c>
      <c r="G923" s="2">
        <f>IFERROR(__xludf.DUMMYFUNCTION("IF(B923="""","""",COUNTA(SPLIT(B923,"" "")))"),34.0)</f>
        <v>34</v>
      </c>
    </row>
    <row r="924">
      <c r="A924" s="1" t="s">
        <v>3360</v>
      </c>
      <c r="B924" s="1" t="s">
        <v>3361</v>
      </c>
      <c r="C924" s="1">
        <v>1.0</v>
      </c>
      <c r="D924" s="1" t="s">
        <v>16113</v>
      </c>
      <c r="E924" s="2" t="str">
        <f>IFERROR(__xludf.DUMMYFUNCTION("INDEX(SPLIT(A924, ""_""), 2)"),"escape")</f>
        <v>escape</v>
      </c>
      <c r="F924" s="1" t="s">
        <v>3299</v>
      </c>
      <c r="G924" s="2">
        <f>IFERROR(__xludf.DUMMYFUNCTION("IF(B924="""","""",COUNTA(SPLIT(B924,"" "")))"),18.0)</f>
        <v>18</v>
      </c>
    </row>
    <row r="925">
      <c r="A925" s="1" t="s">
        <v>3362</v>
      </c>
      <c r="B925" s="1" t="s">
        <v>3363</v>
      </c>
      <c r="C925" s="1">
        <v>1.0</v>
      </c>
      <c r="D925" s="1" t="s">
        <v>16113</v>
      </c>
      <c r="E925" s="2" t="str">
        <f>IFERROR(__xludf.DUMMYFUNCTION("INDEX(SPLIT(A925, ""_""), 2)"),"escape")</f>
        <v>escape</v>
      </c>
      <c r="F925" s="1" t="s">
        <v>3299</v>
      </c>
      <c r="G925" s="2">
        <f>IFERROR(__xludf.DUMMYFUNCTION("IF(B925="""","""",COUNTA(SPLIT(B925,"" "")))"),19.0)</f>
        <v>19</v>
      </c>
    </row>
    <row r="926">
      <c r="A926" s="1" t="s">
        <v>3364</v>
      </c>
      <c r="B926" s="1" t="s">
        <v>3365</v>
      </c>
      <c r="C926" s="1">
        <v>17.0</v>
      </c>
      <c r="D926" s="1" t="s">
        <v>812</v>
      </c>
      <c r="E926" s="2" t="str">
        <f>IFERROR(__xludf.DUMMYFUNCTION("INDEX(SPLIT(A926, ""_""), 2)"),"escape")</f>
        <v>escape</v>
      </c>
      <c r="F926" s="1" t="s">
        <v>3299</v>
      </c>
      <c r="G926" s="2">
        <f>IFERROR(__xludf.DUMMYFUNCTION("IF(B926="""","""",COUNTA(SPLIT(B926,"" "")))"),10.0)</f>
        <v>10</v>
      </c>
    </row>
    <row r="927">
      <c r="A927" s="1" t="s">
        <v>3366</v>
      </c>
      <c r="B927" s="1" t="s">
        <v>3367</v>
      </c>
      <c r="C927" s="1">
        <v>1.0</v>
      </c>
      <c r="D927" s="1" t="s">
        <v>16113</v>
      </c>
      <c r="E927" s="2" t="str">
        <f>IFERROR(__xludf.DUMMYFUNCTION("INDEX(SPLIT(A927, ""_""), 2)"),"escape")</f>
        <v>escape</v>
      </c>
      <c r="F927" s="1" t="s">
        <v>3299</v>
      </c>
      <c r="G927" s="2">
        <f>IFERROR(__xludf.DUMMYFUNCTION("IF(B927="""","""",COUNTA(SPLIT(B927,"" "")))"),16.0)</f>
        <v>16</v>
      </c>
    </row>
    <row r="928">
      <c r="A928" s="1" t="s">
        <v>3368</v>
      </c>
      <c r="B928" s="1" t="s">
        <v>3369</v>
      </c>
      <c r="C928" s="1">
        <v>1.0</v>
      </c>
      <c r="D928" s="1" t="s">
        <v>16113</v>
      </c>
      <c r="E928" s="2" t="str">
        <f>IFERROR(__xludf.DUMMYFUNCTION("INDEX(SPLIT(A928, ""_""), 2)"),"escape")</f>
        <v>escape</v>
      </c>
      <c r="F928" s="1" t="s">
        <v>3299</v>
      </c>
      <c r="G928" s="2">
        <f>IFERROR(__xludf.DUMMYFUNCTION("IF(B928="""","""",COUNTA(SPLIT(B928,"" "")))"),16.0)</f>
        <v>16</v>
      </c>
    </row>
    <row r="929">
      <c r="A929" s="1" t="s">
        <v>3370</v>
      </c>
      <c r="B929" s="1" t="s">
        <v>3371</v>
      </c>
      <c r="C929" s="1">
        <v>1.0</v>
      </c>
      <c r="D929" s="1" t="s">
        <v>16113</v>
      </c>
      <c r="E929" s="2" t="str">
        <f>IFERROR(__xludf.DUMMYFUNCTION("INDEX(SPLIT(A929, ""_""), 2)"),"escape")</f>
        <v>escape</v>
      </c>
      <c r="F929" s="1" t="s">
        <v>3299</v>
      </c>
      <c r="G929" s="2">
        <f>IFERROR(__xludf.DUMMYFUNCTION("IF(B929="""","""",COUNTA(SPLIT(B929,"" "")))"),19.0)</f>
        <v>19</v>
      </c>
    </row>
    <row r="930">
      <c r="A930" s="1" t="s">
        <v>3372</v>
      </c>
      <c r="B930" s="1" t="s">
        <v>3373</v>
      </c>
      <c r="C930" s="1">
        <v>1.0</v>
      </c>
      <c r="D930" s="1" t="s">
        <v>16113</v>
      </c>
      <c r="E930" s="2" t="str">
        <f>IFERROR(__xludf.DUMMYFUNCTION("INDEX(SPLIT(A930, ""_""), 2)"),"escape")</f>
        <v>escape</v>
      </c>
      <c r="F930" s="1" t="s">
        <v>3299</v>
      </c>
      <c r="G930" s="2">
        <f>IFERROR(__xludf.DUMMYFUNCTION("IF(B930="""","""",COUNTA(SPLIT(B930,"" "")))"),16.0)</f>
        <v>16</v>
      </c>
    </row>
    <row r="931">
      <c r="A931" s="1" t="s">
        <v>3374</v>
      </c>
      <c r="B931" s="1" t="s">
        <v>3375</v>
      </c>
      <c r="C931" s="1">
        <v>1.0</v>
      </c>
      <c r="D931" s="1" t="s">
        <v>16113</v>
      </c>
      <c r="E931" s="2" t="str">
        <f>IFERROR(__xludf.DUMMYFUNCTION("INDEX(SPLIT(A931, ""_""), 2)"),"escape")</f>
        <v>escape</v>
      </c>
      <c r="F931" s="1" t="s">
        <v>3299</v>
      </c>
      <c r="G931" s="2">
        <f>IFERROR(__xludf.DUMMYFUNCTION("IF(B931="""","""",COUNTA(SPLIT(B931,"" "")))"),41.0)</f>
        <v>41</v>
      </c>
    </row>
    <row r="932">
      <c r="A932" s="1" t="s">
        <v>3376</v>
      </c>
      <c r="B932" s="1" t="s">
        <v>3377</v>
      </c>
      <c r="C932" s="1">
        <v>17.0</v>
      </c>
      <c r="D932" s="1" t="s">
        <v>812</v>
      </c>
      <c r="E932" s="2" t="str">
        <f>IFERROR(__xludf.DUMMYFUNCTION("INDEX(SPLIT(A932, ""_""), 2)"),"escape")</f>
        <v>escape</v>
      </c>
      <c r="F932" s="1" t="s">
        <v>3299</v>
      </c>
      <c r="G932" s="2">
        <f>IFERROR(__xludf.DUMMYFUNCTION("IF(B932="""","""",COUNTA(SPLIT(B932,"" "")))"),6.0)</f>
        <v>6</v>
      </c>
    </row>
    <row r="933">
      <c r="A933" s="1" t="s">
        <v>3378</v>
      </c>
      <c r="B933" s="1" t="s">
        <v>3379</v>
      </c>
      <c r="C933" s="1">
        <v>17.0</v>
      </c>
      <c r="D933" s="1" t="s">
        <v>812</v>
      </c>
      <c r="E933" s="2" t="str">
        <f>IFERROR(__xludf.DUMMYFUNCTION("INDEX(SPLIT(A933, ""_""), 2)"),"escape")</f>
        <v>escape</v>
      </c>
      <c r="F933" s="1" t="s">
        <v>3299</v>
      </c>
      <c r="G933" s="2">
        <f>IFERROR(__xludf.DUMMYFUNCTION("IF(B933="""","""",COUNTA(SPLIT(B933,"" "")))"),10.0)</f>
        <v>10</v>
      </c>
    </row>
    <row r="934">
      <c r="A934" s="1" t="s">
        <v>3380</v>
      </c>
      <c r="B934" s="1" t="s">
        <v>3381</v>
      </c>
      <c r="C934" s="1">
        <v>17.0</v>
      </c>
      <c r="D934" s="1" t="s">
        <v>812</v>
      </c>
      <c r="E934" s="2" t="str">
        <f>IFERROR(__xludf.DUMMYFUNCTION("INDEX(SPLIT(A934, ""_""), 2)"),"escape")</f>
        <v>escape</v>
      </c>
      <c r="F934" s="1" t="s">
        <v>3299</v>
      </c>
      <c r="G934" s="2">
        <f>IFERROR(__xludf.DUMMYFUNCTION("IF(B934="""","""",COUNTA(SPLIT(B934,"" "")))"),7.0)</f>
        <v>7</v>
      </c>
    </row>
    <row r="935">
      <c r="A935" s="1" t="s">
        <v>3382</v>
      </c>
      <c r="B935" s="1" t="s">
        <v>3383</v>
      </c>
      <c r="C935" s="1">
        <v>17.0</v>
      </c>
      <c r="D935" s="1" t="s">
        <v>812</v>
      </c>
      <c r="E935" s="2" t="str">
        <f>IFERROR(__xludf.DUMMYFUNCTION("INDEX(SPLIT(A935, ""_""), 2)"),"escape")</f>
        <v>escape</v>
      </c>
      <c r="F935" s="1" t="s">
        <v>3299</v>
      </c>
      <c r="G935" s="2">
        <f>IFERROR(__xludf.DUMMYFUNCTION("IF(B935="""","""",COUNTA(SPLIT(B935,"" "")))"),5.0)</f>
        <v>5</v>
      </c>
    </row>
    <row r="936">
      <c r="A936" s="1" t="s">
        <v>3384</v>
      </c>
      <c r="B936" s="1" t="s">
        <v>3385</v>
      </c>
      <c r="C936" s="1">
        <v>17.0</v>
      </c>
      <c r="D936" s="1" t="s">
        <v>812</v>
      </c>
      <c r="E936" s="2" t="str">
        <f>IFERROR(__xludf.DUMMYFUNCTION("INDEX(SPLIT(A936, ""_""), 2)"),"escape")</f>
        <v>escape</v>
      </c>
      <c r="F936" s="1" t="s">
        <v>3299</v>
      </c>
      <c r="G936" s="2">
        <f>IFERROR(__xludf.DUMMYFUNCTION("IF(B936="""","""",COUNTA(SPLIT(B936,"" "")))"),6.0)</f>
        <v>6</v>
      </c>
    </row>
    <row r="937">
      <c r="A937" s="1" t="s">
        <v>3386</v>
      </c>
      <c r="B937" s="1" t="s">
        <v>3387</v>
      </c>
      <c r="C937" s="1">
        <v>17.0</v>
      </c>
      <c r="D937" s="1" t="s">
        <v>812</v>
      </c>
      <c r="E937" s="2" t="str">
        <f>IFERROR(__xludf.DUMMYFUNCTION("INDEX(SPLIT(A937, ""_""), 2)"),"escape")</f>
        <v>escape</v>
      </c>
      <c r="F937" s="1" t="s">
        <v>3299</v>
      </c>
      <c r="G937" s="2">
        <f>IFERROR(__xludf.DUMMYFUNCTION("IF(B937="""","""",COUNTA(SPLIT(B937,"" "")))"),6.0)</f>
        <v>6</v>
      </c>
    </row>
    <row r="938">
      <c r="A938" s="1" t="s">
        <v>3388</v>
      </c>
      <c r="B938" s="1" t="s">
        <v>3389</v>
      </c>
      <c r="C938" s="1">
        <v>17.0</v>
      </c>
      <c r="D938" s="1" t="s">
        <v>812</v>
      </c>
      <c r="E938" s="2" t="str">
        <f>IFERROR(__xludf.DUMMYFUNCTION("INDEX(SPLIT(A938, ""_""), 2)"),"escape")</f>
        <v>escape</v>
      </c>
      <c r="F938" s="1" t="s">
        <v>3299</v>
      </c>
      <c r="G938" s="2">
        <f>IFERROR(__xludf.DUMMYFUNCTION("IF(B938="""","""",COUNTA(SPLIT(B938,"" "")))"),6.0)</f>
        <v>6</v>
      </c>
    </row>
    <row r="939">
      <c r="A939" s="1" t="s">
        <v>3390</v>
      </c>
      <c r="B939" s="1" t="s">
        <v>3391</v>
      </c>
      <c r="C939" s="1">
        <v>1.0</v>
      </c>
      <c r="D939" s="1" t="s">
        <v>16113</v>
      </c>
      <c r="E939" s="2" t="str">
        <f>IFERROR(__xludf.DUMMYFUNCTION("INDEX(SPLIT(A939, ""_""), 2)"),"escape")</f>
        <v>escape</v>
      </c>
      <c r="F939" s="1" t="s">
        <v>3299</v>
      </c>
      <c r="G939" s="2">
        <f>IFERROR(__xludf.DUMMYFUNCTION("IF(B939="""","""",COUNTA(SPLIT(B939,"" "")))"),22.0)</f>
        <v>22</v>
      </c>
    </row>
    <row r="940">
      <c r="A940" s="1" t="s">
        <v>3392</v>
      </c>
      <c r="B940" s="1" t="s">
        <v>3393</v>
      </c>
      <c r="C940" s="1">
        <v>9.0</v>
      </c>
      <c r="D940" s="1" t="s">
        <v>16120</v>
      </c>
      <c r="E940" s="2" t="str">
        <f>IFERROR(__xludf.DUMMYFUNCTION("INDEX(SPLIT(A940, ""_""), 2)"),"escape")</f>
        <v>escape</v>
      </c>
      <c r="F940" s="1" t="s">
        <v>3299</v>
      </c>
      <c r="G940" s="2">
        <f>IFERROR(__xludf.DUMMYFUNCTION("IF(B940="""","""",COUNTA(SPLIT(B940,"" "")))"),7.0)</f>
        <v>7</v>
      </c>
    </row>
    <row r="941">
      <c r="A941" s="1" t="s">
        <v>3394</v>
      </c>
      <c r="B941" s="1" t="s">
        <v>3395</v>
      </c>
      <c r="C941" s="1">
        <v>2.0</v>
      </c>
      <c r="D941" s="1" t="s">
        <v>16118</v>
      </c>
      <c r="E941" s="2" t="str">
        <f>IFERROR(__xludf.DUMMYFUNCTION("INDEX(SPLIT(A941, ""_""), 2)"),"escape")</f>
        <v>escape</v>
      </c>
      <c r="F941" s="1" t="s">
        <v>3299</v>
      </c>
      <c r="G941" s="2">
        <f>IFERROR(__xludf.DUMMYFUNCTION("IF(B941="""","""",COUNTA(SPLIT(B941,"" "")))"),18.0)</f>
        <v>18</v>
      </c>
    </row>
    <row r="942">
      <c r="A942" s="1" t="s">
        <v>3396</v>
      </c>
      <c r="B942" s="1" t="s">
        <v>3397</v>
      </c>
      <c r="C942" s="1">
        <v>1.0</v>
      </c>
      <c r="D942" s="1" t="s">
        <v>16113</v>
      </c>
      <c r="E942" s="2" t="str">
        <f>IFERROR(__xludf.DUMMYFUNCTION("INDEX(SPLIT(A942, ""_""), 2)"),"exam")</f>
        <v>exam</v>
      </c>
      <c r="F942" s="1" t="s">
        <v>3505</v>
      </c>
      <c r="G942" s="2">
        <f>IFERROR(__xludf.DUMMYFUNCTION("IF(B942="""","""",COUNTA(SPLIT(B942,"" "")))"),14.0)</f>
        <v>14</v>
      </c>
    </row>
    <row r="943">
      <c r="A943" s="1" t="s">
        <v>3398</v>
      </c>
      <c r="B943" s="1" t="s">
        <v>3399</v>
      </c>
      <c r="C943" s="1">
        <v>1.0</v>
      </c>
      <c r="D943" s="1" t="s">
        <v>16113</v>
      </c>
      <c r="E943" s="2" t="str">
        <f>IFERROR(__xludf.DUMMYFUNCTION("INDEX(SPLIT(A943, ""_""), 2)"),"exam")</f>
        <v>exam</v>
      </c>
      <c r="F943" s="1" t="s">
        <v>3505</v>
      </c>
      <c r="G943" s="2">
        <f>IFERROR(__xludf.DUMMYFUNCTION("IF(B943="""","""",COUNTA(SPLIT(B943,"" "")))"),20.0)</f>
        <v>20</v>
      </c>
    </row>
    <row r="944">
      <c r="A944" s="1" t="s">
        <v>3400</v>
      </c>
      <c r="B944" s="1" t="s">
        <v>3401</v>
      </c>
      <c r="C944" s="1">
        <v>2.0</v>
      </c>
      <c r="D944" s="1" t="s">
        <v>16118</v>
      </c>
      <c r="E944" s="2" t="str">
        <f>IFERROR(__xludf.DUMMYFUNCTION("INDEX(SPLIT(A944, ""_""), 2)"),"exam")</f>
        <v>exam</v>
      </c>
      <c r="F944" s="1" t="s">
        <v>3505</v>
      </c>
      <c r="G944" s="2">
        <f>IFERROR(__xludf.DUMMYFUNCTION("IF(B944="""","""",COUNTA(SPLIT(B944,"" "")))"),13.0)</f>
        <v>13</v>
      </c>
    </row>
    <row r="945">
      <c r="A945" s="1" t="s">
        <v>3402</v>
      </c>
      <c r="B945" s="1" t="s">
        <v>3403</v>
      </c>
      <c r="C945" s="1">
        <v>1.0</v>
      </c>
      <c r="D945" s="1" t="s">
        <v>16113</v>
      </c>
      <c r="E945" s="2" t="str">
        <f>IFERROR(__xludf.DUMMYFUNCTION("INDEX(SPLIT(A945, ""_""), 2)"),"exam")</f>
        <v>exam</v>
      </c>
      <c r="F945" s="1" t="s">
        <v>3505</v>
      </c>
      <c r="G945" s="2">
        <f>IFERROR(__xludf.DUMMYFUNCTION("IF(B945="""","""",COUNTA(SPLIT(B945,"" "")))"),41.0)</f>
        <v>41</v>
      </c>
    </row>
    <row r="946">
      <c r="A946" s="1" t="s">
        <v>3404</v>
      </c>
      <c r="B946" s="1" t="s">
        <v>3405</v>
      </c>
      <c r="C946" s="1">
        <v>2.0</v>
      </c>
      <c r="D946" s="1" t="s">
        <v>16118</v>
      </c>
      <c r="E946" s="2" t="str">
        <f>IFERROR(__xludf.DUMMYFUNCTION("INDEX(SPLIT(A946, ""_""), 2)"),"exam")</f>
        <v>exam</v>
      </c>
      <c r="F946" s="1" t="s">
        <v>3505</v>
      </c>
      <c r="G946" s="2">
        <f>IFERROR(__xludf.DUMMYFUNCTION("IF(B946="""","""",COUNTA(SPLIT(B946,"" "")))"),21.0)</f>
        <v>21</v>
      </c>
    </row>
    <row r="947">
      <c r="A947" s="1" t="s">
        <v>3406</v>
      </c>
      <c r="B947" s="1" t="s">
        <v>3407</v>
      </c>
      <c r="C947" s="1">
        <v>1.0</v>
      </c>
      <c r="D947" s="1" t="s">
        <v>16113</v>
      </c>
      <c r="E947" s="2" t="str">
        <f>IFERROR(__xludf.DUMMYFUNCTION("INDEX(SPLIT(A947, ""_""), 2)"),"exam")</f>
        <v>exam</v>
      </c>
      <c r="F947" s="1" t="s">
        <v>3505</v>
      </c>
      <c r="G947" s="2">
        <f>IFERROR(__xludf.DUMMYFUNCTION("IF(B947="""","""",COUNTA(SPLIT(B947,"" "")))"),24.0)</f>
        <v>24</v>
      </c>
    </row>
    <row r="948">
      <c r="A948" s="1" t="s">
        <v>3408</v>
      </c>
      <c r="B948" s="1" t="s">
        <v>3409</v>
      </c>
      <c r="C948" s="1">
        <v>1.0</v>
      </c>
      <c r="D948" s="1" t="s">
        <v>16113</v>
      </c>
      <c r="E948" s="2" t="str">
        <f>IFERROR(__xludf.DUMMYFUNCTION("INDEX(SPLIT(A948, ""_""), 2)"),"exam")</f>
        <v>exam</v>
      </c>
      <c r="F948" s="1" t="s">
        <v>3505</v>
      </c>
      <c r="G948" s="2">
        <f>IFERROR(__xludf.DUMMYFUNCTION("IF(B948="""","""",COUNTA(SPLIT(B948,"" "")))"),23.0)</f>
        <v>23</v>
      </c>
    </row>
    <row r="949">
      <c r="A949" s="1" t="s">
        <v>3410</v>
      </c>
      <c r="B949" s="1" t="s">
        <v>3411</v>
      </c>
      <c r="C949" s="1">
        <v>1.0</v>
      </c>
      <c r="D949" s="1" t="s">
        <v>16113</v>
      </c>
      <c r="E949" s="2" t="str">
        <f>IFERROR(__xludf.DUMMYFUNCTION("INDEX(SPLIT(A949, ""_""), 2)"),"exam")</f>
        <v>exam</v>
      </c>
      <c r="F949" s="1" t="s">
        <v>3505</v>
      </c>
      <c r="G949" s="2">
        <f>IFERROR(__xludf.DUMMYFUNCTION("IF(B949="""","""",COUNTA(SPLIT(B949,"" "")))"),26.0)</f>
        <v>26</v>
      </c>
    </row>
    <row r="950">
      <c r="A950" s="1" t="s">
        <v>3412</v>
      </c>
      <c r="B950" s="1" t="s">
        <v>3413</v>
      </c>
      <c r="C950" s="1">
        <v>2.0</v>
      </c>
      <c r="D950" s="1" t="s">
        <v>16118</v>
      </c>
      <c r="E950" s="2" t="str">
        <f>IFERROR(__xludf.DUMMYFUNCTION("INDEX(SPLIT(A950, ""_""), 2)"),"exam")</f>
        <v>exam</v>
      </c>
      <c r="F950" s="1" t="s">
        <v>3505</v>
      </c>
      <c r="G950" s="2">
        <f>IFERROR(__xludf.DUMMYFUNCTION("IF(B950="""","""",COUNTA(SPLIT(B950,"" "")))"),19.0)</f>
        <v>19</v>
      </c>
    </row>
    <row r="951">
      <c r="A951" s="1" t="s">
        <v>3414</v>
      </c>
      <c r="B951" s="1" t="s">
        <v>3415</v>
      </c>
      <c r="C951" s="1">
        <v>1.0</v>
      </c>
      <c r="D951" s="1" t="s">
        <v>16113</v>
      </c>
      <c r="E951" s="2" t="str">
        <f>IFERROR(__xludf.DUMMYFUNCTION("INDEX(SPLIT(A951, ""_""), 2)"),"exam")</f>
        <v>exam</v>
      </c>
      <c r="F951" s="1" t="s">
        <v>3505</v>
      </c>
      <c r="G951" s="2">
        <f>IFERROR(__xludf.DUMMYFUNCTION("IF(B951="""","""",COUNTA(SPLIT(B951,"" "")))"),20.0)</f>
        <v>20</v>
      </c>
    </row>
    <row r="952">
      <c r="A952" s="1" t="s">
        <v>3416</v>
      </c>
      <c r="B952" s="1" t="s">
        <v>3417</v>
      </c>
      <c r="C952" s="1">
        <v>2.0</v>
      </c>
      <c r="D952" s="1" t="s">
        <v>16118</v>
      </c>
      <c r="E952" s="2" t="str">
        <f>IFERROR(__xludf.DUMMYFUNCTION("INDEX(SPLIT(A952, ""_""), 2)"),"exam")</f>
        <v>exam</v>
      </c>
      <c r="F952" s="1" t="s">
        <v>3505</v>
      </c>
      <c r="G952" s="2">
        <f>IFERROR(__xludf.DUMMYFUNCTION("IF(B952="""","""",COUNTA(SPLIT(B952,"" "")))"),13.0)</f>
        <v>13</v>
      </c>
    </row>
    <row r="953">
      <c r="A953" s="1" t="s">
        <v>3418</v>
      </c>
      <c r="B953" s="1" t="s">
        <v>3419</v>
      </c>
      <c r="C953" s="1">
        <v>1.0</v>
      </c>
      <c r="D953" s="1" t="s">
        <v>16113</v>
      </c>
      <c r="E953" s="2" t="str">
        <f>IFERROR(__xludf.DUMMYFUNCTION("INDEX(SPLIT(A953, ""_""), 2)"),"exam")</f>
        <v>exam</v>
      </c>
      <c r="F953" s="1" t="s">
        <v>3505</v>
      </c>
      <c r="G953" s="2">
        <f>IFERROR(__xludf.DUMMYFUNCTION("IF(B953="""","""",COUNTA(SPLIT(B953,"" "")))"),36.0)</f>
        <v>36</v>
      </c>
    </row>
    <row r="954">
      <c r="A954" s="1" t="s">
        <v>3420</v>
      </c>
      <c r="B954" s="1" t="s">
        <v>3421</v>
      </c>
      <c r="C954" s="1">
        <v>1.0</v>
      </c>
      <c r="D954" s="1" t="s">
        <v>16113</v>
      </c>
      <c r="E954" s="2" t="str">
        <f>IFERROR(__xludf.DUMMYFUNCTION("INDEX(SPLIT(A954, ""_""), 2)"),"exam")</f>
        <v>exam</v>
      </c>
      <c r="F954" s="1" t="s">
        <v>3505</v>
      </c>
      <c r="G954" s="2">
        <f>IFERROR(__xludf.DUMMYFUNCTION("IF(B954="""","""",COUNTA(SPLIT(B954,"" "")))"),14.0)</f>
        <v>14</v>
      </c>
    </row>
    <row r="955">
      <c r="A955" s="1" t="s">
        <v>3422</v>
      </c>
      <c r="B955" s="1" t="s">
        <v>3423</v>
      </c>
      <c r="C955" s="1">
        <v>1.0</v>
      </c>
      <c r="D955" s="1" t="s">
        <v>16113</v>
      </c>
      <c r="E955" s="2" t="str">
        <f>IFERROR(__xludf.DUMMYFUNCTION("INDEX(SPLIT(A955, ""_""), 2)"),"exam")</f>
        <v>exam</v>
      </c>
      <c r="F955" s="1" t="s">
        <v>3505</v>
      </c>
      <c r="G955" s="2">
        <f>IFERROR(__xludf.DUMMYFUNCTION("IF(B955="""","""",COUNTA(SPLIT(B955,"" "")))"),34.0)</f>
        <v>34</v>
      </c>
    </row>
    <row r="956">
      <c r="A956" s="1" t="s">
        <v>3424</v>
      </c>
      <c r="B956" s="1" t="s">
        <v>3425</v>
      </c>
      <c r="C956" s="1">
        <v>2.0</v>
      </c>
      <c r="D956" s="1" t="s">
        <v>16118</v>
      </c>
      <c r="E956" s="2" t="str">
        <f>IFERROR(__xludf.DUMMYFUNCTION("INDEX(SPLIT(A956, ""_""), 2)"),"exam")</f>
        <v>exam</v>
      </c>
      <c r="F956" s="1" t="s">
        <v>3505</v>
      </c>
      <c r="G956" s="2">
        <f>IFERROR(__xludf.DUMMYFUNCTION("IF(B956="""","""",COUNTA(SPLIT(B956,"" "")))"),8.0)</f>
        <v>8</v>
      </c>
    </row>
    <row r="957">
      <c r="A957" s="1" t="s">
        <v>3426</v>
      </c>
      <c r="B957" s="1" t="s">
        <v>3427</v>
      </c>
      <c r="C957" s="1">
        <v>2.0</v>
      </c>
      <c r="D957" s="1" t="s">
        <v>16118</v>
      </c>
      <c r="E957" s="2" t="str">
        <f>IFERROR(__xludf.DUMMYFUNCTION("INDEX(SPLIT(A957, ""_""), 2)"),"exam")</f>
        <v>exam</v>
      </c>
      <c r="F957" s="1" t="s">
        <v>3505</v>
      </c>
      <c r="G957" s="2">
        <f>IFERROR(__xludf.DUMMYFUNCTION("IF(B957="""","""",COUNTA(SPLIT(B957,"" "")))"),17.0)</f>
        <v>17</v>
      </c>
    </row>
    <row r="958">
      <c r="A958" s="1" t="s">
        <v>3428</v>
      </c>
      <c r="B958" s="1" t="s">
        <v>3429</v>
      </c>
      <c r="C958" s="1">
        <v>1.0</v>
      </c>
      <c r="D958" s="1" t="s">
        <v>16113</v>
      </c>
      <c r="E958" s="2" t="str">
        <f>IFERROR(__xludf.DUMMYFUNCTION("INDEX(SPLIT(A958, ""_""), 2)"),"exam")</f>
        <v>exam</v>
      </c>
      <c r="F958" s="1" t="s">
        <v>3505</v>
      </c>
      <c r="G958" s="2">
        <f>IFERROR(__xludf.DUMMYFUNCTION("IF(B958="""","""",COUNTA(SPLIT(B958,"" "")))"),26.0)</f>
        <v>26</v>
      </c>
    </row>
    <row r="959">
      <c r="A959" s="1" t="s">
        <v>3430</v>
      </c>
      <c r="B959" s="1" t="s">
        <v>3431</v>
      </c>
      <c r="C959" s="1">
        <v>1.0</v>
      </c>
      <c r="D959" s="1" t="s">
        <v>16113</v>
      </c>
      <c r="E959" s="2" t="str">
        <f>IFERROR(__xludf.DUMMYFUNCTION("INDEX(SPLIT(A959, ""_""), 2)"),"exam")</f>
        <v>exam</v>
      </c>
      <c r="F959" s="1" t="s">
        <v>3505</v>
      </c>
      <c r="G959" s="2">
        <f>IFERROR(__xludf.DUMMYFUNCTION("IF(B959="""","""",COUNTA(SPLIT(B959,"" "")))"),17.0)</f>
        <v>17</v>
      </c>
    </row>
    <row r="960">
      <c r="A960" s="1" t="s">
        <v>3432</v>
      </c>
      <c r="B960" s="1" t="s">
        <v>3433</v>
      </c>
      <c r="C960" s="1">
        <v>1.0</v>
      </c>
      <c r="D960" s="1" t="s">
        <v>16113</v>
      </c>
      <c r="E960" s="2" t="str">
        <f>IFERROR(__xludf.DUMMYFUNCTION("INDEX(SPLIT(A960, ""_""), 2)"),"exam")</f>
        <v>exam</v>
      </c>
      <c r="F960" s="1" t="s">
        <v>3505</v>
      </c>
      <c r="G960" s="2">
        <f>IFERROR(__xludf.DUMMYFUNCTION("IF(B960="""","""",COUNTA(SPLIT(B960,"" "")))"),27.0)</f>
        <v>27</v>
      </c>
    </row>
    <row r="961">
      <c r="A961" s="1" t="s">
        <v>3434</v>
      </c>
      <c r="B961" s="1" t="s">
        <v>3435</v>
      </c>
      <c r="C961" s="1">
        <v>1.0</v>
      </c>
      <c r="D961" s="1" t="s">
        <v>16113</v>
      </c>
      <c r="E961" s="2" t="str">
        <f>IFERROR(__xludf.DUMMYFUNCTION("INDEX(SPLIT(A961, ""_""), 2)"),"exam")</f>
        <v>exam</v>
      </c>
      <c r="F961" s="1" t="s">
        <v>3505</v>
      </c>
      <c r="G961" s="2">
        <f>IFERROR(__xludf.DUMMYFUNCTION("IF(B961="""","""",COUNTA(SPLIT(B961,"" "")))"),23.0)</f>
        <v>23</v>
      </c>
    </row>
    <row r="962">
      <c r="A962" s="1" t="s">
        <v>3436</v>
      </c>
      <c r="B962" s="1" t="s">
        <v>3437</v>
      </c>
      <c r="C962" s="1">
        <v>2.0</v>
      </c>
      <c r="D962" s="1" t="s">
        <v>16118</v>
      </c>
      <c r="E962" s="2" t="str">
        <f>IFERROR(__xludf.DUMMYFUNCTION("INDEX(SPLIT(A962, ""_""), 2)"),"exam")</f>
        <v>exam</v>
      </c>
      <c r="F962" s="1" t="s">
        <v>3505</v>
      </c>
      <c r="G962" s="2">
        <f>IFERROR(__xludf.DUMMYFUNCTION("IF(B962="""","""",COUNTA(SPLIT(B962,"" "")))"),19.0)</f>
        <v>19</v>
      </c>
    </row>
    <row r="963">
      <c r="A963" s="1" t="s">
        <v>3438</v>
      </c>
      <c r="B963" s="1" t="s">
        <v>3439</v>
      </c>
      <c r="C963" s="1">
        <v>1.0</v>
      </c>
      <c r="D963" s="1" t="s">
        <v>16113</v>
      </c>
      <c r="E963" s="2" t="str">
        <f>IFERROR(__xludf.DUMMYFUNCTION("INDEX(SPLIT(A963, ""_""), 2)"),"exam")</f>
        <v>exam</v>
      </c>
      <c r="F963" s="1" t="s">
        <v>3505</v>
      </c>
      <c r="G963" s="2">
        <f>IFERROR(__xludf.DUMMYFUNCTION("IF(B963="""","""",COUNTA(SPLIT(B963,"" "")))"),28.0)</f>
        <v>28</v>
      </c>
    </row>
    <row r="964">
      <c r="A964" s="1" t="s">
        <v>3440</v>
      </c>
      <c r="B964" s="1" t="s">
        <v>3441</v>
      </c>
      <c r="C964" s="1">
        <v>2.0</v>
      </c>
      <c r="D964" s="1" t="s">
        <v>16118</v>
      </c>
      <c r="E964" s="2" t="str">
        <f>IFERROR(__xludf.DUMMYFUNCTION("INDEX(SPLIT(A964, ""_""), 2)"),"exam")</f>
        <v>exam</v>
      </c>
      <c r="F964" s="1" t="s">
        <v>3505</v>
      </c>
      <c r="G964" s="2">
        <f>IFERROR(__xludf.DUMMYFUNCTION("IF(B964="""","""",COUNTA(SPLIT(B964,"" "")))"),26.0)</f>
        <v>26</v>
      </c>
    </row>
    <row r="965">
      <c r="A965" s="1" t="s">
        <v>3442</v>
      </c>
      <c r="B965" s="1" t="s">
        <v>3443</v>
      </c>
      <c r="C965" s="1">
        <v>2.0</v>
      </c>
      <c r="D965" s="1" t="s">
        <v>16118</v>
      </c>
      <c r="E965" s="2" t="str">
        <f>IFERROR(__xludf.DUMMYFUNCTION("INDEX(SPLIT(A965, ""_""), 2)"),"exam")</f>
        <v>exam</v>
      </c>
      <c r="F965" s="1" t="s">
        <v>3505</v>
      </c>
      <c r="G965" s="2">
        <f>IFERROR(__xludf.DUMMYFUNCTION("IF(B965="""","""",COUNTA(SPLIT(B965,"" "")))"),23.0)</f>
        <v>23</v>
      </c>
    </row>
    <row r="966">
      <c r="A966" s="1" t="s">
        <v>3444</v>
      </c>
      <c r="B966" s="1" t="s">
        <v>3445</v>
      </c>
      <c r="C966" s="1">
        <v>1.0</v>
      </c>
      <c r="D966" s="1" t="s">
        <v>16113</v>
      </c>
      <c r="E966" s="2" t="str">
        <f>IFERROR(__xludf.DUMMYFUNCTION("INDEX(SPLIT(A966, ""_""), 2)"),"exam")</f>
        <v>exam</v>
      </c>
      <c r="F966" s="1" t="s">
        <v>3505</v>
      </c>
      <c r="G966" s="2">
        <f>IFERROR(__xludf.DUMMYFUNCTION("IF(B966="""","""",COUNTA(SPLIT(B966,"" "")))"),10.0)</f>
        <v>10</v>
      </c>
    </row>
    <row r="967">
      <c r="A967" s="1" t="s">
        <v>3446</v>
      </c>
      <c r="B967" s="1" t="s">
        <v>3447</v>
      </c>
      <c r="C967" s="1">
        <v>1.0</v>
      </c>
      <c r="D967" s="1" t="s">
        <v>16113</v>
      </c>
      <c r="E967" s="2" t="str">
        <f>IFERROR(__xludf.DUMMYFUNCTION("INDEX(SPLIT(A967, ""_""), 2)"),"exam")</f>
        <v>exam</v>
      </c>
      <c r="F967" s="1" t="s">
        <v>3505</v>
      </c>
      <c r="G967" s="2">
        <f>IFERROR(__xludf.DUMMYFUNCTION("IF(B967="""","""",COUNTA(SPLIT(B967,"" "")))"),27.0)</f>
        <v>27</v>
      </c>
    </row>
    <row r="968">
      <c r="A968" s="1" t="s">
        <v>3448</v>
      </c>
      <c r="B968" s="1" t="s">
        <v>3449</v>
      </c>
      <c r="C968" s="1">
        <v>2.0</v>
      </c>
      <c r="D968" s="1" t="s">
        <v>16118</v>
      </c>
      <c r="E968" s="2" t="str">
        <f>IFERROR(__xludf.DUMMYFUNCTION("INDEX(SPLIT(A968, ""_""), 2)"),"exam")</f>
        <v>exam</v>
      </c>
      <c r="F968" s="1" t="s">
        <v>3505</v>
      </c>
      <c r="G968" s="2">
        <f>IFERROR(__xludf.DUMMYFUNCTION("IF(B968="""","""",COUNTA(SPLIT(B968,"" "")))"),15.0)</f>
        <v>15</v>
      </c>
    </row>
    <row r="969">
      <c r="A969" s="1" t="s">
        <v>3450</v>
      </c>
      <c r="B969" s="1" t="s">
        <v>3451</v>
      </c>
      <c r="C969" s="1">
        <v>1.0</v>
      </c>
      <c r="D969" s="1" t="s">
        <v>16113</v>
      </c>
      <c r="E969" s="2" t="str">
        <f>IFERROR(__xludf.DUMMYFUNCTION("INDEX(SPLIT(A969, ""_""), 2)"),"exam")</f>
        <v>exam</v>
      </c>
      <c r="F969" s="1" t="s">
        <v>3505</v>
      </c>
      <c r="G969" s="2">
        <f>IFERROR(__xludf.DUMMYFUNCTION("IF(B969="""","""",COUNTA(SPLIT(B969,"" "")))"),18.0)</f>
        <v>18</v>
      </c>
    </row>
    <row r="970">
      <c r="A970" s="1" t="s">
        <v>3452</v>
      </c>
      <c r="B970" s="1" t="s">
        <v>3453</v>
      </c>
      <c r="C970" s="1">
        <v>1.0</v>
      </c>
      <c r="D970" s="1" t="s">
        <v>16113</v>
      </c>
      <c r="E970" s="2" t="str">
        <f>IFERROR(__xludf.DUMMYFUNCTION("INDEX(SPLIT(A970, ""_""), 2)"),"exam")</f>
        <v>exam</v>
      </c>
      <c r="F970" s="1" t="s">
        <v>3505</v>
      </c>
      <c r="G970" s="2">
        <f>IFERROR(__xludf.DUMMYFUNCTION("IF(B970="""","""",COUNTA(SPLIT(B970,"" "")))"),38.0)</f>
        <v>38</v>
      </c>
    </row>
    <row r="971">
      <c r="A971" s="1" t="s">
        <v>3454</v>
      </c>
      <c r="B971" s="1" t="s">
        <v>3455</v>
      </c>
      <c r="C971" s="1">
        <v>2.0</v>
      </c>
      <c r="D971" s="1" t="s">
        <v>16118</v>
      </c>
      <c r="E971" s="2" t="str">
        <f>IFERROR(__xludf.DUMMYFUNCTION("INDEX(SPLIT(A971, ""_""), 2)"),"exam")</f>
        <v>exam</v>
      </c>
      <c r="F971" s="1" t="s">
        <v>3505</v>
      </c>
      <c r="G971" s="2">
        <f>IFERROR(__xludf.DUMMYFUNCTION("IF(B971="""","""",COUNTA(SPLIT(B971,"" "")))"),28.0)</f>
        <v>28</v>
      </c>
    </row>
    <row r="972">
      <c r="A972" s="1" t="s">
        <v>3456</v>
      </c>
      <c r="B972" s="1" t="s">
        <v>3457</v>
      </c>
      <c r="C972" s="1">
        <v>1.0</v>
      </c>
      <c r="D972" s="1" t="s">
        <v>16113</v>
      </c>
      <c r="E972" s="2" t="str">
        <f>IFERROR(__xludf.DUMMYFUNCTION("INDEX(SPLIT(A972, ""_""), 2)"),"exam")</f>
        <v>exam</v>
      </c>
      <c r="F972" s="1" t="s">
        <v>3505</v>
      </c>
      <c r="G972" s="2">
        <f>IFERROR(__xludf.DUMMYFUNCTION("IF(B972="""","""",COUNTA(SPLIT(B972,"" "")))"),28.0)</f>
        <v>28</v>
      </c>
    </row>
    <row r="973">
      <c r="A973" s="1" t="s">
        <v>3458</v>
      </c>
      <c r="B973" s="1" t="s">
        <v>3459</v>
      </c>
      <c r="C973" s="1">
        <v>2.0</v>
      </c>
      <c r="D973" s="1" t="s">
        <v>16118</v>
      </c>
      <c r="E973" s="2" t="str">
        <f>IFERROR(__xludf.DUMMYFUNCTION("INDEX(SPLIT(A973, ""_""), 2)"),"exam")</f>
        <v>exam</v>
      </c>
      <c r="F973" s="1" t="s">
        <v>3505</v>
      </c>
      <c r="G973" s="2">
        <f>IFERROR(__xludf.DUMMYFUNCTION("IF(B973="""","""",COUNTA(SPLIT(B973,"" "")))"),22.0)</f>
        <v>22</v>
      </c>
    </row>
    <row r="974">
      <c r="A974" s="1" t="s">
        <v>3460</v>
      </c>
      <c r="B974" s="1" t="s">
        <v>3461</v>
      </c>
      <c r="C974" s="1">
        <v>1.0</v>
      </c>
      <c r="D974" s="1" t="s">
        <v>16113</v>
      </c>
      <c r="E974" s="2" t="str">
        <f>IFERROR(__xludf.DUMMYFUNCTION("INDEX(SPLIT(A974, ""_""), 2)"),"exam")</f>
        <v>exam</v>
      </c>
      <c r="F974" s="1" t="s">
        <v>3505</v>
      </c>
      <c r="G974" s="2">
        <f>IFERROR(__xludf.DUMMYFUNCTION("IF(B974="""","""",COUNTA(SPLIT(B974,"" "")))"),21.0)</f>
        <v>21</v>
      </c>
    </row>
    <row r="975">
      <c r="A975" s="1" t="s">
        <v>3462</v>
      </c>
      <c r="B975" s="1" t="s">
        <v>3463</v>
      </c>
      <c r="C975" s="1">
        <v>2.0</v>
      </c>
      <c r="D975" s="1" t="s">
        <v>16118</v>
      </c>
      <c r="E975" s="2" t="str">
        <f>IFERROR(__xludf.DUMMYFUNCTION("INDEX(SPLIT(A975, ""_""), 2)"),"exam")</f>
        <v>exam</v>
      </c>
      <c r="F975" s="1" t="s">
        <v>3505</v>
      </c>
      <c r="G975" s="2">
        <f>IFERROR(__xludf.DUMMYFUNCTION("IF(B975="""","""",COUNTA(SPLIT(B975,"" "")))"),36.0)</f>
        <v>36</v>
      </c>
    </row>
    <row r="976">
      <c r="A976" s="1" t="s">
        <v>3464</v>
      </c>
      <c r="B976" s="1" t="s">
        <v>3465</v>
      </c>
      <c r="C976" s="1">
        <v>1.0</v>
      </c>
      <c r="D976" s="1" t="s">
        <v>16113</v>
      </c>
      <c r="E976" s="2" t="str">
        <f>IFERROR(__xludf.DUMMYFUNCTION("INDEX(SPLIT(A976, ""_""), 2)"),"exam")</f>
        <v>exam</v>
      </c>
      <c r="F976" s="1" t="s">
        <v>3505</v>
      </c>
      <c r="G976" s="2">
        <f>IFERROR(__xludf.DUMMYFUNCTION("IF(B976="""","""",COUNTA(SPLIT(B976,"" "")))"),20.0)</f>
        <v>20</v>
      </c>
    </row>
    <row r="977">
      <c r="A977" s="1" t="s">
        <v>3466</v>
      </c>
      <c r="B977" s="1" t="s">
        <v>3467</v>
      </c>
      <c r="C977" s="1">
        <v>1.0</v>
      </c>
      <c r="D977" s="1" t="s">
        <v>16113</v>
      </c>
      <c r="E977" s="2" t="str">
        <f>IFERROR(__xludf.DUMMYFUNCTION("INDEX(SPLIT(A977, ""_""), 2)"),"exam")</f>
        <v>exam</v>
      </c>
      <c r="F977" s="1" t="s">
        <v>3505</v>
      </c>
      <c r="G977" s="2">
        <f>IFERROR(__xludf.DUMMYFUNCTION("IF(B977="""","""",COUNTA(SPLIT(B977,"" "")))"),32.0)</f>
        <v>32</v>
      </c>
    </row>
    <row r="978">
      <c r="A978" s="1" t="s">
        <v>3468</v>
      </c>
      <c r="B978" s="1" t="s">
        <v>3469</v>
      </c>
      <c r="C978" s="1">
        <v>1.0</v>
      </c>
      <c r="D978" s="1" t="s">
        <v>16113</v>
      </c>
      <c r="E978" s="2" t="str">
        <f>IFERROR(__xludf.DUMMYFUNCTION("INDEX(SPLIT(A978, ""_""), 2)"),"exam")</f>
        <v>exam</v>
      </c>
      <c r="F978" s="1" t="s">
        <v>3505</v>
      </c>
      <c r="G978" s="2">
        <f>IFERROR(__xludf.DUMMYFUNCTION("IF(B978="""","""",COUNTA(SPLIT(B978,"" "")))"),12.0)</f>
        <v>12</v>
      </c>
    </row>
    <row r="979">
      <c r="A979" s="1" t="s">
        <v>3470</v>
      </c>
      <c r="B979" s="1" t="s">
        <v>3471</v>
      </c>
      <c r="C979" s="1">
        <v>1.0</v>
      </c>
      <c r="D979" s="1" t="s">
        <v>16113</v>
      </c>
      <c r="E979" s="2" t="str">
        <f>IFERROR(__xludf.DUMMYFUNCTION("INDEX(SPLIT(A979, ""_""), 2)"),"exam")</f>
        <v>exam</v>
      </c>
      <c r="F979" s="1" t="s">
        <v>3505</v>
      </c>
      <c r="G979" s="2">
        <f>IFERROR(__xludf.DUMMYFUNCTION("IF(B979="""","""",COUNTA(SPLIT(B979,"" "")))"),27.0)</f>
        <v>27</v>
      </c>
    </row>
    <row r="980">
      <c r="A980" s="1" t="s">
        <v>3472</v>
      </c>
      <c r="B980" s="1" t="s">
        <v>3473</v>
      </c>
      <c r="C980" s="1">
        <v>2.0</v>
      </c>
      <c r="D980" s="1" t="s">
        <v>16118</v>
      </c>
      <c r="E980" s="2" t="str">
        <f>IFERROR(__xludf.DUMMYFUNCTION("INDEX(SPLIT(A980, ""_""), 2)"),"exam")</f>
        <v>exam</v>
      </c>
      <c r="F980" s="1" t="s">
        <v>3505</v>
      </c>
      <c r="G980" s="2">
        <f>IFERROR(__xludf.DUMMYFUNCTION("IF(B980="""","""",COUNTA(SPLIT(B980,"" "")))"),40.0)</f>
        <v>40</v>
      </c>
    </row>
    <row r="981">
      <c r="A981" s="1" t="s">
        <v>3474</v>
      </c>
      <c r="B981" s="1" t="s">
        <v>3475</v>
      </c>
      <c r="C981" s="1">
        <v>1.0</v>
      </c>
      <c r="D981" s="1" t="s">
        <v>16113</v>
      </c>
      <c r="E981" s="2" t="str">
        <f>IFERROR(__xludf.DUMMYFUNCTION("INDEX(SPLIT(A981, ""_""), 2)"),"exam")</f>
        <v>exam</v>
      </c>
      <c r="F981" s="1" t="s">
        <v>3505</v>
      </c>
      <c r="G981" s="2">
        <f>IFERROR(__xludf.DUMMYFUNCTION("IF(B981="""","""",COUNTA(SPLIT(B981,"" "")))"),10.0)</f>
        <v>10</v>
      </c>
    </row>
    <row r="982">
      <c r="A982" s="1" t="s">
        <v>3476</v>
      </c>
      <c r="B982" s="1" t="s">
        <v>3477</v>
      </c>
      <c r="C982" s="1">
        <v>1.0</v>
      </c>
      <c r="D982" s="1" t="s">
        <v>16113</v>
      </c>
      <c r="E982" s="2" t="str">
        <f>IFERROR(__xludf.DUMMYFUNCTION("INDEX(SPLIT(A982, ""_""), 2)"),"exam")</f>
        <v>exam</v>
      </c>
      <c r="F982" s="1" t="s">
        <v>3505</v>
      </c>
      <c r="G982" s="2">
        <f>IFERROR(__xludf.DUMMYFUNCTION("IF(B982="""","""",COUNTA(SPLIT(B982,"" "")))"),10.0)</f>
        <v>10</v>
      </c>
    </row>
    <row r="983">
      <c r="A983" s="1" t="s">
        <v>3478</v>
      </c>
      <c r="B983" s="1" t="s">
        <v>3479</v>
      </c>
      <c r="C983" s="1">
        <v>1.0</v>
      </c>
      <c r="D983" s="1" t="s">
        <v>16113</v>
      </c>
      <c r="E983" s="2" t="str">
        <f>IFERROR(__xludf.DUMMYFUNCTION("INDEX(SPLIT(A983, ""_""), 2)"),"exam")</f>
        <v>exam</v>
      </c>
      <c r="F983" s="1" t="s">
        <v>3505</v>
      </c>
      <c r="G983" s="2">
        <f>IFERROR(__xludf.DUMMYFUNCTION("IF(B983="""","""",COUNTA(SPLIT(B983,"" "")))"),12.0)</f>
        <v>12</v>
      </c>
    </row>
    <row r="984">
      <c r="A984" s="1" t="s">
        <v>3480</v>
      </c>
      <c r="B984" s="1" t="s">
        <v>3481</v>
      </c>
      <c r="C984" s="1">
        <v>1.0</v>
      </c>
      <c r="D984" s="1" t="s">
        <v>16113</v>
      </c>
      <c r="E984" s="2" t="str">
        <f>IFERROR(__xludf.DUMMYFUNCTION("INDEX(SPLIT(A984, ""_""), 2)"),"exam")</f>
        <v>exam</v>
      </c>
      <c r="F984" s="1" t="s">
        <v>3505</v>
      </c>
      <c r="G984" s="2">
        <f>IFERROR(__xludf.DUMMYFUNCTION("IF(B984="""","""",COUNTA(SPLIT(B984,"" "")))"),12.0)</f>
        <v>12</v>
      </c>
    </row>
    <row r="985">
      <c r="A985" s="1" t="s">
        <v>3482</v>
      </c>
      <c r="B985" s="1" t="s">
        <v>3483</v>
      </c>
      <c r="C985" s="1">
        <v>1.0</v>
      </c>
      <c r="D985" s="1" t="s">
        <v>16113</v>
      </c>
      <c r="E985" s="2" t="str">
        <f>IFERROR(__xludf.DUMMYFUNCTION("INDEX(SPLIT(A985, ""_""), 2)"),"exam")</f>
        <v>exam</v>
      </c>
      <c r="F985" s="1" t="s">
        <v>3505</v>
      </c>
      <c r="G985" s="2">
        <f>IFERROR(__xludf.DUMMYFUNCTION("IF(B985="""","""",COUNTA(SPLIT(B985,"" "")))"),12.0)</f>
        <v>12</v>
      </c>
    </row>
    <row r="986">
      <c r="A986" s="1" t="s">
        <v>3484</v>
      </c>
      <c r="B986" s="1" t="s">
        <v>3485</v>
      </c>
      <c r="C986" s="1">
        <v>1.0</v>
      </c>
      <c r="D986" s="1" t="s">
        <v>16113</v>
      </c>
      <c r="E986" s="2" t="str">
        <f>IFERROR(__xludf.DUMMYFUNCTION("INDEX(SPLIT(A986, ""_""), 2)"),"exam")</f>
        <v>exam</v>
      </c>
      <c r="F986" s="1" t="s">
        <v>3505</v>
      </c>
      <c r="G986" s="2">
        <f>IFERROR(__xludf.DUMMYFUNCTION("IF(B986="""","""",COUNTA(SPLIT(B986,"" "")))"),15.0)</f>
        <v>15</v>
      </c>
    </row>
    <row r="987">
      <c r="A987" s="1" t="s">
        <v>3486</v>
      </c>
      <c r="B987" s="1" t="s">
        <v>3487</v>
      </c>
      <c r="C987" s="1">
        <v>1.0</v>
      </c>
      <c r="D987" s="1" t="s">
        <v>16113</v>
      </c>
      <c r="E987" s="2" t="str">
        <f>IFERROR(__xludf.DUMMYFUNCTION("INDEX(SPLIT(A987, ""_""), 2)"),"exam")</f>
        <v>exam</v>
      </c>
      <c r="F987" s="1" t="s">
        <v>3505</v>
      </c>
      <c r="G987" s="2">
        <f>IFERROR(__xludf.DUMMYFUNCTION("IF(B987="""","""",COUNTA(SPLIT(B987,"" "")))"),13.0)</f>
        <v>13</v>
      </c>
    </row>
    <row r="988">
      <c r="A988" s="1" t="s">
        <v>3488</v>
      </c>
      <c r="B988" s="1" t="s">
        <v>3489</v>
      </c>
      <c r="C988" s="1">
        <v>1.0</v>
      </c>
      <c r="D988" s="1" t="s">
        <v>16113</v>
      </c>
      <c r="E988" s="2" t="str">
        <f>IFERROR(__xludf.DUMMYFUNCTION("INDEX(SPLIT(A988, ""_""), 2)"),"exam")</f>
        <v>exam</v>
      </c>
      <c r="F988" s="1" t="s">
        <v>3505</v>
      </c>
      <c r="G988" s="2">
        <f>IFERROR(__xludf.DUMMYFUNCTION("IF(B988="""","""",COUNTA(SPLIT(B988,"" "")))"),14.0)</f>
        <v>14</v>
      </c>
    </row>
    <row r="989">
      <c r="A989" s="1" t="s">
        <v>3490</v>
      </c>
      <c r="B989" s="1" t="s">
        <v>3491</v>
      </c>
      <c r="C989" s="1">
        <v>1.0</v>
      </c>
      <c r="D989" s="1" t="s">
        <v>16113</v>
      </c>
      <c r="E989" s="2" t="str">
        <f>IFERROR(__xludf.DUMMYFUNCTION("INDEX(SPLIT(A989, ""_""), 2)"),"exam")</f>
        <v>exam</v>
      </c>
      <c r="F989" s="1" t="s">
        <v>3505</v>
      </c>
      <c r="G989" s="2">
        <f>IFERROR(__xludf.DUMMYFUNCTION("IF(B989="""","""",COUNTA(SPLIT(B989,"" "")))"),12.0)</f>
        <v>12</v>
      </c>
    </row>
    <row r="990">
      <c r="A990" s="1" t="s">
        <v>3492</v>
      </c>
      <c r="B990" s="1" t="s">
        <v>3493</v>
      </c>
      <c r="C990" s="1">
        <v>1.0</v>
      </c>
      <c r="D990" s="1" t="s">
        <v>16113</v>
      </c>
      <c r="E990" s="2" t="str">
        <f>IFERROR(__xludf.DUMMYFUNCTION("INDEX(SPLIT(A990, ""_""), 2)"),"exam")</f>
        <v>exam</v>
      </c>
      <c r="F990" s="1" t="s">
        <v>3505</v>
      </c>
      <c r="G990" s="2">
        <f>IFERROR(__xludf.DUMMYFUNCTION("IF(B990="""","""",COUNTA(SPLIT(B990,"" "")))"),10.0)</f>
        <v>10</v>
      </c>
    </row>
    <row r="991">
      <c r="A991" s="1" t="s">
        <v>3494</v>
      </c>
      <c r="B991" s="1" t="s">
        <v>3495</v>
      </c>
      <c r="C991" s="1">
        <v>1.0</v>
      </c>
      <c r="D991" s="1" t="s">
        <v>16113</v>
      </c>
      <c r="E991" s="2" t="str">
        <f>IFERROR(__xludf.DUMMYFUNCTION("INDEX(SPLIT(A991, ""_""), 2)"),"exam")</f>
        <v>exam</v>
      </c>
      <c r="F991" s="1" t="s">
        <v>3505</v>
      </c>
      <c r="G991" s="2">
        <f>IFERROR(__xludf.DUMMYFUNCTION("IF(B991="""","""",COUNTA(SPLIT(B991,"" "")))"),41.0)</f>
        <v>41</v>
      </c>
    </row>
    <row r="992">
      <c r="A992" s="1" t="s">
        <v>3496</v>
      </c>
      <c r="B992" s="1" t="s">
        <v>3497</v>
      </c>
      <c r="C992" s="1">
        <v>1.0</v>
      </c>
      <c r="D992" s="1" t="s">
        <v>16113</v>
      </c>
      <c r="E992" s="2" t="str">
        <f>IFERROR(__xludf.DUMMYFUNCTION("INDEX(SPLIT(A992, ""_""), 2)"),"exam")</f>
        <v>exam</v>
      </c>
      <c r="F992" s="1" t="s">
        <v>3505</v>
      </c>
      <c r="G992" s="2">
        <f>IFERROR(__xludf.DUMMYFUNCTION("IF(B992="""","""",COUNTA(SPLIT(B992,"" "")))"),15.0)</f>
        <v>15</v>
      </c>
    </row>
    <row r="993">
      <c r="A993" s="1" t="s">
        <v>3498</v>
      </c>
      <c r="B993" s="1" t="s">
        <v>3499</v>
      </c>
      <c r="C993" s="1">
        <v>1.0</v>
      </c>
      <c r="D993" s="1" t="s">
        <v>16113</v>
      </c>
      <c r="E993" s="2" t="str">
        <f>IFERROR(__xludf.DUMMYFUNCTION("INDEX(SPLIT(A993, ""_""), 2)"),"exam")</f>
        <v>exam</v>
      </c>
      <c r="F993" s="1" t="s">
        <v>3505</v>
      </c>
      <c r="G993" s="2">
        <f>IFERROR(__xludf.DUMMYFUNCTION("IF(B993="""","""",COUNTA(SPLIT(B993,"" "")))"),21.0)</f>
        <v>21</v>
      </c>
    </row>
    <row r="994">
      <c r="A994" s="1" t="s">
        <v>3500</v>
      </c>
      <c r="B994" s="1" t="s">
        <v>3501</v>
      </c>
      <c r="C994" s="1">
        <v>1.0</v>
      </c>
      <c r="D994" s="1" t="s">
        <v>16113</v>
      </c>
      <c r="E994" s="2" t="str">
        <f>IFERROR(__xludf.DUMMYFUNCTION("INDEX(SPLIT(A994, ""_""), 2)"),"exam")</f>
        <v>exam</v>
      </c>
      <c r="F994" s="1" t="s">
        <v>3505</v>
      </c>
      <c r="G994" s="2">
        <f>IFERROR(__xludf.DUMMYFUNCTION("IF(B994="""","""",COUNTA(SPLIT(B994,"" "")))"),20.0)</f>
        <v>20</v>
      </c>
    </row>
    <row r="995">
      <c r="A995" s="1" t="s">
        <v>3502</v>
      </c>
      <c r="B995" s="1" t="s">
        <v>3503</v>
      </c>
      <c r="C995" s="1">
        <v>1.0</v>
      </c>
      <c r="D995" s="1" t="s">
        <v>16113</v>
      </c>
      <c r="E995" s="2" t="str">
        <f>IFERROR(__xludf.DUMMYFUNCTION("INDEX(SPLIT(A995, ""_""), 2)"),"exam")</f>
        <v>exam</v>
      </c>
      <c r="F995" s="1" t="s">
        <v>3505</v>
      </c>
      <c r="G995" s="2">
        <f>IFERROR(__xludf.DUMMYFUNCTION("IF(B995="""","""",COUNTA(SPLIT(B995,"" "")))"),25.0)</f>
        <v>25</v>
      </c>
    </row>
    <row r="996">
      <c r="A996" s="1" t="s">
        <v>3504</v>
      </c>
      <c r="B996" s="1" t="s">
        <v>3505</v>
      </c>
      <c r="C996" s="1">
        <v>1.0</v>
      </c>
      <c r="D996" s="1" t="s">
        <v>16113</v>
      </c>
      <c r="E996" s="2" t="str">
        <f>IFERROR(__xludf.DUMMYFUNCTION("INDEX(SPLIT(A996, ""_""), 2)"),"exam")</f>
        <v>exam</v>
      </c>
      <c r="F996" s="1" t="s">
        <v>3505</v>
      </c>
      <c r="G996" s="2">
        <f>IFERROR(__xludf.DUMMYFUNCTION("IF(B996="""","""",COUNTA(SPLIT(B996,"" "")))"),6.0)</f>
        <v>6</v>
      </c>
    </row>
    <row r="997">
      <c r="A997" s="1" t="s">
        <v>3506</v>
      </c>
      <c r="B997" s="1" t="s">
        <v>3507</v>
      </c>
      <c r="C997" s="1">
        <v>1.0</v>
      </c>
      <c r="D997" s="1" t="s">
        <v>16113</v>
      </c>
      <c r="E997" s="2" t="str">
        <f>IFERROR(__xludf.DUMMYFUNCTION("INDEX(SPLIT(A997, ""_""), 2)"),"exam")</f>
        <v>exam</v>
      </c>
      <c r="F997" s="1" t="s">
        <v>3505</v>
      </c>
      <c r="G997" s="2">
        <f>IFERROR(__xludf.DUMMYFUNCTION("IF(B997="""","""",COUNTA(SPLIT(B997,"" "")))"),16.0)</f>
        <v>16</v>
      </c>
    </row>
    <row r="998">
      <c r="A998" s="1" t="s">
        <v>3508</v>
      </c>
      <c r="B998" s="1" t="s">
        <v>3509</v>
      </c>
      <c r="C998" s="1">
        <v>2.0</v>
      </c>
      <c r="D998" s="1" t="s">
        <v>16118</v>
      </c>
      <c r="E998" s="2" t="str">
        <f>IFERROR(__xludf.DUMMYFUNCTION("INDEX(SPLIT(A998, ""_""), 2)"),"exam")</f>
        <v>exam</v>
      </c>
      <c r="F998" s="1" t="s">
        <v>3505</v>
      </c>
      <c r="G998" s="2">
        <f>IFERROR(__xludf.DUMMYFUNCTION("IF(B998="""","""",COUNTA(SPLIT(B998,"" "")))"),33.0)</f>
        <v>33</v>
      </c>
    </row>
    <row r="999">
      <c r="A999" s="1" t="s">
        <v>3510</v>
      </c>
      <c r="B999" s="1" t="s">
        <v>3511</v>
      </c>
      <c r="C999" s="1">
        <v>1.0</v>
      </c>
      <c r="D999" s="1" t="s">
        <v>16113</v>
      </c>
      <c r="E999" s="2" t="str">
        <f>IFERROR(__xludf.DUMMYFUNCTION("INDEX(SPLIT(A999, ""_""), 2)"),"exam")</f>
        <v>exam</v>
      </c>
      <c r="F999" s="1" t="s">
        <v>3505</v>
      </c>
      <c r="G999" s="2">
        <f>IFERROR(__xludf.DUMMYFUNCTION("IF(B999="""","""",COUNTA(SPLIT(B999,"" "")))"),61.0)</f>
        <v>61</v>
      </c>
    </row>
    <row r="1000">
      <c r="A1000" s="1" t="s">
        <v>3512</v>
      </c>
      <c r="B1000" s="1" t="s">
        <v>3513</v>
      </c>
      <c r="C1000" s="1">
        <v>2.0</v>
      </c>
      <c r="D1000" s="1" t="s">
        <v>16118</v>
      </c>
      <c r="E1000" s="2" t="str">
        <f>IFERROR(__xludf.DUMMYFUNCTION("INDEX(SPLIT(A1000, ""_""), 2)"),"exam")</f>
        <v>exam</v>
      </c>
      <c r="F1000" s="1" t="s">
        <v>3505</v>
      </c>
      <c r="G1000" s="2">
        <f>IFERROR(__xludf.DUMMYFUNCTION("IF(B1000="""","""",COUNTA(SPLIT(B1000,"" "")))"),56.0)</f>
        <v>56</v>
      </c>
    </row>
    <row r="1001">
      <c r="A1001" s="1" t="s">
        <v>3514</v>
      </c>
      <c r="B1001" s="1" t="s">
        <v>3515</v>
      </c>
      <c r="C1001" s="1">
        <v>1.0</v>
      </c>
      <c r="D1001" s="1" t="s">
        <v>16113</v>
      </c>
      <c r="E1001" s="2" t="str">
        <f>IFERROR(__xludf.DUMMYFUNCTION("INDEX(SPLIT(A1001, ""_""), 2)"),"exam")</f>
        <v>exam</v>
      </c>
      <c r="F1001" s="1" t="s">
        <v>3505</v>
      </c>
      <c r="G1001" s="2">
        <f>IFERROR(__xludf.DUMMYFUNCTION("IF(B1001="""","""",COUNTA(SPLIT(B1001,"" "")))"),12.0)</f>
        <v>12</v>
      </c>
    </row>
    <row r="1002">
      <c r="A1002" s="1" t="s">
        <v>3516</v>
      </c>
      <c r="B1002" s="1" t="s">
        <v>3517</v>
      </c>
      <c r="C1002" s="1">
        <v>1.0</v>
      </c>
      <c r="D1002" s="1" t="s">
        <v>16113</v>
      </c>
      <c r="E1002" s="2" t="str">
        <f>IFERROR(__xludf.DUMMYFUNCTION("INDEX(SPLIT(A1002, ""_""), 2)"),"exam")</f>
        <v>exam</v>
      </c>
      <c r="F1002" s="1" t="s">
        <v>3505</v>
      </c>
      <c r="G1002" s="2">
        <f>IFERROR(__xludf.DUMMYFUNCTION("IF(B1002="""","""",COUNTA(SPLIT(B1002,"" "")))"),26.0)</f>
        <v>26</v>
      </c>
    </row>
    <row r="1003">
      <c r="A1003" s="1" t="s">
        <v>3518</v>
      </c>
      <c r="B1003" s="1" t="s">
        <v>3519</v>
      </c>
      <c r="C1003" s="1">
        <v>2.0</v>
      </c>
      <c r="D1003" s="1" t="s">
        <v>16118</v>
      </c>
      <c r="E1003" s="2" t="str">
        <f>IFERROR(__xludf.DUMMYFUNCTION("INDEX(SPLIT(A1003, ""_""), 2)"),"exam")</f>
        <v>exam</v>
      </c>
      <c r="F1003" s="1" t="s">
        <v>3505</v>
      </c>
      <c r="G1003" s="2">
        <f>IFERROR(__xludf.DUMMYFUNCTION("IF(B1003="""","""",COUNTA(SPLIT(B1003,"" "")))"),6.0)</f>
        <v>6</v>
      </c>
    </row>
    <row r="1004">
      <c r="A1004" s="1" t="s">
        <v>3520</v>
      </c>
      <c r="B1004" s="1" t="s">
        <v>3521</v>
      </c>
      <c r="C1004" s="1">
        <v>1.0</v>
      </c>
      <c r="D1004" s="1" t="s">
        <v>16113</v>
      </c>
      <c r="E1004" s="2" t="str">
        <f>IFERROR(__xludf.DUMMYFUNCTION("INDEX(SPLIT(A1004, ""_""), 2)"),"exam")</f>
        <v>exam</v>
      </c>
      <c r="F1004" s="1" t="s">
        <v>3505</v>
      </c>
      <c r="G1004" s="2">
        <f>IFERROR(__xludf.DUMMYFUNCTION("IF(B1004="""","""",COUNTA(SPLIT(B1004,"" "")))"),38.0)</f>
        <v>38</v>
      </c>
    </row>
    <row r="1005">
      <c r="A1005" s="1" t="s">
        <v>3522</v>
      </c>
      <c r="B1005" s="1" t="s">
        <v>3523</v>
      </c>
      <c r="C1005" s="1">
        <v>1.0</v>
      </c>
      <c r="D1005" s="1" t="s">
        <v>16113</v>
      </c>
      <c r="E1005" s="2" t="str">
        <f>IFERROR(__xludf.DUMMYFUNCTION("INDEX(SPLIT(A1005, ""_""), 2)"),"exam")</f>
        <v>exam</v>
      </c>
      <c r="F1005" s="1" t="s">
        <v>3505</v>
      </c>
      <c r="G1005" s="2">
        <f>IFERROR(__xludf.DUMMYFUNCTION("IF(B1005="""","""",COUNTA(SPLIT(B1005,"" "")))"),33.0)</f>
        <v>33</v>
      </c>
    </row>
    <row r="1006">
      <c r="A1006" s="1" t="s">
        <v>3524</v>
      </c>
      <c r="B1006" s="1" t="s">
        <v>3525</v>
      </c>
      <c r="C1006" s="1">
        <v>2.0</v>
      </c>
      <c r="D1006" s="1" t="s">
        <v>16118</v>
      </c>
      <c r="E1006" s="2" t="str">
        <f>IFERROR(__xludf.DUMMYFUNCTION("INDEX(SPLIT(A1006, ""_""), 2)"),"exam")</f>
        <v>exam</v>
      </c>
      <c r="F1006" s="1" t="s">
        <v>3505</v>
      </c>
      <c r="G1006" s="2">
        <f>IFERROR(__xludf.DUMMYFUNCTION("IF(B1006="""","""",COUNTA(SPLIT(B1006,"" "")))"),32.0)</f>
        <v>32</v>
      </c>
    </row>
    <row r="1007">
      <c r="A1007" s="1" t="s">
        <v>3526</v>
      </c>
      <c r="B1007" s="1" t="s">
        <v>3527</v>
      </c>
      <c r="C1007" s="1">
        <v>1.0</v>
      </c>
      <c r="D1007" s="1" t="s">
        <v>16113</v>
      </c>
      <c r="E1007" s="2" t="str">
        <f>IFERROR(__xludf.DUMMYFUNCTION("INDEX(SPLIT(A1007, ""_""), 2)"),"exam")</f>
        <v>exam</v>
      </c>
      <c r="F1007" s="1" t="s">
        <v>3505</v>
      </c>
      <c r="G1007" s="2">
        <f>IFERROR(__xludf.DUMMYFUNCTION("IF(B1007="""","""",COUNTA(SPLIT(B1007,"" "")))"),32.0)</f>
        <v>32</v>
      </c>
    </row>
    <row r="1008">
      <c r="A1008" s="1" t="s">
        <v>3528</v>
      </c>
      <c r="B1008" s="1" t="s">
        <v>3529</v>
      </c>
      <c r="C1008" s="1">
        <v>1.0</v>
      </c>
      <c r="D1008" s="1" t="s">
        <v>16113</v>
      </c>
      <c r="E1008" s="2" t="str">
        <f>IFERROR(__xludf.DUMMYFUNCTION("INDEX(SPLIT(A1008, ""_""), 2)"),"exam")</f>
        <v>exam</v>
      </c>
      <c r="F1008" s="1" t="s">
        <v>3505</v>
      </c>
      <c r="G1008" s="2">
        <f>IFERROR(__xludf.DUMMYFUNCTION("IF(B1008="""","""",COUNTA(SPLIT(B1008,"" "")))"),31.0)</f>
        <v>31</v>
      </c>
    </row>
    <row r="1009">
      <c r="A1009" s="1" t="s">
        <v>3530</v>
      </c>
      <c r="B1009" s="1" t="s">
        <v>3531</v>
      </c>
      <c r="C1009" s="1">
        <v>2.0</v>
      </c>
      <c r="D1009" s="1" t="s">
        <v>16118</v>
      </c>
      <c r="E1009" s="2" t="str">
        <f>IFERROR(__xludf.DUMMYFUNCTION("INDEX(SPLIT(A1009, ""_""), 2)"),"exam")</f>
        <v>exam</v>
      </c>
      <c r="F1009" s="1" t="s">
        <v>3505</v>
      </c>
      <c r="G1009" s="2">
        <f>IFERROR(__xludf.DUMMYFUNCTION("IF(B1009="""","""",COUNTA(SPLIT(B1009,"" "")))"),13.0)</f>
        <v>13</v>
      </c>
    </row>
    <row r="1010">
      <c r="A1010" s="1" t="s">
        <v>3532</v>
      </c>
      <c r="B1010" s="1" t="s">
        <v>3533</v>
      </c>
      <c r="C1010" s="1">
        <v>1.0</v>
      </c>
      <c r="D1010" s="1" t="s">
        <v>16113</v>
      </c>
      <c r="E1010" s="2" t="str">
        <f>IFERROR(__xludf.DUMMYFUNCTION("INDEX(SPLIT(A1010, ""_""), 2)"),"exam")</f>
        <v>exam</v>
      </c>
      <c r="F1010" s="1" t="s">
        <v>3505</v>
      </c>
      <c r="G1010" s="2">
        <f>IFERROR(__xludf.DUMMYFUNCTION("IF(B1010="""","""",COUNTA(SPLIT(B1010,"" "")))"),23.0)</f>
        <v>23</v>
      </c>
    </row>
    <row r="1011">
      <c r="A1011" s="1" t="s">
        <v>3534</v>
      </c>
      <c r="B1011" s="1" t="s">
        <v>3535</v>
      </c>
      <c r="C1011" s="1">
        <v>2.0</v>
      </c>
      <c r="D1011" s="1" t="s">
        <v>16118</v>
      </c>
      <c r="E1011" s="2" t="str">
        <f>IFERROR(__xludf.DUMMYFUNCTION("INDEX(SPLIT(A1011, ""_""), 2)"),"exam")</f>
        <v>exam</v>
      </c>
      <c r="F1011" s="1" t="s">
        <v>3505</v>
      </c>
      <c r="G1011" s="2">
        <f>IFERROR(__xludf.DUMMYFUNCTION("IF(B1011="""","""",COUNTA(SPLIT(B1011,"" "")))"),19.0)</f>
        <v>19</v>
      </c>
    </row>
    <row r="1012">
      <c r="A1012" s="1" t="s">
        <v>3536</v>
      </c>
      <c r="B1012" s="1" t="s">
        <v>3537</v>
      </c>
      <c r="C1012" s="1">
        <v>1.0</v>
      </c>
      <c r="D1012" s="1" t="s">
        <v>16113</v>
      </c>
      <c r="E1012" s="2" t="str">
        <f>IFERROR(__xludf.DUMMYFUNCTION("INDEX(SPLIT(A1012, ""_""), 2)"),"exam")</f>
        <v>exam</v>
      </c>
      <c r="F1012" s="1" t="s">
        <v>3505</v>
      </c>
      <c r="G1012" s="2">
        <f>IFERROR(__xludf.DUMMYFUNCTION("IF(B1012="""","""",COUNTA(SPLIT(B1012,"" "")))"),22.0)</f>
        <v>22</v>
      </c>
    </row>
    <row r="1013">
      <c r="A1013" s="1" t="s">
        <v>3538</v>
      </c>
      <c r="B1013" s="1" t="s">
        <v>3539</v>
      </c>
      <c r="C1013" s="1">
        <v>2.0</v>
      </c>
      <c r="D1013" s="1" t="s">
        <v>16118</v>
      </c>
      <c r="E1013" s="2" t="str">
        <f>IFERROR(__xludf.DUMMYFUNCTION("INDEX(SPLIT(A1013, ""_""), 2)"),"exam")</f>
        <v>exam</v>
      </c>
      <c r="F1013" s="1" t="s">
        <v>3505</v>
      </c>
      <c r="G1013" s="2">
        <f>IFERROR(__xludf.DUMMYFUNCTION("IF(B1013="""","""",COUNTA(SPLIT(B1013,"" "")))"),16.0)</f>
        <v>16</v>
      </c>
    </row>
    <row r="1014">
      <c r="A1014" s="1" t="s">
        <v>3540</v>
      </c>
      <c r="B1014" s="1" t="s">
        <v>3541</v>
      </c>
      <c r="C1014" s="1">
        <v>2.0</v>
      </c>
      <c r="D1014" s="1" t="s">
        <v>16118</v>
      </c>
      <c r="E1014" s="2" t="str">
        <f>IFERROR(__xludf.DUMMYFUNCTION("INDEX(SPLIT(A1014, ""_""), 2)"),"exam")</f>
        <v>exam</v>
      </c>
      <c r="F1014" s="1" t="s">
        <v>3505</v>
      </c>
      <c r="G1014" s="2">
        <f>IFERROR(__xludf.DUMMYFUNCTION("IF(B1014="""","""",COUNTA(SPLIT(B1014,"" "")))"),28.0)</f>
        <v>28</v>
      </c>
    </row>
    <row r="1015">
      <c r="A1015" s="1" t="s">
        <v>3542</v>
      </c>
      <c r="B1015" s="1" t="s">
        <v>3543</v>
      </c>
      <c r="C1015" s="1">
        <v>1.0</v>
      </c>
      <c r="D1015" s="1" t="s">
        <v>16113</v>
      </c>
      <c r="E1015" s="2" t="str">
        <f>IFERROR(__xludf.DUMMYFUNCTION("INDEX(SPLIT(A1015, ""_""), 2)"),"exam")</f>
        <v>exam</v>
      </c>
      <c r="F1015" s="1" t="s">
        <v>3505</v>
      </c>
      <c r="G1015" s="2">
        <f>IFERROR(__xludf.DUMMYFUNCTION("IF(B1015="""","""",COUNTA(SPLIT(B1015,"" "")))"),34.0)</f>
        <v>34</v>
      </c>
    </row>
    <row r="1016">
      <c r="A1016" s="1" t="s">
        <v>3544</v>
      </c>
      <c r="B1016" s="1" t="s">
        <v>3545</v>
      </c>
      <c r="C1016" s="1">
        <v>2.0</v>
      </c>
      <c r="D1016" s="1" t="s">
        <v>16118</v>
      </c>
      <c r="E1016" s="2" t="str">
        <f>IFERROR(__xludf.DUMMYFUNCTION("INDEX(SPLIT(A1016, ""_""), 2)"),"exam")</f>
        <v>exam</v>
      </c>
      <c r="F1016" s="1" t="s">
        <v>3505</v>
      </c>
      <c r="G1016" s="2">
        <f>IFERROR(__xludf.DUMMYFUNCTION("IF(B1016="""","""",COUNTA(SPLIT(B1016,"" "")))"),11.0)</f>
        <v>11</v>
      </c>
    </row>
    <row r="1017">
      <c r="A1017" s="1" t="s">
        <v>3546</v>
      </c>
      <c r="B1017" s="1" t="s">
        <v>3547</v>
      </c>
      <c r="C1017" s="1">
        <v>1.0</v>
      </c>
      <c r="D1017" s="1" t="s">
        <v>16113</v>
      </c>
      <c r="E1017" s="2" t="str">
        <f>IFERROR(__xludf.DUMMYFUNCTION("INDEX(SPLIT(A1017, ""_""), 2)"),"exam")</f>
        <v>exam</v>
      </c>
      <c r="F1017" s="1" t="s">
        <v>3505</v>
      </c>
      <c r="G1017" s="2">
        <f>IFERROR(__xludf.DUMMYFUNCTION("IF(B1017="""","""",COUNTA(SPLIT(B1017,"" "")))"),30.0)</f>
        <v>30</v>
      </c>
    </row>
    <row r="1018">
      <c r="A1018" s="1" t="s">
        <v>3548</v>
      </c>
      <c r="B1018" s="1" t="s">
        <v>3549</v>
      </c>
      <c r="C1018" s="1">
        <v>2.0</v>
      </c>
      <c r="D1018" s="1" t="s">
        <v>16118</v>
      </c>
      <c r="E1018" s="2" t="str">
        <f>IFERROR(__xludf.DUMMYFUNCTION("INDEX(SPLIT(A1018, ""_""), 2)"),"exam")</f>
        <v>exam</v>
      </c>
      <c r="F1018" s="1" t="s">
        <v>3505</v>
      </c>
      <c r="G1018" s="2">
        <f>IFERROR(__xludf.DUMMYFUNCTION("IF(B1018="""","""",COUNTA(SPLIT(B1018,"" "")))"),6.0)</f>
        <v>6</v>
      </c>
    </row>
    <row r="1019">
      <c r="A1019" s="1" t="s">
        <v>3550</v>
      </c>
      <c r="B1019" s="1" t="s">
        <v>3551</v>
      </c>
      <c r="C1019" s="1">
        <v>1.0</v>
      </c>
      <c r="D1019" s="1" t="s">
        <v>16113</v>
      </c>
      <c r="E1019" s="2" t="str">
        <f>IFERROR(__xludf.DUMMYFUNCTION("INDEX(SPLIT(A1019, ""_""), 2)"),"exam")</f>
        <v>exam</v>
      </c>
      <c r="F1019" s="1" t="s">
        <v>3505</v>
      </c>
      <c r="G1019" s="2">
        <f>IFERROR(__xludf.DUMMYFUNCTION("IF(B1019="""","""",COUNTA(SPLIT(B1019,"" "")))"),21.0)</f>
        <v>21</v>
      </c>
    </row>
    <row r="1020">
      <c r="A1020" s="1" t="s">
        <v>3552</v>
      </c>
      <c r="B1020" s="1" t="s">
        <v>3553</v>
      </c>
      <c r="C1020" s="1">
        <v>1.0</v>
      </c>
      <c r="D1020" s="1" t="s">
        <v>16113</v>
      </c>
      <c r="E1020" s="2" t="str">
        <f>IFERROR(__xludf.DUMMYFUNCTION("INDEX(SPLIT(A1020, ""_""), 2)"),"exam")</f>
        <v>exam</v>
      </c>
      <c r="F1020" s="1" t="s">
        <v>3505</v>
      </c>
      <c r="G1020" s="2">
        <f>IFERROR(__xludf.DUMMYFUNCTION("IF(B1020="""","""",COUNTA(SPLIT(B1020,"" "")))"),38.0)</f>
        <v>38</v>
      </c>
    </row>
    <row r="1021">
      <c r="A1021" s="1" t="s">
        <v>3554</v>
      </c>
      <c r="B1021" s="1" t="s">
        <v>3555</v>
      </c>
      <c r="C1021" s="1">
        <v>1.0</v>
      </c>
      <c r="D1021" s="1" t="s">
        <v>16113</v>
      </c>
      <c r="E1021" s="2" t="str">
        <f>IFERROR(__xludf.DUMMYFUNCTION("INDEX(SPLIT(A1021, ""_""), 2)"),"exam")</f>
        <v>exam</v>
      </c>
      <c r="F1021" s="1" t="s">
        <v>3505</v>
      </c>
      <c r="G1021" s="2">
        <f>IFERROR(__xludf.DUMMYFUNCTION("IF(B1021="""","""",COUNTA(SPLIT(B1021,"" "")))"),37.0)</f>
        <v>37</v>
      </c>
    </row>
    <row r="1022">
      <c r="A1022" s="1" t="s">
        <v>3556</v>
      </c>
      <c r="B1022" s="1" t="s">
        <v>3557</v>
      </c>
      <c r="C1022" s="1">
        <v>15.0</v>
      </c>
      <c r="D1022" s="1" t="s">
        <v>16106</v>
      </c>
      <c r="E1022" s="2" t="str">
        <f>IFERROR(__xludf.DUMMYFUNCTION("INDEX(SPLIT(A1022, ""_""), 2)"),"explosion")</f>
        <v>explosion</v>
      </c>
      <c r="F1022" s="1" t="s">
        <v>3639</v>
      </c>
      <c r="G1022" s="2">
        <f>IFERROR(__xludf.DUMMYFUNCTION("IF(B1022="""","""",COUNTA(SPLIT(B1022,"" "")))"),38.0)</f>
        <v>38</v>
      </c>
    </row>
    <row r="1023">
      <c r="A1023" s="1" t="s">
        <v>3558</v>
      </c>
      <c r="B1023" s="1" t="s">
        <v>3559</v>
      </c>
      <c r="C1023" s="1">
        <v>1.0</v>
      </c>
      <c r="D1023" s="1" t="s">
        <v>16113</v>
      </c>
      <c r="E1023" s="2" t="str">
        <f>IFERROR(__xludf.DUMMYFUNCTION("INDEX(SPLIT(A1023, ""_""), 2)"),"explosion")</f>
        <v>explosion</v>
      </c>
      <c r="F1023" s="1" t="s">
        <v>3639</v>
      </c>
      <c r="G1023" s="2">
        <f>IFERROR(__xludf.DUMMYFUNCTION("IF(B1023="""","""",COUNTA(SPLIT(B1023,"" "")))"),19.0)</f>
        <v>19</v>
      </c>
    </row>
    <row r="1024">
      <c r="A1024" s="1" t="s">
        <v>3560</v>
      </c>
      <c r="B1024" s="1" t="s">
        <v>3561</v>
      </c>
      <c r="C1024" s="1">
        <v>15.0</v>
      </c>
      <c r="D1024" s="1" t="s">
        <v>16106</v>
      </c>
      <c r="E1024" s="2" t="str">
        <f>IFERROR(__xludf.DUMMYFUNCTION("INDEX(SPLIT(A1024, ""_""), 2)"),"explosion")</f>
        <v>explosion</v>
      </c>
      <c r="F1024" s="1" t="s">
        <v>3639</v>
      </c>
      <c r="G1024" s="2">
        <f>IFERROR(__xludf.DUMMYFUNCTION("IF(B1024="""","""",COUNTA(SPLIT(B1024,"" "")))"),37.0)</f>
        <v>37</v>
      </c>
    </row>
    <row r="1025">
      <c r="A1025" s="1" t="s">
        <v>3562</v>
      </c>
      <c r="B1025" s="1" t="s">
        <v>3563</v>
      </c>
      <c r="C1025" s="1">
        <v>1.0</v>
      </c>
      <c r="D1025" s="1" t="s">
        <v>16113</v>
      </c>
      <c r="E1025" s="2" t="str">
        <f>IFERROR(__xludf.DUMMYFUNCTION("INDEX(SPLIT(A1025, ""_""), 2)"),"explosion")</f>
        <v>explosion</v>
      </c>
      <c r="F1025" s="1" t="s">
        <v>3639</v>
      </c>
      <c r="G1025" s="2">
        <f>IFERROR(__xludf.DUMMYFUNCTION("IF(B1025="""","""",COUNTA(SPLIT(B1025,"" "")))"),34.0)</f>
        <v>34</v>
      </c>
    </row>
    <row r="1026">
      <c r="A1026" s="1" t="s">
        <v>3564</v>
      </c>
      <c r="B1026" s="1" t="s">
        <v>3565</v>
      </c>
      <c r="C1026" s="1">
        <v>1.0</v>
      </c>
      <c r="D1026" s="1" t="s">
        <v>16113</v>
      </c>
      <c r="E1026" s="2" t="str">
        <f>IFERROR(__xludf.DUMMYFUNCTION("INDEX(SPLIT(A1026, ""_""), 2)"),"explosion")</f>
        <v>explosion</v>
      </c>
      <c r="F1026" s="1" t="s">
        <v>3639</v>
      </c>
      <c r="G1026" s="2">
        <f>IFERROR(__xludf.DUMMYFUNCTION("IF(B1026="""","""",COUNTA(SPLIT(B1026,"" "")))"),18.0)</f>
        <v>18</v>
      </c>
    </row>
    <row r="1027">
      <c r="A1027" s="1" t="s">
        <v>3566</v>
      </c>
      <c r="B1027" s="1" t="s">
        <v>3567</v>
      </c>
      <c r="C1027" s="1">
        <v>1.0</v>
      </c>
      <c r="D1027" s="1" t="s">
        <v>16113</v>
      </c>
      <c r="E1027" s="2" t="str">
        <f>IFERROR(__xludf.DUMMYFUNCTION("INDEX(SPLIT(A1027, ""_""), 2)"),"explosion")</f>
        <v>explosion</v>
      </c>
      <c r="F1027" s="1" t="s">
        <v>3639</v>
      </c>
      <c r="G1027" s="2">
        <f>IFERROR(__xludf.DUMMYFUNCTION("IF(B1027="""","""",COUNTA(SPLIT(B1027,"" "")))"),14.0)</f>
        <v>14</v>
      </c>
    </row>
    <row r="1028">
      <c r="A1028" s="1" t="s">
        <v>3568</v>
      </c>
      <c r="B1028" s="1" t="s">
        <v>3569</v>
      </c>
      <c r="C1028" s="1">
        <v>1.0</v>
      </c>
      <c r="D1028" s="1" t="s">
        <v>16113</v>
      </c>
      <c r="E1028" s="2" t="str">
        <f>IFERROR(__xludf.DUMMYFUNCTION("INDEX(SPLIT(A1028, ""_""), 2)"),"explosion")</f>
        <v>explosion</v>
      </c>
      <c r="F1028" s="1" t="s">
        <v>3639</v>
      </c>
      <c r="G1028" s="2">
        <f>IFERROR(__xludf.DUMMYFUNCTION("IF(B1028="""","""",COUNTA(SPLIT(B1028,"" "")))"),18.0)</f>
        <v>18</v>
      </c>
    </row>
    <row r="1029">
      <c r="A1029" s="1" t="s">
        <v>3570</v>
      </c>
      <c r="B1029" s="1" t="s">
        <v>3571</v>
      </c>
      <c r="C1029" s="1">
        <v>1.0</v>
      </c>
      <c r="D1029" s="1" t="s">
        <v>16113</v>
      </c>
      <c r="E1029" s="2" t="str">
        <f>IFERROR(__xludf.DUMMYFUNCTION("INDEX(SPLIT(A1029, ""_""), 2)"),"explosion")</f>
        <v>explosion</v>
      </c>
      <c r="F1029" s="1" t="s">
        <v>3639</v>
      </c>
      <c r="G1029" s="2">
        <f>IFERROR(__xludf.DUMMYFUNCTION("IF(B1029="""","""",COUNTA(SPLIT(B1029,"" "")))"),19.0)</f>
        <v>19</v>
      </c>
    </row>
    <row r="1030">
      <c r="A1030" s="1" t="s">
        <v>3572</v>
      </c>
      <c r="B1030" s="1" t="s">
        <v>3573</v>
      </c>
      <c r="C1030" s="1">
        <v>1.0</v>
      </c>
      <c r="D1030" s="1" t="s">
        <v>16113</v>
      </c>
      <c r="E1030" s="2" t="str">
        <f>IFERROR(__xludf.DUMMYFUNCTION("INDEX(SPLIT(A1030, ""_""), 2)"),"explosion")</f>
        <v>explosion</v>
      </c>
      <c r="F1030" s="1" t="s">
        <v>3639</v>
      </c>
      <c r="G1030" s="2">
        <f>IFERROR(__xludf.DUMMYFUNCTION("IF(B1030="""","""",COUNTA(SPLIT(B1030,"" "")))"),23.0)</f>
        <v>23</v>
      </c>
    </row>
    <row r="1031">
      <c r="A1031" s="1" t="s">
        <v>3574</v>
      </c>
      <c r="B1031" s="1" t="s">
        <v>3575</v>
      </c>
      <c r="C1031" s="1">
        <v>1.0</v>
      </c>
      <c r="D1031" s="1" t="s">
        <v>16113</v>
      </c>
      <c r="E1031" s="2" t="str">
        <f>IFERROR(__xludf.DUMMYFUNCTION("INDEX(SPLIT(A1031, ""_""), 2)"),"explosion")</f>
        <v>explosion</v>
      </c>
      <c r="F1031" s="1" t="s">
        <v>3639</v>
      </c>
      <c r="G1031" s="2">
        <f>IFERROR(__xludf.DUMMYFUNCTION("IF(B1031="""","""",COUNTA(SPLIT(B1031,"" "")))"),29.0)</f>
        <v>29</v>
      </c>
    </row>
    <row r="1032">
      <c r="A1032" s="1" t="s">
        <v>3576</v>
      </c>
      <c r="B1032" s="1" t="s">
        <v>3577</v>
      </c>
      <c r="C1032" s="1">
        <v>1.0</v>
      </c>
      <c r="D1032" s="1" t="s">
        <v>16113</v>
      </c>
      <c r="E1032" s="2" t="str">
        <f>IFERROR(__xludf.DUMMYFUNCTION("INDEX(SPLIT(A1032, ""_""), 2)"),"explosion")</f>
        <v>explosion</v>
      </c>
      <c r="F1032" s="1" t="s">
        <v>3639</v>
      </c>
      <c r="G1032" s="2">
        <f>IFERROR(__xludf.DUMMYFUNCTION("IF(B1032="""","""",COUNTA(SPLIT(B1032,"" "")))"),19.0)</f>
        <v>19</v>
      </c>
    </row>
    <row r="1033">
      <c r="A1033" s="1" t="s">
        <v>3578</v>
      </c>
      <c r="B1033" s="1" t="s">
        <v>3579</v>
      </c>
      <c r="C1033" s="1">
        <v>1.0</v>
      </c>
      <c r="D1033" s="1" t="s">
        <v>16113</v>
      </c>
      <c r="E1033" s="2" t="str">
        <f>IFERROR(__xludf.DUMMYFUNCTION("INDEX(SPLIT(A1033, ""_""), 2)"),"explosion")</f>
        <v>explosion</v>
      </c>
      <c r="F1033" s="1" t="s">
        <v>3639</v>
      </c>
      <c r="G1033" s="2">
        <f>IFERROR(__xludf.DUMMYFUNCTION("IF(B1033="""","""",COUNTA(SPLIT(B1033,"" "")))"),20.0)</f>
        <v>20</v>
      </c>
    </row>
    <row r="1034">
      <c r="A1034" s="1" t="s">
        <v>3580</v>
      </c>
      <c r="B1034" s="1" t="s">
        <v>3581</v>
      </c>
      <c r="C1034" s="1">
        <v>1.0</v>
      </c>
      <c r="D1034" s="1" t="s">
        <v>16113</v>
      </c>
      <c r="E1034" s="2" t="str">
        <f>IFERROR(__xludf.DUMMYFUNCTION("INDEX(SPLIT(A1034, ""_""), 2)"),"explosion")</f>
        <v>explosion</v>
      </c>
      <c r="F1034" s="1" t="s">
        <v>3639</v>
      </c>
      <c r="G1034" s="2">
        <f>IFERROR(__xludf.DUMMYFUNCTION("IF(B1034="""","""",COUNTA(SPLIT(B1034,"" "")))"),18.0)</f>
        <v>18</v>
      </c>
    </row>
    <row r="1035">
      <c r="A1035" s="1" t="s">
        <v>3582</v>
      </c>
      <c r="B1035" s="1" t="s">
        <v>3583</v>
      </c>
      <c r="C1035" s="1">
        <v>1.0</v>
      </c>
      <c r="D1035" s="1" t="s">
        <v>16113</v>
      </c>
      <c r="E1035" s="2" t="str">
        <f>IFERROR(__xludf.DUMMYFUNCTION("INDEX(SPLIT(A1035, ""_""), 2)"),"explosion")</f>
        <v>explosion</v>
      </c>
      <c r="F1035" s="1" t="s">
        <v>3639</v>
      </c>
      <c r="G1035" s="2">
        <f>IFERROR(__xludf.DUMMYFUNCTION("IF(B1035="""","""",COUNTA(SPLIT(B1035,"" "")))"),16.0)</f>
        <v>16</v>
      </c>
    </row>
    <row r="1036">
      <c r="A1036" s="1" t="s">
        <v>3584</v>
      </c>
      <c r="B1036" s="1" t="s">
        <v>3585</v>
      </c>
      <c r="C1036" s="1">
        <v>1.0</v>
      </c>
      <c r="D1036" s="1" t="s">
        <v>16113</v>
      </c>
      <c r="E1036" s="2" t="str">
        <f>IFERROR(__xludf.DUMMYFUNCTION("INDEX(SPLIT(A1036, ""_""), 2)"),"explosion")</f>
        <v>explosion</v>
      </c>
      <c r="F1036" s="1" t="s">
        <v>3639</v>
      </c>
      <c r="G1036" s="2">
        <f>IFERROR(__xludf.DUMMYFUNCTION("IF(B1036="""","""",COUNTA(SPLIT(B1036,"" "")))"),19.0)</f>
        <v>19</v>
      </c>
    </row>
    <row r="1037">
      <c r="A1037" s="1" t="s">
        <v>3586</v>
      </c>
      <c r="B1037" s="1" t="s">
        <v>3587</v>
      </c>
      <c r="C1037" s="1">
        <v>1.0</v>
      </c>
      <c r="D1037" s="1" t="s">
        <v>16113</v>
      </c>
      <c r="E1037" s="2" t="str">
        <f>IFERROR(__xludf.DUMMYFUNCTION("INDEX(SPLIT(A1037, ""_""), 2)"),"explosion")</f>
        <v>explosion</v>
      </c>
      <c r="F1037" s="1" t="s">
        <v>3639</v>
      </c>
      <c r="G1037" s="2">
        <f>IFERROR(__xludf.DUMMYFUNCTION("IF(B1037="""","""",COUNTA(SPLIT(B1037,"" "")))"),7.0)</f>
        <v>7</v>
      </c>
    </row>
    <row r="1038">
      <c r="A1038" s="1" t="s">
        <v>3588</v>
      </c>
      <c r="B1038" s="1" t="s">
        <v>3589</v>
      </c>
      <c r="C1038" s="1">
        <v>15.0</v>
      </c>
      <c r="D1038" s="1" t="s">
        <v>16106</v>
      </c>
      <c r="E1038" s="2" t="str">
        <f>IFERROR(__xludf.DUMMYFUNCTION("INDEX(SPLIT(A1038, ""_""), 2)"),"explosion")</f>
        <v>explosion</v>
      </c>
      <c r="F1038" s="1" t="s">
        <v>3639</v>
      </c>
      <c r="G1038" s="2">
        <f>IFERROR(__xludf.DUMMYFUNCTION("IF(B1038="""","""",COUNTA(SPLIT(B1038,"" "")))"),25.0)</f>
        <v>25</v>
      </c>
    </row>
    <row r="1039">
      <c r="A1039" s="1" t="s">
        <v>3590</v>
      </c>
      <c r="B1039" s="1" t="s">
        <v>3591</v>
      </c>
      <c r="C1039" s="1">
        <v>1.0</v>
      </c>
      <c r="D1039" s="1" t="s">
        <v>16113</v>
      </c>
      <c r="E1039" s="2" t="str">
        <f>IFERROR(__xludf.DUMMYFUNCTION("INDEX(SPLIT(A1039, ""_""), 2)"),"explosion")</f>
        <v>explosion</v>
      </c>
      <c r="F1039" s="1" t="s">
        <v>3639</v>
      </c>
      <c r="G1039" s="2">
        <f>IFERROR(__xludf.DUMMYFUNCTION("IF(B1039="""","""",COUNTA(SPLIT(B1039,"" "")))"),25.0)</f>
        <v>25</v>
      </c>
    </row>
    <row r="1040">
      <c r="A1040" s="1" t="s">
        <v>3592</v>
      </c>
      <c r="B1040" s="1" t="s">
        <v>3593</v>
      </c>
      <c r="C1040" s="1">
        <v>1.0</v>
      </c>
      <c r="D1040" s="1" t="s">
        <v>16113</v>
      </c>
      <c r="E1040" s="2" t="str">
        <f>IFERROR(__xludf.DUMMYFUNCTION("INDEX(SPLIT(A1040, ""_""), 2)"),"explosion")</f>
        <v>explosion</v>
      </c>
      <c r="F1040" s="1" t="s">
        <v>3639</v>
      </c>
      <c r="G1040" s="2">
        <f>IFERROR(__xludf.DUMMYFUNCTION("IF(B1040="""","""",COUNTA(SPLIT(B1040,"" "")))"),39.0)</f>
        <v>39</v>
      </c>
    </row>
    <row r="1041">
      <c r="A1041" s="1" t="s">
        <v>3594</v>
      </c>
      <c r="B1041" s="1" t="s">
        <v>3595</v>
      </c>
      <c r="C1041" s="1">
        <v>15.0</v>
      </c>
      <c r="D1041" s="1" t="s">
        <v>16106</v>
      </c>
      <c r="E1041" s="2" t="str">
        <f>IFERROR(__xludf.DUMMYFUNCTION("INDEX(SPLIT(A1041, ""_""), 2)"),"explosion")</f>
        <v>explosion</v>
      </c>
      <c r="F1041" s="1" t="s">
        <v>3639</v>
      </c>
      <c r="G1041" s="2">
        <f>IFERROR(__xludf.DUMMYFUNCTION("IF(B1041="""","""",COUNTA(SPLIT(B1041,"" "")))"),9.0)</f>
        <v>9</v>
      </c>
    </row>
    <row r="1042">
      <c r="A1042" s="1" t="s">
        <v>3596</v>
      </c>
      <c r="B1042" s="1" t="s">
        <v>3597</v>
      </c>
      <c r="C1042" s="1">
        <v>15.0</v>
      </c>
      <c r="D1042" s="1" t="s">
        <v>16106</v>
      </c>
      <c r="E1042" s="2" t="str">
        <f>IFERROR(__xludf.DUMMYFUNCTION("INDEX(SPLIT(A1042, ""_""), 2)"),"explosion")</f>
        <v>explosion</v>
      </c>
      <c r="F1042" s="1" t="s">
        <v>3639</v>
      </c>
      <c r="G1042" s="2">
        <f>IFERROR(__xludf.DUMMYFUNCTION("IF(B1042="""","""",COUNTA(SPLIT(B1042,"" "")))"),9.0)</f>
        <v>9</v>
      </c>
    </row>
    <row r="1043">
      <c r="A1043" s="1" t="s">
        <v>3598</v>
      </c>
      <c r="B1043" s="1" t="s">
        <v>3599</v>
      </c>
      <c r="C1043" s="1">
        <v>15.0</v>
      </c>
      <c r="D1043" s="1" t="s">
        <v>16106</v>
      </c>
      <c r="E1043" s="2" t="str">
        <f>IFERROR(__xludf.DUMMYFUNCTION("INDEX(SPLIT(A1043, ""_""), 2)"),"explosion")</f>
        <v>explosion</v>
      </c>
      <c r="F1043" s="1" t="s">
        <v>3639</v>
      </c>
      <c r="G1043" s="2">
        <f>IFERROR(__xludf.DUMMYFUNCTION("IF(B1043="""","""",COUNTA(SPLIT(B1043,"" "")))"),10.0)</f>
        <v>10</v>
      </c>
    </row>
    <row r="1044">
      <c r="A1044" s="1" t="s">
        <v>3600</v>
      </c>
      <c r="B1044" s="1" t="s">
        <v>3601</v>
      </c>
      <c r="C1044" s="1">
        <v>15.0</v>
      </c>
      <c r="D1044" s="1" t="s">
        <v>16106</v>
      </c>
      <c r="E1044" s="2" t="str">
        <f>IFERROR(__xludf.DUMMYFUNCTION("INDEX(SPLIT(A1044, ""_""), 2)"),"explosion")</f>
        <v>explosion</v>
      </c>
      <c r="F1044" s="1" t="s">
        <v>3639</v>
      </c>
      <c r="G1044" s="2">
        <f>IFERROR(__xludf.DUMMYFUNCTION("IF(B1044="""","""",COUNTA(SPLIT(B1044,"" "")))"),9.0)</f>
        <v>9</v>
      </c>
    </row>
    <row r="1045">
      <c r="A1045" s="1" t="s">
        <v>3602</v>
      </c>
      <c r="B1045" s="1" t="s">
        <v>3603</v>
      </c>
      <c r="C1045" s="1">
        <v>15.0</v>
      </c>
      <c r="D1045" s="1" t="s">
        <v>16106</v>
      </c>
      <c r="E1045" s="2" t="str">
        <f>IFERROR(__xludf.DUMMYFUNCTION("INDEX(SPLIT(A1045, ""_""), 2)"),"explosion")</f>
        <v>explosion</v>
      </c>
      <c r="F1045" s="1" t="s">
        <v>3639</v>
      </c>
      <c r="G1045" s="2">
        <f>IFERROR(__xludf.DUMMYFUNCTION("IF(B1045="""","""",COUNTA(SPLIT(B1045,"" "")))"),12.0)</f>
        <v>12</v>
      </c>
    </row>
    <row r="1046">
      <c r="A1046" s="1" t="s">
        <v>3604</v>
      </c>
      <c r="B1046" s="1" t="s">
        <v>3605</v>
      </c>
      <c r="C1046" s="1">
        <v>15.0</v>
      </c>
      <c r="D1046" s="1" t="s">
        <v>16106</v>
      </c>
      <c r="E1046" s="2" t="str">
        <f>IFERROR(__xludf.DUMMYFUNCTION("INDEX(SPLIT(A1046, ""_""), 2)"),"explosion")</f>
        <v>explosion</v>
      </c>
      <c r="F1046" s="1" t="s">
        <v>3639</v>
      </c>
      <c r="G1046" s="2">
        <f>IFERROR(__xludf.DUMMYFUNCTION("IF(B1046="""","""",COUNTA(SPLIT(B1046,"" "")))"),14.0)</f>
        <v>14</v>
      </c>
    </row>
    <row r="1047">
      <c r="A1047" s="1" t="s">
        <v>3606</v>
      </c>
      <c r="B1047" s="1" t="s">
        <v>3607</v>
      </c>
      <c r="C1047" s="1">
        <v>15.0</v>
      </c>
      <c r="D1047" s="1" t="s">
        <v>16106</v>
      </c>
      <c r="E1047" s="2" t="str">
        <f>IFERROR(__xludf.DUMMYFUNCTION("INDEX(SPLIT(A1047, ""_""), 2)"),"explosion")</f>
        <v>explosion</v>
      </c>
      <c r="F1047" s="1" t="s">
        <v>3639</v>
      </c>
      <c r="G1047" s="2">
        <f>IFERROR(__xludf.DUMMYFUNCTION("IF(B1047="""","""",COUNTA(SPLIT(B1047,"" "")))"),13.0)</f>
        <v>13</v>
      </c>
    </row>
    <row r="1048">
      <c r="A1048" s="1" t="s">
        <v>3608</v>
      </c>
      <c r="B1048" s="1" t="s">
        <v>3609</v>
      </c>
      <c r="C1048" s="1">
        <v>15.0</v>
      </c>
      <c r="D1048" s="1" t="s">
        <v>16106</v>
      </c>
      <c r="E1048" s="2" t="str">
        <f>IFERROR(__xludf.DUMMYFUNCTION("INDEX(SPLIT(A1048, ""_""), 2)"),"explosion")</f>
        <v>explosion</v>
      </c>
      <c r="F1048" s="1" t="s">
        <v>3639</v>
      </c>
      <c r="G1048" s="2">
        <f>IFERROR(__xludf.DUMMYFUNCTION("IF(B1048="""","""",COUNTA(SPLIT(B1048,"" "")))"),18.0)</f>
        <v>18</v>
      </c>
    </row>
    <row r="1049">
      <c r="A1049" s="1" t="s">
        <v>3610</v>
      </c>
      <c r="B1049" s="1" t="s">
        <v>3611</v>
      </c>
      <c r="C1049" s="1">
        <v>1.0</v>
      </c>
      <c r="D1049" s="1" t="s">
        <v>16113</v>
      </c>
      <c r="E1049" s="2" t="str">
        <f>IFERROR(__xludf.DUMMYFUNCTION("INDEX(SPLIT(A1049, ""_""), 2)"),"explosion")</f>
        <v>explosion</v>
      </c>
      <c r="F1049" s="1" t="s">
        <v>3639</v>
      </c>
      <c r="G1049" s="2">
        <f>IFERROR(__xludf.DUMMYFUNCTION("IF(B1049="""","""",COUNTA(SPLIT(B1049,"" "")))"),21.0)</f>
        <v>21</v>
      </c>
    </row>
    <row r="1050">
      <c r="A1050" s="1" t="s">
        <v>3612</v>
      </c>
      <c r="B1050" s="1" t="s">
        <v>3613</v>
      </c>
      <c r="C1050" s="1">
        <v>15.0</v>
      </c>
      <c r="D1050" s="1" t="s">
        <v>16106</v>
      </c>
      <c r="E1050" s="2" t="str">
        <f>IFERROR(__xludf.DUMMYFUNCTION("INDEX(SPLIT(A1050, ""_""), 2)"),"explosion")</f>
        <v>explosion</v>
      </c>
      <c r="F1050" s="1" t="s">
        <v>3639</v>
      </c>
      <c r="G1050" s="2">
        <f>IFERROR(__xludf.DUMMYFUNCTION("IF(B1050="""","""",COUNTA(SPLIT(B1050,"" "")))"),18.0)</f>
        <v>18</v>
      </c>
    </row>
    <row r="1051">
      <c r="A1051" s="1" t="s">
        <v>3614</v>
      </c>
      <c r="B1051" s="1" t="s">
        <v>3615</v>
      </c>
      <c r="C1051" s="1">
        <v>15.0</v>
      </c>
      <c r="D1051" s="1" t="s">
        <v>16106</v>
      </c>
      <c r="E1051" s="2" t="str">
        <f>IFERROR(__xludf.DUMMYFUNCTION("INDEX(SPLIT(A1051, ""_""), 2)"),"explosion")</f>
        <v>explosion</v>
      </c>
      <c r="F1051" s="1" t="s">
        <v>3639</v>
      </c>
      <c r="G1051" s="2">
        <f>IFERROR(__xludf.DUMMYFUNCTION("IF(B1051="""","""",COUNTA(SPLIT(B1051,"" "")))"),21.0)</f>
        <v>21</v>
      </c>
    </row>
    <row r="1052">
      <c r="A1052" s="1" t="s">
        <v>3616</v>
      </c>
      <c r="B1052" s="1" t="s">
        <v>3617</v>
      </c>
      <c r="C1052" s="1">
        <v>15.0</v>
      </c>
      <c r="D1052" s="1" t="s">
        <v>16106</v>
      </c>
      <c r="E1052" s="2" t="str">
        <f>IFERROR(__xludf.DUMMYFUNCTION("INDEX(SPLIT(A1052, ""_""), 2)"),"explosion")</f>
        <v>explosion</v>
      </c>
      <c r="F1052" s="1" t="s">
        <v>3639</v>
      </c>
      <c r="G1052" s="2">
        <f>IFERROR(__xludf.DUMMYFUNCTION("IF(B1052="""","""",COUNTA(SPLIT(B1052,"" "")))"),22.0)</f>
        <v>22</v>
      </c>
    </row>
    <row r="1053">
      <c r="A1053" s="1" t="s">
        <v>3618</v>
      </c>
      <c r="B1053" s="1" t="s">
        <v>3619</v>
      </c>
      <c r="C1053" s="1">
        <v>1.0</v>
      </c>
      <c r="D1053" s="1" t="s">
        <v>16113</v>
      </c>
      <c r="E1053" s="2" t="str">
        <f>IFERROR(__xludf.DUMMYFUNCTION("INDEX(SPLIT(A1053, ""_""), 2)"),"explosion")</f>
        <v>explosion</v>
      </c>
      <c r="F1053" s="1" t="s">
        <v>3639</v>
      </c>
      <c r="G1053" s="2">
        <f>IFERROR(__xludf.DUMMYFUNCTION("IF(B1053="""","""",COUNTA(SPLIT(B1053,"" "")))"),20.0)</f>
        <v>20</v>
      </c>
    </row>
    <row r="1054">
      <c r="A1054" s="1" t="s">
        <v>3620</v>
      </c>
      <c r="B1054" s="1" t="s">
        <v>3621</v>
      </c>
      <c r="C1054" s="1">
        <v>2.0</v>
      </c>
      <c r="D1054" s="1" t="s">
        <v>16118</v>
      </c>
      <c r="E1054" s="2" t="str">
        <f>IFERROR(__xludf.DUMMYFUNCTION("INDEX(SPLIT(A1054, ""_""), 2)"),"explosion")</f>
        <v>explosion</v>
      </c>
      <c r="F1054" s="1" t="s">
        <v>3639</v>
      </c>
      <c r="G1054" s="2">
        <f>IFERROR(__xludf.DUMMYFUNCTION("IF(B1054="""","""",COUNTA(SPLIT(B1054,"" "")))"),20.0)</f>
        <v>20</v>
      </c>
    </row>
    <row r="1055">
      <c r="A1055" s="1" t="s">
        <v>3622</v>
      </c>
      <c r="B1055" s="1" t="s">
        <v>3623</v>
      </c>
      <c r="C1055" s="1">
        <v>15.0</v>
      </c>
      <c r="D1055" s="1" t="s">
        <v>16106</v>
      </c>
      <c r="E1055" s="2" t="str">
        <f>IFERROR(__xludf.DUMMYFUNCTION("INDEX(SPLIT(A1055, ""_""), 2)"),"explosion")</f>
        <v>explosion</v>
      </c>
      <c r="F1055" s="1" t="s">
        <v>3639</v>
      </c>
      <c r="G1055" s="2">
        <f>IFERROR(__xludf.DUMMYFUNCTION("IF(B1055="""","""",COUNTA(SPLIT(B1055,"" "")))"),26.0)</f>
        <v>26</v>
      </c>
    </row>
    <row r="1056">
      <c r="A1056" s="1" t="s">
        <v>3624</v>
      </c>
      <c r="B1056" s="1" t="s">
        <v>3625</v>
      </c>
      <c r="C1056" s="1">
        <v>15.0</v>
      </c>
      <c r="D1056" s="1" t="s">
        <v>16106</v>
      </c>
      <c r="E1056" s="2" t="str">
        <f>IFERROR(__xludf.DUMMYFUNCTION("INDEX(SPLIT(A1056, ""_""), 2)"),"explosion")</f>
        <v>explosion</v>
      </c>
      <c r="F1056" s="1" t="s">
        <v>3639</v>
      </c>
      <c r="G1056" s="2">
        <f>IFERROR(__xludf.DUMMYFUNCTION("IF(B1056="""","""",COUNTA(SPLIT(B1056,"" "")))"),26.0)</f>
        <v>26</v>
      </c>
    </row>
    <row r="1057">
      <c r="A1057" s="1" t="s">
        <v>3626</v>
      </c>
      <c r="B1057" s="1" t="s">
        <v>3627</v>
      </c>
      <c r="C1057" s="1">
        <v>2.0</v>
      </c>
      <c r="D1057" s="1" t="s">
        <v>16118</v>
      </c>
      <c r="E1057" s="2" t="str">
        <f>IFERROR(__xludf.DUMMYFUNCTION("INDEX(SPLIT(A1057, ""_""), 2)"),"explosion")</f>
        <v>explosion</v>
      </c>
      <c r="F1057" s="1" t="s">
        <v>3639</v>
      </c>
      <c r="G1057" s="2">
        <f>IFERROR(__xludf.DUMMYFUNCTION("IF(B1057="""","""",COUNTA(SPLIT(B1057,"" "")))"),24.0)</f>
        <v>24</v>
      </c>
    </row>
    <row r="1058">
      <c r="A1058" s="1" t="s">
        <v>3628</v>
      </c>
      <c r="B1058" s="1" t="s">
        <v>3629</v>
      </c>
      <c r="C1058" s="1">
        <v>1.0</v>
      </c>
      <c r="D1058" s="1" t="s">
        <v>16113</v>
      </c>
      <c r="E1058" s="2" t="str">
        <f>IFERROR(__xludf.DUMMYFUNCTION("INDEX(SPLIT(A1058, ""_""), 2)"),"explosion")</f>
        <v>explosion</v>
      </c>
      <c r="F1058" s="1" t="s">
        <v>3639</v>
      </c>
      <c r="G1058" s="2">
        <f>IFERROR(__xludf.DUMMYFUNCTION("IF(B1058="""","""",COUNTA(SPLIT(B1058,"" "")))"),21.0)</f>
        <v>21</v>
      </c>
    </row>
    <row r="1059">
      <c r="A1059" s="1" t="s">
        <v>3630</v>
      </c>
      <c r="B1059" s="1" t="s">
        <v>3631</v>
      </c>
      <c r="C1059" s="1">
        <v>2.0</v>
      </c>
      <c r="D1059" s="1" t="s">
        <v>16118</v>
      </c>
      <c r="E1059" s="2" t="str">
        <f>IFERROR(__xludf.DUMMYFUNCTION("INDEX(SPLIT(A1059, ""_""), 2)"),"explosion")</f>
        <v>explosion</v>
      </c>
      <c r="F1059" s="1" t="s">
        <v>3639</v>
      </c>
      <c r="G1059" s="2">
        <f>IFERROR(__xludf.DUMMYFUNCTION("IF(B1059="""","""",COUNTA(SPLIT(B1059,"" "")))"),4.0)</f>
        <v>4</v>
      </c>
    </row>
    <row r="1060">
      <c r="A1060" s="1" t="s">
        <v>3632</v>
      </c>
      <c r="B1060" s="1" t="s">
        <v>3633</v>
      </c>
      <c r="C1060" s="1">
        <v>1.0</v>
      </c>
      <c r="D1060" s="1" t="s">
        <v>16113</v>
      </c>
      <c r="E1060" s="2" t="str">
        <f>IFERROR(__xludf.DUMMYFUNCTION("INDEX(SPLIT(A1060, ""_""), 2)"),"explosion")</f>
        <v>explosion</v>
      </c>
      <c r="F1060" s="1" t="s">
        <v>3639</v>
      </c>
      <c r="G1060" s="2">
        <f>IFERROR(__xludf.DUMMYFUNCTION("IF(B1060="""","""",COUNTA(SPLIT(B1060,"" "")))"),46.0)</f>
        <v>46</v>
      </c>
    </row>
    <row r="1061">
      <c r="A1061" s="1" t="s">
        <v>3634</v>
      </c>
      <c r="B1061" s="1" t="s">
        <v>3635</v>
      </c>
      <c r="C1061" s="1">
        <v>2.0</v>
      </c>
      <c r="D1061" s="1" t="s">
        <v>16118</v>
      </c>
      <c r="E1061" s="2" t="str">
        <f>IFERROR(__xludf.DUMMYFUNCTION("INDEX(SPLIT(A1061, ""_""), 2)"),"explosion")</f>
        <v>explosion</v>
      </c>
      <c r="F1061" s="1" t="s">
        <v>3639</v>
      </c>
      <c r="G1061" s="2">
        <f>IFERROR(__xludf.DUMMYFUNCTION("IF(B1061="""","""",COUNTA(SPLIT(B1061,"" "")))"),21.0)</f>
        <v>21</v>
      </c>
    </row>
    <row r="1062">
      <c r="A1062" s="1" t="s">
        <v>3636</v>
      </c>
      <c r="B1062" s="1" t="s">
        <v>3637</v>
      </c>
      <c r="C1062" s="1">
        <v>15.0</v>
      </c>
      <c r="D1062" s="1" t="s">
        <v>16106</v>
      </c>
      <c r="E1062" s="2" t="str">
        <f>IFERROR(__xludf.DUMMYFUNCTION("INDEX(SPLIT(A1062, ""_""), 2)"),"explosion")</f>
        <v>explosion</v>
      </c>
      <c r="F1062" s="1" t="s">
        <v>3639</v>
      </c>
      <c r="G1062" s="2">
        <f>IFERROR(__xludf.DUMMYFUNCTION("IF(B1062="""","""",COUNTA(SPLIT(B1062,"" "")))"),22.0)</f>
        <v>22</v>
      </c>
    </row>
    <row r="1063">
      <c r="A1063" s="1" t="s">
        <v>3638</v>
      </c>
      <c r="B1063" s="1" t="s">
        <v>3639</v>
      </c>
      <c r="C1063" s="1">
        <v>1.0</v>
      </c>
      <c r="D1063" s="1" t="s">
        <v>16113</v>
      </c>
      <c r="E1063" s="2" t="str">
        <f>IFERROR(__xludf.DUMMYFUNCTION("INDEX(SPLIT(A1063, ""_""), 2)"),"explosion")</f>
        <v>explosion</v>
      </c>
      <c r="F1063" s="1" t="s">
        <v>3639</v>
      </c>
      <c r="G1063" s="2">
        <f>IFERROR(__xludf.DUMMYFUNCTION("IF(B1063="""","""",COUNTA(SPLIT(B1063,"" "")))"),2.0)</f>
        <v>2</v>
      </c>
    </row>
    <row r="1064">
      <c r="A1064" s="1" t="s">
        <v>3640</v>
      </c>
      <c r="B1064" s="1" t="s">
        <v>3641</v>
      </c>
      <c r="C1064" s="1">
        <v>1.0</v>
      </c>
      <c r="D1064" s="1" t="s">
        <v>16113</v>
      </c>
      <c r="E1064" s="2" t="str">
        <f>IFERROR(__xludf.DUMMYFUNCTION("INDEX(SPLIT(A1064, ""_""), 2)"),"explosion")</f>
        <v>explosion</v>
      </c>
      <c r="F1064" s="1" t="s">
        <v>3639</v>
      </c>
      <c r="G1064" s="2">
        <f>IFERROR(__xludf.DUMMYFUNCTION("IF(B1064="""","""",COUNTA(SPLIT(B1064,"" "")))"),19.0)</f>
        <v>19</v>
      </c>
    </row>
    <row r="1065">
      <c r="A1065" s="1" t="s">
        <v>3642</v>
      </c>
      <c r="B1065" s="1" t="s">
        <v>3643</v>
      </c>
      <c r="C1065" s="1">
        <v>15.0</v>
      </c>
      <c r="D1065" s="1" t="s">
        <v>16106</v>
      </c>
      <c r="E1065" s="2" t="str">
        <f>IFERROR(__xludf.DUMMYFUNCTION("INDEX(SPLIT(A1065, ""_""), 2)"),"explosion")</f>
        <v>explosion</v>
      </c>
      <c r="F1065" s="1" t="s">
        <v>3639</v>
      </c>
      <c r="G1065" s="2">
        <f>IFERROR(__xludf.DUMMYFUNCTION("IF(B1065="""","""",COUNTA(SPLIT(B1065,"" "")))"),12.0)</f>
        <v>12</v>
      </c>
    </row>
    <row r="1066">
      <c r="A1066" s="1" t="s">
        <v>3644</v>
      </c>
      <c r="B1066" s="1" t="s">
        <v>3645</v>
      </c>
      <c r="C1066" s="1">
        <v>2.0</v>
      </c>
      <c r="D1066" s="1" t="s">
        <v>16118</v>
      </c>
      <c r="E1066" s="2" t="str">
        <f>IFERROR(__xludf.DUMMYFUNCTION("INDEX(SPLIT(A1066, ""_""), 2)"),"explosion")</f>
        <v>explosion</v>
      </c>
      <c r="F1066" s="1" t="s">
        <v>3639</v>
      </c>
      <c r="G1066" s="2">
        <f>IFERROR(__xludf.DUMMYFUNCTION("IF(B1066="""","""",COUNTA(SPLIT(B1066,"" "")))"),24.0)</f>
        <v>24</v>
      </c>
    </row>
    <row r="1067">
      <c r="A1067" s="1" t="s">
        <v>3646</v>
      </c>
      <c r="B1067" s="1" t="s">
        <v>3647</v>
      </c>
      <c r="C1067" s="1">
        <v>1.0</v>
      </c>
      <c r="D1067" s="1" t="s">
        <v>16113</v>
      </c>
      <c r="E1067" s="2" t="str">
        <f>IFERROR(__xludf.DUMMYFUNCTION("INDEX(SPLIT(A1067, ""_""), 2)"),"explosion")</f>
        <v>explosion</v>
      </c>
      <c r="F1067" s="1" t="s">
        <v>3639</v>
      </c>
      <c r="G1067" s="2">
        <f>IFERROR(__xludf.DUMMYFUNCTION("IF(B1067="""","""",COUNTA(SPLIT(B1067,"" "")))"),15.0)</f>
        <v>15</v>
      </c>
    </row>
    <row r="1068">
      <c r="A1068" s="1" t="s">
        <v>3648</v>
      </c>
      <c r="B1068" s="1" t="s">
        <v>3649</v>
      </c>
      <c r="C1068" s="1">
        <v>1.0</v>
      </c>
      <c r="D1068" s="1" t="s">
        <v>16113</v>
      </c>
      <c r="E1068" s="2" t="str">
        <f>IFERROR(__xludf.DUMMYFUNCTION("INDEX(SPLIT(A1068, ""_""), 2)"),"explosion")</f>
        <v>explosion</v>
      </c>
      <c r="F1068" s="1" t="s">
        <v>3639</v>
      </c>
      <c r="G1068" s="2">
        <f>IFERROR(__xludf.DUMMYFUNCTION("IF(B1068="""","""",COUNTA(SPLIT(B1068,"" "")))"),31.0)</f>
        <v>31</v>
      </c>
    </row>
    <row r="1069">
      <c r="A1069" s="1" t="s">
        <v>3650</v>
      </c>
      <c r="B1069" s="1" t="s">
        <v>3651</v>
      </c>
      <c r="C1069" s="1">
        <v>1.0</v>
      </c>
      <c r="D1069" s="1" t="s">
        <v>16113</v>
      </c>
      <c r="E1069" s="2" t="str">
        <f>IFERROR(__xludf.DUMMYFUNCTION("INDEX(SPLIT(A1069, ""_""), 2)"),"explosion")</f>
        <v>explosion</v>
      </c>
      <c r="F1069" s="1" t="s">
        <v>3639</v>
      </c>
      <c r="G1069" s="2">
        <f>IFERROR(__xludf.DUMMYFUNCTION("IF(B1069="""","""",COUNTA(SPLIT(B1069,"" "")))"),33.0)</f>
        <v>33</v>
      </c>
    </row>
    <row r="1070">
      <c r="A1070" s="1" t="s">
        <v>3652</v>
      </c>
      <c r="B1070" s="1" t="s">
        <v>3653</v>
      </c>
      <c r="C1070" s="1">
        <v>1.0</v>
      </c>
      <c r="D1070" s="1" t="s">
        <v>16113</v>
      </c>
      <c r="E1070" s="2" t="str">
        <f>IFERROR(__xludf.DUMMYFUNCTION("INDEX(SPLIT(A1070, ""_""), 2)"),"explosion")</f>
        <v>explosion</v>
      </c>
      <c r="F1070" s="1" t="s">
        <v>3639</v>
      </c>
      <c r="G1070" s="2">
        <f>IFERROR(__xludf.DUMMYFUNCTION("IF(B1070="""","""",COUNTA(SPLIT(B1070,"" "")))"),15.0)</f>
        <v>15</v>
      </c>
    </row>
    <row r="1071">
      <c r="A1071" s="1" t="s">
        <v>3654</v>
      </c>
      <c r="B1071" s="1" t="s">
        <v>3655</v>
      </c>
      <c r="C1071" s="1">
        <v>2.0</v>
      </c>
      <c r="D1071" s="1" t="s">
        <v>16118</v>
      </c>
      <c r="E1071" s="2" t="str">
        <f>IFERROR(__xludf.DUMMYFUNCTION("INDEX(SPLIT(A1071, ""_""), 2)"),"explosion")</f>
        <v>explosion</v>
      </c>
      <c r="F1071" s="1" t="s">
        <v>3639</v>
      </c>
      <c r="G1071" s="2">
        <f>IFERROR(__xludf.DUMMYFUNCTION("IF(B1071="""","""",COUNTA(SPLIT(B1071,"" "")))"),21.0)</f>
        <v>21</v>
      </c>
    </row>
    <row r="1072">
      <c r="A1072" s="1" t="s">
        <v>3656</v>
      </c>
      <c r="B1072" s="1" t="s">
        <v>3657</v>
      </c>
      <c r="C1072" s="1">
        <v>1.0</v>
      </c>
      <c r="D1072" s="1" t="s">
        <v>16113</v>
      </c>
      <c r="E1072" s="2" t="str">
        <f>IFERROR(__xludf.DUMMYFUNCTION("INDEX(SPLIT(A1072, ""_""), 2)"),"explosion")</f>
        <v>explosion</v>
      </c>
      <c r="F1072" s="1" t="s">
        <v>3639</v>
      </c>
      <c r="G1072" s="2">
        <f>IFERROR(__xludf.DUMMYFUNCTION("IF(B1072="""","""",COUNTA(SPLIT(B1072,"" "")))"),25.0)</f>
        <v>25</v>
      </c>
    </row>
    <row r="1073">
      <c r="A1073" s="1" t="s">
        <v>3658</v>
      </c>
      <c r="B1073" s="1" t="s">
        <v>3659</v>
      </c>
      <c r="C1073" s="1">
        <v>1.0</v>
      </c>
      <c r="D1073" s="1" t="s">
        <v>16113</v>
      </c>
      <c r="E1073" s="2" t="str">
        <f>IFERROR(__xludf.DUMMYFUNCTION("INDEX(SPLIT(A1073, ""_""), 2)"),"explosion")</f>
        <v>explosion</v>
      </c>
      <c r="F1073" s="1" t="s">
        <v>3639</v>
      </c>
      <c r="G1073" s="2">
        <f>IFERROR(__xludf.DUMMYFUNCTION("IF(B1073="""","""",COUNTA(SPLIT(B1073,"" "")))"),19.0)</f>
        <v>19</v>
      </c>
    </row>
    <row r="1074">
      <c r="A1074" s="1" t="s">
        <v>3660</v>
      </c>
      <c r="B1074" s="1" t="s">
        <v>3661</v>
      </c>
      <c r="C1074" s="1">
        <v>1.0</v>
      </c>
      <c r="D1074" s="1" t="s">
        <v>16113</v>
      </c>
      <c r="E1074" s="2" t="str">
        <f>IFERROR(__xludf.DUMMYFUNCTION("INDEX(SPLIT(A1074, ""_""), 2)"),"explosion")</f>
        <v>explosion</v>
      </c>
      <c r="F1074" s="1" t="s">
        <v>3639</v>
      </c>
      <c r="G1074" s="2">
        <f>IFERROR(__xludf.DUMMYFUNCTION("IF(B1074="""","""",COUNTA(SPLIT(B1074,"" "")))"),40.0)</f>
        <v>40</v>
      </c>
    </row>
    <row r="1075">
      <c r="A1075" s="1" t="s">
        <v>3662</v>
      </c>
      <c r="B1075" s="1" t="s">
        <v>3663</v>
      </c>
      <c r="C1075" s="1">
        <v>1.0</v>
      </c>
      <c r="D1075" s="1" t="s">
        <v>16113</v>
      </c>
      <c r="E1075" s="2" t="str">
        <f>IFERROR(__xludf.DUMMYFUNCTION("INDEX(SPLIT(A1075, ""_""), 2)"),"explosion")</f>
        <v>explosion</v>
      </c>
      <c r="F1075" s="1" t="s">
        <v>3639</v>
      </c>
      <c r="G1075" s="2">
        <f>IFERROR(__xludf.DUMMYFUNCTION("IF(B1075="""","""",COUNTA(SPLIT(B1075,"" "")))"),31.0)</f>
        <v>31</v>
      </c>
    </row>
    <row r="1076">
      <c r="A1076" s="1" t="s">
        <v>3664</v>
      </c>
      <c r="B1076" s="1" t="s">
        <v>3665</v>
      </c>
      <c r="C1076" s="1">
        <v>1.0</v>
      </c>
      <c r="D1076" s="1" t="s">
        <v>16113</v>
      </c>
      <c r="E1076" s="2" t="str">
        <f>IFERROR(__xludf.DUMMYFUNCTION("INDEX(SPLIT(A1076, ""_""), 2)"),"explosion")</f>
        <v>explosion</v>
      </c>
      <c r="F1076" s="1" t="s">
        <v>3639</v>
      </c>
      <c r="G1076" s="2">
        <f>IFERROR(__xludf.DUMMYFUNCTION("IF(B1076="""","""",COUNTA(SPLIT(B1076,"" "")))"),22.0)</f>
        <v>22</v>
      </c>
    </row>
    <row r="1077">
      <c r="A1077" s="1" t="s">
        <v>3666</v>
      </c>
      <c r="B1077" s="1" t="s">
        <v>3667</v>
      </c>
      <c r="C1077" s="1">
        <v>15.0</v>
      </c>
      <c r="D1077" s="1" t="s">
        <v>16106</v>
      </c>
      <c r="E1077" s="2" t="str">
        <f>IFERROR(__xludf.DUMMYFUNCTION("INDEX(SPLIT(A1077, ""_""), 2)"),"explosion")</f>
        <v>explosion</v>
      </c>
      <c r="F1077" s="1" t="s">
        <v>3639</v>
      </c>
      <c r="G1077" s="2">
        <f>IFERROR(__xludf.DUMMYFUNCTION("IF(B1077="""","""",COUNTA(SPLIT(B1077,"" "")))"),12.0)</f>
        <v>12</v>
      </c>
    </row>
    <row r="1078">
      <c r="A1078" s="1" t="s">
        <v>3668</v>
      </c>
      <c r="B1078" s="1" t="s">
        <v>3669</v>
      </c>
      <c r="C1078" s="1">
        <v>1.0</v>
      </c>
      <c r="D1078" s="1" t="s">
        <v>16113</v>
      </c>
      <c r="E1078" s="2" t="str">
        <f>IFERROR(__xludf.DUMMYFUNCTION("INDEX(SPLIT(A1078, ""_""), 2)"),"explosion")</f>
        <v>explosion</v>
      </c>
      <c r="F1078" s="1" t="s">
        <v>3639</v>
      </c>
      <c r="G1078" s="2">
        <f>IFERROR(__xludf.DUMMYFUNCTION("IF(B1078="""","""",COUNTA(SPLIT(B1078,"" "")))"),37.0)</f>
        <v>37</v>
      </c>
    </row>
    <row r="1079">
      <c r="A1079" s="1" t="s">
        <v>3670</v>
      </c>
      <c r="B1079" s="1" t="s">
        <v>3671</v>
      </c>
      <c r="C1079" s="1">
        <v>1.0</v>
      </c>
      <c r="D1079" s="1" t="s">
        <v>16113</v>
      </c>
      <c r="E1079" s="2" t="str">
        <f>IFERROR(__xludf.DUMMYFUNCTION("INDEX(SPLIT(A1079, ""_""), 2)"),"explosion")</f>
        <v>explosion</v>
      </c>
      <c r="F1079" s="1" t="s">
        <v>3639</v>
      </c>
      <c r="G1079" s="2">
        <f>IFERROR(__xludf.DUMMYFUNCTION("IF(B1079="""","""",COUNTA(SPLIT(B1079,"" "")))"),27.0)</f>
        <v>27</v>
      </c>
    </row>
    <row r="1080">
      <c r="A1080" s="1" t="s">
        <v>3672</v>
      </c>
      <c r="B1080" s="1" t="s">
        <v>3673</v>
      </c>
      <c r="C1080" s="1">
        <v>1.0</v>
      </c>
      <c r="D1080" s="1" t="s">
        <v>16113</v>
      </c>
      <c r="E1080" s="2" t="str">
        <f>IFERROR(__xludf.DUMMYFUNCTION("INDEX(SPLIT(A1080, ""_""), 2)"),"explosion")</f>
        <v>explosion</v>
      </c>
      <c r="F1080" s="1" t="s">
        <v>3639</v>
      </c>
      <c r="G1080" s="2">
        <f>IFERROR(__xludf.DUMMYFUNCTION("IF(B1080="""","""",COUNTA(SPLIT(B1080,"" "")))"),22.0)</f>
        <v>22</v>
      </c>
    </row>
    <row r="1081">
      <c r="A1081" s="1" t="s">
        <v>3674</v>
      </c>
      <c r="B1081" s="1" t="s">
        <v>3675</v>
      </c>
      <c r="C1081" s="1">
        <v>1.0</v>
      </c>
      <c r="D1081" s="1" t="s">
        <v>16113</v>
      </c>
      <c r="E1081" s="2" t="str">
        <f>IFERROR(__xludf.DUMMYFUNCTION("INDEX(SPLIT(A1081, ""_""), 2)"),"explosion")</f>
        <v>explosion</v>
      </c>
      <c r="F1081" s="1" t="s">
        <v>3639</v>
      </c>
      <c r="G1081" s="2">
        <f>IFERROR(__xludf.DUMMYFUNCTION("IF(B1081="""","""",COUNTA(SPLIT(B1081,"" "")))"),23.0)</f>
        <v>23</v>
      </c>
    </row>
    <row r="1082">
      <c r="A1082" s="1" t="s">
        <v>3676</v>
      </c>
      <c r="B1082" s="1" t="s">
        <v>3677</v>
      </c>
      <c r="C1082" s="1">
        <v>1.0</v>
      </c>
      <c r="D1082" s="1" t="s">
        <v>16113</v>
      </c>
      <c r="E1082" s="2" t="str">
        <f>IFERROR(__xludf.DUMMYFUNCTION("INDEX(SPLIT(A1082, ""_""), 2)"),"explosion")</f>
        <v>explosion</v>
      </c>
      <c r="F1082" s="1" t="s">
        <v>3639</v>
      </c>
      <c r="G1082" s="2">
        <f>IFERROR(__xludf.DUMMYFUNCTION("IF(B1082="""","""",COUNTA(SPLIT(B1082,"" "")))"),24.0)</f>
        <v>24</v>
      </c>
    </row>
    <row r="1083">
      <c r="A1083" s="1" t="s">
        <v>3678</v>
      </c>
      <c r="B1083" s="1" t="s">
        <v>3679</v>
      </c>
      <c r="C1083" s="1">
        <v>1.0</v>
      </c>
      <c r="D1083" s="1" t="s">
        <v>16113</v>
      </c>
      <c r="E1083" s="2" t="str">
        <f>IFERROR(__xludf.DUMMYFUNCTION("INDEX(SPLIT(A1083, ""_""), 2)"),"explosion")</f>
        <v>explosion</v>
      </c>
      <c r="F1083" s="1" t="s">
        <v>3639</v>
      </c>
      <c r="G1083" s="2">
        <f>IFERROR(__xludf.DUMMYFUNCTION("IF(B1083="""","""",COUNTA(SPLIT(B1083,"" "")))"),18.0)</f>
        <v>18</v>
      </c>
    </row>
    <row r="1084">
      <c r="A1084" s="1" t="s">
        <v>3680</v>
      </c>
      <c r="B1084" s="1" t="s">
        <v>3681</v>
      </c>
      <c r="C1084" s="1">
        <v>1.0</v>
      </c>
      <c r="D1084" s="1" t="s">
        <v>16113</v>
      </c>
      <c r="E1084" s="2" t="str">
        <f>IFERROR(__xludf.DUMMYFUNCTION("INDEX(SPLIT(A1084, ""_""), 2)"),"explosion")</f>
        <v>explosion</v>
      </c>
      <c r="F1084" s="1" t="s">
        <v>3639</v>
      </c>
      <c r="G1084" s="2">
        <f>IFERROR(__xludf.DUMMYFUNCTION("IF(B1084="""","""",COUNTA(SPLIT(B1084,"" "")))"),23.0)</f>
        <v>23</v>
      </c>
    </row>
    <row r="1085">
      <c r="A1085" s="1" t="s">
        <v>3682</v>
      </c>
      <c r="B1085" s="1" t="s">
        <v>3683</v>
      </c>
      <c r="C1085" s="1">
        <v>1.0</v>
      </c>
      <c r="D1085" s="1" t="s">
        <v>16113</v>
      </c>
      <c r="E1085" s="2" t="str">
        <f>IFERROR(__xludf.DUMMYFUNCTION("INDEX(SPLIT(A1085, ""_""), 2)"),"explosion")</f>
        <v>explosion</v>
      </c>
      <c r="F1085" s="1" t="s">
        <v>3639</v>
      </c>
      <c r="G1085" s="2">
        <f>IFERROR(__xludf.DUMMYFUNCTION("IF(B1085="""","""",COUNTA(SPLIT(B1085,"" "")))"),15.0)</f>
        <v>15</v>
      </c>
    </row>
    <row r="1086">
      <c r="A1086" s="1" t="s">
        <v>3684</v>
      </c>
      <c r="B1086" s="1" t="s">
        <v>3685</v>
      </c>
      <c r="C1086" s="1">
        <v>1.0</v>
      </c>
      <c r="D1086" s="1" t="s">
        <v>16113</v>
      </c>
      <c r="E1086" s="2" t="str">
        <f>IFERROR(__xludf.DUMMYFUNCTION("INDEX(SPLIT(A1086, ""_""), 2)"),"explosion")</f>
        <v>explosion</v>
      </c>
      <c r="F1086" s="1" t="s">
        <v>3639</v>
      </c>
      <c r="G1086" s="2">
        <f>IFERROR(__xludf.DUMMYFUNCTION("IF(B1086="""","""",COUNTA(SPLIT(B1086,"" "")))"),19.0)</f>
        <v>19</v>
      </c>
    </row>
    <row r="1087">
      <c r="A1087" s="1" t="s">
        <v>3686</v>
      </c>
      <c r="B1087" s="1" t="s">
        <v>3687</v>
      </c>
      <c r="C1087" s="1">
        <v>1.0</v>
      </c>
      <c r="D1087" s="1" t="s">
        <v>16113</v>
      </c>
      <c r="E1087" s="2" t="str">
        <f>IFERROR(__xludf.DUMMYFUNCTION("INDEX(SPLIT(A1087, ""_""), 2)"),"explosion")</f>
        <v>explosion</v>
      </c>
      <c r="F1087" s="1" t="s">
        <v>3639</v>
      </c>
      <c r="G1087" s="2">
        <f>IFERROR(__xludf.DUMMYFUNCTION("IF(B1087="""","""",COUNTA(SPLIT(B1087,"" "")))"),21.0)</f>
        <v>21</v>
      </c>
    </row>
    <row r="1088">
      <c r="A1088" s="1" t="s">
        <v>3688</v>
      </c>
      <c r="B1088" s="1" t="s">
        <v>3689</v>
      </c>
      <c r="C1088" s="1">
        <v>1.0</v>
      </c>
      <c r="D1088" s="1" t="s">
        <v>16113</v>
      </c>
      <c r="E1088" s="2" t="str">
        <f>IFERROR(__xludf.DUMMYFUNCTION("INDEX(SPLIT(A1088, ""_""), 2)"),"explosion")</f>
        <v>explosion</v>
      </c>
      <c r="F1088" s="1" t="s">
        <v>3639</v>
      </c>
      <c r="G1088" s="2">
        <f>IFERROR(__xludf.DUMMYFUNCTION("IF(B1088="""","""",COUNTA(SPLIT(B1088,"" "")))"),20.0)</f>
        <v>20</v>
      </c>
    </row>
    <row r="1089">
      <c r="A1089" s="1" t="s">
        <v>3690</v>
      </c>
      <c r="B1089" s="1" t="s">
        <v>3691</v>
      </c>
      <c r="C1089" s="1">
        <v>1.0</v>
      </c>
      <c r="D1089" s="1" t="s">
        <v>16113</v>
      </c>
      <c r="E1089" s="2" t="str">
        <f>IFERROR(__xludf.DUMMYFUNCTION("INDEX(SPLIT(A1089, ""_""), 2)"),"explosion")</f>
        <v>explosion</v>
      </c>
      <c r="F1089" s="1" t="s">
        <v>3639</v>
      </c>
      <c r="G1089" s="2">
        <f>IFERROR(__xludf.DUMMYFUNCTION("IF(B1089="""","""",COUNTA(SPLIT(B1089,"" "")))"),13.0)</f>
        <v>13</v>
      </c>
    </row>
    <row r="1090">
      <c r="A1090" s="1" t="s">
        <v>3692</v>
      </c>
      <c r="B1090" s="1" t="s">
        <v>3693</v>
      </c>
      <c r="C1090" s="1">
        <v>2.0</v>
      </c>
      <c r="D1090" s="1" t="s">
        <v>16118</v>
      </c>
      <c r="E1090" s="2" t="str">
        <f>IFERROR(__xludf.DUMMYFUNCTION("INDEX(SPLIT(A1090, ""_""), 2)"),"explosion")</f>
        <v>explosion</v>
      </c>
      <c r="F1090" s="1" t="s">
        <v>3639</v>
      </c>
      <c r="G1090" s="2">
        <f>IFERROR(__xludf.DUMMYFUNCTION("IF(B1090="""","""",COUNTA(SPLIT(B1090,"" "")))"),23.0)</f>
        <v>23</v>
      </c>
    </row>
    <row r="1091">
      <c r="A1091" s="1" t="s">
        <v>3694</v>
      </c>
      <c r="B1091" s="1" t="s">
        <v>3695</v>
      </c>
      <c r="C1091" s="1">
        <v>15.0</v>
      </c>
      <c r="D1091" s="1" t="s">
        <v>16106</v>
      </c>
      <c r="E1091" s="2" t="str">
        <f>IFERROR(__xludf.DUMMYFUNCTION("INDEX(SPLIT(A1091, ""_""), 2)"),"explosion")</f>
        <v>explosion</v>
      </c>
      <c r="F1091" s="1" t="s">
        <v>3639</v>
      </c>
      <c r="G1091" s="2">
        <f>IFERROR(__xludf.DUMMYFUNCTION("IF(B1091="""","""",COUNTA(SPLIT(B1091,"" "")))"),28.0)</f>
        <v>28</v>
      </c>
    </row>
    <row r="1092">
      <c r="A1092" s="1" t="s">
        <v>3696</v>
      </c>
      <c r="B1092" s="1" t="s">
        <v>3697</v>
      </c>
      <c r="C1092" s="1">
        <v>15.0</v>
      </c>
      <c r="D1092" s="1" t="s">
        <v>16106</v>
      </c>
      <c r="E1092" s="2" t="str">
        <f>IFERROR(__xludf.DUMMYFUNCTION("INDEX(SPLIT(A1092, ""_""), 2)"),"explosion")</f>
        <v>explosion</v>
      </c>
      <c r="F1092" s="1" t="s">
        <v>3639</v>
      </c>
      <c r="G1092" s="2">
        <f>IFERROR(__xludf.DUMMYFUNCTION("IF(B1092="""","""",COUNTA(SPLIT(B1092,"" "")))"),21.0)</f>
        <v>21</v>
      </c>
    </row>
    <row r="1093">
      <c r="A1093" s="1" t="s">
        <v>3698</v>
      </c>
      <c r="B1093" s="1" t="s">
        <v>3699</v>
      </c>
      <c r="C1093" s="1">
        <v>1.0</v>
      </c>
      <c r="D1093" s="1" t="s">
        <v>16113</v>
      </c>
      <c r="E1093" s="2" t="str">
        <f>IFERROR(__xludf.DUMMYFUNCTION("INDEX(SPLIT(A1093, ""_""), 2)"),"explosion")</f>
        <v>explosion</v>
      </c>
      <c r="F1093" s="1" t="s">
        <v>3639</v>
      </c>
      <c r="G1093" s="2">
        <f>IFERROR(__xludf.DUMMYFUNCTION("IF(B1093="""","""",COUNTA(SPLIT(B1093,"" "")))"),18.0)</f>
        <v>18</v>
      </c>
    </row>
    <row r="1094">
      <c r="A1094" s="1" t="s">
        <v>3700</v>
      </c>
      <c r="B1094" s="1" t="s">
        <v>3701</v>
      </c>
      <c r="C1094" s="1">
        <v>15.0</v>
      </c>
      <c r="D1094" s="1" t="s">
        <v>16106</v>
      </c>
      <c r="E1094" s="2" t="str">
        <f>IFERROR(__xludf.DUMMYFUNCTION("INDEX(SPLIT(A1094, ""_""), 2)"),"explosion")</f>
        <v>explosion</v>
      </c>
      <c r="F1094" s="1" t="s">
        <v>3639</v>
      </c>
      <c r="G1094" s="2">
        <f>IFERROR(__xludf.DUMMYFUNCTION("IF(B1094="""","""",COUNTA(SPLIT(B1094,"" "")))"),23.0)</f>
        <v>23</v>
      </c>
    </row>
    <row r="1095">
      <c r="A1095" s="1" t="s">
        <v>3702</v>
      </c>
      <c r="B1095" s="1" t="s">
        <v>3703</v>
      </c>
      <c r="C1095" s="1">
        <v>1.0</v>
      </c>
      <c r="D1095" s="1" t="s">
        <v>16113</v>
      </c>
      <c r="E1095" s="2" t="str">
        <f>IFERROR(__xludf.DUMMYFUNCTION("INDEX(SPLIT(A1095, ""_""), 2)"),"explosion")</f>
        <v>explosion</v>
      </c>
      <c r="F1095" s="1" t="s">
        <v>3639</v>
      </c>
      <c r="G1095" s="2">
        <f>IFERROR(__xludf.DUMMYFUNCTION("IF(B1095="""","""",COUNTA(SPLIT(B1095,"" "")))"),17.0)</f>
        <v>17</v>
      </c>
    </row>
    <row r="1096">
      <c r="A1096" s="1" t="s">
        <v>3704</v>
      </c>
      <c r="B1096" s="1" t="s">
        <v>3705</v>
      </c>
      <c r="C1096" s="1">
        <v>15.0</v>
      </c>
      <c r="D1096" s="1" t="s">
        <v>16106</v>
      </c>
      <c r="E1096" s="2" t="str">
        <f>IFERROR(__xludf.DUMMYFUNCTION("INDEX(SPLIT(A1096, ""_""), 2)"),"explosion")</f>
        <v>explosion</v>
      </c>
      <c r="F1096" s="1" t="s">
        <v>3639</v>
      </c>
      <c r="G1096" s="2">
        <f>IFERROR(__xludf.DUMMYFUNCTION("IF(B1096="""","""",COUNTA(SPLIT(B1096,"" "")))"),26.0)</f>
        <v>26</v>
      </c>
    </row>
    <row r="1097">
      <c r="A1097" s="1" t="s">
        <v>3706</v>
      </c>
      <c r="B1097" s="1" t="s">
        <v>3707</v>
      </c>
      <c r="C1097" s="1">
        <v>15.0</v>
      </c>
      <c r="D1097" s="1" t="s">
        <v>16106</v>
      </c>
      <c r="E1097" s="2" t="str">
        <f>IFERROR(__xludf.DUMMYFUNCTION("INDEX(SPLIT(A1097, ""_""), 2)"),"explosion")</f>
        <v>explosion</v>
      </c>
      <c r="F1097" s="1" t="s">
        <v>3639</v>
      </c>
      <c r="G1097" s="2">
        <f>IFERROR(__xludf.DUMMYFUNCTION("IF(B1097="""","""",COUNTA(SPLIT(B1097,"" "")))"),25.0)</f>
        <v>25</v>
      </c>
    </row>
    <row r="1098">
      <c r="A1098" s="1" t="s">
        <v>3708</v>
      </c>
      <c r="B1098" s="1" t="s">
        <v>3709</v>
      </c>
      <c r="C1098" s="1">
        <v>15.0</v>
      </c>
      <c r="D1098" s="1" t="s">
        <v>16106</v>
      </c>
      <c r="E1098" s="2" t="str">
        <f>IFERROR(__xludf.DUMMYFUNCTION("INDEX(SPLIT(A1098, ""_""), 2)"),"explosion")</f>
        <v>explosion</v>
      </c>
      <c r="F1098" s="1" t="s">
        <v>3639</v>
      </c>
      <c r="G1098" s="2">
        <f>IFERROR(__xludf.DUMMYFUNCTION("IF(B1098="""","""",COUNTA(SPLIT(B1098,"" "")))"),14.0)</f>
        <v>14</v>
      </c>
    </row>
    <row r="1099">
      <c r="A1099" s="1" t="s">
        <v>3710</v>
      </c>
      <c r="B1099" s="1" t="s">
        <v>3711</v>
      </c>
      <c r="C1099" s="1">
        <v>2.0</v>
      </c>
      <c r="D1099" s="1" t="s">
        <v>16118</v>
      </c>
      <c r="E1099" s="2" t="str">
        <f>IFERROR(__xludf.DUMMYFUNCTION("INDEX(SPLIT(A1099, ""_""), 2)"),"explosion")</f>
        <v>explosion</v>
      </c>
      <c r="F1099" s="1" t="s">
        <v>3639</v>
      </c>
      <c r="G1099" s="2">
        <f>IFERROR(__xludf.DUMMYFUNCTION("IF(B1099="""","""",COUNTA(SPLIT(B1099,"" "")))"),34.0)</f>
        <v>34</v>
      </c>
    </row>
    <row r="1100">
      <c r="A1100" s="1" t="s">
        <v>3712</v>
      </c>
      <c r="B1100" s="1" t="s">
        <v>3713</v>
      </c>
      <c r="C1100" s="1">
        <v>15.0</v>
      </c>
      <c r="D1100" s="1" t="s">
        <v>16106</v>
      </c>
      <c r="E1100" s="2" t="str">
        <f>IFERROR(__xludf.DUMMYFUNCTION("INDEX(SPLIT(A1100, ""_""), 2)"),"explosion")</f>
        <v>explosion</v>
      </c>
      <c r="F1100" s="1" t="s">
        <v>3639</v>
      </c>
      <c r="G1100" s="2">
        <f>IFERROR(__xludf.DUMMYFUNCTION("IF(B1100="""","""",COUNTA(SPLIT(B1100,"" "")))"),25.0)</f>
        <v>25</v>
      </c>
    </row>
    <row r="1101">
      <c r="A1101" s="1" t="s">
        <v>3714</v>
      </c>
      <c r="B1101" s="1" t="s">
        <v>3715</v>
      </c>
      <c r="C1101" s="1">
        <v>17.0</v>
      </c>
      <c r="D1101" s="1" t="s">
        <v>812</v>
      </c>
      <c r="E1101" s="2" t="str">
        <f>IFERROR(__xludf.DUMMYFUNCTION("INDEX(SPLIT(A1101, ""_""), 2)"),"extension")</f>
        <v>extension</v>
      </c>
      <c r="F1101" s="1" t="s">
        <v>3807</v>
      </c>
      <c r="G1101" s="2">
        <f>IFERROR(__xludf.DUMMYFUNCTION("IF(B1101="""","""",COUNTA(SPLIT(B1101,"" "")))"),11.0)</f>
        <v>11</v>
      </c>
    </row>
    <row r="1102">
      <c r="A1102" s="1" t="s">
        <v>3716</v>
      </c>
      <c r="B1102" s="1" t="s">
        <v>3717</v>
      </c>
      <c r="C1102" s="1">
        <v>17.0</v>
      </c>
      <c r="D1102" s="1" t="s">
        <v>812</v>
      </c>
      <c r="E1102" s="2" t="str">
        <f>IFERROR(__xludf.DUMMYFUNCTION("INDEX(SPLIT(A1102, ""_""), 2)"),"extension")</f>
        <v>extension</v>
      </c>
      <c r="F1102" s="1" t="s">
        <v>3807</v>
      </c>
      <c r="G1102" s="2">
        <f>IFERROR(__xludf.DUMMYFUNCTION("IF(B1102="""","""",COUNTA(SPLIT(B1102,"" "")))"),9.0)</f>
        <v>9</v>
      </c>
    </row>
    <row r="1103">
      <c r="A1103" s="1" t="s">
        <v>3718</v>
      </c>
      <c r="B1103" s="1" t="s">
        <v>3719</v>
      </c>
      <c r="C1103" s="1">
        <v>17.0</v>
      </c>
      <c r="D1103" s="1" t="s">
        <v>812</v>
      </c>
      <c r="E1103" s="2" t="str">
        <f>IFERROR(__xludf.DUMMYFUNCTION("INDEX(SPLIT(A1103, ""_""), 2)"),"extension")</f>
        <v>extension</v>
      </c>
      <c r="F1103" s="1" t="s">
        <v>3807</v>
      </c>
      <c r="G1103" s="2">
        <f>IFERROR(__xludf.DUMMYFUNCTION("IF(B1103="""","""",COUNTA(SPLIT(B1103,"" "")))"),15.0)</f>
        <v>15</v>
      </c>
    </row>
    <row r="1104">
      <c r="A1104" s="1" t="s">
        <v>3720</v>
      </c>
      <c r="B1104" s="1" t="s">
        <v>3721</v>
      </c>
      <c r="C1104" s="1">
        <v>17.0</v>
      </c>
      <c r="D1104" s="1" t="s">
        <v>812</v>
      </c>
      <c r="E1104" s="2" t="str">
        <f>IFERROR(__xludf.DUMMYFUNCTION("INDEX(SPLIT(A1104, ""_""), 2)"),"extension")</f>
        <v>extension</v>
      </c>
      <c r="F1104" s="1" t="s">
        <v>3807</v>
      </c>
      <c r="G1104" s="2">
        <f>IFERROR(__xludf.DUMMYFUNCTION("IF(B1104="""","""",COUNTA(SPLIT(B1104,"" "")))"),8.0)</f>
        <v>8</v>
      </c>
    </row>
    <row r="1105">
      <c r="A1105" s="1" t="s">
        <v>3722</v>
      </c>
      <c r="B1105" s="1" t="s">
        <v>3723</v>
      </c>
      <c r="C1105" s="1">
        <v>17.0</v>
      </c>
      <c r="D1105" s="1" t="s">
        <v>812</v>
      </c>
      <c r="E1105" s="2" t="str">
        <f>IFERROR(__xludf.DUMMYFUNCTION("INDEX(SPLIT(A1105, ""_""), 2)"),"extension")</f>
        <v>extension</v>
      </c>
      <c r="F1105" s="1" t="s">
        <v>3807</v>
      </c>
      <c r="G1105" s="2">
        <f>IFERROR(__xludf.DUMMYFUNCTION("IF(B1105="""","""",COUNTA(SPLIT(B1105,"" "")))"),5.0)</f>
        <v>5</v>
      </c>
    </row>
    <row r="1106">
      <c r="A1106" s="1" t="s">
        <v>3724</v>
      </c>
      <c r="B1106" s="1" t="s">
        <v>3725</v>
      </c>
      <c r="C1106" s="1">
        <v>1.0</v>
      </c>
      <c r="D1106" s="1" t="s">
        <v>16113</v>
      </c>
      <c r="E1106" s="2" t="str">
        <f>IFERROR(__xludf.DUMMYFUNCTION("INDEX(SPLIT(A1106, ""_""), 2)"),"extension")</f>
        <v>extension</v>
      </c>
      <c r="F1106" s="1" t="s">
        <v>3807</v>
      </c>
      <c r="G1106" s="2">
        <f>IFERROR(__xludf.DUMMYFUNCTION("IF(B1106="""","""",COUNTA(SPLIT(B1106,"" "")))"),17.0)</f>
        <v>17</v>
      </c>
    </row>
    <row r="1107">
      <c r="A1107" s="1" t="s">
        <v>3726</v>
      </c>
      <c r="B1107" s="1" t="s">
        <v>3727</v>
      </c>
      <c r="C1107" s="1">
        <v>1.0</v>
      </c>
      <c r="D1107" s="1" t="s">
        <v>16113</v>
      </c>
      <c r="E1107" s="2" t="str">
        <f>IFERROR(__xludf.DUMMYFUNCTION("INDEX(SPLIT(A1107, ""_""), 2)"),"extension")</f>
        <v>extension</v>
      </c>
      <c r="F1107" s="1" t="s">
        <v>3807</v>
      </c>
      <c r="G1107" s="2">
        <f>IFERROR(__xludf.DUMMYFUNCTION("IF(B1107="""","""",COUNTA(SPLIT(B1107,"" "")))"),10.0)</f>
        <v>10</v>
      </c>
    </row>
    <row r="1108">
      <c r="A1108" s="1" t="s">
        <v>3728</v>
      </c>
      <c r="B1108" s="1" t="s">
        <v>3729</v>
      </c>
      <c r="C1108" s="1">
        <v>1.0</v>
      </c>
      <c r="D1108" s="1" t="s">
        <v>16113</v>
      </c>
      <c r="E1108" s="2" t="str">
        <f>IFERROR(__xludf.DUMMYFUNCTION("INDEX(SPLIT(A1108, ""_""), 2)"),"extension")</f>
        <v>extension</v>
      </c>
      <c r="F1108" s="1" t="s">
        <v>3807</v>
      </c>
      <c r="G1108" s="2">
        <f>IFERROR(__xludf.DUMMYFUNCTION("IF(B1108="""","""",COUNTA(SPLIT(B1108,"" "")))"),6.0)</f>
        <v>6</v>
      </c>
    </row>
    <row r="1109">
      <c r="A1109" s="1" t="s">
        <v>3730</v>
      </c>
      <c r="B1109" s="1" t="s">
        <v>3731</v>
      </c>
      <c r="C1109" s="1">
        <v>1.0</v>
      </c>
      <c r="D1109" s="1" t="s">
        <v>16113</v>
      </c>
      <c r="E1109" s="2" t="str">
        <f>IFERROR(__xludf.DUMMYFUNCTION("INDEX(SPLIT(A1109, ""_""), 2)"),"extension")</f>
        <v>extension</v>
      </c>
      <c r="F1109" s="1" t="s">
        <v>3807</v>
      </c>
      <c r="G1109" s="2">
        <f>IFERROR(__xludf.DUMMYFUNCTION("IF(B1109="""","""",COUNTA(SPLIT(B1109,"" "")))"),16.0)</f>
        <v>16</v>
      </c>
    </row>
    <row r="1110">
      <c r="A1110" s="1" t="s">
        <v>3732</v>
      </c>
      <c r="B1110" s="1" t="s">
        <v>3733</v>
      </c>
      <c r="C1110" s="1">
        <v>2.0</v>
      </c>
      <c r="D1110" s="1" t="s">
        <v>16118</v>
      </c>
      <c r="E1110" s="2" t="str">
        <f>IFERROR(__xludf.DUMMYFUNCTION("INDEX(SPLIT(A1110, ""_""), 2)"),"extension")</f>
        <v>extension</v>
      </c>
      <c r="F1110" s="1" t="s">
        <v>3807</v>
      </c>
      <c r="G1110" s="2">
        <f>IFERROR(__xludf.DUMMYFUNCTION("IF(B1110="""","""",COUNTA(SPLIT(B1110,"" "")))"),15.0)</f>
        <v>15</v>
      </c>
    </row>
    <row r="1111">
      <c r="A1111" s="1" t="s">
        <v>3734</v>
      </c>
      <c r="B1111" s="1" t="s">
        <v>3735</v>
      </c>
      <c r="C1111" s="1">
        <v>1.0</v>
      </c>
      <c r="D1111" s="1" t="s">
        <v>16113</v>
      </c>
      <c r="E1111" s="2" t="str">
        <f>IFERROR(__xludf.DUMMYFUNCTION("INDEX(SPLIT(A1111, ""_""), 2)"),"extension")</f>
        <v>extension</v>
      </c>
      <c r="F1111" s="1" t="s">
        <v>3807</v>
      </c>
      <c r="G1111" s="2">
        <f>IFERROR(__xludf.DUMMYFUNCTION("IF(B1111="""","""",COUNTA(SPLIT(B1111,"" "")))"),7.0)</f>
        <v>7</v>
      </c>
    </row>
    <row r="1112">
      <c r="A1112" s="1" t="s">
        <v>3736</v>
      </c>
      <c r="B1112" s="1" t="s">
        <v>3737</v>
      </c>
      <c r="C1112" s="1">
        <v>2.0</v>
      </c>
      <c r="D1112" s="1" t="s">
        <v>16118</v>
      </c>
      <c r="E1112" s="2" t="str">
        <f>IFERROR(__xludf.DUMMYFUNCTION("INDEX(SPLIT(A1112, ""_""), 2)"),"extension")</f>
        <v>extension</v>
      </c>
      <c r="F1112" s="1" t="s">
        <v>3807</v>
      </c>
      <c r="G1112" s="2">
        <f>IFERROR(__xludf.DUMMYFUNCTION("IF(B1112="""","""",COUNTA(SPLIT(B1112,"" "")))"),16.0)</f>
        <v>16</v>
      </c>
    </row>
    <row r="1113">
      <c r="A1113" s="1" t="s">
        <v>3738</v>
      </c>
      <c r="B1113" s="1" t="s">
        <v>3739</v>
      </c>
      <c r="C1113" s="1">
        <v>9.0</v>
      </c>
      <c r="D1113" s="1" t="s">
        <v>16120</v>
      </c>
      <c r="E1113" s="2" t="str">
        <f>IFERROR(__xludf.DUMMYFUNCTION("INDEX(SPLIT(A1113, ""_""), 2)"),"extension")</f>
        <v>extension</v>
      </c>
      <c r="F1113" s="1" t="s">
        <v>3807</v>
      </c>
      <c r="G1113" s="2">
        <f>IFERROR(__xludf.DUMMYFUNCTION("IF(B1113="""","""",COUNTA(SPLIT(B1113,"" "")))"),15.0)</f>
        <v>15</v>
      </c>
    </row>
    <row r="1114">
      <c r="A1114" s="1" t="s">
        <v>3740</v>
      </c>
      <c r="B1114" s="1" t="s">
        <v>3741</v>
      </c>
      <c r="C1114" s="1">
        <v>1.0</v>
      </c>
      <c r="D1114" s="1" t="s">
        <v>16113</v>
      </c>
      <c r="E1114" s="2" t="str">
        <f>IFERROR(__xludf.DUMMYFUNCTION("INDEX(SPLIT(A1114, ""_""), 2)"),"extension")</f>
        <v>extension</v>
      </c>
      <c r="F1114" s="1" t="s">
        <v>3807</v>
      </c>
      <c r="G1114" s="2">
        <f>IFERROR(__xludf.DUMMYFUNCTION("IF(B1114="""","""",COUNTA(SPLIT(B1114,"" "")))"),26.0)</f>
        <v>26</v>
      </c>
    </row>
    <row r="1115">
      <c r="A1115" s="1" t="s">
        <v>3742</v>
      </c>
      <c r="B1115" s="1" t="s">
        <v>3743</v>
      </c>
      <c r="C1115" s="1">
        <v>2.0</v>
      </c>
      <c r="D1115" s="1" t="s">
        <v>16118</v>
      </c>
      <c r="E1115" s="2" t="str">
        <f>IFERROR(__xludf.DUMMYFUNCTION("INDEX(SPLIT(A1115, ""_""), 2)"),"extension")</f>
        <v>extension</v>
      </c>
      <c r="F1115" s="1" t="s">
        <v>3807</v>
      </c>
      <c r="G1115" s="2">
        <f>IFERROR(__xludf.DUMMYFUNCTION("IF(B1115="""","""",COUNTA(SPLIT(B1115,"" "")))"),34.0)</f>
        <v>34</v>
      </c>
    </row>
    <row r="1116">
      <c r="A1116" s="1" t="s">
        <v>3744</v>
      </c>
      <c r="B1116" s="1" t="s">
        <v>3745</v>
      </c>
      <c r="C1116" s="1">
        <v>1.0</v>
      </c>
      <c r="D1116" s="1" t="s">
        <v>16113</v>
      </c>
      <c r="E1116" s="2" t="str">
        <f>IFERROR(__xludf.DUMMYFUNCTION("INDEX(SPLIT(A1116, ""_""), 2)"),"extension")</f>
        <v>extension</v>
      </c>
      <c r="F1116" s="1" t="s">
        <v>3807</v>
      </c>
      <c r="G1116" s="2">
        <f>IFERROR(__xludf.DUMMYFUNCTION("IF(B1116="""","""",COUNTA(SPLIT(B1116,"" "")))"),38.0)</f>
        <v>38</v>
      </c>
    </row>
    <row r="1117">
      <c r="A1117" s="1" t="s">
        <v>3746</v>
      </c>
      <c r="B1117" s="1" t="s">
        <v>3747</v>
      </c>
      <c r="C1117" s="1">
        <v>2.0</v>
      </c>
      <c r="D1117" s="1" t="s">
        <v>16118</v>
      </c>
      <c r="E1117" s="2" t="str">
        <f>IFERROR(__xludf.DUMMYFUNCTION("INDEX(SPLIT(A1117, ""_""), 2)"),"extension")</f>
        <v>extension</v>
      </c>
      <c r="F1117" s="1" t="s">
        <v>3807</v>
      </c>
      <c r="G1117" s="2">
        <f>IFERROR(__xludf.DUMMYFUNCTION("IF(B1117="""","""",COUNTA(SPLIT(B1117,"" "")))"),23.0)</f>
        <v>23</v>
      </c>
    </row>
    <row r="1118">
      <c r="A1118" s="1" t="s">
        <v>3748</v>
      </c>
      <c r="B1118" s="1" t="s">
        <v>3749</v>
      </c>
      <c r="C1118" s="1">
        <v>1.0</v>
      </c>
      <c r="D1118" s="1" t="s">
        <v>16113</v>
      </c>
      <c r="E1118" s="2" t="str">
        <f>IFERROR(__xludf.DUMMYFUNCTION("INDEX(SPLIT(A1118, ""_""), 2)"),"extension")</f>
        <v>extension</v>
      </c>
      <c r="F1118" s="1" t="s">
        <v>3807</v>
      </c>
      <c r="G1118" s="2">
        <f>IFERROR(__xludf.DUMMYFUNCTION("IF(B1118="""","""",COUNTA(SPLIT(B1118,"" "")))"),41.0)</f>
        <v>41</v>
      </c>
    </row>
    <row r="1119">
      <c r="A1119" s="1" t="s">
        <v>3750</v>
      </c>
      <c r="B1119" s="1" t="s">
        <v>3751</v>
      </c>
      <c r="C1119" s="1">
        <v>1.0</v>
      </c>
      <c r="D1119" s="1" t="s">
        <v>16113</v>
      </c>
      <c r="E1119" s="2" t="str">
        <f>IFERROR(__xludf.DUMMYFUNCTION("INDEX(SPLIT(A1119, ""_""), 2)"),"extension")</f>
        <v>extension</v>
      </c>
      <c r="F1119" s="1" t="s">
        <v>3807</v>
      </c>
      <c r="G1119" s="2">
        <f>IFERROR(__xludf.DUMMYFUNCTION("IF(B1119="""","""",COUNTA(SPLIT(B1119,"" "")))"),23.0)</f>
        <v>23</v>
      </c>
    </row>
    <row r="1120">
      <c r="A1120" s="1" t="s">
        <v>3752</v>
      </c>
      <c r="B1120" s="1" t="s">
        <v>3753</v>
      </c>
      <c r="C1120" s="1">
        <v>17.0</v>
      </c>
      <c r="D1120" s="1" t="s">
        <v>812</v>
      </c>
      <c r="E1120" s="2" t="str">
        <f>IFERROR(__xludf.DUMMYFUNCTION("INDEX(SPLIT(A1120, ""_""), 2)"),"extension")</f>
        <v>extension</v>
      </c>
      <c r="F1120" s="1" t="s">
        <v>3807</v>
      </c>
      <c r="G1120" s="2">
        <f>IFERROR(__xludf.DUMMYFUNCTION("IF(B1120="""","""",COUNTA(SPLIT(B1120,"" "")))"),17.0)</f>
        <v>17</v>
      </c>
    </row>
    <row r="1121">
      <c r="A1121" s="1" t="s">
        <v>3754</v>
      </c>
      <c r="B1121" s="1" t="s">
        <v>3755</v>
      </c>
      <c r="C1121" s="1">
        <v>2.0</v>
      </c>
      <c r="D1121" s="1" t="s">
        <v>16118</v>
      </c>
      <c r="E1121" s="2" t="str">
        <f>IFERROR(__xludf.DUMMYFUNCTION("INDEX(SPLIT(A1121, ""_""), 2)"),"extension")</f>
        <v>extension</v>
      </c>
      <c r="F1121" s="1" t="s">
        <v>3807</v>
      </c>
      <c r="G1121" s="2">
        <f>IFERROR(__xludf.DUMMYFUNCTION("IF(B1121="""","""",COUNTA(SPLIT(B1121,"" "")))"),25.0)</f>
        <v>25</v>
      </c>
    </row>
    <row r="1122">
      <c r="A1122" s="1" t="s">
        <v>3756</v>
      </c>
      <c r="B1122" s="1" t="s">
        <v>3757</v>
      </c>
      <c r="C1122" s="1">
        <v>1.0</v>
      </c>
      <c r="D1122" s="1" t="s">
        <v>16113</v>
      </c>
      <c r="E1122" s="2" t="str">
        <f>IFERROR(__xludf.DUMMYFUNCTION("INDEX(SPLIT(A1122, ""_""), 2)"),"extension")</f>
        <v>extension</v>
      </c>
      <c r="F1122" s="1" t="s">
        <v>3807</v>
      </c>
      <c r="G1122" s="2">
        <f>IFERROR(__xludf.DUMMYFUNCTION("IF(B1122="""","""",COUNTA(SPLIT(B1122,"" "")))"),22.0)</f>
        <v>22</v>
      </c>
    </row>
    <row r="1123">
      <c r="A1123" s="1" t="s">
        <v>3758</v>
      </c>
      <c r="B1123" s="1" t="s">
        <v>3759</v>
      </c>
      <c r="C1123" s="1">
        <v>1.0</v>
      </c>
      <c r="D1123" s="1" t="s">
        <v>16113</v>
      </c>
      <c r="E1123" s="2" t="str">
        <f>IFERROR(__xludf.DUMMYFUNCTION("INDEX(SPLIT(A1123, ""_""), 2)"),"extension")</f>
        <v>extension</v>
      </c>
      <c r="F1123" s="1" t="s">
        <v>3807</v>
      </c>
      <c r="G1123" s="2">
        <f>IFERROR(__xludf.DUMMYFUNCTION("IF(B1123="""","""",COUNTA(SPLIT(B1123,"" "")))"),29.0)</f>
        <v>29</v>
      </c>
    </row>
    <row r="1124">
      <c r="A1124" s="1" t="s">
        <v>3760</v>
      </c>
      <c r="B1124" s="1" t="s">
        <v>3761</v>
      </c>
      <c r="C1124" s="1">
        <v>2.0</v>
      </c>
      <c r="D1124" s="1" t="s">
        <v>16118</v>
      </c>
      <c r="E1124" s="2" t="str">
        <f>IFERROR(__xludf.DUMMYFUNCTION("INDEX(SPLIT(A1124, ""_""), 2)"),"extension")</f>
        <v>extension</v>
      </c>
      <c r="F1124" s="1" t="s">
        <v>3807</v>
      </c>
      <c r="G1124" s="2">
        <f>IFERROR(__xludf.DUMMYFUNCTION("IF(B1124="""","""",COUNTA(SPLIT(B1124,"" "")))"),27.0)</f>
        <v>27</v>
      </c>
    </row>
    <row r="1125">
      <c r="A1125" s="1" t="s">
        <v>3762</v>
      </c>
      <c r="B1125" s="1" t="s">
        <v>3763</v>
      </c>
      <c r="C1125" s="1">
        <v>17.0</v>
      </c>
      <c r="D1125" s="1" t="s">
        <v>812</v>
      </c>
      <c r="E1125" s="2" t="str">
        <f>IFERROR(__xludf.DUMMYFUNCTION("INDEX(SPLIT(A1125, ""_""), 2)"),"extension")</f>
        <v>extension</v>
      </c>
      <c r="F1125" s="1" t="s">
        <v>3807</v>
      </c>
      <c r="G1125" s="2">
        <f>IFERROR(__xludf.DUMMYFUNCTION("IF(B1125="""","""",COUNTA(SPLIT(B1125,"" "")))"),39.0)</f>
        <v>39</v>
      </c>
    </row>
    <row r="1126">
      <c r="A1126" s="1" t="s">
        <v>3764</v>
      </c>
      <c r="B1126" s="1" t="s">
        <v>3765</v>
      </c>
      <c r="C1126" s="1">
        <v>2.0</v>
      </c>
      <c r="D1126" s="1" t="s">
        <v>16118</v>
      </c>
      <c r="E1126" s="2" t="str">
        <f>IFERROR(__xludf.DUMMYFUNCTION("INDEX(SPLIT(A1126, ""_""), 2)"),"extension")</f>
        <v>extension</v>
      </c>
      <c r="F1126" s="1" t="s">
        <v>3807</v>
      </c>
      <c r="G1126" s="2">
        <f>IFERROR(__xludf.DUMMYFUNCTION("IF(B1126="""","""",COUNTA(SPLIT(B1126,"" "")))"),31.0)</f>
        <v>31</v>
      </c>
    </row>
    <row r="1127">
      <c r="A1127" s="1" t="s">
        <v>3766</v>
      </c>
      <c r="B1127" s="1" t="s">
        <v>3767</v>
      </c>
      <c r="C1127" s="1">
        <v>9.0</v>
      </c>
      <c r="D1127" s="1" t="s">
        <v>16120</v>
      </c>
      <c r="E1127" s="2" t="str">
        <f>IFERROR(__xludf.DUMMYFUNCTION("INDEX(SPLIT(A1127, ""_""), 2)"),"extension")</f>
        <v>extension</v>
      </c>
      <c r="F1127" s="1" t="s">
        <v>3807</v>
      </c>
      <c r="G1127" s="2">
        <f>IFERROR(__xludf.DUMMYFUNCTION("IF(B1127="""","""",COUNTA(SPLIT(B1127,"" "")))"),6.0)</f>
        <v>6</v>
      </c>
    </row>
    <row r="1128">
      <c r="A1128" s="1" t="s">
        <v>3768</v>
      </c>
      <c r="B1128" s="1" t="s">
        <v>3769</v>
      </c>
      <c r="C1128" s="1">
        <v>2.0</v>
      </c>
      <c r="D1128" s="1" t="s">
        <v>16118</v>
      </c>
      <c r="E1128" s="2" t="str">
        <f>IFERROR(__xludf.DUMMYFUNCTION("INDEX(SPLIT(A1128, ""_""), 2)"),"extension")</f>
        <v>extension</v>
      </c>
      <c r="F1128" s="1" t="s">
        <v>3807</v>
      </c>
      <c r="G1128" s="2">
        <f>IFERROR(__xludf.DUMMYFUNCTION("IF(B1128="""","""",COUNTA(SPLIT(B1128,"" "")))"),39.0)</f>
        <v>39</v>
      </c>
    </row>
    <row r="1129">
      <c r="A1129" s="1" t="s">
        <v>3770</v>
      </c>
      <c r="B1129" s="1" t="s">
        <v>3771</v>
      </c>
      <c r="C1129" s="1">
        <v>9.0</v>
      </c>
      <c r="D1129" s="1" t="s">
        <v>16120</v>
      </c>
      <c r="E1129" s="2" t="str">
        <f>IFERROR(__xludf.DUMMYFUNCTION("INDEX(SPLIT(A1129, ""_""), 2)"),"extension")</f>
        <v>extension</v>
      </c>
      <c r="F1129" s="1" t="s">
        <v>3807</v>
      </c>
      <c r="G1129" s="2">
        <f>IFERROR(__xludf.DUMMYFUNCTION("IF(B1129="""","""",COUNTA(SPLIT(B1129,"" "")))"),25.0)</f>
        <v>25</v>
      </c>
    </row>
    <row r="1130">
      <c r="A1130" s="1" t="s">
        <v>3772</v>
      </c>
      <c r="B1130" s="1" t="s">
        <v>3773</v>
      </c>
      <c r="C1130" s="1">
        <v>2.0</v>
      </c>
      <c r="D1130" s="1" t="s">
        <v>16118</v>
      </c>
      <c r="E1130" s="2" t="str">
        <f>IFERROR(__xludf.DUMMYFUNCTION("INDEX(SPLIT(A1130, ""_""), 2)"),"extension")</f>
        <v>extension</v>
      </c>
      <c r="F1130" s="1" t="s">
        <v>3807</v>
      </c>
      <c r="G1130" s="2">
        <f>IFERROR(__xludf.DUMMYFUNCTION("IF(B1130="""","""",COUNTA(SPLIT(B1130,"" "")))"),1.0)</f>
        <v>1</v>
      </c>
    </row>
    <row r="1131">
      <c r="A1131" s="1" t="s">
        <v>3774</v>
      </c>
      <c r="B1131" s="1" t="s">
        <v>3775</v>
      </c>
      <c r="C1131" s="1">
        <v>1.0</v>
      </c>
      <c r="D1131" s="1" t="s">
        <v>16113</v>
      </c>
      <c r="E1131" s="2" t="str">
        <f>IFERROR(__xludf.DUMMYFUNCTION("INDEX(SPLIT(A1131, ""_""), 2)"),"extension")</f>
        <v>extension</v>
      </c>
      <c r="F1131" s="1" t="s">
        <v>3807</v>
      </c>
      <c r="G1131" s="2">
        <f>IFERROR(__xludf.DUMMYFUNCTION("IF(B1131="""","""",COUNTA(SPLIT(B1131,"" "")))"),36.0)</f>
        <v>36</v>
      </c>
    </row>
    <row r="1132">
      <c r="A1132" s="1" t="s">
        <v>3776</v>
      </c>
      <c r="B1132" s="1" t="s">
        <v>3777</v>
      </c>
      <c r="C1132" s="1">
        <v>1.0</v>
      </c>
      <c r="D1132" s="1" t="s">
        <v>16113</v>
      </c>
      <c r="E1132" s="2" t="str">
        <f>IFERROR(__xludf.DUMMYFUNCTION("INDEX(SPLIT(A1132, ""_""), 2)"),"extension")</f>
        <v>extension</v>
      </c>
      <c r="F1132" s="1" t="s">
        <v>3807</v>
      </c>
      <c r="G1132" s="2">
        <f>IFERROR(__xludf.DUMMYFUNCTION("IF(B1132="""","""",COUNTA(SPLIT(B1132,"" "")))"),25.0)</f>
        <v>25</v>
      </c>
    </row>
    <row r="1133">
      <c r="A1133" s="1" t="s">
        <v>3778</v>
      </c>
      <c r="B1133" s="1" t="s">
        <v>3779</v>
      </c>
      <c r="C1133" s="1">
        <v>1.0</v>
      </c>
      <c r="D1133" s="1" t="s">
        <v>16113</v>
      </c>
      <c r="E1133" s="2" t="str">
        <f>IFERROR(__xludf.DUMMYFUNCTION("INDEX(SPLIT(A1133, ""_""), 2)"),"extension")</f>
        <v>extension</v>
      </c>
      <c r="F1133" s="1" t="s">
        <v>3807</v>
      </c>
      <c r="G1133" s="2">
        <f>IFERROR(__xludf.DUMMYFUNCTION("IF(B1133="""","""",COUNTA(SPLIT(B1133,"" "")))"),33.0)</f>
        <v>33</v>
      </c>
    </row>
    <row r="1134">
      <c r="A1134" s="1" t="s">
        <v>3780</v>
      </c>
      <c r="B1134" s="1" t="s">
        <v>3781</v>
      </c>
      <c r="C1134" s="1">
        <v>1.0</v>
      </c>
      <c r="D1134" s="1" t="s">
        <v>16113</v>
      </c>
      <c r="E1134" s="2" t="str">
        <f>IFERROR(__xludf.DUMMYFUNCTION("INDEX(SPLIT(A1134, ""_""), 2)"),"extension")</f>
        <v>extension</v>
      </c>
      <c r="F1134" s="1" t="s">
        <v>3807</v>
      </c>
      <c r="G1134" s="2">
        <f>IFERROR(__xludf.DUMMYFUNCTION("IF(B1134="""","""",COUNTA(SPLIT(B1134,"" "")))"),10.0)</f>
        <v>10</v>
      </c>
    </row>
    <row r="1135">
      <c r="A1135" s="1" t="s">
        <v>3782</v>
      </c>
      <c r="B1135" s="1" t="s">
        <v>3783</v>
      </c>
      <c r="C1135" s="1">
        <v>2.0</v>
      </c>
      <c r="D1135" s="1" t="s">
        <v>16118</v>
      </c>
      <c r="E1135" s="2" t="str">
        <f>IFERROR(__xludf.DUMMYFUNCTION("INDEX(SPLIT(A1135, ""_""), 2)"),"extension")</f>
        <v>extension</v>
      </c>
      <c r="F1135" s="1" t="s">
        <v>3807</v>
      </c>
      <c r="G1135" s="2">
        <f>IFERROR(__xludf.DUMMYFUNCTION("IF(B1135="""","""",COUNTA(SPLIT(B1135,"" "")))"),25.0)</f>
        <v>25</v>
      </c>
    </row>
    <row r="1136">
      <c r="A1136" s="1" t="s">
        <v>3784</v>
      </c>
      <c r="B1136" s="1" t="s">
        <v>3785</v>
      </c>
      <c r="C1136" s="1">
        <v>9.0</v>
      </c>
      <c r="D1136" s="1" t="s">
        <v>16120</v>
      </c>
      <c r="E1136" s="2" t="str">
        <f>IFERROR(__xludf.DUMMYFUNCTION("INDEX(SPLIT(A1136, ""_""), 2)"),"extension")</f>
        <v>extension</v>
      </c>
      <c r="F1136" s="1" t="s">
        <v>3807</v>
      </c>
      <c r="G1136" s="2">
        <f>IFERROR(__xludf.DUMMYFUNCTION("IF(B1136="""","""",COUNTA(SPLIT(B1136,"" "")))"),4.0)</f>
        <v>4</v>
      </c>
    </row>
    <row r="1137">
      <c r="A1137" s="1" t="s">
        <v>3786</v>
      </c>
      <c r="B1137" s="1" t="s">
        <v>3787</v>
      </c>
      <c r="C1137" s="1">
        <v>2.0</v>
      </c>
      <c r="D1137" s="1" t="s">
        <v>16118</v>
      </c>
      <c r="E1137" s="2" t="str">
        <f>IFERROR(__xludf.DUMMYFUNCTION("INDEX(SPLIT(A1137, ""_""), 2)"),"extension")</f>
        <v>extension</v>
      </c>
      <c r="F1137" s="1" t="s">
        <v>3807</v>
      </c>
      <c r="G1137" s="2">
        <f>IFERROR(__xludf.DUMMYFUNCTION("IF(B1137="""","""",COUNTA(SPLIT(B1137,"" "")))"),24.0)</f>
        <v>24</v>
      </c>
    </row>
    <row r="1138">
      <c r="A1138" s="1" t="s">
        <v>3788</v>
      </c>
      <c r="B1138" s="1" t="s">
        <v>3789</v>
      </c>
      <c r="C1138" s="1">
        <v>1.0</v>
      </c>
      <c r="D1138" s="1" t="s">
        <v>16113</v>
      </c>
      <c r="E1138" s="2" t="str">
        <f>IFERROR(__xludf.DUMMYFUNCTION("INDEX(SPLIT(A1138, ""_""), 2)"),"extension")</f>
        <v>extension</v>
      </c>
      <c r="F1138" s="1" t="s">
        <v>3807</v>
      </c>
      <c r="G1138" s="2">
        <f>IFERROR(__xludf.DUMMYFUNCTION("IF(B1138="""","""",COUNTA(SPLIT(B1138,"" "")))"),34.0)</f>
        <v>34</v>
      </c>
    </row>
    <row r="1139">
      <c r="A1139" s="1" t="s">
        <v>3790</v>
      </c>
      <c r="B1139" s="1" t="s">
        <v>3791</v>
      </c>
      <c r="C1139" s="1">
        <v>1.0</v>
      </c>
      <c r="D1139" s="1" t="s">
        <v>16113</v>
      </c>
      <c r="E1139" s="2" t="str">
        <f>IFERROR(__xludf.DUMMYFUNCTION("INDEX(SPLIT(A1139, ""_""), 2)"),"extension")</f>
        <v>extension</v>
      </c>
      <c r="F1139" s="1" t="s">
        <v>3807</v>
      </c>
      <c r="G1139" s="2">
        <f>IFERROR(__xludf.DUMMYFUNCTION("IF(B1139="""","""",COUNTA(SPLIT(B1139,"" "")))"),30.0)</f>
        <v>30</v>
      </c>
    </row>
    <row r="1140">
      <c r="A1140" s="1" t="s">
        <v>3792</v>
      </c>
      <c r="B1140" s="1" t="s">
        <v>3793</v>
      </c>
      <c r="C1140" s="1">
        <v>1.0</v>
      </c>
      <c r="D1140" s="1" t="s">
        <v>16113</v>
      </c>
      <c r="E1140" s="2" t="str">
        <f>IFERROR(__xludf.DUMMYFUNCTION("INDEX(SPLIT(A1140, ""_""), 2)"),"extension")</f>
        <v>extension</v>
      </c>
      <c r="F1140" s="1" t="s">
        <v>3807</v>
      </c>
      <c r="G1140" s="2">
        <f>IFERROR(__xludf.DUMMYFUNCTION("IF(B1140="""","""",COUNTA(SPLIT(B1140,"" "")))"),25.0)</f>
        <v>25</v>
      </c>
    </row>
    <row r="1141">
      <c r="A1141" s="1" t="s">
        <v>3794</v>
      </c>
      <c r="B1141" s="1" t="s">
        <v>3795</v>
      </c>
      <c r="C1141" s="1">
        <v>1.0</v>
      </c>
      <c r="D1141" s="1" t="s">
        <v>16113</v>
      </c>
      <c r="E1141" s="2" t="str">
        <f>IFERROR(__xludf.DUMMYFUNCTION("INDEX(SPLIT(A1141, ""_""), 2)"),"extension")</f>
        <v>extension</v>
      </c>
      <c r="F1141" s="1" t="s">
        <v>3807</v>
      </c>
      <c r="G1141" s="2">
        <f>IFERROR(__xludf.DUMMYFUNCTION("IF(B1141="""","""",COUNTA(SPLIT(B1141,"" "")))"),11.0)</f>
        <v>11</v>
      </c>
    </row>
    <row r="1142">
      <c r="A1142" s="1" t="s">
        <v>3796</v>
      </c>
      <c r="B1142" s="1" t="s">
        <v>3797</v>
      </c>
      <c r="C1142" s="1">
        <v>1.0</v>
      </c>
      <c r="D1142" s="1" t="s">
        <v>16113</v>
      </c>
      <c r="E1142" s="2" t="str">
        <f>IFERROR(__xludf.DUMMYFUNCTION("INDEX(SPLIT(A1142, ""_""), 2)"),"extension")</f>
        <v>extension</v>
      </c>
      <c r="F1142" s="1" t="s">
        <v>3807</v>
      </c>
      <c r="G1142" s="2">
        <f>IFERROR(__xludf.DUMMYFUNCTION("IF(B1142="""","""",COUNTA(SPLIT(B1142,"" "")))"),29.0)</f>
        <v>29</v>
      </c>
    </row>
    <row r="1143">
      <c r="A1143" s="1" t="s">
        <v>3798</v>
      </c>
      <c r="B1143" s="1" t="s">
        <v>3799</v>
      </c>
      <c r="C1143" s="1">
        <v>1.0</v>
      </c>
      <c r="D1143" s="1" t="s">
        <v>16113</v>
      </c>
      <c r="E1143" s="2" t="str">
        <f>IFERROR(__xludf.DUMMYFUNCTION("INDEX(SPLIT(A1143, ""_""), 2)"),"extension")</f>
        <v>extension</v>
      </c>
      <c r="F1143" s="1" t="s">
        <v>3807</v>
      </c>
      <c r="G1143" s="2">
        <f>IFERROR(__xludf.DUMMYFUNCTION("IF(B1143="""","""",COUNTA(SPLIT(B1143,"" "")))"),35.0)</f>
        <v>35</v>
      </c>
    </row>
    <row r="1144">
      <c r="A1144" s="1" t="s">
        <v>3800</v>
      </c>
      <c r="B1144" s="1" t="s">
        <v>3801</v>
      </c>
      <c r="C1144" s="1">
        <v>1.0</v>
      </c>
      <c r="D1144" s="1" t="s">
        <v>16113</v>
      </c>
      <c r="E1144" s="2" t="str">
        <f>IFERROR(__xludf.DUMMYFUNCTION("INDEX(SPLIT(A1144, ""_""), 2)"),"extension")</f>
        <v>extension</v>
      </c>
      <c r="F1144" s="1" t="s">
        <v>3807</v>
      </c>
      <c r="G1144" s="2">
        <f>IFERROR(__xludf.DUMMYFUNCTION("IF(B1144="""","""",COUNTA(SPLIT(B1144,"" "")))"),24.0)</f>
        <v>24</v>
      </c>
    </row>
    <row r="1145">
      <c r="A1145" s="1" t="s">
        <v>3802</v>
      </c>
      <c r="B1145" s="1" t="s">
        <v>3803</v>
      </c>
      <c r="C1145" s="1">
        <v>1.0</v>
      </c>
      <c r="D1145" s="1" t="s">
        <v>16113</v>
      </c>
      <c r="E1145" s="2" t="str">
        <f>IFERROR(__xludf.DUMMYFUNCTION("INDEX(SPLIT(A1145, ""_""), 2)"),"extension")</f>
        <v>extension</v>
      </c>
      <c r="F1145" s="1" t="s">
        <v>3807</v>
      </c>
      <c r="G1145" s="2">
        <f>IFERROR(__xludf.DUMMYFUNCTION("IF(B1145="""","""",COUNTA(SPLIT(B1145,"" "")))"),4.0)</f>
        <v>4</v>
      </c>
    </row>
    <row r="1146">
      <c r="A1146" s="1" t="s">
        <v>3804</v>
      </c>
      <c r="B1146" s="1" t="s">
        <v>3805</v>
      </c>
      <c r="C1146" s="1">
        <v>1.0</v>
      </c>
      <c r="D1146" s="1" t="s">
        <v>16113</v>
      </c>
      <c r="E1146" s="2" t="str">
        <f>IFERROR(__xludf.DUMMYFUNCTION("INDEX(SPLIT(A1146, ""_""), 2)"),"extension")</f>
        <v>extension</v>
      </c>
      <c r="F1146" s="1" t="s">
        <v>3807</v>
      </c>
      <c r="G1146" s="2">
        <f>IFERROR(__xludf.DUMMYFUNCTION("IF(B1146="""","""",COUNTA(SPLIT(B1146,"" "")))"),9.0)</f>
        <v>9</v>
      </c>
    </row>
    <row r="1147">
      <c r="A1147" s="1" t="s">
        <v>3806</v>
      </c>
      <c r="B1147" s="1" t="s">
        <v>3807</v>
      </c>
      <c r="C1147" s="1">
        <v>1.0</v>
      </c>
      <c r="D1147" s="1" t="s">
        <v>16113</v>
      </c>
      <c r="E1147" s="2" t="str">
        <f>IFERROR(__xludf.DUMMYFUNCTION("INDEX(SPLIT(A1147, ""_""), 2)"),"extension")</f>
        <v>extension</v>
      </c>
      <c r="F1147" s="1" t="s">
        <v>3807</v>
      </c>
      <c r="G1147" s="2">
        <f>IFERROR(__xludf.DUMMYFUNCTION("IF(B1147="""","""",COUNTA(SPLIT(B1147,"" "")))"),3.0)</f>
        <v>3</v>
      </c>
    </row>
    <row r="1148">
      <c r="A1148" s="1" t="s">
        <v>3808</v>
      </c>
      <c r="B1148" s="1" t="s">
        <v>3809</v>
      </c>
      <c r="C1148" s="1">
        <v>1.0</v>
      </c>
      <c r="D1148" s="1" t="s">
        <v>16113</v>
      </c>
      <c r="E1148" s="2" t="str">
        <f>IFERROR(__xludf.DUMMYFUNCTION("INDEX(SPLIT(A1148, ""_""), 2)"),"extension")</f>
        <v>extension</v>
      </c>
      <c r="F1148" s="1" t="s">
        <v>3807</v>
      </c>
      <c r="G1148" s="2">
        <f>IFERROR(__xludf.DUMMYFUNCTION("IF(B1148="""","""",COUNTA(SPLIT(B1148,"" "")))"),19.0)</f>
        <v>19</v>
      </c>
    </row>
    <row r="1149">
      <c r="A1149" s="1" t="s">
        <v>3810</v>
      </c>
      <c r="B1149" s="1" t="s">
        <v>3811</v>
      </c>
      <c r="C1149" s="1">
        <v>1.0</v>
      </c>
      <c r="D1149" s="1" t="s">
        <v>16113</v>
      </c>
      <c r="E1149" s="2" t="str">
        <f>IFERROR(__xludf.DUMMYFUNCTION("INDEX(SPLIT(A1149, ""_""), 2)"),"extension")</f>
        <v>extension</v>
      </c>
      <c r="F1149" s="1" t="s">
        <v>3807</v>
      </c>
      <c r="G1149" s="2">
        <f>IFERROR(__xludf.DUMMYFUNCTION("IF(B1149="""","""",COUNTA(SPLIT(B1149,"" "")))"),37.0)</f>
        <v>37</v>
      </c>
    </row>
    <row r="1150">
      <c r="A1150" s="1" t="s">
        <v>3812</v>
      </c>
      <c r="B1150" s="1" t="s">
        <v>3813</v>
      </c>
      <c r="C1150" s="1">
        <v>2.0</v>
      </c>
      <c r="D1150" s="1" t="s">
        <v>16118</v>
      </c>
      <c r="E1150" s="2" t="str">
        <f>IFERROR(__xludf.DUMMYFUNCTION("INDEX(SPLIT(A1150, ""_""), 2)"),"extension")</f>
        <v>extension</v>
      </c>
      <c r="F1150" s="1" t="s">
        <v>3807</v>
      </c>
      <c r="G1150" s="2">
        <f>IFERROR(__xludf.DUMMYFUNCTION("IF(B1150="""","""",COUNTA(SPLIT(B1150,"" "")))"),24.0)</f>
        <v>24</v>
      </c>
    </row>
    <row r="1151">
      <c r="A1151" s="1" t="s">
        <v>3814</v>
      </c>
      <c r="B1151" s="1" t="s">
        <v>3815</v>
      </c>
      <c r="C1151" s="1">
        <v>9.0</v>
      </c>
      <c r="D1151" s="1" t="s">
        <v>16120</v>
      </c>
      <c r="E1151" s="2" t="str">
        <f>IFERROR(__xludf.DUMMYFUNCTION("INDEX(SPLIT(A1151, ""_""), 2)"),"extension")</f>
        <v>extension</v>
      </c>
      <c r="F1151" s="1" t="s">
        <v>3807</v>
      </c>
      <c r="G1151" s="2">
        <f>IFERROR(__xludf.DUMMYFUNCTION("IF(B1151="""","""",COUNTA(SPLIT(B1151,"" "")))"),11.0)</f>
        <v>11</v>
      </c>
    </row>
    <row r="1152">
      <c r="A1152" s="1" t="s">
        <v>3816</v>
      </c>
      <c r="B1152" s="1" t="s">
        <v>3817</v>
      </c>
      <c r="C1152" s="1">
        <v>2.0</v>
      </c>
      <c r="D1152" s="1" t="s">
        <v>16118</v>
      </c>
      <c r="E1152" s="2" t="str">
        <f>IFERROR(__xludf.DUMMYFUNCTION("INDEX(SPLIT(A1152, ""_""), 2)"),"extension")</f>
        <v>extension</v>
      </c>
      <c r="F1152" s="1" t="s">
        <v>3807</v>
      </c>
      <c r="G1152" s="2">
        <f>IFERROR(__xludf.DUMMYFUNCTION("IF(B1152="""","""",COUNTA(SPLIT(B1152,"" "")))"),4.0)</f>
        <v>4</v>
      </c>
    </row>
    <row r="1153">
      <c r="A1153" s="1" t="s">
        <v>3818</v>
      </c>
      <c r="B1153" s="1" t="s">
        <v>3819</v>
      </c>
      <c r="C1153" s="1">
        <v>1.0</v>
      </c>
      <c r="D1153" s="1" t="s">
        <v>16113</v>
      </c>
      <c r="E1153" s="2" t="str">
        <f>IFERROR(__xludf.DUMMYFUNCTION("INDEX(SPLIT(A1153, ""_""), 2)"),"extension")</f>
        <v>extension</v>
      </c>
      <c r="F1153" s="1" t="s">
        <v>3807</v>
      </c>
      <c r="G1153" s="2">
        <f>IFERROR(__xludf.DUMMYFUNCTION("IF(B1153="""","""",COUNTA(SPLIT(B1153,"" "")))"),39.0)</f>
        <v>39</v>
      </c>
    </row>
    <row r="1154">
      <c r="A1154" s="1" t="s">
        <v>3820</v>
      </c>
      <c r="B1154" s="1" t="s">
        <v>3821</v>
      </c>
      <c r="C1154" s="1">
        <v>17.0</v>
      </c>
      <c r="D1154" s="1" t="s">
        <v>812</v>
      </c>
      <c r="E1154" s="2" t="str">
        <f>IFERROR(__xludf.DUMMYFUNCTION("INDEX(SPLIT(A1154, ""_""), 2)"),"extension")</f>
        <v>extension</v>
      </c>
      <c r="F1154" s="1" t="s">
        <v>3807</v>
      </c>
      <c r="G1154" s="2">
        <f>IFERROR(__xludf.DUMMYFUNCTION("IF(B1154="""","""",COUNTA(SPLIT(B1154,"" "")))"),24.0)</f>
        <v>24</v>
      </c>
    </row>
    <row r="1155">
      <c r="A1155" s="1" t="s">
        <v>3822</v>
      </c>
      <c r="B1155" s="1" t="s">
        <v>3823</v>
      </c>
      <c r="C1155" s="1">
        <v>1.0</v>
      </c>
      <c r="D1155" s="1" t="s">
        <v>16113</v>
      </c>
      <c r="E1155" s="2" t="str">
        <f>IFERROR(__xludf.DUMMYFUNCTION("INDEX(SPLIT(A1155, ""_""), 2)"),"extension")</f>
        <v>extension</v>
      </c>
      <c r="F1155" s="1" t="s">
        <v>3807</v>
      </c>
      <c r="G1155" s="2">
        <f>IFERROR(__xludf.DUMMYFUNCTION("IF(B1155="""","""",COUNTA(SPLIT(B1155,"" "")))"),11.0)</f>
        <v>11</v>
      </c>
    </row>
    <row r="1156">
      <c r="A1156" s="1" t="s">
        <v>3824</v>
      </c>
      <c r="B1156" s="1" t="s">
        <v>3825</v>
      </c>
      <c r="C1156" s="1">
        <v>17.0</v>
      </c>
      <c r="D1156" s="1" t="s">
        <v>812</v>
      </c>
      <c r="E1156" s="2" t="str">
        <f>IFERROR(__xludf.DUMMYFUNCTION("INDEX(SPLIT(A1156, ""_""), 2)"),"extension")</f>
        <v>extension</v>
      </c>
      <c r="F1156" s="1" t="s">
        <v>3807</v>
      </c>
      <c r="G1156" s="2">
        <f>IFERROR(__xludf.DUMMYFUNCTION("IF(B1156="""","""",COUNTA(SPLIT(B1156,"" "")))"),15.0)</f>
        <v>15</v>
      </c>
    </row>
    <row r="1157">
      <c r="A1157" s="1" t="s">
        <v>3826</v>
      </c>
      <c r="B1157" s="1" t="s">
        <v>3827</v>
      </c>
      <c r="C1157" s="1">
        <v>1.0</v>
      </c>
      <c r="D1157" s="1" t="s">
        <v>16113</v>
      </c>
      <c r="E1157" s="2" t="str">
        <f>IFERROR(__xludf.DUMMYFUNCTION("INDEX(SPLIT(A1157, ""_""), 2)"),"extension")</f>
        <v>extension</v>
      </c>
      <c r="F1157" s="1" t="s">
        <v>3807</v>
      </c>
      <c r="G1157" s="2">
        <f>IFERROR(__xludf.DUMMYFUNCTION("IF(B1157="""","""",COUNTA(SPLIT(B1157,"" "")))"),26.0)</f>
        <v>26</v>
      </c>
    </row>
    <row r="1158">
      <c r="A1158" s="1" t="s">
        <v>3828</v>
      </c>
      <c r="B1158" s="1" t="s">
        <v>3829</v>
      </c>
      <c r="C1158" s="1">
        <v>1.0</v>
      </c>
      <c r="D1158" s="1" t="s">
        <v>16113</v>
      </c>
      <c r="E1158" s="2" t="str">
        <f>IFERROR(__xludf.DUMMYFUNCTION("INDEX(SPLIT(A1158, ""_""), 2)"),"extension")</f>
        <v>extension</v>
      </c>
      <c r="F1158" s="1" t="s">
        <v>3807</v>
      </c>
      <c r="G1158" s="2">
        <f>IFERROR(__xludf.DUMMYFUNCTION("IF(B1158="""","""",COUNTA(SPLIT(B1158,"" "")))"),29.0)</f>
        <v>29</v>
      </c>
    </row>
    <row r="1159">
      <c r="A1159" s="1" t="s">
        <v>3830</v>
      </c>
      <c r="B1159" s="1" t="s">
        <v>3831</v>
      </c>
      <c r="C1159" s="1">
        <v>1.0</v>
      </c>
      <c r="D1159" s="1" t="s">
        <v>16113</v>
      </c>
      <c r="E1159" s="2" t="str">
        <f>IFERROR(__xludf.DUMMYFUNCTION("INDEX(SPLIT(A1159, ""_""), 2)"),"extension")</f>
        <v>extension</v>
      </c>
      <c r="F1159" s="1" t="s">
        <v>3807</v>
      </c>
      <c r="G1159" s="2">
        <f>IFERROR(__xludf.DUMMYFUNCTION("IF(B1159="""","""",COUNTA(SPLIT(B1159,"" "")))"),35.0)</f>
        <v>35</v>
      </c>
    </row>
    <row r="1160">
      <c r="A1160" s="1" t="s">
        <v>3832</v>
      </c>
      <c r="B1160" s="1" t="s">
        <v>3833</v>
      </c>
      <c r="C1160" s="1">
        <v>1.0</v>
      </c>
      <c r="D1160" s="1" t="s">
        <v>16113</v>
      </c>
      <c r="E1160" s="2" t="str">
        <f>IFERROR(__xludf.DUMMYFUNCTION("INDEX(SPLIT(A1160, ""_""), 2)"),"extension")</f>
        <v>extension</v>
      </c>
      <c r="F1160" s="1" t="s">
        <v>3807</v>
      </c>
      <c r="G1160" s="2">
        <f>IFERROR(__xludf.DUMMYFUNCTION("IF(B1160="""","""",COUNTA(SPLIT(B1160,"" "")))"),20.0)</f>
        <v>20</v>
      </c>
    </row>
    <row r="1161">
      <c r="A1161" s="1" t="s">
        <v>3834</v>
      </c>
      <c r="B1161" s="1" t="s">
        <v>3835</v>
      </c>
      <c r="C1161" s="1">
        <v>17.0</v>
      </c>
      <c r="D1161" s="1" t="s">
        <v>812</v>
      </c>
      <c r="E1161" s="2" t="str">
        <f>IFERROR(__xludf.DUMMYFUNCTION("INDEX(SPLIT(A1161, ""_""), 2)"),"extension")</f>
        <v>extension</v>
      </c>
      <c r="F1161" s="1" t="s">
        <v>3807</v>
      </c>
      <c r="G1161" s="2">
        <f>IFERROR(__xludf.DUMMYFUNCTION("IF(B1161="""","""",COUNTA(SPLIT(B1161,"" "")))"),21.0)</f>
        <v>21</v>
      </c>
    </row>
    <row r="1162">
      <c r="A1162" s="1" t="s">
        <v>3836</v>
      </c>
      <c r="B1162" s="1" t="s">
        <v>3837</v>
      </c>
      <c r="C1162" s="1">
        <v>2.0</v>
      </c>
      <c r="D1162" s="1" t="s">
        <v>16118</v>
      </c>
      <c r="E1162" s="2" t="str">
        <f>IFERROR(__xludf.DUMMYFUNCTION("INDEX(SPLIT(A1162, ""_""), 2)"),"extension")</f>
        <v>extension</v>
      </c>
      <c r="F1162" s="1" t="s">
        <v>3807</v>
      </c>
      <c r="G1162" s="2">
        <f>IFERROR(__xludf.DUMMYFUNCTION("IF(B1162="""","""",COUNTA(SPLIT(B1162,"" "")))"),24.0)</f>
        <v>24</v>
      </c>
    </row>
    <row r="1163">
      <c r="A1163" s="1" t="s">
        <v>3838</v>
      </c>
      <c r="B1163" s="1" t="s">
        <v>3839</v>
      </c>
      <c r="C1163" s="1">
        <v>9.0</v>
      </c>
      <c r="D1163" s="1" t="s">
        <v>16120</v>
      </c>
      <c r="E1163" s="2" t="str">
        <f>IFERROR(__xludf.DUMMYFUNCTION("INDEX(SPLIT(A1163, ""_""), 2)"),"extension")</f>
        <v>extension</v>
      </c>
      <c r="F1163" s="1" t="s">
        <v>3807</v>
      </c>
      <c r="G1163" s="2">
        <f>IFERROR(__xludf.DUMMYFUNCTION("IF(B1163="""","""",COUNTA(SPLIT(B1163,"" "")))"),10.0)</f>
        <v>10</v>
      </c>
    </row>
    <row r="1164">
      <c r="A1164" s="1" t="s">
        <v>3840</v>
      </c>
      <c r="B1164" s="1" t="s">
        <v>3841</v>
      </c>
      <c r="C1164" s="1">
        <v>2.0</v>
      </c>
      <c r="D1164" s="1" t="s">
        <v>16118</v>
      </c>
      <c r="E1164" s="2" t="str">
        <f>IFERROR(__xludf.DUMMYFUNCTION("INDEX(SPLIT(A1164, ""_""), 2)"),"extension")</f>
        <v>extension</v>
      </c>
      <c r="F1164" s="1" t="s">
        <v>3807</v>
      </c>
      <c r="G1164" s="2">
        <f>IFERROR(__xludf.DUMMYFUNCTION("IF(B1164="""","""",COUNTA(SPLIT(B1164,"" "")))"),32.0)</f>
        <v>32</v>
      </c>
    </row>
    <row r="1165">
      <c r="A1165" s="1" t="s">
        <v>3842</v>
      </c>
      <c r="B1165" s="1" t="s">
        <v>3843</v>
      </c>
      <c r="C1165" s="1">
        <v>1.0</v>
      </c>
      <c r="D1165" s="1" t="s">
        <v>16113</v>
      </c>
      <c r="E1165" s="2" t="str">
        <f>IFERROR(__xludf.DUMMYFUNCTION("INDEX(SPLIT(A1165, ""_""), 2)"),"extension")</f>
        <v>extension</v>
      </c>
      <c r="F1165" s="1" t="s">
        <v>3807</v>
      </c>
      <c r="G1165" s="2">
        <f>IFERROR(__xludf.DUMMYFUNCTION("IF(B1165="""","""",COUNTA(SPLIT(B1165,"" "")))"),28.0)</f>
        <v>28</v>
      </c>
    </row>
    <row r="1166">
      <c r="A1166" s="1" t="s">
        <v>3844</v>
      </c>
      <c r="B1166" s="1" t="s">
        <v>3845</v>
      </c>
      <c r="C1166" s="1">
        <v>1.0</v>
      </c>
      <c r="D1166" s="1" t="s">
        <v>16113</v>
      </c>
      <c r="E1166" s="2" t="str">
        <f>IFERROR(__xludf.DUMMYFUNCTION("INDEX(SPLIT(A1166, ""_""), 2)"),"extension")</f>
        <v>extension</v>
      </c>
      <c r="F1166" s="1" t="s">
        <v>3807</v>
      </c>
      <c r="G1166" s="2">
        <f>IFERROR(__xludf.DUMMYFUNCTION("IF(B1166="""","""",COUNTA(SPLIT(B1166,"" "")))"),29.0)</f>
        <v>29</v>
      </c>
    </row>
    <row r="1167">
      <c r="A1167" s="1" t="s">
        <v>3846</v>
      </c>
      <c r="B1167" s="1" t="s">
        <v>3847</v>
      </c>
      <c r="C1167" s="1">
        <v>1.0</v>
      </c>
      <c r="D1167" s="1" t="s">
        <v>16113</v>
      </c>
      <c r="E1167" s="2" t="str">
        <f>IFERROR(__xludf.DUMMYFUNCTION("INDEX(SPLIT(A1167, ""_""), 2)"),"extension")</f>
        <v>extension</v>
      </c>
      <c r="F1167" s="1" t="s">
        <v>3807</v>
      </c>
      <c r="G1167" s="2">
        <f>IFERROR(__xludf.DUMMYFUNCTION("IF(B1167="""","""",COUNTA(SPLIT(B1167,"" "")))"),23.0)</f>
        <v>23</v>
      </c>
    </row>
    <row r="1168">
      <c r="A1168" s="1" t="s">
        <v>3848</v>
      </c>
      <c r="B1168" s="1" t="s">
        <v>3849</v>
      </c>
      <c r="C1168" s="1">
        <v>2.0</v>
      </c>
      <c r="D1168" s="1" t="s">
        <v>16118</v>
      </c>
      <c r="E1168" s="2" t="str">
        <f>IFERROR(__xludf.DUMMYFUNCTION("INDEX(SPLIT(A1168, ""_""), 2)"),"extension")</f>
        <v>extension</v>
      </c>
      <c r="F1168" s="1" t="s">
        <v>3807</v>
      </c>
      <c r="G1168" s="2">
        <f>IFERROR(__xludf.DUMMYFUNCTION("IF(B1168="""","""",COUNTA(SPLIT(B1168,"" "")))"),14.0)</f>
        <v>14</v>
      </c>
    </row>
    <row r="1169">
      <c r="A1169" s="1" t="s">
        <v>3850</v>
      </c>
      <c r="B1169" s="1" t="s">
        <v>3851</v>
      </c>
      <c r="C1169" s="1">
        <v>1.0</v>
      </c>
      <c r="D1169" s="1" t="s">
        <v>16113</v>
      </c>
      <c r="E1169" s="2" t="str">
        <f>IFERROR(__xludf.DUMMYFUNCTION("INDEX(SPLIT(A1169, ""_""), 2)"),"extension")</f>
        <v>extension</v>
      </c>
      <c r="F1169" s="1" t="s">
        <v>3807</v>
      </c>
      <c r="G1169" s="2">
        <f>IFERROR(__xludf.DUMMYFUNCTION("IF(B1169="""","""",COUNTA(SPLIT(B1169,"" "")))"),23.0)</f>
        <v>23</v>
      </c>
    </row>
    <row r="1170">
      <c r="A1170" s="1" t="s">
        <v>3852</v>
      </c>
      <c r="B1170" s="1" t="s">
        <v>3853</v>
      </c>
      <c r="C1170" s="1">
        <v>1.0</v>
      </c>
      <c r="D1170" s="1" t="s">
        <v>16113</v>
      </c>
      <c r="E1170" s="2" t="str">
        <f>IFERROR(__xludf.DUMMYFUNCTION("INDEX(SPLIT(A1170, ""_""), 2)"),"extension")</f>
        <v>extension</v>
      </c>
      <c r="F1170" s="1" t="s">
        <v>3807</v>
      </c>
      <c r="G1170" s="2">
        <f>IFERROR(__xludf.DUMMYFUNCTION("IF(B1170="""","""",COUNTA(SPLIT(B1170,"" "")))"),26.0)</f>
        <v>26</v>
      </c>
    </row>
    <row r="1171">
      <c r="A1171" s="1" t="s">
        <v>3854</v>
      </c>
      <c r="B1171" s="1" t="s">
        <v>3855</v>
      </c>
      <c r="C1171" s="1">
        <v>1.0</v>
      </c>
      <c r="D1171" s="1" t="s">
        <v>16113</v>
      </c>
      <c r="E1171" s="2" t="str">
        <f>IFERROR(__xludf.DUMMYFUNCTION("INDEX(SPLIT(A1171, ""_""), 2)"),"extension")</f>
        <v>extension</v>
      </c>
      <c r="F1171" s="1" t="s">
        <v>3807</v>
      </c>
      <c r="G1171" s="2">
        <f>IFERROR(__xludf.DUMMYFUNCTION("IF(B1171="""","""",COUNTA(SPLIT(B1171,"" "")))"),30.0)</f>
        <v>30</v>
      </c>
    </row>
    <row r="1172">
      <c r="A1172" s="1" t="s">
        <v>3856</v>
      </c>
      <c r="B1172" s="1" t="s">
        <v>3857</v>
      </c>
      <c r="C1172" s="1">
        <v>1.0</v>
      </c>
      <c r="D1172" s="1" t="s">
        <v>16113</v>
      </c>
      <c r="E1172" s="2" t="str">
        <f>IFERROR(__xludf.DUMMYFUNCTION("INDEX(SPLIT(A1172, ""_""), 2)"),"extension")</f>
        <v>extension</v>
      </c>
      <c r="F1172" s="1" t="s">
        <v>3807</v>
      </c>
      <c r="G1172" s="2">
        <f>IFERROR(__xludf.DUMMYFUNCTION("IF(B1172="""","""",COUNTA(SPLIT(B1172,"" "")))"),31.0)</f>
        <v>31</v>
      </c>
    </row>
    <row r="1173">
      <c r="A1173" s="1" t="s">
        <v>3858</v>
      </c>
      <c r="B1173" s="1" t="s">
        <v>3859</v>
      </c>
      <c r="C1173" s="1">
        <v>2.0</v>
      </c>
      <c r="D1173" s="1" t="s">
        <v>16118</v>
      </c>
      <c r="E1173" s="2" t="str">
        <f>IFERROR(__xludf.DUMMYFUNCTION("INDEX(SPLIT(A1173, ""_""), 2)"),"extension")</f>
        <v>extension</v>
      </c>
      <c r="F1173" s="1" t="s">
        <v>3807</v>
      </c>
      <c r="G1173" s="2">
        <f>IFERROR(__xludf.DUMMYFUNCTION("IF(B1173="""","""",COUNTA(SPLIT(B1173,"" "")))"),8.0)</f>
        <v>8</v>
      </c>
    </row>
    <row r="1174">
      <c r="A1174" s="1" t="s">
        <v>3860</v>
      </c>
      <c r="B1174" s="1" t="s">
        <v>3861</v>
      </c>
      <c r="C1174" s="1">
        <v>9.0</v>
      </c>
      <c r="D1174" s="1" t="s">
        <v>16120</v>
      </c>
      <c r="E1174" s="2" t="str">
        <f>IFERROR(__xludf.DUMMYFUNCTION("INDEX(SPLIT(A1174, ""_""), 2)"),"extension")</f>
        <v>extension</v>
      </c>
      <c r="F1174" s="1" t="s">
        <v>3807</v>
      </c>
      <c r="G1174" s="2">
        <f>IFERROR(__xludf.DUMMYFUNCTION("IF(B1174="""","""",COUNTA(SPLIT(B1174,"" "")))"),9.0)</f>
        <v>9</v>
      </c>
    </row>
    <row r="1175">
      <c r="A1175" s="1" t="s">
        <v>3862</v>
      </c>
      <c r="B1175" s="1" t="s">
        <v>3863</v>
      </c>
      <c r="C1175" s="1">
        <v>2.0</v>
      </c>
      <c r="D1175" s="1" t="s">
        <v>16118</v>
      </c>
      <c r="E1175" s="2" t="str">
        <f>IFERROR(__xludf.DUMMYFUNCTION("INDEX(SPLIT(A1175, ""_""), 2)"),"extension")</f>
        <v>extension</v>
      </c>
      <c r="F1175" s="1" t="s">
        <v>3807</v>
      </c>
      <c r="G1175" s="2">
        <f>IFERROR(__xludf.DUMMYFUNCTION("IF(B1175="""","""",COUNTA(SPLIT(B1175,"" "")))"),10.0)</f>
        <v>10</v>
      </c>
    </row>
    <row r="1176">
      <c r="A1176" s="1" t="s">
        <v>3864</v>
      </c>
      <c r="B1176" s="1" t="s">
        <v>3865</v>
      </c>
      <c r="C1176" s="1">
        <v>1.0</v>
      </c>
      <c r="D1176" s="1" t="s">
        <v>16113</v>
      </c>
      <c r="E1176" s="2" t="str">
        <f>IFERROR(__xludf.DUMMYFUNCTION("INDEX(SPLIT(A1176, ""_""), 2)"),"extension")</f>
        <v>extension</v>
      </c>
      <c r="F1176" s="1" t="s">
        <v>3807</v>
      </c>
      <c r="G1176" s="2">
        <f>IFERROR(__xludf.DUMMYFUNCTION("IF(B1176="""","""",COUNTA(SPLIT(B1176,"" "")))"),33.0)</f>
        <v>33</v>
      </c>
    </row>
    <row r="1177">
      <c r="A1177" s="1" t="s">
        <v>3866</v>
      </c>
      <c r="B1177" s="1" t="s">
        <v>3867</v>
      </c>
      <c r="C1177" s="1">
        <v>1.0</v>
      </c>
      <c r="D1177" s="1" t="s">
        <v>16113</v>
      </c>
      <c r="E1177" s="2" t="str">
        <f>IFERROR(__xludf.DUMMYFUNCTION("INDEX(SPLIT(A1177, ""_""), 2)"),"factory")</f>
        <v>factory</v>
      </c>
      <c r="F1177" s="1" t="s">
        <v>1493</v>
      </c>
      <c r="G1177" s="2">
        <f>IFERROR(__xludf.DUMMYFUNCTION("IF(B1177="""","""",COUNTA(SPLIT(B1177,"" "")))"),22.0)</f>
        <v>22</v>
      </c>
    </row>
    <row r="1178">
      <c r="A1178" s="1" t="s">
        <v>3868</v>
      </c>
      <c r="B1178" s="1" t="s">
        <v>3869</v>
      </c>
      <c r="C1178" s="1">
        <v>1.0</v>
      </c>
      <c r="D1178" s="1" t="s">
        <v>16113</v>
      </c>
      <c r="E1178" s="2" t="str">
        <f>IFERROR(__xludf.DUMMYFUNCTION("INDEX(SPLIT(A1178, ""_""), 2)"),"factory")</f>
        <v>factory</v>
      </c>
      <c r="F1178" s="1" t="s">
        <v>1493</v>
      </c>
      <c r="G1178" s="2">
        <f>IFERROR(__xludf.DUMMYFUNCTION("IF(B1178="""","""",COUNTA(SPLIT(B1178,"" "")))"),36.0)</f>
        <v>36</v>
      </c>
    </row>
    <row r="1179">
      <c r="A1179" s="1" t="s">
        <v>3870</v>
      </c>
      <c r="B1179" s="1" t="s">
        <v>3871</v>
      </c>
      <c r="C1179" s="1">
        <v>1.0</v>
      </c>
      <c r="D1179" s="1" t="s">
        <v>16113</v>
      </c>
      <c r="E1179" s="2" t="str">
        <f>IFERROR(__xludf.DUMMYFUNCTION("INDEX(SPLIT(A1179, ""_""), 2)"),"factory")</f>
        <v>factory</v>
      </c>
      <c r="F1179" s="1" t="s">
        <v>1493</v>
      </c>
      <c r="G1179" s="2">
        <f>IFERROR(__xludf.DUMMYFUNCTION("IF(B1179="""","""",COUNTA(SPLIT(B1179,"" "")))"),29.0)</f>
        <v>29</v>
      </c>
    </row>
    <row r="1180">
      <c r="A1180" s="1" t="s">
        <v>3872</v>
      </c>
      <c r="B1180" s="1" t="s">
        <v>3873</v>
      </c>
      <c r="C1180" s="1">
        <v>1.0</v>
      </c>
      <c r="D1180" s="1" t="s">
        <v>16113</v>
      </c>
      <c r="E1180" s="2" t="str">
        <f>IFERROR(__xludf.DUMMYFUNCTION("INDEX(SPLIT(A1180, ""_""), 2)"),"factory")</f>
        <v>factory</v>
      </c>
      <c r="F1180" s="1" t="s">
        <v>1493</v>
      </c>
      <c r="G1180" s="2">
        <f>IFERROR(__xludf.DUMMYFUNCTION("IF(B1180="""","""",COUNTA(SPLIT(B1180,"" "")))"),6.0)</f>
        <v>6</v>
      </c>
    </row>
    <row r="1181">
      <c r="A1181" s="1" t="s">
        <v>3874</v>
      </c>
      <c r="B1181" s="1" t="s">
        <v>3875</v>
      </c>
      <c r="C1181" s="1">
        <v>1.0</v>
      </c>
      <c r="D1181" s="1" t="s">
        <v>16113</v>
      </c>
      <c r="E1181" s="2" t="str">
        <f>IFERROR(__xludf.DUMMYFUNCTION("INDEX(SPLIT(A1181, ""_""), 2)"),"factory")</f>
        <v>factory</v>
      </c>
      <c r="F1181" s="1" t="s">
        <v>1493</v>
      </c>
      <c r="G1181" s="2">
        <f>IFERROR(__xludf.DUMMYFUNCTION("IF(B1181="""","""",COUNTA(SPLIT(B1181,"" "")))"),8.0)</f>
        <v>8</v>
      </c>
    </row>
    <row r="1182">
      <c r="A1182" s="1" t="s">
        <v>3876</v>
      </c>
      <c r="B1182" s="1" t="s">
        <v>3877</v>
      </c>
      <c r="C1182" s="1">
        <v>1.0</v>
      </c>
      <c r="D1182" s="1" t="s">
        <v>16113</v>
      </c>
      <c r="E1182" s="2" t="str">
        <f>IFERROR(__xludf.DUMMYFUNCTION("INDEX(SPLIT(A1182, ""_""), 2)"),"factory")</f>
        <v>factory</v>
      </c>
      <c r="F1182" s="1" t="s">
        <v>1493</v>
      </c>
      <c r="G1182" s="2">
        <f>IFERROR(__xludf.DUMMYFUNCTION("IF(B1182="""","""",COUNTA(SPLIT(B1182,"" "")))"),8.0)</f>
        <v>8</v>
      </c>
    </row>
    <row r="1183">
      <c r="A1183" s="1" t="s">
        <v>3878</v>
      </c>
      <c r="B1183" s="1" t="s">
        <v>3879</v>
      </c>
      <c r="C1183" s="1">
        <v>1.0</v>
      </c>
      <c r="D1183" s="1" t="s">
        <v>16113</v>
      </c>
      <c r="E1183" s="2" t="str">
        <f>IFERROR(__xludf.DUMMYFUNCTION("INDEX(SPLIT(A1183, ""_""), 2)"),"factory")</f>
        <v>factory</v>
      </c>
      <c r="F1183" s="1" t="s">
        <v>1493</v>
      </c>
      <c r="G1183" s="2">
        <f>IFERROR(__xludf.DUMMYFUNCTION("IF(B1183="""","""",COUNTA(SPLIT(B1183,"" "")))"),6.0)</f>
        <v>6</v>
      </c>
    </row>
    <row r="1184">
      <c r="A1184" s="1" t="s">
        <v>3880</v>
      </c>
      <c r="B1184" s="1" t="s">
        <v>3881</v>
      </c>
      <c r="C1184" s="1">
        <v>1.0</v>
      </c>
      <c r="D1184" s="1" t="s">
        <v>16113</v>
      </c>
      <c r="E1184" s="2" t="str">
        <f>IFERROR(__xludf.DUMMYFUNCTION("INDEX(SPLIT(A1184, ""_""), 2)"),"factory")</f>
        <v>factory</v>
      </c>
      <c r="F1184" s="1" t="s">
        <v>1493</v>
      </c>
      <c r="G1184" s="2">
        <f>IFERROR(__xludf.DUMMYFUNCTION("IF(B1184="""","""",COUNTA(SPLIT(B1184,"" "")))"),12.0)</f>
        <v>12</v>
      </c>
    </row>
    <row r="1185">
      <c r="A1185" s="1" t="s">
        <v>3882</v>
      </c>
      <c r="B1185" s="1" t="s">
        <v>3883</v>
      </c>
      <c r="C1185" s="1">
        <v>1.0</v>
      </c>
      <c r="D1185" s="1" t="s">
        <v>16113</v>
      </c>
      <c r="E1185" s="2" t="str">
        <f>IFERROR(__xludf.DUMMYFUNCTION("INDEX(SPLIT(A1185, ""_""), 2)"),"factory")</f>
        <v>factory</v>
      </c>
      <c r="F1185" s="1" t="s">
        <v>1493</v>
      </c>
      <c r="G1185" s="2">
        <f>IFERROR(__xludf.DUMMYFUNCTION("IF(B1185="""","""",COUNTA(SPLIT(B1185,"" "")))"),12.0)</f>
        <v>12</v>
      </c>
    </row>
    <row r="1186">
      <c r="A1186" s="1" t="s">
        <v>3884</v>
      </c>
      <c r="B1186" s="1" t="s">
        <v>3885</v>
      </c>
      <c r="C1186" s="1">
        <v>1.0</v>
      </c>
      <c r="D1186" s="1" t="s">
        <v>16113</v>
      </c>
      <c r="E1186" s="2" t="str">
        <f>IFERROR(__xludf.DUMMYFUNCTION("INDEX(SPLIT(A1186, ""_""), 2)"),"factory")</f>
        <v>factory</v>
      </c>
      <c r="F1186" s="1" t="s">
        <v>1493</v>
      </c>
      <c r="G1186" s="2">
        <f>IFERROR(__xludf.DUMMYFUNCTION("IF(B1186="""","""",COUNTA(SPLIT(B1186,"" "")))"),17.0)</f>
        <v>17</v>
      </c>
    </row>
    <row r="1187">
      <c r="A1187" s="1" t="s">
        <v>3886</v>
      </c>
      <c r="B1187" s="1" t="s">
        <v>3887</v>
      </c>
      <c r="C1187" s="1">
        <v>1.0</v>
      </c>
      <c r="D1187" s="1" t="s">
        <v>16113</v>
      </c>
      <c r="E1187" s="2" t="str">
        <f>IFERROR(__xludf.DUMMYFUNCTION("INDEX(SPLIT(A1187, ""_""), 2)"),"factory")</f>
        <v>factory</v>
      </c>
      <c r="F1187" s="1" t="s">
        <v>1493</v>
      </c>
      <c r="G1187" s="2">
        <f>IFERROR(__xludf.DUMMYFUNCTION("IF(B1187="""","""",COUNTA(SPLIT(B1187,"" "")))"),12.0)</f>
        <v>12</v>
      </c>
    </row>
    <row r="1188">
      <c r="A1188" s="1" t="s">
        <v>3888</v>
      </c>
      <c r="B1188" s="1" t="s">
        <v>3889</v>
      </c>
      <c r="C1188" s="1">
        <v>1.0</v>
      </c>
      <c r="D1188" s="1" t="s">
        <v>16113</v>
      </c>
      <c r="E1188" s="2" t="str">
        <f>IFERROR(__xludf.DUMMYFUNCTION("INDEX(SPLIT(A1188, ""_""), 2)"),"factory")</f>
        <v>factory</v>
      </c>
      <c r="F1188" s="1" t="s">
        <v>1493</v>
      </c>
      <c r="G1188" s="2">
        <f>IFERROR(__xludf.DUMMYFUNCTION("IF(B1188="""","""",COUNTA(SPLIT(B1188,"" "")))"),10.0)</f>
        <v>10</v>
      </c>
    </row>
    <row r="1189">
      <c r="A1189" s="1" t="s">
        <v>3890</v>
      </c>
      <c r="B1189" s="1" t="s">
        <v>3891</v>
      </c>
      <c r="C1189" s="1">
        <v>1.0</v>
      </c>
      <c r="D1189" s="1" t="s">
        <v>16113</v>
      </c>
      <c r="E1189" s="2" t="str">
        <f>IFERROR(__xludf.DUMMYFUNCTION("INDEX(SPLIT(A1189, ""_""), 2)"),"factory")</f>
        <v>factory</v>
      </c>
      <c r="F1189" s="1" t="s">
        <v>1493</v>
      </c>
      <c r="G1189" s="2">
        <f>IFERROR(__xludf.DUMMYFUNCTION("IF(B1189="""","""",COUNTA(SPLIT(B1189,"" "")))"),10.0)</f>
        <v>10</v>
      </c>
    </row>
    <row r="1190">
      <c r="A1190" s="1" t="s">
        <v>3892</v>
      </c>
      <c r="B1190" s="1" t="s">
        <v>3893</v>
      </c>
      <c r="C1190" s="1">
        <v>1.0</v>
      </c>
      <c r="D1190" s="1" t="s">
        <v>16113</v>
      </c>
      <c r="E1190" s="2" t="str">
        <f>IFERROR(__xludf.DUMMYFUNCTION("INDEX(SPLIT(A1190, ""_""), 2)"),"factory")</f>
        <v>factory</v>
      </c>
      <c r="F1190" s="1" t="s">
        <v>1493</v>
      </c>
      <c r="G1190" s="2">
        <f>IFERROR(__xludf.DUMMYFUNCTION("IF(B1190="""","""",COUNTA(SPLIT(B1190,"" "")))"),18.0)</f>
        <v>18</v>
      </c>
    </row>
    <row r="1191">
      <c r="A1191" s="1" t="s">
        <v>3894</v>
      </c>
      <c r="B1191" s="1" t="s">
        <v>3895</v>
      </c>
      <c r="C1191" s="1">
        <v>1.0</v>
      </c>
      <c r="D1191" s="1" t="s">
        <v>16113</v>
      </c>
      <c r="E1191" s="2" t="str">
        <f>IFERROR(__xludf.DUMMYFUNCTION("INDEX(SPLIT(A1191, ""_""), 2)"),"factory")</f>
        <v>factory</v>
      </c>
      <c r="F1191" s="1" t="s">
        <v>1493</v>
      </c>
      <c r="G1191" s="2">
        <f>IFERROR(__xludf.DUMMYFUNCTION("IF(B1191="""","""",COUNTA(SPLIT(B1191,"" "")))"),29.0)</f>
        <v>29</v>
      </c>
    </row>
    <row r="1192">
      <c r="A1192" s="1" t="s">
        <v>3896</v>
      </c>
      <c r="B1192" s="1" t="s">
        <v>3897</v>
      </c>
      <c r="C1192" s="1">
        <v>1.0</v>
      </c>
      <c r="D1192" s="1" t="s">
        <v>16113</v>
      </c>
      <c r="E1192" s="2" t="str">
        <f>IFERROR(__xludf.DUMMYFUNCTION("INDEX(SPLIT(A1192, ""_""), 2)"),"factory")</f>
        <v>factory</v>
      </c>
      <c r="F1192" s="1" t="s">
        <v>1493</v>
      </c>
      <c r="G1192" s="2">
        <f>IFERROR(__xludf.DUMMYFUNCTION("IF(B1192="""","""",COUNTA(SPLIT(B1192,"" "")))"),27.0)</f>
        <v>27</v>
      </c>
    </row>
    <row r="1193">
      <c r="A1193" s="1" t="s">
        <v>3898</v>
      </c>
      <c r="B1193" s="1" t="s">
        <v>3899</v>
      </c>
      <c r="C1193" s="1">
        <v>2.0</v>
      </c>
      <c r="D1193" s="1" t="s">
        <v>16118</v>
      </c>
      <c r="E1193" s="2" t="str">
        <f>IFERROR(__xludf.DUMMYFUNCTION("INDEX(SPLIT(A1193, ""_""), 2)"),"factory")</f>
        <v>factory</v>
      </c>
      <c r="F1193" s="1" t="s">
        <v>1493</v>
      </c>
      <c r="G1193" s="2">
        <f>IFERROR(__xludf.DUMMYFUNCTION("IF(B1193="""","""",COUNTA(SPLIT(B1193,"" "")))"),12.0)</f>
        <v>12</v>
      </c>
    </row>
    <row r="1194">
      <c r="A1194" s="1" t="s">
        <v>3900</v>
      </c>
      <c r="B1194" s="1" t="s">
        <v>3901</v>
      </c>
      <c r="C1194" s="1">
        <v>1.0</v>
      </c>
      <c r="D1194" s="1" t="s">
        <v>16113</v>
      </c>
      <c r="E1194" s="2" t="str">
        <f>IFERROR(__xludf.DUMMYFUNCTION("INDEX(SPLIT(A1194, ""_""), 2)"),"factory")</f>
        <v>factory</v>
      </c>
      <c r="F1194" s="1" t="s">
        <v>1493</v>
      </c>
      <c r="G1194" s="2">
        <f>IFERROR(__xludf.DUMMYFUNCTION("IF(B1194="""","""",COUNTA(SPLIT(B1194,"" "")))"),27.0)</f>
        <v>27</v>
      </c>
    </row>
    <row r="1195">
      <c r="A1195" s="1" t="s">
        <v>3902</v>
      </c>
      <c r="B1195" s="1" t="s">
        <v>3903</v>
      </c>
      <c r="C1195" s="1">
        <v>2.0</v>
      </c>
      <c r="D1195" s="1" t="s">
        <v>16118</v>
      </c>
      <c r="E1195" s="2" t="str">
        <f>IFERROR(__xludf.DUMMYFUNCTION("INDEX(SPLIT(A1195, ""_""), 2)"),"factory")</f>
        <v>factory</v>
      </c>
      <c r="F1195" s="1" t="s">
        <v>1493</v>
      </c>
      <c r="G1195" s="2">
        <f>IFERROR(__xludf.DUMMYFUNCTION("IF(B1195="""","""",COUNTA(SPLIT(B1195,"" "")))"),2.0)</f>
        <v>2</v>
      </c>
    </row>
    <row r="1196">
      <c r="A1196" s="1" t="s">
        <v>3904</v>
      </c>
      <c r="B1196" s="1" t="s">
        <v>3905</v>
      </c>
      <c r="C1196" s="1">
        <v>1.0</v>
      </c>
      <c r="D1196" s="1" t="s">
        <v>16113</v>
      </c>
      <c r="E1196" s="2" t="str">
        <f>IFERROR(__xludf.DUMMYFUNCTION("INDEX(SPLIT(A1196, ""_""), 2)"),"factory")</f>
        <v>factory</v>
      </c>
      <c r="F1196" s="1" t="s">
        <v>1493</v>
      </c>
      <c r="G1196" s="2">
        <f>IFERROR(__xludf.DUMMYFUNCTION("IF(B1196="""","""",COUNTA(SPLIT(B1196,"" "")))"),26.0)</f>
        <v>26</v>
      </c>
    </row>
    <row r="1197">
      <c r="A1197" s="1" t="s">
        <v>3906</v>
      </c>
      <c r="B1197" s="1" t="s">
        <v>3907</v>
      </c>
      <c r="C1197" s="1">
        <v>2.0</v>
      </c>
      <c r="D1197" s="1" t="s">
        <v>16118</v>
      </c>
      <c r="E1197" s="2" t="str">
        <f>IFERROR(__xludf.DUMMYFUNCTION("INDEX(SPLIT(A1197, ""_""), 2)"),"factory")</f>
        <v>factory</v>
      </c>
      <c r="F1197" s="1" t="s">
        <v>1493</v>
      </c>
      <c r="G1197" s="2">
        <f>IFERROR(__xludf.DUMMYFUNCTION("IF(B1197="""","""",COUNTA(SPLIT(B1197,"" "")))"),25.0)</f>
        <v>25</v>
      </c>
    </row>
    <row r="1198">
      <c r="A1198" s="1" t="s">
        <v>3908</v>
      </c>
      <c r="B1198" s="1" t="s">
        <v>3909</v>
      </c>
      <c r="C1198" s="1">
        <v>1.0</v>
      </c>
      <c r="D1198" s="1" t="s">
        <v>16113</v>
      </c>
      <c r="E1198" s="2" t="str">
        <f>IFERROR(__xludf.DUMMYFUNCTION("INDEX(SPLIT(A1198, ""_""), 2)"),"factory")</f>
        <v>factory</v>
      </c>
      <c r="F1198" s="1" t="s">
        <v>1493</v>
      </c>
      <c r="G1198" s="2">
        <f>IFERROR(__xludf.DUMMYFUNCTION("IF(B1198="""","""",COUNTA(SPLIT(B1198,"" "")))"),29.0)</f>
        <v>29</v>
      </c>
    </row>
    <row r="1199">
      <c r="A1199" s="1" t="s">
        <v>3910</v>
      </c>
      <c r="B1199" s="1" t="s">
        <v>3911</v>
      </c>
      <c r="C1199" s="1">
        <v>2.0</v>
      </c>
      <c r="D1199" s="1" t="s">
        <v>16118</v>
      </c>
      <c r="E1199" s="2" t="str">
        <f>IFERROR(__xludf.DUMMYFUNCTION("INDEX(SPLIT(A1199, ""_""), 2)"),"factory")</f>
        <v>factory</v>
      </c>
      <c r="F1199" s="1" t="s">
        <v>1493</v>
      </c>
      <c r="G1199" s="2">
        <f>IFERROR(__xludf.DUMMYFUNCTION("IF(B1199="""","""",COUNTA(SPLIT(B1199,"" "")))"),2.0)</f>
        <v>2</v>
      </c>
    </row>
    <row r="1200">
      <c r="A1200" s="1" t="s">
        <v>3912</v>
      </c>
      <c r="B1200" s="1" t="s">
        <v>3913</v>
      </c>
      <c r="C1200" s="1">
        <v>1.0</v>
      </c>
      <c r="D1200" s="1" t="s">
        <v>16113</v>
      </c>
      <c r="E1200" s="2" t="str">
        <f>IFERROR(__xludf.DUMMYFUNCTION("INDEX(SPLIT(A1200, ""_""), 2)"),"factory")</f>
        <v>factory</v>
      </c>
      <c r="F1200" s="1" t="s">
        <v>1493</v>
      </c>
      <c r="G1200" s="2">
        <f>IFERROR(__xludf.DUMMYFUNCTION("IF(B1200="""","""",COUNTA(SPLIT(B1200,"" "")))"),18.0)</f>
        <v>18</v>
      </c>
    </row>
    <row r="1201">
      <c r="A1201" s="1" t="s">
        <v>3914</v>
      </c>
      <c r="B1201" s="1" t="s">
        <v>3915</v>
      </c>
      <c r="C1201" s="1">
        <v>1.0</v>
      </c>
      <c r="D1201" s="1" t="s">
        <v>16113</v>
      </c>
      <c r="E1201" s="2" t="str">
        <f>IFERROR(__xludf.DUMMYFUNCTION("INDEX(SPLIT(A1201, ""_""), 2)"),"factory")</f>
        <v>factory</v>
      </c>
      <c r="F1201" s="1" t="s">
        <v>1493</v>
      </c>
      <c r="G1201" s="2">
        <f>IFERROR(__xludf.DUMMYFUNCTION("IF(B1201="""","""",COUNTA(SPLIT(B1201,"" "")))"),18.0)</f>
        <v>18</v>
      </c>
    </row>
    <row r="1202">
      <c r="A1202" s="1" t="s">
        <v>3916</v>
      </c>
      <c r="B1202" s="1" t="s">
        <v>3917</v>
      </c>
      <c r="C1202" s="1">
        <v>1.0</v>
      </c>
      <c r="D1202" s="1" t="s">
        <v>16113</v>
      </c>
      <c r="E1202" s="2" t="str">
        <f>IFERROR(__xludf.DUMMYFUNCTION("INDEX(SPLIT(A1202, ""_""), 2)"),"factory")</f>
        <v>factory</v>
      </c>
      <c r="F1202" s="1" t="s">
        <v>1493</v>
      </c>
      <c r="G1202" s="2">
        <f>IFERROR(__xludf.DUMMYFUNCTION("IF(B1202="""","""",COUNTA(SPLIT(B1202,"" "")))"),18.0)</f>
        <v>18</v>
      </c>
    </row>
    <row r="1203">
      <c r="A1203" s="1" t="s">
        <v>3918</v>
      </c>
      <c r="B1203" s="1" t="s">
        <v>3919</v>
      </c>
      <c r="C1203" s="1">
        <v>1.0</v>
      </c>
      <c r="D1203" s="1" t="s">
        <v>16113</v>
      </c>
      <c r="E1203" s="2" t="str">
        <f>IFERROR(__xludf.DUMMYFUNCTION("INDEX(SPLIT(A1203, ""_""), 2)"),"factory")</f>
        <v>factory</v>
      </c>
      <c r="F1203" s="1" t="s">
        <v>1493</v>
      </c>
      <c r="G1203" s="2">
        <f>IFERROR(__xludf.DUMMYFUNCTION("IF(B1203="""","""",COUNTA(SPLIT(B1203,"" "")))"),17.0)</f>
        <v>17</v>
      </c>
    </row>
    <row r="1204">
      <c r="A1204" s="1" t="s">
        <v>3920</v>
      </c>
      <c r="B1204" s="1" t="s">
        <v>3921</v>
      </c>
      <c r="C1204" s="1">
        <v>1.0</v>
      </c>
      <c r="D1204" s="1" t="s">
        <v>16113</v>
      </c>
      <c r="E1204" s="2" t="str">
        <f>IFERROR(__xludf.DUMMYFUNCTION("INDEX(SPLIT(A1204, ""_""), 2)"),"factory")</f>
        <v>factory</v>
      </c>
      <c r="F1204" s="1" t="s">
        <v>1493</v>
      </c>
      <c r="G1204" s="2">
        <f>IFERROR(__xludf.DUMMYFUNCTION("IF(B1204="""","""",COUNTA(SPLIT(B1204,"" "")))"),9.0)</f>
        <v>9</v>
      </c>
    </row>
    <row r="1205">
      <c r="A1205" s="1" t="s">
        <v>3922</v>
      </c>
      <c r="B1205" s="1" t="s">
        <v>3923</v>
      </c>
      <c r="C1205" s="1">
        <v>1.0</v>
      </c>
      <c r="D1205" s="1" t="s">
        <v>16113</v>
      </c>
      <c r="E1205" s="2" t="str">
        <f>IFERROR(__xludf.DUMMYFUNCTION("INDEX(SPLIT(A1205, ""_""), 2)"),"factory")</f>
        <v>factory</v>
      </c>
      <c r="F1205" s="1" t="s">
        <v>1493</v>
      </c>
      <c r="G1205" s="2">
        <f>IFERROR(__xludf.DUMMYFUNCTION("IF(B1205="""","""",COUNTA(SPLIT(B1205,"" "")))"),12.0)</f>
        <v>12</v>
      </c>
    </row>
    <row r="1206">
      <c r="A1206" s="1" t="s">
        <v>3924</v>
      </c>
      <c r="B1206" s="1" t="s">
        <v>3925</v>
      </c>
      <c r="C1206" s="1">
        <v>1.0</v>
      </c>
      <c r="D1206" s="1" t="s">
        <v>16113</v>
      </c>
      <c r="E1206" s="2" t="str">
        <f>IFERROR(__xludf.DUMMYFUNCTION("INDEX(SPLIT(A1206, ""_""), 2)"),"factory")</f>
        <v>factory</v>
      </c>
      <c r="F1206" s="1" t="s">
        <v>1493</v>
      </c>
      <c r="G1206" s="2">
        <f>IFERROR(__xludf.DUMMYFUNCTION("IF(B1206="""","""",COUNTA(SPLIT(B1206,"" "")))"),13.0)</f>
        <v>13</v>
      </c>
    </row>
    <row r="1207">
      <c r="A1207" s="1" t="s">
        <v>3926</v>
      </c>
      <c r="B1207" s="1" t="s">
        <v>3927</v>
      </c>
      <c r="C1207" s="1">
        <v>1.0</v>
      </c>
      <c r="D1207" s="1" t="s">
        <v>16113</v>
      </c>
      <c r="E1207" s="2" t="str">
        <f>IFERROR(__xludf.DUMMYFUNCTION("INDEX(SPLIT(A1207, ""_""), 2)"),"factory")</f>
        <v>factory</v>
      </c>
      <c r="F1207" s="1" t="s">
        <v>1493</v>
      </c>
      <c r="G1207" s="2">
        <f>IFERROR(__xludf.DUMMYFUNCTION("IF(B1207="""","""",COUNTA(SPLIT(B1207,"" "")))"),13.0)</f>
        <v>13</v>
      </c>
    </row>
    <row r="1208">
      <c r="A1208" s="1" t="s">
        <v>3928</v>
      </c>
      <c r="B1208" s="1" t="s">
        <v>3929</v>
      </c>
      <c r="C1208" s="1">
        <v>1.0</v>
      </c>
      <c r="D1208" s="1" t="s">
        <v>16113</v>
      </c>
      <c r="E1208" s="2" t="str">
        <f>IFERROR(__xludf.DUMMYFUNCTION("INDEX(SPLIT(A1208, ""_""), 2)"),"factory")</f>
        <v>factory</v>
      </c>
      <c r="F1208" s="1" t="s">
        <v>1493</v>
      </c>
      <c r="G1208" s="2">
        <f>IFERROR(__xludf.DUMMYFUNCTION("IF(B1208="""","""",COUNTA(SPLIT(B1208,"" "")))"),14.0)</f>
        <v>14</v>
      </c>
    </row>
    <row r="1209">
      <c r="A1209" s="1" t="s">
        <v>3930</v>
      </c>
      <c r="B1209" s="1" t="s">
        <v>3931</v>
      </c>
      <c r="C1209" s="1">
        <v>15.0</v>
      </c>
      <c r="D1209" s="1" t="s">
        <v>16106</v>
      </c>
      <c r="E1209" s="2" t="str">
        <f>IFERROR(__xludf.DUMMYFUNCTION("INDEX(SPLIT(A1209, ""_""), 2)"),"factory")</f>
        <v>factory</v>
      </c>
      <c r="F1209" s="1" t="s">
        <v>1493</v>
      </c>
      <c r="G1209" s="2">
        <f>IFERROR(__xludf.DUMMYFUNCTION("IF(B1209="""","""",COUNTA(SPLIT(B1209,"" "")))"),47.0)</f>
        <v>47</v>
      </c>
    </row>
    <row r="1210">
      <c r="A1210" s="1" t="s">
        <v>3932</v>
      </c>
      <c r="B1210" s="1" t="s">
        <v>3933</v>
      </c>
      <c r="C1210" s="1">
        <v>1.0</v>
      </c>
      <c r="D1210" s="1" t="s">
        <v>16113</v>
      </c>
      <c r="E1210" s="2" t="str">
        <f>IFERROR(__xludf.DUMMYFUNCTION("INDEX(SPLIT(A1210, ""_""), 2)"),"factory")</f>
        <v>factory</v>
      </c>
      <c r="F1210" s="1" t="s">
        <v>1493</v>
      </c>
      <c r="G1210" s="2">
        <f>IFERROR(__xludf.DUMMYFUNCTION("IF(B1210="""","""",COUNTA(SPLIT(B1210,"" "")))"),33.0)</f>
        <v>33</v>
      </c>
    </row>
    <row r="1211">
      <c r="A1211" s="1" t="s">
        <v>3934</v>
      </c>
      <c r="B1211" s="1" t="s">
        <v>3935</v>
      </c>
      <c r="C1211" s="1">
        <v>15.0</v>
      </c>
      <c r="D1211" s="1" t="s">
        <v>16106</v>
      </c>
      <c r="E1211" s="2" t="str">
        <f>IFERROR(__xludf.DUMMYFUNCTION("INDEX(SPLIT(A1211, ""_""), 2)"),"factory")</f>
        <v>factory</v>
      </c>
      <c r="F1211" s="1" t="s">
        <v>1493</v>
      </c>
      <c r="G1211" s="2">
        <f>IFERROR(__xludf.DUMMYFUNCTION("IF(B1211="""","""",COUNTA(SPLIT(B1211,"" "")))"),39.0)</f>
        <v>39</v>
      </c>
    </row>
    <row r="1212">
      <c r="A1212" s="1" t="s">
        <v>3936</v>
      </c>
      <c r="B1212" s="1" t="s">
        <v>3937</v>
      </c>
      <c r="C1212" s="1">
        <v>15.0</v>
      </c>
      <c r="D1212" s="1" t="s">
        <v>16106</v>
      </c>
      <c r="E1212" s="2" t="str">
        <f>IFERROR(__xludf.DUMMYFUNCTION("INDEX(SPLIT(A1212, ""_""), 2)"),"factory")</f>
        <v>factory</v>
      </c>
      <c r="F1212" s="1" t="s">
        <v>1493</v>
      </c>
      <c r="G1212" s="2">
        <f>IFERROR(__xludf.DUMMYFUNCTION("IF(B1212="""","""",COUNTA(SPLIT(B1212,"" "")))"),45.0)</f>
        <v>45</v>
      </c>
    </row>
    <row r="1213">
      <c r="A1213" s="1" t="s">
        <v>3938</v>
      </c>
      <c r="B1213" s="1" t="s">
        <v>3939</v>
      </c>
      <c r="C1213" s="1">
        <v>1.0</v>
      </c>
      <c r="D1213" s="1" t="s">
        <v>16113</v>
      </c>
      <c r="E1213" s="2" t="str">
        <f>IFERROR(__xludf.DUMMYFUNCTION("INDEX(SPLIT(A1213, ""_""), 2)"),"factory")</f>
        <v>factory</v>
      </c>
      <c r="F1213" s="1" t="s">
        <v>1493</v>
      </c>
      <c r="G1213" s="2">
        <f>IFERROR(__xludf.DUMMYFUNCTION("IF(B1213="""","""",COUNTA(SPLIT(B1213,"" "")))"),20.0)</f>
        <v>20</v>
      </c>
    </row>
    <row r="1214">
      <c r="A1214" s="1" t="s">
        <v>3940</v>
      </c>
      <c r="B1214" s="1" t="s">
        <v>3941</v>
      </c>
      <c r="C1214" s="1">
        <v>15.0</v>
      </c>
      <c r="D1214" s="1" t="s">
        <v>16106</v>
      </c>
      <c r="E1214" s="2" t="str">
        <f>IFERROR(__xludf.DUMMYFUNCTION("INDEX(SPLIT(A1214, ""_""), 2)"),"factory")</f>
        <v>factory</v>
      </c>
      <c r="F1214" s="1" t="s">
        <v>1493</v>
      </c>
      <c r="G1214" s="2">
        <f>IFERROR(__xludf.DUMMYFUNCTION("IF(B1214="""","""",COUNTA(SPLIT(B1214,"" "")))"),37.0)</f>
        <v>37</v>
      </c>
    </row>
    <row r="1215">
      <c r="A1215" s="1" t="s">
        <v>3942</v>
      </c>
      <c r="B1215" s="1" t="s">
        <v>3943</v>
      </c>
      <c r="C1215" s="1">
        <v>2.0</v>
      </c>
      <c r="D1215" s="1" t="s">
        <v>16118</v>
      </c>
      <c r="E1215" s="2" t="str">
        <f>IFERROR(__xludf.DUMMYFUNCTION("INDEX(SPLIT(A1215, ""_""), 2)"),"factory")</f>
        <v>factory</v>
      </c>
      <c r="F1215" s="1" t="s">
        <v>1493</v>
      </c>
      <c r="G1215" s="2">
        <f>IFERROR(__xludf.DUMMYFUNCTION("IF(B1215="""","""",COUNTA(SPLIT(B1215,"" "")))"),7.0)</f>
        <v>7</v>
      </c>
    </row>
    <row r="1216">
      <c r="A1216" s="1" t="s">
        <v>3944</v>
      </c>
      <c r="B1216" s="1" t="s">
        <v>3945</v>
      </c>
      <c r="C1216" s="1">
        <v>1.0</v>
      </c>
      <c r="D1216" s="1" t="s">
        <v>16113</v>
      </c>
      <c r="E1216" s="2" t="str">
        <f>IFERROR(__xludf.DUMMYFUNCTION("INDEX(SPLIT(A1216, ""_""), 2)"),"factory")</f>
        <v>factory</v>
      </c>
      <c r="F1216" s="1" t="s">
        <v>1493</v>
      </c>
      <c r="G1216" s="2">
        <f>IFERROR(__xludf.DUMMYFUNCTION("IF(B1216="""","""",COUNTA(SPLIT(B1216,"" "")))"),24.0)</f>
        <v>24</v>
      </c>
    </row>
    <row r="1217">
      <c r="A1217" s="1" t="s">
        <v>3946</v>
      </c>
      <c r="B1217" s="1" t="s">
        <v>3947</v>
      </c>
      <c r="C1217" s="1">
        <v>1.0</v>
      </c>
      <c r="D1217" s="1" t="s">
        <v>16113</v>
      </c>
      <c r="E1217" s="2" t="str">
        <f>IFERROR(__xludf.DUMMYFUNCTION("INDEX(SPLIT(A1217, ""_""), 2)"),"factory")</f>
        <v>factory</v>
      </c>
      <c r="F1217" s="1" t="s">
        <v>1493</v>
      </c>
      <c r="G1217" s="2">
        <f>IFERROR(__xludf.DUMMYFUNCTION("IF(B1217="""","""",COUNTA(SPLIT(B1217,"" "")))"),51.0)</f>
        <v>51</v>
      </c>
    </row>
    <row r="1218">
      <c r="A1218" s="1" t="s">
        <v>3948</v>
      </c>
      <c r="B1218" s="1" t="s">
        <v>3949</v>
      </c>
      <c r="C1218" s="1">
        <v>1.0</v>
      </c>
      <c r="D1218" s="1" t="s">
        <v>16113</v>
      </c>
      <c r="E1218" s="2" t="str">
        <f>IFERROR(__xludf.DUMMYFUNCTION("INDEX(SPLIT(A1218, ""_""), 2)"),"factory")</f>
        <v>factory</v>
      </c>
      <c r="F1218" s="1" t="s">
        <v>1493</v>
      </c>
      <c r="G1218" s="2">
        <f>IFERROR(__xludf.DUMMYFUNCTION("IF(B1218="""","""",COUNTA(SPLIT(B1218,"" "")))"),3.0)</f>
        <v>3</v>
      </c>
    </row>
    <row r="1219">
      <c r="A1219" s="1" t="s">
        <v>3950</v>
      </c>
      <c r="B1219" s="1" t="s">
        <v>3951</v>
      </c>
      <c r="C1219" s="1">
        <v>15.0</v>
      </c>
      <c r="D1219" s="1" t="s">
        <v>16106</v>
      </c>
      <c r="E1219" s="2" t="str">
        <f>IFERROR(__xludf.DUMMYFUNCTION("INDEX(SPLIT(A1219, ""_""), 2)"),"factory")</f>
        <v>factory</v>
      </c>
      <c r="F1219" s="1" t="s">
        <v>1493</v>
      </c>
      <c r="G1219" s="2">
        <f>IFERROR(__xludf.DUMMYFUNCTION("IF(B1219="""","""",COUNTA(SPLIT(B1219,"" "")))"),17.0)</f>
        <v>17</v>
      </c>
    </row>
    <row r="1220">
      <c r="A1220" s="1" t="s">
        <v>3952</v>
      </c>
      <c r="B1220" s="1" t="s">
        <v>3953</v>
      </c>
      <c r="C1220" s="1">
        <v>11.0</v>
      </c>
      <c r="D1220" s="1" t="s">
        <v>16122</v>
      </c>
      <c r="E1220" s="2" t="str">
        <f>IFERROR(__xludf.DUMMYFUNCTION("INDEX(SPLIT(A1220, ""_""), 2)"),"factory")</f>
        <v>factory</v>
      </c>
      <c r="F1220" s="1" t="s">
        <v>1493</v>
      </c>
      <c r="G1220" s="2">
        <f>IFERROR(__xludf.DUMMYFUNCTION("IF(B1220="""","""",COUNTA(SPLIT(B1220,"" "")))"),8.0)</f>
        <v>8</v>
      </c>
    </row>
    <row r="1221">
      <c r="A1221" s="1" t="s">
        <v>3954</v>
      </c>
      <c r="B1221" s="1" t="s">
        <v>3955</v>
      </c>
      <c r="C1221" s="1">
        <v>15.0</v>
      </c>
      <c r="D1221" s="1" t="s">
        <v>16106</v>
      </c>
      <c r="E1221" s="2" t="str">
        <f>IFERROR(__xludf.DUMMYFUNCTION("INDEX(SPLIT(A1221, ""_""), 2)"),"factory")</f>
        <v>factory</v>
      </c>
      <c r="F1221" s="1" t="s">
        <v>1493</v>
      </c>
      <c r="G1221" s="2">
        <f>IFERROR(__xludf.DUMMYFUNCTION("IF(B1221="""","""",COUNTA(SPLIT(B1221,"" "")))"),48.0)</f>
        <v>48</v>
      </c>
    </row>
    <row r="1222">
      <c r="A1222" s="1" t="s">
        <v>3956</v>
      </c>
      <c r="B1222" s="1" t="s">
        <v>3957</v>
      </c>
      <c r="C1222" s="1">
        <v>1.0</v>
      </c>
      <c r="D1222" s="1" t="s">
        <v>16113</v>
      </c>
      <c r="E1222" s="2" t="str">
        <f>IFERROR(__xludf.DUMMYFUNCTION("INDEX(SPLIT(A1222, ""_""), 2)"),"factory")</f>
        <v>factory</v>
      </c>
      <c r="F1222" s="1" t="s">
        <v>1493</v>
      </c>
      <c r="G1222" s="2">
        <f>IFERROR(__xludf.DUMMYFUNCTION("IF(B1222="""","""",COUNTA(SPLIT(B1222,"" "")))"),30.0)</f>
        <v>30</v>
      </c>
    </row>
    <row r="1223">
      <c r="A1223" s="1" t="s">
        <v>3958</v>
      </c>
      <c r="B1223" s="1" t="s">
        <v>3959</v>
      </c>
      <c r="C1223" s="1">
        <v>2.0</v>
      </c>
      <c r="D1223" s="1" t="s">
        <v>16118</v>
      </c>
      <c r="E1223" s="2" t="str">
        <f>IFERROR(__xludf.DUMMYFUNCTION("INDEX(SPLIT(A1223, ""_""), 2)"),"factory")</f>
        <v>factory</v>
      </c>
      <c r="F1223" s="1" t="s">
        <v>1493</v>
      </c>
      <c r="G1223" s="2">
        <f>IFERROR(__xludf.DUMMYFUNCTION("IF(B1223="""","""",COUNTA(SPLIT(B1223,"" "")))"),31.0)</f>
        <v>31</v>
      </c>
    </row>
    <row r="1224">
      <c r="A1224" s="1" t="s">
        <v>3960</v>
      </c>
      <c r="B1224" s="1" t="s">
        <v>3961</v>
      </c>
      <c r="C1224" s="1">
        <v>2.0</v>
      </c>
      <c r="D1224" s="1" t="s">
        <v>16118</v>
      </c>
      <c r="E1224" s="2" t="str">
        <f>IFERROR(__xludf.DUMMYFUNCTION("INDEX(SPLIT(A1224, ""_""), 2)"),"factory")</f>
        <v>factory</v>
      </c>
      <c r="F1224" s="1" t="s">
        <v>1493</v>
      </c>
      <c r="G1224" s="2">
        <f>IFERROR(__xludf.DUMMYFUNCTION("IF(B1224="""","""",COUNTA(SPLIT(B1224,"" "")))"),31.0)</f>
        <v>31</v>
      </c>
    </row>
    <row r="1225">
      <c r="A1225" s="1" t="s">
        <v>3962</v>
      </c>
      <c r="B1225" s="1" t="s">
        <v>3963</v>
      </c>
      <c r="C1225" s="1">
        <v>1.0</v>
      </c>
      <c r="D1225" s="1" t="s">
        <v>16113</v>
      </c>
      <c r="E1225" s="2" t="str">
        <f>IFERROR(__xludf.DUMMYFUNCTION("INDEX(SPLIT(A1225, ""_""), 2)"),"factory")</f>
        <v>factory</v>
      </c>
      <c r="F1225" s="1" t="s">
        <v>1493</v>
      </c>
      <c r="G1225" s="2">
        <f>IFERROR(__xludf.DUMMYFUNCTION("IF(B1225="""","""",COUNTA(SPLIT(B1225,"" "")))"),28.0)</f>
        <v>28</v>
      </c>
    </row>
    <row r="1226">
      <c r="A1226" s="1" t="s">
        <v>3964</v>
      </c>
      <c r="B1226" s="1" t="s">
        <v>3965</v>
      </c>
      <c r="C1226" s="1">
        <v>1.0</v>
      </c>
      <c r="D1226" s="1" t="s">
        <v>16113</v>
      </c>
      <c r="E1226" s="2" t="str">
        <f>IFERROR(__xludf.DUMMYFUNCTION("INDEX(SPLIT(A1226, ""_""), 2)"),"factory")</f>
        <v>factory</v>
      </c>
      <c r="F1226" s="1" t="s">
        <v>1493</v>
      </c>
      <c r="G1226" s="2">
        <f>IFERROR(__xludf.DUMMYFUNCTION("IF(B1226="""","""",COUNTA(SPLIT(B1226,"" "")))"),25.0)</f>
        <v>25</v>
      </c>
    </row>
    <row r="1227">
      <c r="A1227" s="1" t="s">
        <v>3966</v>
      </c>
      <c r="B1227" s="1" t="s">
        <v>3967</v>
      </c>
      <c r="C1227" s="1">
        <v>2.0</v>
      </c>
      <c r="D1227" s="1" t="s">
        <v>16118</v>
      </c>
      <c r="E1227" s="2" t="str">
        <f>IFERROR(__xludf.DUMMYFUNCTION("INDEX(SPLIT(A1227, ""_""), 2)"),"factory")</f>
        <v>factory</v>
      </c>
      <c r="F1227" s="1" t="s">
        <v>1493</v>
      </c>
      <c r="G1227" s="2">
        <f>IFERROR(__xludf.DUMMYFUNCTION("IF(B1227="""","""",COUNTA(SPLIT(B1227,"" "")))"),9.0)</f>
        <v>9</v>
      </c>
    </row>
    <row r="1228">
      <c r="A1228" s="1" t="s">
        <v>3968</v>
      </c>
      <c r="B1228" s="1" t="s">
        <v>3969</v>
      </c>
      <c r="C1228" s="1">
        <v>9.0</v>
      </c>
      <c r="D1228" s="1" t="s">
        <v>16120</v>
      </c>
      <c r="E1228" s="2" t="str">
        <f>IFERROR(__xludf.DUMMYFUNCTION("INDEX(SPLIT(A1228, ""_""), 2)"),"factory")</f>
        <v>factory</v>
      </c>
      <c r="F1228" s="1" t="s">
        <v>1493</v>
      </c>
      <c r="G1228" s="2">
        <f>IFERROR(__xludf.DUMMYFUNCTION("IF(B1228="""","""",COUNTA(SPLIT(B1228,"" "")))"),15.0)</f>
        <v>15</v>
      </c>
    </row>
    <row r="1229">
      <c r="A1229" s="1" t="s">
        <v>3970</v>
      </c>
      <c r="B1229" s="1" t="s">
        <v>3971</v>
      </c>
      <c r="C1229" s="1">
        <v>1.0</v>
      </c>
      <c r="D1229" s="1" t="s">
        <v>16113</v>
      </c>
      <c r="E1229" s="2" t="str">
        <f>IFERROR(__xludf.DUMMYFUNCTION("INDEX(SPLIT(A1229, ""_""), 2)"),"factory")</f>
        <v>factory</v>
      </c>
      <c r="F1229" s="1" t="s">
        <v>1493</v>
      </c>
      <c r="G1229" s="2">
        <f>IFERROR(__xludf.DUMMYFUNCTION("IF(B1229="""","""",COUNTA(SPLIT(B1229,"" "")))"),8.0)</f>
        <v>8</v>
      </c>
    </row>
    <row r="1230">
      <c r="A1230" s="1" t="s">
        <v>3972</v>
      </c>
      <c r="B1230" s="1" t="s">
        <v>3973</v>
      </c>
      <c r="C1230" s="1">
        <v>9.0</v>
      </c>
      <c r="D1230" s="1" t="s">
        <v>16120</v>
      </c>
      <c r="E1230" s="2" t="str">
        <f>IFERROR(__xludf.DUMMYFUNCTION("INDEX(SPLIT(A1230, ""_""), 2)"),"factory")</f>
        <v>factory</v>
      </c>
      <c r="F1230" s="1" t="s">
        <v>1493</v>
      </c>
      <c r="G1230" s="2">
        <f>IFERROR(__xludf.DUMMYFUNCTION("IF(B1230="""","""",COUNTA(SPLIT(B1230,"" "")))"),4.0)</f>
        <v>4</v>
      </c>
    </row>
    <row r="1231">
      <c r="A1231" s="1" t="s">
        <v>3974</v>
      </c>
      <c r="B1231" s="1" t="s">
        <v>3975</v>
      </c>
      <c r="C1231" s="1">
        <v>1.0</v>
      </c>
      <c r="D1231" s="1" t="s">
        <v>16113</v>
      </c>
      <c r="E1231" s="2" t="str">
        <f>IFERROR(__xludf.DUMMYFUNCTION("INDEX(SPLIT(A1231, ""_""), 2)"),"factory")</f>
        <v>factory</v>
      </c>
      <c r="F1231" s="1" t="s">
        <v>1493</v>
      </c>
      <c r="G1231" s="2">
        <f>IFERROR(__xludf.DUMMYFUNCTION("IF(B1231="""","""",COUNTA(SPLIT(B1231,"" "")))"),38.0)</f>
        <v>38</v>
      </c>
    </row>
    <row r="1232">
      <c r="A1232" s="1" t="s">
        <v>3976</v>
      </c>
      <c r="B1232" s="1" t="s">
        <v>1493</v>
      </c>
      <c r="C1232" s="1">
        <v>1.0</v>
      </c>
      <c r="D1232" s="1" t="s">
        <v>16113</v>
      </c>
      <c r="E1232" s="2" t="str">
        <f>IFERROR(__xludf.DUMMYFUNCTION("INDEX(SPLIT(A1232, ""_""), 2)"),"factory")</f>
        <v>factory</v>
      </c>
      <c r="F1232" s="1" t="s">
        <v>1493</v>
      </c>
      <c r="G1232" s="2">
        <f>IFERROR(__xludf.DUMMYFUNCTION("IF(B1232="""","""",COUNTA(SPLIT(B1232,"" "")))"),4.0)</f>
        <v>4</v>
      </c>
    </row>
    <row r="1233">
      <c r="A1233" s="1" t="s">
        <v>3977</v>
      </c>
      <c r="B1233" s="1" t="s">
        <v>3978</v>
      </c>
      <c r="C1233" s="1">
        <v>1.0</v>
      </c>
      <c r="D1233" s="1" t="s">
        <v>16113</v>
      </c>
      <c r="E1233" s="2" t="str">
        <f>IFERROR(__xludf.DUMMYFUNCTION("INDEX(SPLIT(A1233, ""_""), 2)"),"factory")</f>
        <v>factory</v>
      </c>
      <c r="F1233" s="1" t="s">
        <v>1493</v>
      </c>
      <c r="G1233" s="2">
        <f>IFERROR(__xludf.DUMMYFUNCTION("IF(B1233="""","""",COUNTA(SPLIT(B1233,"" "")))"),25.0)</f>
        <v>25</v>
      </c>
    </row>
    <row r="1234">
      <c r="A1234" s="1" t="s">
        <v>3979</v>
      </c>
      <c r="B1234" s="1" t="s">
        <v>3980</v>
      </c>
      <c r="C1234" s="1">
        <v>1.0</v>
      </c>
      <c r="D1234" s="1" t="s">
        <v>16113</v>
      </c>
      <c r="E1234" s="2" t="str">
        <f>IFERROR(__xludf.DUMMYFUNCTION("INDEX(SPLIT(A1234, ""_""), 2)"),"factory")</f>
        <v>factory</v>
      </c>
      <c r="F1234" s="1" t="s">
        <v>1493</v>
      </c>
      <c r="G1234" s="2">
        <f>IFERROR(__xludf.DUMMYFUNCTION("IF(B1234="""","""",COUNTA(SPLIT(B1234,"" "")))"),39.0)</f>
        <v>39</v>
      </c>
    </row>
    <row r="1235">
      <c r="A1235" s="1" t="s">
        <v>3981</v>
      </c>
      <c r="B1235" s="1" t="s">
        <v>3982</v>
      </c>
      <c r="C1235" s="1">
        <v>1.0</v>
      </c>
      <c r="D1235" s="1" t="s">
        <v>16113</v>
      </c>
      <c r="E1235" s="2" t="str">
        <f>IFERROR(__xludf.DUMMYFUNCTION("INDEX(SPLIT(A1235, ""_""), 2)"),"factory")</f>
        <v>factory</v>
      </c>
      <c r="F1235" s="1" t="s">
        <v>1493</v>
      </c>
      <c r="G1235" s="2">
        <f>IFERROR(__xludf.DUMMYFUNCTION("IF(B1235="""","""",COUNTA(SPLIT(B1235,"" "")))"),25.0)</f>
        <v>25</v>
      </c>
    </row>
    <row r="1236">
      <c r="A1236" s="1" t="s">
        <v>3983</v>
      </c>
      <c r="B1236" s="1" t="s">
        <v>3984</v>
      </c>
      <c r="C1236" s="1">
        <v>2.0</v>
      </c>
      <c r="D1236" s="1" t="s">
        <v>16118</v>
      </c>
      <c r="E1236" s="2" t="str">
        <f>IFERROR(__xludf.DUMMYFUNCTION("INDEX(SPLIT(A1236, ""_""), 2)"),"factory")</f>
        <v>factory</v>
      </c>
      <c r="F1236" s="1" t="s">
        <v>1493</v>
      </c>
      <c r="G1236" s="2">
        <f>IFERROR(__xludf.DUMMYFUNCTION("IF(B1236="""","""",COUNTA(SPLIT(B1236,"" "")))"),18.0)</f>
        <v>18</v>
      </c>
    </row>
    <row r="1237">
      <c r="A1237" s="1" t="s">
        <v>3985</v>
      </c>
      <c r="B1237" s="1" t="s">
        <v>3986</v>
      </c>
      <c r="C1237" s="1">
        <v>9.0</v>
      </c>
      <c r="D1237" s="1" t="s">
        <v>16120</v>
      </c>
      <c r="E1237" s="2" t="str">
        <f>IFERROR(__xludf.DUMMYFUNCTION("INDEX(SPLIT(A1237, ""_""), 2)"),"factory")</f>
        <v>factory</v>
      </c>
      <c r="F1237" s="1" t="s">
        <v>1493</v>
      </c>
      <c r="G1237" s="2">
        <f>IFERROR(__xludf.DUMMYFUNCTION("IF(B1237="""","""",COUNTA(SPLIT(B1237,"" "")))"),6.0)</f>
        <v>6</v>
      </c>
    </row>
    <row r="1238">
      <c r="A1238" s="1" t="s">
        <v>3987</v>
      </c>
      <c r="B1238" s="1" t="s">
        <v>3988</v>
      </c>
      <c r="C1238" s="1">
        <v>2.0</v>
      </c>
      <c r="D1238" s="1" t="s">
        <v>16118</v>
      </c>
      <c r="E1238" s="2" t="str">
        <f>IFERROR(__xludf.DUMMYFUNCTION("INDEX(SPLIT(A1238, ""_""), 2)"),"factory")</f>
        <v>factory</v>
      </c>
      <c r="F1238" s="1" t="s">
        <v>1493</v>
      </c>
      <c r="G1238" s="2">
        <f>IFERROR(__xludf.DUMMYFUNCTION("IF(B1238="""","""",COUNTA(SPLIT(B1238,"" "")))"),4.0)</f>
        <v>4</v>
      </c>
    </row>
    <row r="1239">
      <c r="A1239" s="1" t="s">
        <v>3989</v>
      </c>
      <c r="B1239" s="1" t="s">
        <v>3990</v>
      </c>
      <c r="C1239" s="1">
        <v>9.0</v>
      </c>
      <c r="D1239" s="1" t="s">
        <v>16120</v>
      </c>
      <c r="E1239" s="2" t="str">
        <f>IFERROR(__xludf.DUMMYFUNCTION("INDEX(SPLIT(A1239, ""_""), 2)"),"factory")</f>
        <v>factory</v>
      </c>
      <c r="F1239" s="1" t="s">
        <v>1493</v>
      </c>
      <c r="G1239" s="2">
        <f>IFERROR(__xludf.DUMMYFUNCTION("IF(B1239="""","""",COUNTA(SPLIT(B1239,"" "")))"),2.0)</f>
        <v>2</v>
      </c>
    </row>
    <row r="1240">
      <c r="A1240" s="1" t="s">
        <v>3991</v>
      </c>
      <c r="B1240" s="1" t="s">
        <v>3992</v>
      </c>
      <c r="C1240" s="1">
        <v>1.0</v>
      </c>
      <c r="D1240" s="1" t="s">
        <v>16113</v>
      </c>
      <c r="E1240" s="2" t="str">
        <f>IFERROR(__xludf.DUMMYFUNCTION("INDEX(SPLIT(A1240, ""_""), 2)"),"factory")</f>
        <v>factory</v>
      </c>
      <c r="F1240" s="1" t="s">
        <v>1493</v>
      </c>
      <c r="G1240" s="2">
        <f>IFERROR(__xludf.DUMMYFUNCTION("IF(B1240="""","""",COUNTA(SPLIT(B1240,"" "")))"),33.0)</f>
        <v>33</v>
      </c>
    </row>
    <row r="1241">
      <c r="A1241" s="1" t="s">
        <v>3993</v>
      </c>
      <c r="B1241" s="1" t="s">
        <v>3994</v>
      </c>
      <c r="C1241" s="1">
        <v>1.0</v>
      </c>
      <c r="D1241" s="1" t="s">
        <v>16113</v>
      </c>
      <c r="E1241" s="2" t="str">
        <f>IFERROR(__xludf.DUMMYFUNCTION("INDEX(SPLIT(A1241, ""_""), 2)"),"factory")</f>
        <v>factory</v>
      </c>
      <c r="F1241" s="1" t="s">
        <v>1493</v>
      </c>
      <c r="G1241" s="2">
        <f>IFERROR(__xludf.DUMMYFUNCTION("IF(B1241="""","""",COUNTA(SPLIT(B1241,"" "")))"),18.0)</f>
        <v>18</v>
      </c>
    </row>
    <row r="1242">
      <c r="A1242" s="1" t="s">
        <v>3995</v>
      </c>
      <c r="B1242" s="1" t="s">
        <v>3996</v>
      </c>
      <c r="C1242" s="1">
        <v>1.0</v>
      </c>
      <c r="D1242" s="1" t="s">
        <v>16113</v>
      </c>
      <c r="E1242" s="2" t="str">
        <f>IFERROR(__xludf.DUMMYFUNCTION("INDEX(SPLIT(A1242, ""_""), 2)"),"factory")</f>
        <v>factory</v>
      </c>
      <c r="F1242" s="1" t="s">
        <v>1493</v>
      </c>
      <c r="G1242" s="2">
        <f>IFERROR(__xludf.DUMMYFUNCTION("IF(B1242="""","""",COUNTA(SPLIT(B1242,"" "")))"),32.0)</f>
        <v>32</v>
      </c>
    </row>
    <row r="1243">
      <c r="A1243" s="1" t="s">
        <v>3997</v>
      </c>
      <c r="B1243" s="1" t="s">
        <v>3998</v>
      </c>
      <c r="C1243" s="1">
        <v>1.0</v>
      </c>
      <c r="D1243" s="1" t="s">
        <v>16113</v>
      </c>
      <c r="E1243" s="2" t="str">
        <f>IFERROR(__xludf.DUMMYFUNCTION("INDEX(SPLIT(A1243, ""_""), 2)"),"factory")</f>
        <v>factory</v>
      </c>
      <c r="F1243" s="1" t="s">
        <v>1493</v>
      </c>
      <c r="G1243" s="2">
        <f>IFERROR(__xludf.DUMMYFUNCTION("IF(B1243="""","""",COUNTA(SPLIT(B1243,"" "")))"),15.0)</f>
        <v>15</v>
      </c>
    </row>
    <row r="1244">
      <c r="A1244" s="1" t="s">
        <v>3999</v>
      </c>
      <c r="B1244" s="1" t="s">
        <v>4000</v>
      </c>
      <c r="C1244" s="1">
        <v>2.0</v>
      </c>
      <c r="D1244" s="1" t="s">
        <v>16118</v>
      </c>
      <c r="E1244" s="2" t="str">
        <f>IFERROR(__xludf.DUMMYFUNCTION("INDEX(SPLIT(A1244, ""_""), 2)"),"factory")</f>
        <v>factory</v>
      </c>
      <c r="F1244" s="1" t="s">
        <v>1493</v>
      </c>
      <c r="G1244" s="2">
        <f>IFERROR(__xludf.DUMMYFUNCTION("IF(B1244="""","""",COUNTA(SPLIT(B1244,"" "")))"),15.0)</f>
        <v>15</v>
      </c>
    </row>
    <row r="1245">
      <c r="A1245" s="1" t="s">
        <v>4001</v>
      </c>
      <c r="B1245" s="1" t="s">
        <v>4002</v>
      </c>
      <c r="C1245" s="1">
        <v>1.0</v>
      </c>
      <c r="D1245" s="1" t="s">
        <v>16113</v>
      </c>
      <c r="E1245" s="2" t="str">
        <f>IFERROR(__xludf.DUMMYFUNCTION("INDEX(SPLIT(A1245, ""_""), 2)"),"factory")</f>
        <v>factory</v>
      </c>
      <c r="F1245" s="1" t="s">
        <v>1493</v>
      </c>
      <c r="G1245" s="2">
        <f>IFERROR(__xludf.DUMMYFUNCTION("IF(B1245="""","""",COUNTA(SPLIT(B1245,"" "")))"),33.0)</f>
        <v>33</v>
      </c>
    </row>
    <row r="1246">
      <c r="A1246" s="1" t="s">
        <v>4003</v>
      </c>
      <c r="B1246" s="1" t="s">
        <v>4004</v>
      </c>
      <c r="C1246" s="1">
        <v>1.0</v>
      </c>
      <c r="D1246" s="1" t="s">
        <v>16113</v>
      </c>
      <c r="E1246" s="2" t="str">
        <f>IFERROR(__xludf.DUMMYFUNCTION("INDEX(SPLIT(A1246, ""_""), 2)"),"factory")</f>
        <v>factory</v>
      </c>
      <c r="F1246" s="1" t="s">
        <v>1493</v>
      </c>
      <c r="G1246" s="2">
        <f>IFERROR(__xludf.DUMMYFUNCTION("IF(B1246="""","""",COUNTA(SPLIT(B1246,"" "")))"),18.0)</f>
        <v>18</v>
      </c>
    </row>
    <row r="1247">
      <c r="A1247" s="1" t="s">
        <v>4005</v>
      </c>
      <c r="B1247" s="1" t="s">
        <v>4006</v>
      </c>
      <c r="C1247" s="1">
        <v>2.0</v>
      </c>
      <c r="D1247" s="1" t="s">
        <v>16118</v>
      </c>
      <c r="E1247" s="2" t="str">
        <f>IFERROR(__xludf.DUMMYFUNCTION("INDEX(SPLIT(A1247, ""_""), 2)"),"factory")</f>
        <v>factory</v>
      </c>
      <c r="F1247" s="1" t="s">
        <v>1493</v>
      </c>
      <c r="G1247" s="2">
        <f>IFERROR(__xludf.DUMMYFUNCTION("IF(B1247="""","""",COUNTA(SPLIT(B1247,"" "")))"),39.0)</f>
        <v>39</v>
      </c>
    </row>
    <row r="1248">
      <c r="A1248" s="1" t="s">
        <v>4007</v>
      </c>
      <c r="B1248" s="1" t="s">
        <v>4008</v>
      </c>
      <c r="C1248" s="1">
        <v>1.0</v>
      </c>
      <c r="D1248" s="1" t="s">
        <v>16113</v>
      </c>
      <c r="E1248" s="2" t="str">
        <f>IFERROR(__xludf.DUMMYFUNCTION("INDEX(SPLIT(A1248, ""_""), 2)"),"factory")</f>
        <v>factory</v>
      </c>
      <c r="F1248" s="1" t="s">
        <v>1493</v>
      </c>
      <c r="G1248" s="2">
        <f>IFERROR(__xludf.DUMMYFUNCTION("IF(B1248="""","""",COUNTA(SPLIT(B1248,"" "")))"),27.0)</f>
        <v>27</v>
      </c>
    </row>
    <row r="1249">
      <c r="A1249" s="1" t="s">
        <v>4009</v>
      </c>
      <c r="B1249" s="1" t="s">
        <v>4010</v>
      </c>
      <c r="C1249" s="1">
        <v>1.0</v>
      </c>
      <c r="D1249" s="1" t="s">
        <v>16113</v>
      </c>
      <c r="E1249" s="2" t="str">
        <f>IFERROR(__xludf.DUMMYFUNCTION("INDEX(SPLIT(A1249, ""_""), 2)"),"factory")</f>
        <v>factory</v>
      </c>
      <c r="F1249" s="1" t="s">
        <v>1493</v>
      </c>
      <c r="G1249" s="2">
        <f>IFERROR(__xludf.DUMMYFUNCTION("IF(B1249="""","""",COUNTA(SPLIT(B1249,"" "")))"),28.0)</f>
        <v>28</v>
      </c>
    </row>
    <row r="1250">
      <c r="A1250" s="1" t="s">
        <v>4011</v>
      </c>
      <c r="B1250" s="1" t="s">
        <v>4012</v>
      </c>
      <c r="C1250" s="1">
        <v>1.0</v>
      </c>
      <c r="D1250" s="1" t="s">
        <v>16113</v>
      </c>
      <c r="E1250" s="2" t="str">
        <f>IFERROR(__xludf.DUMMYFUNCTION("INDEX(SPLIT(A1250, ""_""), 2)"),"factory")</f>
        <v>factory</v>
      </c>
      <c r="F1250" s="1" t="s">
        <v>1493</v>
      </c>
      <c r="G1250" s="2">
        <f>IFERROR(__xludf.DUMMYFUNCTION("IF(B1250="""","""",COUNTA(SPLIT(B1250,"" "")))"),38.0)</f>
        <v>38</v>
      </c>
    </row>
    <row r="1251">
      <c r="A1251" s="1" t="s">
        <v>4013</v>
      </c>
      <c r="B1251" s="1" t="s">
        <v>4014</v>
      </c>
      <c r="C1251" s="1">
        <v>1.0</v>
      </c>
      <c r="D1251" s="1" t="s">
        <v>16113</v>
      </c>
      <c r="E1251" s="2" t="str">
        <f>IFERROR(__xludf.DUMMYFUNCTION("INDEX(SPLIT(A1251, ""_""), 2)"),"factory")</f>
        <v>factory</v>
      </c>
      <c r="F1251" s="1" t="s">
        <v>1493</v>
      </c>
      <c r="G1251" s="2">
        <f>IFERROR(__xludf.DUMMYFUNCTION("IF(B1251="""","""",COUNTA(SPLIT(B1251,"" "")))"),24.0)</f>
        <v>24</v>
      </c>
    </row>
    <row r="1252">
      <c r="A1252" s="1" t="s">
        <v>4015</v>
      </c>
      <c r="B1252" s="1" t="s">
        <v>4016</v>
      </c>
      <c r="C1252" s="1">
        <v>1.0</v>
      </c>
      <c r="D1252" s="1" t="s">
        <v>16113</v>
      </c>
      <c r="E1252" s="2" t="str">
        <f>IFERROR(__xludf.DUMMYFUNCTION("INDEX(SPLIT(A1252, ""_""), 2)"),"factory")</f>
        <v>factory</v>
      </c>
      <c r="F1252" s="1" t="s">
        <v>1493</v>
      </c>
      <c r="G1252" s="2">
        <f>IFERROR(__xludf.DUMMYFUNCTION("IF(B1252="""","""",COUNTA(SPLIT(B1252,"" "")))"),33.0)</f>
        <v>33</v>
      </c>
    </row>
    <row r="1253">
      <c r="A1253" s="1" t="s">
        <v>4017</v>
      </c>
      <c r="B1253" s="1" t="s">
        <v>4018</v>
      </c>
      <c r="C1253" s="1">
        <v>2.0</v>
      </c>
      <c r="D1253" s="1" t="s">
        <v>16118</v>
      </c>
      <c r="E1253" s="2" t="str">
        <f>IFERROR(__xludf.DUMMYFUNCTION("INDEX(SPLIT(A1253, ""_""), 2)"),"factory")</f>
        <v>factory</v>
      </c>
      <c r="F1253" s="1" t="s">
        <v>1493</v>
      </c>
      <c r="G1253" s="2">
        <f>IFERROR(__xludf.DUMMYFUNCTION("IF(B1253="""","""",COUNTA(SPLIT(B1253,"" "")))"),9.0)</f>
        <v>9</v>
      </c>
    </row>
    <row r="1254">
      <c r="A1254" s="1" t="s">
        <v>4019</v>
      </c>
      <c r="B1254" s="1" t="s">
        <v>4020</v>
      </c>
      <c r="C1254" s="1">
        <v>1.0</v>
      </c>
      <c r="D1254" s="1" t="s">
        <v>16113</v>
      </c>
      <c r="E1254" s="2" t="str">
        <f>IFERROR(__xludf.DUMMYFUNCTION("INDEX(SPLIT(A1254, ""_""), 2)"),"factory")</f>
        <v>factory</v>
      </c>
      <c r="F1254" s="1" t="s">
        <v>1493</v>
      </c>
      <c r="G1254" s="2">
        <f>IFERROR(__xludf.DUMMYFUNCTION("IF(B1254="""","""",COUNTA(SPLIT(B1254,"" "")))"),15.0)</f>
        <v>15</v>
      </c>
    </row>
    <row r="1255">
      <c r="A1255" s="1" t="s">
        <v>4021</v>
      </c>
      <c r="B1255" s="1" t="s">
        <v>4022</v>
      </c>
      <c r="C1255" s="1">
        <v>1.0</v>
      </c>
      <c r="D1255" s="1" t="s">
        <v>16113</v>
      </c>
      <c r="E1255" s="2" t="str">
        <f>IFERROR(__xludf.DUMMYFUNCTION("INDEX(SPLIT(A1255, ""_""), 2)"),"factory")</f>
        <v>factory</v>
      </c>
      <c r="F1255" s="1" t="s">
        <v>1493</v>
      </c>
      <c r="G1255" s="2">
        <f>IFERROR(__xludf.DUMMYFUNCTION("IF(B1255="""","""",COUNTA(SPLIT(B1255,"" "")))"),42.0)</f>
        <v>42</v>
      </c>
    </row>
    <row r="1256">
      <c r="A1256" s="1" t="s">
        <v>4023</v>
      </c>
      <c r="B1256" s="1" t="s">
        <v>4024</v>
      </c>
      <c r="C1256" s="1">
        <v>2.0</v>
      </c>
      <c r="D1256" s="1" t="s">
        <v>16118</v>
      </c>
      <c r="E1256" s="2" t="str">
        <f>IFERROR(__xludf.DUMMYFUNCTION("INDEX(SPLIT(A1256, ""_""), 2)"),"factory")</f>
        <v>factory</v>
      </c>
      <c r="F1256" s="1" t="s">
        <v>1493</v>
      </c>
      <c r="G1256" s="2">
        <f>IFERROR(__xludf.DUMMYFUNCTION("IF(B1256="""","""",COUNTA(SPLIT(B1256,"" "")))"),35.0)</f>
        <v>35</v>
      </c>
    </row>
    <row r="1257">
      <c r="A1257" s="1" t="s">
        <v>4025</v>
      </c>
      <c r="B1257" s="1" t="s">
        <v>4026</v>
      </c>
      <c r="C1257" s="1">
        <v>1.0</v>
      </c>
      <c r="D1257" s="1" t="s">
        <v>16113</v>
      </c>
      <c r="E1257" s="2" t="str">
        <f>IFERROR(__xludf.DUMMYFUNCTION("INDEX(SPLIT(A1257, ""_""), 2)"),"factory")</f>
        <v>factory</v>
      </c>
      <c r="F1257" s="1" t="s">
        <v>1493</v>
      </c>
      <c r="G1257" s="2">
        <f>IFERROR(__xludf.DUMMYFUNCTION("IF(B1257="""","""",COUNTA(SPLIT(B1257,"" "")))"),33.0)</f>
        <v>33</v>
      </c>
    </row>
    <row r="1258">
      <c r="A1258" s="1" t="s">
        <v>4027</v>
      </c>
      <c r="B1258" s="1" t="s">
        <v>4028</v>
      </c>
      <c r="C1258" s="1">
        <v>1.0</v>
      </c>
      <c r="D1258" s="1" t="s">
        <v>16113</v>
      </c>
      <c r="E1258" s="2" t="str">
        <f>IFERROR(__xludf.DUMMYFUNCTION("INDEX(SPLIT(A1258, ""_""), 2)"),"factory")</f>
        <v>factory</v>
      </c>
      <c r="F1258" s="1" t="s">
        <v>1493</v>
      </c>
      <c r="G1258" s="2">
        <f>IFERROR(__xludf.DUMMYFUNCTION("IF(B1258="""","""",COUNTA(SPLIT(B1258,"" "")))"),13.0)</f>
        <v>13</v>
      </c>
    </row>
    <row r="1259">
      <c r="A1259" s="1" t="s">
        <v>4029</v>
      </c>
      <c r="B1259" s="1" t="s">
        <v>4030</v>
      </c>
      <c r="C1259" s="1">
        <v>2.0</v>
      </c>
      <c r="D1259" s="1" t="s">
        <v>16118</v>
      </c>
      <c r="E1259" s="2" t="str">
        <f>IFERROR(__xludf.DUMMYFUNCTION("INDEX(SPLIT(A1259, ""_""), 2)"),"factory")</f>
        <v>factory</v>
      </c>
      <c r="F1259" s="1" t="s">
        <v>1493</v>
      </c>
      <c r="G1259" s="2">
        <f>IFERROR(__xludf.DUMMYFUNCTION("IF(B1259="""","""",COUNTA(SPLIT(B1259,"" "")))"),4.0)</f>
        <v>4</v>
      </c>
    </row>
    <row r="1260">
      <c r="A1260" s="1" t="s">
        <v>4031</v>
      </c>
      <c r="B1260" s="1" t="s">
        <v>4032</v>
      </c>
      <c r="C1260" s="1">
        <v>2.0</v>
      </c>
      <c r="D1260" s="1" t="s">
        <v>16118</v>
      </c>
      <c r="E1260" s="2" t="str">
        <f>IFERROR(__xludf.DUMMYFUNCTION("INDEX(SPLIT(A1260, ""_""), 2)"),"factory")</f>
        <v>factory</v>
      </c>
      <c r="F1260" s="1" t="s">
        <v>1493</v>
      </c>
      <c r="G1260" s="2">
        <f>IFERROR(__xludf.DUMMYFUNCTION("IF(B1260="""","""",COUNTA(SPLIT(B1260,"" "")))"),5.0)</f>
        <v>5</v>
      </c>
    </row>
    <row r="1261">
      <c r="A1261" s="1" t="s">
        <v>4033</v>
      </c>
      <c r="B1261" s="1" t="s">
        <v>4034</v>
      </c>
      <c r="C1261" s="1">
        <v>2.0</v>
      </c>
      <c r="D1261" s="1" t="s">
        <v>16118</v>
      </c>
      <c r="E1261" s="2" t="str">
        <f>IFERROR(__xludf.DUMMYFUNCTION("INDEX(SPLIT(A1261, ""_""), 2)"),"factory")</f>
        <v>factory</v>
      </c>
      <c r="F1261" s="1" t="s">
        <v>1493</v>
      </c>
      <c r="G1261" s="2">
        <f>IFERROR(__xludf.DUMMYFUNCTION("IF(B1261="""","""",COUNTA(SPLIT(B1261,"" "")))"),16.0)</f>
        <v>16</v>
      </c>
    </row>
    <row r="1262">
      <c r="A1262" s="1" t="s">
        <v>4035</v>
      </c>
      <c r="B1262" s="1" t="s">
        <v>4036</v>
      </c>
      <c r="C1262" s="1">
        <v>1.0</v>
      </c>
      <c r="D1262" s="1" t="s">
        <v>16113</v>
      </c>
      <c r="E1262" s="2" t="str">
        <f>IFERROR(__xludf.DUMMYFUNCTION("INDEX(SPLIT(A1262, ""_""), 2)"),"factory")</f>
        <v>factory</v>
      </c>
      <c r="F1262" s="1" t="s">
        <v>1493</v>
      </c>
      <c r="G1262" s="2">
        <f>IFERROR(__xludf.DUMMYFUNCTION("IF(B1262="""","""",COUNTA(SPLIT(B1262,"" "")))"),14.0)</f>
        <v>14</v>
      </c>
    </row>
    <row r="1263">
      <c r="A1263" s="1" t="s">
        <v>4037</v>
      </c>
      <c r="B1263" s="1" t="s">
        <v>4038</v>
      </c>
      <c r="C1263" s="1">
        <v>1.0</v>
      </c>
      <c r="D1263" s="1" t="s">
        <v>16113</v>
      </c>
      <c r="E1263" s="2" t="str">
        <f>IFERROR(__xludf.DUMMYFUNCTION("INDEX(SPLIT(A1263, ""_""), 2)"),"factory")</f>
        <v>factory</v>
      </c>
      <c r="F1263" s="1" t="s">
        <v>1493</v>
      </c>
      <c r="G1263" s="2">
        <f>IFERROR(__xludf.DUMMYFUNCTION("IF(B1263="""","""",COUNTA(SPLIT(B1263,"" "")))"),20.0)</f>
        <v>20</v>
      </c>
    </row>
    <row r="1264">
      <c r="A1264" s="1" t="s">
        <v>4039</v>
      </c>
      <c r="B1264" s="1" t="s">
        <v>4040</v>
      </c>
      <c r="C1264" s="1">
        <v>1.0</v>
      </c>
      <c r="D1264" s="1" t="s">
        <v>16113</v>
      </c>
      <c r="E1264" s="2" t="str">
        <f>IFERROR(__xludf.DUMMYFUNCTION("INDEX(SPLIT(A1264, ""_""), 2)"),"factory")</f>
        <v>factory</v>
      </c>
      <c r="F1264" s="1" t="s">
        <v>1493</v>
      </c>
      <c r="G1264" s="2">
        <f>IFERROR(__xludf.DUMMYFUNCTION("IF(B1264="""","""",COUNTA(SPLIT(B1264,"" "")))"),39.0)</f>
        <v>39</v>
      </c>
    </row>
    <row r="1265">
      <c r="A1265" s="1" t="s">
        <v>4041</v>
      </c>
      <c r="B1265" s="1" t="s">
        <v>4042</v>
      </c>
      <c r="C1265" s="1">
        <v>1.0</v>
      </c>
      <c r="D1265" s="1" t="s">
        <v>16113</v>
      </c>
      <c r="E1265" s="2" t="str">
        <f>IFERROR(__xludf.DUMMYFUNCTION("INDEX(SPLIT(A1265, ""_""), 2)"),"factory")</f>
        <v>factory</v>
      </c>
      <c r="F1265" s="1" t="s">
        <v>1493</v>
      </c>
      <c r="G1265" s="2">
        <f>IFERROR(__xludf.DUMMYFUNCTION("IF(B1265="""","""",COUNTA(SPLIT(B1265,"" "")))"),19.0)</f>
        <v>19</v>
      </c>
    </row>
    <row r="1266">
      <c r="A1266" s="1" t="s">
        <v>4043</v>
      </c>
      <c r="B1266" s="1" t="s">
        <v>4044</v>
      </c>
      <c r="C1266" s="1">
        <v>2.0</v>
      </c>
      <c r="D1266" s="1" t="s">
        <v>16118</v>
      </c>
      <c r="E1266" s="2" t="str">
        <f>IFERROR(__xludf.DUMMYFUNCTION("INDEX(SPLIT(A1266, ""_""), 2)"),"factory")</f>
        <v>factory</v>
      </c>
      <c r="F1266" s="1" t="s">
        <v>1493</v>
      </c>
      <c r="G1266" s="2">
        <f>IFERROR(__xludf.DUMMYFUNCTION("IF(B1266="""","""",COUNTA(SPLIT(B1266,"" "")))"),20.0)</f>
        <v>20</v>
      </c>
    </row>
    <row r="1267">
      <c r="A1267" s="1" t="s">
        <v>4045</v>
      </c>
      <c r="B1267" s="1" t="s">
        <v>4046</v>
      </c>
      <c r="C1267" s="1">
        <v>1.0</v>
      </c>
      <c r="D1267" s="1" t="s">
        <v>16113</v>
      </c>
      <c r="E1267" s="2" t="str">
        <f>IFERROR(__xludf.DUMMYFUNCTION("INDEX(SPLIT(A1267, ""_""), 2)"),"factory")</f>
        <v>factory</v>
      </c>
      <c r="F1267" s="1" t="s">
        <v>1493</v>
      </c>
      <c r="G1267" s="2">
        <f>IFERROR(__xludf.DUMMYFUNCTION("IF(B1267="""","""",COUNTA(SPLIT(B1267,"" "")))"),21.0)</f>
        <v>21</v>
      </c>
    </row>
    <row r="1268">
      <c r="A1268" s="1" t="s">
        <v>4047</v>
      </c>
      <c r="B1268" s="1" t="s">
        <v>4048</v>
      </c>
      <c r="C1268" s="1">
        <v>2.0</v>
      </c>
      <c r="D1268" s="1" t="s">
        <v>16118</v>
      </c>
      <c r="E1268" s="2" t="str">
        <f>IFERROR(__xludf.DUMMYFUNCTION("INDEX(SPLIT(A1268, ""_""), 2)"),"factory")</f>
        <v>factory</v>
      </c>
      <c r="F1268" s="1" t="s">
        <v>1493</v>
      </c>
      <c r="G1268" s="2">
        <f>IFERROR(__xludf.DUMMYFUNCTION("IF(B1268="""","""",COUNTA(SPLIT(B1268,"" "")))"),34.0)</f>
        <v>34</v>
      </c>
    </row>
    <row r="1269">
      <c r="A1269" s="1" t="s">
        <v>4049</v>
      </c>
      <c r="B1269" s="1" t="s">
        <v>4050</v>
      </c>
      <c r="C1269" s="1">
        <v>1.0</v>
      </c>
      <c r="D1269" s="1" t="s">
        <v>16113</v>
      </c>
      <c r="E1269" s="2" t="str">
        <f>IFERROR(__xludf.DUMMYFUNCTION("INDEX(SPLIT(A1269, ""_""), 2)"),"factory")</f>
        <v>factory</v>
      </c>
      <c r="F1269" s="1" t="s">
        <v>1493</v>
      </c>
      <c r="G1269" s="2">
        <f>IFERROR(__xludf.DUMMYFUNCTION("IF(B1269="""","""",COUNTA(SPLIT(B1269,"" "")))"),17.0)</f>
        <v>17</v>
      </c>
    </row>
    <row r="1270">
      <c r="A1270" s="1" t="s">
        <v>4051</v>
      </c>
      <c r="B1270" s="1" t="s">
        <v>4052</v>
      </c>
      <c r="C1270" s="1">
        <v>1.0</v>
      </c>
      <c r="D1270" s="1" t="s">
        <v>16113</v>
      </c>
      <c r="E1270" s="2" t="str">
        <f>IFERROR(__xludf.DUMMYFUNCTION("INDEX(SPLIT(A1270, ""_""), 2)"),"factory")</f>
        <v>factory</v>
      </c>
      <c r="F1270" s="1" t="s">
        <v>1493</v>
      </c>
      <c r="G1270" s="2">
        <f>IFERROR(__xludf.DUMMYFUNCTION("IF(B1270="""","""",COUNTA(SPLIT(B1270,"" "")))"),47.0)</f>
        <v>47</v>
      </c>
    </row>
    <row r="1271">
      <c r="A1271" s="1" t="s">
        <v>4053</v>
      </c>
      <c r="B1271" s="1" t="s">
        <v>4054</v>
      </c>
      <c r="C1271" s="1">
        <v>2.0</v>
      </c>
      <c r="D1271" s="1" t="s">
        <v>16118</v>
      </c>
      <c r="E1271" s="2" t="str">
        <f>IFERROR(__xludf.DUMMYFUNCTION("INDEX(SPLIT(A1271, ""_""), 2)"),"factory")</f>
        <v>factory</v>
      </c>
      <c r="F1271" s="1" t="s">
        <v>1493</v>
      </c>
      <c r="G1271" s="2">
        <f>IFERROR(__xludf.DUMMYFUNCTION("IF(B1271="""","""",COUNTA(SPLIT(B1271,"" "")))"),5.0)</f>
        <v>5</v>
      </c>
    </row>
    <row r="1272">
      <c r="A1272" s="1" t="s">
        <v>4055</v>
      </c>
      <c r="B1272" s="1" t="s">
        <v>4056</v>
      </c>
      <c r="C1272" s="1">
        <v>1.0</v>
      </c>
      <c r="D1272" s="1" t="s">
        <v>16113</v>
      </c>
      <c r="E1272" s="2" t="str">
        <f>IFERROR(__xludf.DUMMYFUNCTION("INDEX(SPLIT(A1272, ""_""), 2)"),"factory")</f>
        <v>factory</v>
      </c>
      <c r="F1272" s="1" t="s">
        <v>1493</v>
      </c>
      <c r="G1272" s="2">
        <f>IFERROR(__xludf.DUMMYFUNCTION("IF(B1272="""","""",COUNTA(SPLIT(B1272,"" "")))"),8.0)</f>
        <v>8</v>
      </c>
    </row>
    <row r="1273">
      <c r="A1273" s="1" t="s">
        <v>4057</v>
      </c>
      <c r="B1273" s="1" t="s">
        <v>4058</v>
      </c>
      <c r="C1273" s="1">
        <v>2.0</v>
      </c>
      <c r="D1273" s="1" t="s">
        <v>16118</v>
      </c>
      <c r="E1273" s="2" t="str">
        <f>IFERROR(__xludf.DUMMYFUNCTION("INDEX(SPLIT(A1273, ""_""), 2)"),"factory")</f>
        <v>factory</v>
      </c>
      <c r="F1273" s="1" t="s">
        <v>1493</v>
      </c>
      <c r="G1273" s="2">
        <f>IFERROR(__xludf.DUMMYFUNCTION("IF(B1273="""","""",COUNTA(SPLIT(B1273,"" "")))"),5.0)</f>
        <v>5</v>
      </c>
    </row>
    <row r="1274">
      <c r="A1274" s="1" t="s">
        <v>4059</v>
      </c>
      <c r="B1274" s="1" t="s">
        <v>4060</v>
      </c>
      <c r="C1274" s="1">
        <v>1.0</v>
      </c>
      <c r="D1274" s="1" t="s">
        <v>16113</v>
      </c>
      <c r="E1274" s="2" t="str">
        <f>IFERROR(__xludf.DUMMYFUNCTION("INDEX(SPLIT(A1274, ""_""), 2)"),"factory")</f>
        <v>factory</v>
      </c>
      <c r="F1274" s="1" t="s">
        <v>1493</v>
      </c>
      <c r="G1274" s="2">
        <f>IFERROR(__xludf.DUMMYFUNCTION("IF(B1274="""","""",COUNTA(SPLIT(B1274,"" "")))"),3.0)</f>
        <v>3</v>
      </c>
    </row>
    <row r="1275">
      <c r="A1275" s="1" t="s">
        <v>4061</v>
      </c>
      <c r="B1275" s="1" t="s">
        <v>4062</v>
      </c>
      <c r="C1275" s="1">
        <v>1.0</v>
      </c>
      <c r="D1275" s="1" t="s">
        <v>16113</v>
      </c>
      <c r="E1275" s="2" t="str">
        <f>IFERROR(__xludf.DUMMYFUNCTION("INDEX(SPLIT(A1275, ""_""), 2)"),"factory")</f>
        <v>factory</v>
      </c>
      <c r="F1275" s="1" t="s">
        <v>1493</v>
      </c>
      <c r="G1275" s="2">
        <f>IFERROR(__xludf.DUMMYFUNCTION("IF(B1275="""","""",COUNTA(SPLIT(B1275,"" "")))"),19.0)</f>
        <v>19</v>
      </c>
    </row>
    <row r="1276">
      <c r="A1276" s="1" t="s">
        <v>4063</v>
      </c>
      <c r="B1276" s="1" t="s">
        <v>4064</v>
      </c>
      <c r="C1276" s="1">
        <v>1.0</v>
      </c>
      <c r="D1276" s="1" t="s">
        <v>16113</v>
      </c>
      <c r="E1276" s="2" t="str">
        <f>IFERROR(__xludf.DUMMYFUNCTION("INDEX(SPLIT(A1276, ""_""), 2)"),"factory")</f>
        <v>factory</v>
      </c>
      <c r="F1276" s="1" t="s">
        <v>1493</v>
      </c>
      <c r="G1276" s="2">
        <f>IFERROR(__xludf.DUMMYFUNCTION("IF(B1276="""","""",COUNTA(SPLIT(B1276,"" "")))"),10.0)</f>
        <v>10</v>
      </c>
    </row>
    <row r="1277">
      <c r="A1277" s="1" t="s">
        <v>4065</v>
      </c>
      <c r="B1277" s="1" t="s">
        <v>4066</v>
      </c>
      <c r="C1277" s="1">
        <v>1.0</v>
      </c>
      <c r="D1277" s="1" t="s">
        <v>16113</v>
      </c>
      <c r="E1277" s="2" t="str">
        <f>IFERROR(__xludf.DUMMYFUNCTION("INDEX(SPLIT(A1277, ""_""), 2)"),"fancyfoods")</f>
        <v>fancyfoods</v>
      </c>
      <c r="F1277" s="1" t="s">
        <v>4262</v>
      </c>
      <c r="G1277" s="2">
        <f>IFERROR(__xludf.DUMMYFUNCTION("IF(B1277="""","""",COUNTA(SPLIT(B1277,"" "")))"),29.0)</f>
        <v>29</v>
      </c>
    </row>
    <row r="1278">
      <c r="A1278" s="1" t="s">
        <v>4067</v>
      </c>
      <c r="B1278" s="1" t="s">
        <v>4068</v>
      </c>
      <c r="C1278" s="1">
        <v>2.0</v>
      </c>
      <c r="D1278" s="1" t="s">
        <v>16118</v>
      </c>
      <c r="E1278" s="2" t="str">
        <f>IFERROR(__xludf.DUMMYFUNCTION("INDEX(SPLIT(A1278, ""_""), 2)"),"fancyfoods")</f>
        <v>fancyfoods</v>
      </c>
      <c r="F1278" s="1" t="s">
        <v>4262</v>
      </c>
      <c r="G1278" s="2">
        <f>IFERROR(__xludf.DUMMYFUNCTION("IF(B1278="""","""",COUNTA(SPLIT(B1278,"" "")))"),11.0)</f>
        <v>11</v>
      </c>
    </row>
    <row r="1279">
      <c r="A1279" s="1" t="s">
        <v>4069</v>
      </c>
      <c r="B1279" s="1" t="s">
        <v>4070</v>
      </c>
      <c r="C1279" s="1">
        <v>9.0</v>
      </c>
      <c r="D1279" s="1" t="s">
        <v>16120</v>
      </c>
      <c r="E1279" s="2" t="str">
        <f>IFERROR(__xludf.DUMMYFUNCTION("INDEX(SPLIT(A1279, ""_""), 2)"),"fancyfoods")</f>
        <v>fancyfoods</v>
      </c>
      <c r="F1279" s="1" t="s">
        <v>4262</v>
      </c>
      <c r="G1279" s="2">
        <f>IFERROR(__xludf.DUMMYFUNCTION("IF(B1279="""","""",COUNTA(SPLIT(B1279,"" "")))"),3.0)</f>
        <v>3</v>
      </c>
    </row>
    <row r="1280">
      <c r="A1280" s="1" t="s">
        <v>4071</v>
      </c>
      <c r="B1280" s="1" t="s">
        <v>4072</v>
      </c>
      <c r="C1280" s="1">
        <v>2.0</v>
      </c>
      <c r="D1280" s="1" t="s">
        <v>16118</v>
      </c>
      <c r="E1280" s="2" t="str">
        <f>IFERROR(__xludf.DUMMYFUNCTION("INDEX(SPLIT(A1280, ""_""), 2)"),"fancyfoods")</f>
        <v>fancyfoods</v>
      </c>
      <c r="F1280" s="1" t="s">
        <v>4262</v>
      </c>
      <c r="G1280" s="2">
        <f>IFERROR(__xludf.DUMMYFUNCTION("IF(B1280="""","""",COUNTA(SPLIT(B1280,"" "")))"),3.0)</f>
        <v>3</v>
      </c>
    </row>
    <row r="1281">
      <c r="A1281" s="1" t="s">
        <v>4073</v>
      </c>
      <c r="B1281" s="1" t="s">
        <v>4074</v>
      </c>
      <c r="C1281" s="1">
        <v>2.0</v>
      </c>
      <c r="D1281" s="1" t="s">
        <v>16118</v>
      </c>
      <c r="E1281" s="2" t="str">
        <f>IFERROR(__xludf.DUMMYFUNCTION("INDEX(SPLIT(A1281, ""_""), 2)"),"fancyfoods")</f>
        <v>fancyfoods</v>
      </c>
      <c r="F1281" s="1" t="s">
        <v>4262</v>
      </c>
      <c r="G1281" s="2">
        <f>IFERROR(__xludf.DUMMYFUNCTION("IF(B1281="""","""",COUNTA(SPLIT(B1281,"" "")))"),13.0)</f>
        <v>13</v>
      </c>
    </row>
    <row r="1282">
      <c r="A1282" s="1" t="s">
        <v>4075</v>
      </c>
      <c r="B1282" s="1" t="s">
        <v>4076</v>
      </c>
      <c r="C1282" s="1">
        <v>1.0</v>
      </c>
      <c r="D1282" s="1" t="s">
        <v>16113</v>
      </c>
      <c r="E1282" s="2" t="str">
        <f>IFERROR(__xludf.DUMMYFUNCTION("INDEX(SPLIT(A1282, ""_""), 2)"),"fancyfoods")</f>
        <v>fancyfoods</v>
      </c>
      <c r="F1282" s="1" t="s">
        <v>4262</v>
      </c>
      <c r="G1282" s="2">
        <f>IFERROR(__xludf.DUMMYFUNCTION("IF(B1282="""","""",COUNTA(SPLIT(B1282,"" "")))"),25.0)</f>
        <v>25</v>
      </c>
    </row>
    <row r="1283">
      <c r="A1283" s="1" t="s">
        <v>4077</v>
      </c>
      <c r="B1283" s="1" t="s">
        <v>4078</v>
      </c>
      <c r="C1283" s="1">
        <v>2.0</v>
      </c>
      <c r="D1283" s="1" t="s">
        <v>16118</v>
      </c>
      <c r="E1283" s="2" t="str">
        <f>IFERROR(__xludf.DUMMYFUNCTION("INDEX(SPLIT(A1283, ""_""), 2)"),"fancyfoods")</f>
        <v>fancyfoods</v>
      </c>
      <c r="F1283" s="1" t="s">
        <v>4262</v>
      </c>
      <c r="G1283" s="2">
        <f>IFERROR(__xludf.DUMMYFUNCTION("IF(B1283="""","""",COUNTA(SPLIT(B1283,"" "")))"),15.0)</f>
        <v>15</v>
      </c>
    </row>
    <row r="1284">
      <c r="A1284" s="1" t="s">
        <v>4079</v>
      </c>
      <c r="B1284" s="1" t="s">
        <v>4080</v>
      </c>
      <c r="C1284" s="1">
        <v>1.0</v>
      </c>
      <c r="D1284" s="1" t="s">
        <v>16113</v>
      </c>
      <c r="E1284" s="2" t="str">
        <f>IFERROR(__xludf.DUMMYFUNCTION("INDEX(SPLIT(A1284, ""_""), 2)"),"fancyfoods")</f>
        <v>fancyfoods</v>
      </c>
      <c r="F1284" s="1" t="s">
        <v>4262</v>
      </c>
      <c r="G1284" s="2">
        <f>IFERROR(__xludf.DUMMYFUNCTION("IF(B1284="""","""",COUNTA(SPLIT(B1284,"" "")))"),18.0)</f>
        <v>18</v>
      </c>
    </row>
    <row r="1285">
      <c r="A1285" s="1" t="s">
        <v>4081</v>
      </c>
      <c r="B1285" s="1" t="s">
        <v>4082</v>
      </c>
      <c r="C1285" s="1">
        <v>1.0</v>
      </c>
      <c r="D1285" s="1" t="s">
        <v>16113</v>
      </c>
      <c r="E1285" s="2" t="str">
        <f>IFERROR(__xludf.DUMMYFUNCTION("INDEX(SPLIT(A1285, ""_""), 2)"),"fancyfoods")</f>
        <v>fancyfoods</v>
      </c>
      <c r="F1285" s="1" t="s">
        <v>4262</v>
      </c>
      <c r="G1285" s="2">
        <f>IFERROR(__xludf.DUMMYFUNCTION("IF(B1285="""","""",COUNTA(SPLIT(B1285,"" "")))"),39.0)</f>
        <v>39</v>
      </c>
    </row>
    <row r="1286">
      <c r="A1286" s="1" t="s">
        <v>4083</v>
      </c>
      <c r="B1286" s="1" t="s">
        <v>4084</v>
      </c>
      <c r="C1286" s="1">
        <v>1.0</v>
      </c>
      <c r="D1286" s="1" t="s">
        <v>16113</v>
      </c>
      <c r="E1286" s="2" t="str">
        <f>IFERROR(__xludf.DUMMYFUNCTION("INDEX(SPLIT(A1286, ""_""), 2)"),"fancyfoods")</f>
        <v>fancyfoods</v>
      </c>
      <c r="F1286" s="1" t="s">
        <v>4262</v>
      </c>
      <c r="G1286" s="2">
        <f>IFERROR(__xludf.DUMMYFUNCTION("IF(B1286="""","""",COUNTA(SPLIT(B1286,"" "")))"),37.0)</f>
        <v>37</v>
      </c>
    </row>
    <row r="1287">
      <c r="A1287" s="1" t="s">
        <v>4085</v>
      </c>
      <c r="B1287" s="1" t="s">
        <v>4086</v>
      </c>
      <c r="C1287" s="1">
        <v>1.0</v>
      </c>
      <c r="D1287" s="1" t="s">
        <v>16113</v>
      </c>
      <c r="E1287" s="2" t="str">
        <f>IFERROR(__xludf.DUMMYFUNCTION("INDEX(SPLIT(A1287, ""_""), 2)"),"fancyfoods")</f>
        <v>fancyfoods</v>
      </c>
      <c r="F1287" s="1" t="s">
        <v>4262</v>
      </c>
      <c r="G1287" s="2">
        <f>IFERROR(__xludf.DUMMYFUNCTION("IF(B1287="""","""",COUNTA(SPLIT(B1287,"" "")))"),28.0)</f>
        <v>28</v>
      </c>
    </row>
    <row r="1288">
      <c r="A1288" s="1" t="s">
        <v>4087</v>
      </c>
      <c r="B1288" s="1" t="s">
        <v>4088</v>
      </c>
      <c r="C1288" s="1">
        <v>1.0</v>
      </c>
      <c r="D1288" s="1" t="s">
        <v>16113</v>
      </c>
      <c r="E1288" s="2" t="str">
        <f>IFERROR(__xludf.DUMMYFUNCTION("INDEX(SPLIT(A1288, ""_""), 2)"),"fancyfoods")</f>
        <v>fancyfoods</v>
      </c>
      <c r="F1288" s="1" t="s">
        <v>4262</v>
      </c>
      <c r="G1288" s="2">
        <f>IFERROR(__xludf.DUMMYFUNCTION("IF(B1288="""","""",COUNTA(SPLIT(B1288,"" "")))"),31.0)</f>
        <v>31</v>
      </c>
    </row>
    <row r="1289">
      <c r="A1289" s="1" t="s">
        <v>4089</v>
      </c>
      <c r="B1289" s="1" t="s">
        <v>4090</v>
      </c>
      <c r="C1289" s="1">
        <v>1.0</v>
      </c>
      <c r="D1289" s="1" t="s">
        <v>16113</v>
      </c>
      <c r="E1289" s="2" t="str">
        <f>IFERROR(__xludf.DUMMYFUNCTION("INDEX(SPLIT(A1289, ""_""), 2)"),"fancyfoods")</f>
        <v>fancyfoods</v>
      </c>
      <c r="F1289" s="1" t="s">
        <v>4262</v>
      </c>
      <c r="G1289" s="2">
        <f>IFERROR(__xludf.DUMMYFUNCTION("IF(B1289="""","""",COUNTA(SPLIT(B1289,"" "")))"),33.0)</f>
        <v>33</v>
      </c>
    </row>
    <row r="1290">
      <c r="A1290" s="1" t="s">
        <v>4091</v>
      </c>
      <c r="B1290" s="1" t="s">
        <v>4092</v>
      </c>
      <c r="C1290" s="1">
        <v>1.0</v>
      </c>
      <c r="D1290" s="1" t="s">
        <v>16113</v>
      </c>
      <c r="E1290" s="2" t="str">
        <f>IFERROR(__xludf.DUMMYFUNCTION("INDEX(SPLIT(A1290, ""_""), 2)"),"fancyfoods")</f>
        <v>fancyfoods</v>
      </c>
      <c r="F1290" s="1" t="s">
        <v>4262</v>
      </c>
      <c r="G1290" s="2">
        <f>IFERROR(__xludf.DUMMYFUNCTION("IF(B1290="""","""",COUNTA(SPLIT(B1290,"" "")))"),41.0)</f>
        <v>41</v>
      </c>
    </row>
    <row r="1291">
      <c r="A1291" s="1" t="s">
        <v>4093</v>
      </c>
      <c r="B1291" s="1" t="s">
        <v>4094</v>
      </c>
      <c r="C1291" s="1">
        <v>1.0</v>
      </c>
      <c r="D1291" s="1" t="s">
        <v>16113</v>
      </c>
      <c r="E1291" s="2" t="str">
        <f>IFERROR(__xludf.DUMMYFUNCTION("INDEX(SPLIT(A1291, ""_""), 2)"),"fancyfoods")</f>
        <v>fancyfoods</v>
      </c>
      <c r="F1291" s="1" t="s">
        <v>4262</v>
      </c>
      <c r="G1291" s="2">
        <f>IFERROR(__xludf.DUMMYFUNCTION("IF(B1291="""","""",COUNTA(SPLIT(B1291,"" "")))"),53.0)</f>
        <v>53</v>
      </c>
    </row>
    <row r="1292">
      <c r="A1292" s="1" t="s">
        <v>4095</v>
      </c>
      <c r="B1292" s="1" t="s">
        <v>4096</v>
      </c>
      <c r="C1292" s="1">
        <v>2.0</v>
      </c>
      <c r="D1292" s="1" t="s">
        <v>16118</v>
      </c>
      <c r="E1292" s="2" t="str">
        <f>IFERROR(__xludf.DUMMYFUNCTION("INDEX(SPLIT(A1292, ""_""), 2)"),"fancyfoods")</f>
        <v>fancyfoods</v>
      </c>
      <c r="F1292" s="1" t="s">
        <v>4262</v>
      </c>
      <c r="G1292" s="2">
        <f>IFERROR(__xludf.DUMMYFUNCTION("IF(B1292="""","""",COUNTA(SPLIT(B1292,"" "")))"),14.0)</f>
        <v>14</v>
      </c>
    </row>
    <row r="1293">
      <c r="A1293" s="1" t="s">
        <v>4097</v>
      </c>
      <c r="B1293" s="1" t="s">
        <v>4098</v>
      </c>
      <c r="C1293" s="1">
        <v>1.0</v>
      </c>
      <c r="D1293" s="1" t="s">
        <v>16113</v>
      </c>
      <c r="E1293" s="2" t="str">
        <f>IFERROR(__xludf.DUMMYFUNCTION("INDEX(SPLIT(A1293, ""_""), 2)"),"fancyfoods")</f>
        <v>fancyfoods</v>
      </c>
      <c r="F1293" s="1" t="s">
        <v>4262</v>
      </c>
      <c r="G1293" s="2">
        <f>IFERROR(__xludf.DUMMYFUNCTION("IF(B1293="""","""",COUNTA(SPLIT(B1293,"" "")))"),31.0)</f>
        <v>31</v>
      </c>
    </row>
    <row r="1294">
      <c r="A1294" s="1" t="s">
        <v>4099</v>
      </c>
      <c r="B1294" s="1" t="s">
        <v>4100</v>
      </c>
      <c r="C1294" s="1">
        <v>1.0</v>
      </c>
      <c r="D1294" s="1" t="s">
        <v>16113</v>
      </c>
      <c r="E1294" s="2" t="str">
        <f>IFERROR(__xludf.DUMMYFUNCTION("INDEX(SPLIT(A1294, ""_""), 2)"),"fancyfoods")</f>
        <v>fancyfoods</v>
      </c>
      <c r="F1294" s="1" t="s">
        <v>4262</v>
      </c>
      <c r="G1294" s="2">
        <f>IFERROR(__xludf.DUMMYFUNCTION("IF(B1294="""","""",COUNTA(SPLIT(B1294,"" "")))"),35.0)</f>
        <v>35</v>
      </c>
    </row>
    <row r="1295">
      <c r="A1295" s="1" t="s">
        <v>4101</v>
      </c>
      <c r="B1295" s="1" t="s">
        <v>4102</v>
      </c>
      <c r="C1295" s="1">
        <v>1.0</v>
      </c>
      <c r="D1295" s="1" t="s">
        <v>16113</v>
      </c>
      <c r="E1295" s="2" t="str">
        <f>IFERROR(__xludf.DUMMYFUNCTION("INDEX(SPLIT(A1295, ""_""), 2)"),"fancyfoods")</f>
        <v>fancyfoods</v>
      </c>
      <c r="F1295" s="1" t="s">
        <v>4262</v>
      </c>
      <c r="G1295" s="2">
        <f>IFERROR(__xludf.DUMMYFUNCTION("IF(B1295="""","""",COUNTA(SPLIT(B1295,"" "")))"),46.0)</f>
        <v>46</v>
      </c>
    </row>
    <row r="1296">
      <c r="A1296" s="1" t="s">
        <v>4103</v>
      </c>
      <c r="B1296" s="1" t="s">
        <v>4104</v>
      </c>
      <c r="C1296" s="1">
        <v>1.0</v>
      </c>
      <c r="D1296" s="1" t="s">
        <v>16113</v>
      </c>
      <c r="E1296" s="2" t="str">
        <f>IFERROR(__xludf.DUMMYFUNCTION("INDEX(SPLIT(A1296, ""_""), 2)"),"fancyfoods")</f>
        <v>fancyfoods</v>
      </c>
      <c r="F1296" s="1" t="s">
        <v>4262</v>
      </c>
      <c r="G1296" s="2">
        <f>IFERROR(__xludf.DUMMYFUNCTION("IF(B1296="""","""",COUNTA(SPLIT(B1296,"" "")))"),38.0)</f>
        <v>38</v>
      </c>
    </row>
    <row r="1297">
      <c r="A1297" s="1" t="s">
        <v>4105</v>
      </c>
      <c r="B1297" s="1" t="s">
        <v>4106</v>
      </c>
      <c r="C1297" s="1">
        <v>1.0</v>
      </c>
      <c r="D1297" s="1" t="s">
        <v>16113</v>
      </c>
      <c r="E1297" s="2" t="str">
        <f>IFERROR(__xludf.DUMMYFUNCTION("INDEX(SPLIT(A1297, ""_""), 2)"),"fancyfoods")</f>
        <v>fancyfoods</v>
      </c>
      <c r="F1297" s="1" t="s">
        <v>4262</v>
      </c>
      <c r="G1297" s="2">
        <f>IFERROR(__xludf.DUMMYFUNCTION("IF(B1297="""","""",COUNTA(SPLIT(B1297,"" "")))"),15.0)</f>
        <v>15</v>
      </c>
    </row>
    <row r="1298">
      <c r="A1298" s="1" t="s">
        <v>4107</v>
      </c>
      <c r="B1298" s="1" t="s">
        <v>4108</v>
      </c>
      <c r="C1298" s="1">
        <v>1.0</v>
      </c>
      <c r="D1298" s="1" t="s">
        <v>16113</v>
      </c>
      <c r="E1298" s="2" t="str">
        <f>IFERROR(__xludf.DUMMYFUNCTION("INDEX(SPLIT(A1298, ""_""), 2)"),"fancyfoods")</f>
        <v>fancyfoods</v>
      </c>
      <c r="F1298" s="1" t="s">
        <v>4262</v>
      </c>
      <c r="G1298" s="2">
        <f>IFERROR(__xludf.DUMMYFUNCTION("IF(B1298="""","""",COUNTA(SPLIT(B1298,"" "")))"),20.0)</f>
        <v>20</v>
      </c>
    </row>
    <row r="1299">
      <c r="A1299" s="1" t="s">
        <v>4109</v>
      </c>
      <c r="B1299" s="1" t="s">
        <v>4110</v>
      </c>
      <c r="C1299" s="1">
        <v>1.0</v>
      </c>
      <c r="D1299" s="1" t="s">
        <v>16113</v>
      </c>
      <c r="E1299" s="2" t="str">
        <f>IFERROR(__xludf.DUMMYFUNCTION("INDEX(SPLIT(A1299, ""_""), 2)"),"fancyfoods")</f>
        <v>fancyfoods</v>
      </c>
      <c r="F1299" s="1" t="s">
        <v>4262</v>
      </c>
      <c r="G1299" s="2">
        <f>IFERROR(__xludf.DUMMYFUNCTION("IF(B1299="""","""",COUNTA(SPLIT(B1299,"" "")))"),24.0)</f>
        <v>24</v>
      </c>
    </row>
    <row r="1300">
      <c r="A1300" s="1" t="s">
        <v>4111</v>
      </c>
      <c r="B1300" s="1" t="s">
        <v>4112</v>
      </c>
      <c r="C1300" s="1">
        <v>1.0</v>
      </c>
      <c r="D1300" s="1" t="s">
        <v>16113</v>
      </c>
      <c r="E1300" s="2" t="str">
        <f>IFERROR(__xludf.DUMMYFUNCTION("INDEX(SPLIT(A1300, ""_""), 2)"),"fancyfoods")</f>
        <v>fancyfoods</v>
      </c>
      <c r="F1300" s="1" t="s">
        <v>4262</v>
      </c>
      <c r="G1300" s="2">
        <f>IFERROR(__xludf.DUMMYFUNCTION("IF(B1300="""","""",COUNTA(SPLIT(B1300,"" "")))"),31.0)</f>
        <v>31</v>
      </c>
    </row>
    <row r="1301">
      <c r="A1301" s="1" t="s">
        <v>4113</v>
      </c>
      <c r="B1301" s="1" t="s">
        <v>4114</v>
      </c>
      <c r="C1301" s="1">
        <v>1.0</v>
      </c>
      <c r="D1301" s="1" t="s">
        <v>16113</v>
      </c>
      <c r="E1301" s="2" t="str">
        <f>IFERROR(__xludf.DUMMYFUNCTION("INDEX(SPLIT(A1301, ""_""), 2)"),"fancyfoods")</f>
        <v>fancyfoods</v>
      </c>
      <c r="F1301" s="1" t="s">
        <v>4262</v>
      </c>
      <c r="G1301" s="2">
        <f>IFERROR(__xludf.DUMMYFUNCTION("IF(B1301="""","""",COUNTA(SPLIT(B1301,"" "")))"),23.0)</f>
        <v>23</v>
      </c>
    </row>
    <row r="1302">
      <c r="A1302" s="1" t="s">
        <v>4115</v>
      </c>
      <c r="B1302" s="1" t="s">
        <v>4116</v>
      </c>
      <c r="C1302" s="1">
        <v>1.0</v>
      </c>
      <c r="D1302" s="1" t="s">
        <v>16113</v>
      </c>
      <c r="E1302" s="2" t="str">
        <f>IFERROR(__xludf.DUMMYFUNCTION("INDEX(SPLIT(A1302, ""_""), 2)"),"fancyfoods")</f>
        <v>fancyfoods</v>
      </c>
      <c r="F1302" s="1" t="s">
        <v>4262</v>
      </c>
      <c r="G1302" s="2">
        <f>IFERROR(__xludf.DUMMYFUNCTION("IF(B1302="""","""",COUNTA(SPLIT(B1302,"" "")))"),20.0)</f>
        <v>20</v>
      </c>
    </row>
    <row r="1303">
      <c r="A1303" s="1" t="s">
        <v>4117</v>
      </c>
      <c r="B1303" s="1" t="s">
        <v>4118</v>
      </c>
      <c r="C1303" s="1">
        <v>1.0</v>
      </c>
      <c r="D1303" s="1" t="s">
        <v>16113</v>
      </c>
      <c r="E1303" s="2" t="str">
        <f>IFERROR(__xludf.DUMMYFUNCTION("INDEX(SPLIT(A1303, ""_""), 2)"),"fancyfoods")</f>
        <v>fancyfoods</v>
      </c>
      <c r="F1303" s="1" t="s">
        <v>4262</v>
      </c>
      <c r="G1303" s="2">
        <f>IFERROR(__xludf.DUMMYFUNCTION("IF(B1303="""","""",COUNTA(SPLIT(B1303,"" "")))"),17.0)</f>
        <v>17</v>
      </c>
    </row>
    <row r="1304">
      <c r="A1304" s="1" t="s">
        <v>4119</v>
      </c>
      <c r="B1304" s="1" t="s">
        <v>4120</v>
      </c>
      <c r="C1304" s="1">
        <v>1.0</v>
      </c>
      <c r="D1304" s="1" t="s">
        <v>16113</v>
      </c>
      <c r="E1304" s="2" t="str">
        <f>IFERROR(__xludf.DUMMYFUNCTION("INDEX(SPLIT(A1304, ""_""), 2)"),"fancyfoods")</f>
        <v>fancyfoods</v>
      </c>
      <c r="F1304" s="1" t="s">
        <v>4262</v>
      </c>
      <c r="G1304" s="2">
        <f>IFERROR(__xludf.DUMMYFUNCTION("IF(B1304="""","""",COUNTA(SPLIT(B1304,"" "")))"),10.0)</f>
        <v>10</v>
      </c>
    </row>
    <row r="1305">
      <c r="A1305" s="1" t="s">
        <v>4121</v>
      </c>
      <c r="B1305" s="1" t="s">
        <v>4122</v>
      </c>
      <c r="C1305" s="1">
        <v>1.0</v>
      </c>
      <c r="D1305" s="1" t="s">
        <v>16113</v>
      </c>
      <c r="E1305" s="2" t="str">
        <f>IFERROR(__xludf.DUMMYFUNCTION("INDEX(SPLIT(A1305, ""_""), 2)"),"fancyfoods")</f>
        <v>fancyfoods</v>
      </c>
      <c r="F1305" s="1" t="s">
        <v>4262</v>
      </c>
      <c r="G1305" s="2">
        <f>IFERROR(__xludf.DUMMYFUNCTION("IF(B1305="""","""",COUNTA(SPLIT(B1305,"" "")))"),12.0)</f>
        <v>12</v>
      </c>
    </row>
    <row r="1306">
      <c r="A1306" s="1" t="s">
        <v>4123</v>
      </c>
      <c r="B1306" s="1" t="s">
        <v>4124</v>
      </c>
      <c r="C1306" s="1">
        <v>1.0</v>
      </c>
      <c r="D1306" s="1" t="s">
        <v>16113</v>
      </c>
      <c r="E1306" s="2" t="str">
        <f>IFERROR(__xludf.DUMMYFUNCTION("INDEX(SPLIT(A1306, ""_""), 2)"),"fancyfoods")</f>
        <v>fancyfoods</v>
      </c>
      <c r="F1306" s="1" t="s">
        <v>4262</v>
      </c>
      <c r="G1306" s="2">
        <f>IFERROR(__xludf.DUMMYFUNCTION("IF(B1306="""","""",COUNTA(SPLIT(B1306,"" "")))"),11.0)</f>
        <v>11</v>
      </c>
    </row>
    <row r="1307">
      <c r="A1307" s="1" t="s">
        <v>4125</v>
      </c>
      <c r="B1307" s="1" t="s">
        <v>4126</v>
      </c>
      <c r="C1307" s="1">
        <v>1.0</v>
      </c>
      <c r="D1307" s="1" t="s">
        <v>16113</v>
      </c>
      <c r="E1307" s="2" t="str">
        <f>IFERROR(__xludf.DUMMYFUNCTION("INDEX(SPLIT(A1307, ""_""), 2)"),"fancyfoods")</f>
        <v>fancyfoods</v>
      </c>
      <c r="F1307" s="1" t="s">
        <v>4262</v>
      </c>
      <c r="G1307" s="2">
        <f>IFERROR(__xludf.DUMMYFUNCTION("IF(B1307="""","""",COUNTA(SPLIT(B1307,"" "")))"),22.0)</f>
        <v>22</v>
      </c>
    </row>
    <row r="1308">
      <c r="A1308" s="1" t="s">
        <v>4127</v>
      </c>
      <c r="B1308" s="1" t="s">
        <v>4128</v>
      </c>
      <c r="C1308" s="1">
        <v>1.0</v>
      </c>
      <c r="D1308" s="1" t="s">
        <v>16113</v>
      </c>
      <c r="E1308" s="2" t="str">
        <f>IFERROR(__xludf.DUMMYFUNCTION("INDEX(SPLIT(A1308, ""_""), 2)"),"fancyfoods")</f>
        <v>fancyfoods</v>
      </c>
      <c r="F1308" s="1" t="s">
        <v>4262</v>
      </c>
      <c r="G1308" s="2">
        <f>IFERROR(__xludf.DUMMYFUNCTION("IF(B1308="""","""",COUNTA(SPLIT(B1308,"" "")))"),12.0)</f>
        <v>12</v>
      </c>
    </row>
    <row r="1309">
      <c r="A1309" s="1" t="s">
        <v>4129</v>
      </c>
      <c r="B1309" s="1" t="s">
        <v>4130</v>
      </c>
      <c r="C1309" s="1">
        <v>1.0</v>
      </c>
      <c r="D1309" s="1" t="s">
        <v>16113</v>
      </c>
      <c r="E1309" s="2" t="str">
        <f>IFERROR(__xludf.DUMMYFUNCTION("INDEX(SPLIT(A1309, ""_""), 2)"),"fancyfoods")</f>
        <v>fancyfoods</v>
      </c>
      <c r="F1309" s="1" t="s">
        <v>4262</v>
      </c>
      <c r="G1309" s="2">
        <f>IFERROR(__xludf.DUMMYFUNCTION("IF(B1309="""","""",COUNTA(SPLIT(B1309,"" "")))"),14.0)</f>
        <v>14</v>
      </c>
    </row>
    <row r="1310">
      <c r="A1310" s="1" t="s">
        <v>4131</v>
      </c>
      <c r="B1310" s="1" t="s">
        <v>4132</v>
      </c>
      <c r="C1310" s="1">
        <v>1.0</v>
      </c>
      <c r="D1310" s="1" t="s">
        <v>16113</v>
      </c>
      <c r="E1310" s="2" t="str">
        <f>IFERROR(__xludf.DUMMYFUNCTION("INDEX(SPLIT(A1310, ""_""), 2)"),"fancyfoods")</f>
        <v>fancyfoods</v>
      </c>
      <c r="F1310" s="1" t="s">
        <v>4262</v>
      </c>
      <c r="G1310" s="2">
        <f>IFERROR(__xludf.DUMMYFUNCTION("IF(B1310="""","""",COUNTA(SPLIT(B1310,"" "")))"),15.0)</f>
        <v>15</v>
      </c>
    </row>
    <row r="1311">
      <c r="A1311" s="1" t="s">
        <v>4133</v>
      </c>
      <c r="B1311" s="1" t="s">
        <v>4134</v>
      </c>
      <c r="C1311" s="1">
        <v>1.0</v>
      </c>
      <c r="D1311" s="1" t="s">
        <v>16113</v>
      </c>
      <c r="E1311" s="2" t="str">
        <f>IFERROR(__xludf.DUMMYFUNCTION("INDEX(SPLIT(A1311, ""_""), 2)"),"fancyfoods")</f>
        <v>fancyfoods</v>
      </c>
      <c r="F1311" s="1" t="s">
        <v>4262</v>
      </c>
      <c r="G1311" s="2">
        <f>IFERROR(__xludf.DUMMYFUNCTION("IF(B1311="""","""",COUNTA(SPLIT(B1311,"" "")))"),11.0)</f>
        <v>11</v>
      </c>
    </row>
    <row r="1312">
      <c r="A1312" s="1" t="s">
        <v>4135</v>
      </c>
      <c r="B1312" s="1" t="s">
        <v>4136</v>
      </c>
      <c r="C1312" s="1">
        <v>2.0</v>
      </c>
      <c r="D1312" s="1" t="s">
        <v>16118</v>
      </c>
      <c r="E1312" s="2" t="str">
        <f>IFERROR(__xludf.DUMMYFUNCTION("INDEX(SPLIT(A1312, ""_""), 2)"),"fancyfoods")</f>
        <v>fancyfoods</v>
      </c>
      <c r="F1312" s="1" t="s">
        <v>4262</v>
      </c>
      <c r="G1312" s="2">
        <f>IFERROR(__xludf.DUMMYFUNCTION("IF(B1312="""","""",COUNTA(SPLIT(B1312,"" "")))"),10.0)</f>
        <v>10</v>
      </c>
    </row>
    <row r="1313">
      <c r="A1313" s="1" t="s">
        <v>4137</v>
      </c>
      <c r="B1313" s="1" t="s">
        <v>4138</v>
      </c>
      <c r="C1313" s="1">
        <v>2.0</v>
      </c>
      <c r="D1313" s="1" t="s">
        <v>16118</v>
      </c>
      <c r="E1313" s="2" t="str">
        <f>IFERROR(__xludf.DUMMYFUNCTION("INDEX(SPLIT(A1313, ""_""), 2)"),"fancyfoods")</f>
        <v>fancyfoods</v>
      </c>
      <c r="F1313" s="1" t="s">
        <v>4262</v>
      </c>
      <c r="G1313" s="2">
        <f>IFERROR(__xludf.DUMMYFUNCTION("IF(B1313="""","""",COUNTA(SPLIT(B1313,"" "")))"),14.0)</f>
        <v>14</v>
      </c>
    </row>
    <row r="1314">
      <c r="A1314" s="1" t="s">
        <v>4139</v>
      </c>
      <c r="B1314" s="1" t="s">
        <v>4140</v>
      </c>
      <c r="C1314" s="1">
        <v>1.0</v>
      </c>
      <c r="D1314" s="1" t="s">
        <v>16113</v>
      </c>
      <c r="E1314" s="2" t="str">
        <f>IFERROR(__xludf.DUMMYFUNCTION("INDEX(SPLIT(A1314, ""_""), 2)"),"fancyfoods")</f>
        <v>fancyfoods</v>
      </c>
      <c r="F1314" s="1" t="s">
        <v>4262</v>
      </c>
      <c r="G1314" s="2">
        <f>IFERROR(__xludf.DUMMYFUNCTION("IF(B1314="""","""",COUNTA(SPLIT(B1314,"" "")))"),16.0)</f>
        <v>16</v>
      </c>
    </row>
    <row r="1315">
      <c r="A1315" s="1" t="s">
        <v>4141</v>
      </c>
      <c r="B1315" s="1" t="s">
        <v>4142</v>
      </c>
      <c r="C1315" s="1">
        <v>1.0</v>
      </c>
      <c r="D1315" s="1" t="s">
        <v>16113</v>
      </c>
      <c r="E1315" s="2" t="str">
        <f>IFERROR(__xludf.DUMMYFUNCTION("INDEX(SPLIT(A1315, ""_""), 2)"),"fancyfoods")</f>
        <v>fancyfoods</v>
      </c>
      <c r="F1315" s="1" t="s">
        <v>4262</v>
      </c>
      <c r="G1315" s="2">
        <f>IFERROR(__xludf.DUMMYFUNCTION("IF(B1315="""","""",COUNTA(SPLIT(B1315,"" "")))"),12.0)</f>
        <v>12</v>
      </c>
    </row>
    <row r="1316">
      <c r="A1316" s="1" t="s">
        <v>4143</v>
      </c>
      <c r="B1316" s="1" t="s">
        <v>4144</v>
      </c>
      <c r="C1316" s="1">
        <v>1.0</v>
      </c>
      <c r="D1316" s="1" t="s">
        <v>16113</v>
      </c>
      <c r="E1316" s="2" t="str">
        <f>IFERROR(__xludf.DUMMYFUNCTION("INDEX(SPLIT(A1316, ""_""), 2)"),"fancyfoods")</f>
        <v>fancyfoods</v>
      </c>
      <c r="F1316" s="1" t="s">
        <v>4262</v>
      </c>
      <c r="G1316" s="2">
        <f>IFERROR(__xludf.DUMMYFUNCTION("IF(B1316="""","""",COUNTA(SPLIT(B1316,"" "")))"),26.0)</f>
        <v>26</v>
      </c>
    </row>
    <row r="1317">
      <c r="A1317" s="1" t="s">
        <v>4145</v>
      </c>
      <c r="B1317" s="1" t="s">
        <v>4146</v>
      </c>
      <c r="C1317" s="1">
        <v>1.0</v>
      </c>
      <c r="D1317" s="1" t="s">
        <v>16113</v>
      </c>
      <c r="E1317" s="2" t="str">
        <f>IFERROR(__xludf.DUMMYFUNCTION("INDEX(SPLIT(A1317, ""_""), 2)"),"fancyfoods")</f>
        <v>fancyfoods</v>
      </c>
      <c r="F1317" s="1" t="s">
        <v>4262</v>
      </c>
      <c r="G1317" s="2">
        <f>IFERROR(__xludf.DUMMYFUNCTION("IF(B1317="""","""",COUNTA(SPLIT(B1317,"" "")))"),22.0)</f>
        <v>22</v>
      </c>
    </row>
    <row r="1318">
      <c r="A1318" s="1" t="s">
        <v>4147</v>
      </c>
      <c r="B1318" s="1" t="s">
        <v>4148</v>
      </c>
      <c r="C1318" s="1">
        <v>1.0</v>
      </c>
      <c r="D1318" s="1" t="s">
        <v>16113</v>
      </c>
      <c r="E1318" s="2" t="str">
        <f>IFERROR(__xludf.DUMMYFUNCTION("INDEX(SPLIT(A1318, ""_""), 2)"),"fancyfoods")</f>
        <v>fancyfoods</v>
      </c>
      <c r="F1318" s="1" t="s">
        <v>4262</v>
      </c>
      <c r="G1318" s="2">
        <f>IFERROR(__xludf.DUMMYFUNCTION("IF(B1318="""","""",COUNTA(SPLIT(B1318,"" "")))"),20.0)</f>
        <v>20</v>
      </c>
    </row>
    <row r="1319">
      <c r="A1319" s="1" t="s">
        <v>4149</v>
      </c>
      <c r="B1319" s="1" t="s">
        <v>4150</v>
      </c>
      <c r="C1319" s="1">
        <v>1.0</v>
      </c>
      <c r="D1319" s="1" t="s">
        <v>16113</v>
      </c>
      <c r="E1319" s="2" t="str">
        <f>IFERROR(__xludf.DUMMYFUNCTION("INDEX(SPLIT(A1319, ""_""), 2)"),"fancyfoods")</f>
        <v>fancyfoods</v>
      </c>
      <c r="F1319" s="1" t="s">
        <v>4262</v>
      </c>
      <c r="G1319" s="2">
        <f>IFERROR(__xludf.DUMMYFUNCTION("IF(B1319="""","""",COUNTA(SPLIT(B1319,"" "")))"),30.0)</f>
        <v>30</v>
      </c>
    </row>
    <row r="1320">
      <c r="A1320" s="1" t="s">
        <v>4151</v>
      </c>
      <c r="B1320" s="1" t="s">
        <v>4152</v>
      </c>
      <c r="C1320" s="1">
        <v>2.0</v>
      </c>
      <c r="D1320" s="1" t="s">
        <v>16118</v>
      </c>
      <c r="E1320" s="2" t="str">
        <f>IFERROR(__xludf.DUMMYFUNCTION("INDEX(SPLIT(A1320, ""_""), 2)"),"fancyfoods")</f>
        <v>fancyfoods</v>
      </c>
      <c r="F1320" s="1" t="s">
        <v>4262</v>
      </c>
      <c r="G1320" s="2">
        <f>IFERROR(__xludf.DUMMYFUNCTION("IF(B1320="""","""",COUNTA(SPLIT(B1320,"" "")))"),18.0)</f>
        <v>18</v>
      </c>
    </row>
    <row r="1321">
      <c r="A1321" s="1" t="s">
        <v>4153</v>
      </c>
      <c r="B1321" s="1" t="s">
        <v>4154</v>
      </c>
      <c r="C1321" s="1">
        <v>2.0</v>
      </c>
      <c r="D1321" s="1" t="s">
        <v>16118</v>
      </c>
      <c r="E1321" s="2" t="str">
        <f>IFERROR(__xludf.DUMMYFUNCTION("INDEX(SPLIT(A1321, ""_""), 2)"),"fancyfoods")</f>
        <v>fancyfoods</v>
      </c>
      <c r="F1321" s="1" t="s">
        <v>4262</v>
      </c>
      <c r="G1321" s="2">
        <f>IFERROR(__xludf.DUMMYFUNCTION("IF(B1321="""","""",COUNTA(SPLIT(B1321,"" "")))"),11.0)</f>
        <v>11</v>
      </c>
    </row>
    <row r="1322">
      <c r="A1322" s="1" t="s">
        <v>4155</v>
      </c>
      <c r="B1322" s="1" t="s">
        <v>4156</v>
      </c>
      <c r="C1322" s="1">
        <v>1.0</v>
      </c>
      <c r="D1322" s="1" t="s">
        <v>16113</v>
      </c>
      <c r="E1322" s="2" t="str">
        <f>IFERROR(__xludf.DUMMYFUNCTION("INDEX(SPLIT(A1322, ""_""), 2)"),"fancyfoods")</f>
        <v>fancyfoods</v>
      </c>
      <c r="F1322" s="1" t="s">
        <v>4262</v>
      </c>
      <c r="G1322" s="2">
        <f>IFERROR(__xludf.DUMMYFUNCTION("IF(B1322="""","""",COUNTA(SPLIT(B1322,"" "")))"),21.0)</f>
        <v>21</v>
      </c>
    </row>
    <row r="1323">
      <c r="A1323" s="1" t="s">
        <v>4157</v>
      </c>
      <c r="B1323" s="1" t="s">
        <v>4158</v>
      </c>
      <c r="C1323" s="1">
        <v>1.0</v>
      </c>
      <c r="D1323" s="1" t="s">
        <v>16113</v>
      </c>
      <c r="E1323" s="2" t="str">
        <f>IFERROR(__xludf.DUMMYFUNCTION("INDEX(SPLIT(A1323, ""_""), 2)"),"fancyfoods")</f>
        <v>fancyfoods</v>
      </c>
      <c r="F1323" s="1" t="s">
        <v>4262</v>
      </c>
      <c r="G1323" s="2">
        <f>IFERROR(__xludf.DUMMYFUNCTION("IF(B1323="""","""",COUNTA(SPLIT(B1323,"" "")))"),21.0)</f>
        <v>21</v>
      </c>
    </row>
    <row r="1324">
      <c r="A1324" s="1" t="s">
        <v>4159</v>
      </c>
      <c r="B1324" s="1" t="s">
        <v>4160</v>
      </c>
      <c r="C1324" s="1">
        <v>1.0</v>
      </c>
      <c r="D1324" s="1" t="s">
        <v>16113</v>
      </c>
      <c r="E1324" s="2" t="str">
        <f>IFERROR(__xludf.DUMMYFUNCTION("INDEX(SPLIT(A1324, ""_""), 2)"),"fancyfoods")</f>
        <v>fancyfoods</v>
      </c>
      <c r="F1324" s="1" t="s">
        <v>4262</v>
      </c>
      <c r="G1324" s="2">
        <f>IFERROR(__xludf.DUMMYFUNCTION("IF(B1324="""","""",COUNTA(SPLIT(B1324,"" "")))"),18.0)</f>
        <v>18</v>
      </c>
    </row>
    <row r="1325">
      <c r="A1325" s="1" t="s">
        <v>4161</v>
      </c>
      <c r="B1325" s="1" t="s">
        <v>4162</v>
      </c>
      <c r="C1325" s="1">
        <v>1.0</v>
      </c>
      <c r="D1325" s="1" t="s">
        <v>16113</v>
      </c>
      <c r="E1325" s="2" t="str">
        <f>IFERROR(__xludf.DUMMYFUNCTION("INDEX(SPLIT(A1325, ""_""), 2)"),"fancyfoods")</f>
        <v>fancyfoods</v>
      </c>
      <c r="F1325" s="1" t="s">
        <v>4262</v>
      </c>
      <c r="G1325" s="2">
        <f>IFERROR(__xludf.DUMMYFUNCTION("IF(B1325="""","""",COUNTA(SPLIT(B1325,"" "")))"),27.0)</f>
        <v>27</v>
      </c>
    </row>
    <row r="1326">
      <c r="A1326" s="1" t="s">
        <v>4163</v>
      </c>
      <c r="B1326" s="1" t="s">
        <v>4164</v>
      </c>
      <c r="C1326" s="1">
        <v>2.0</v>
      </c>
      <c r="D1326" s="1" t="s">
        <v>16118</v>
      </c>
      <c r="E1326" s="2" t="str">
        <f>IFERROR(__xludf.DUMMYFUNCTION("INDEX(SPLIT(A1326, ""_""), 2)"),"fancyfoods")</f>
        <v>fancyfoods</v>
      </c>
      <c r="F1326" s="1" t="s">
        <v>4262</v>
      </c>
      <c r="G1326" s="2">
        <f>IFERROR(__xludf.DUMMYFUNCTION("IF(B1326="""","""",COUNTA(SPLIT(B1326,"" "")))"),17.0)</f>
        <v>17</v>
      </c>
    </row>
    <row r="1327">
      <c r="A1327" s="1" t="s">
        <v>4165</v>
      </c>
      <c r="B1327" s="1" t="s">
        <v>4166</v>
      </c>
      <c r="C1327" s="1">
        <v>2.0</v>
      </c>
      <c r="D1327" s="1" t="s">
        <v>16118</v>
      </c>
      <c r="E1327" s="2" t="str">
        <f>IFERROR(__xludf.DUMMYFUNCTION("INDEX(SPLIT(A1327, ""_""), 2)"),"fancyfoods")</f>
        <v>fancyfoods</v>
      </c>
      <c r="F1327" s="1" t="s">
        <v>4262</v>
      </c>
      <c r="G1327" s="2">
        <f>IFERROR(__xludf.DUMMYFUNCTION("IF(B1327="""","""",COUNTA(SPLIT(B1327,"" "")))"),11.0)</f>
        <v>11</v>
      </c>
    </row>
    <row r="1328">
      <c r="A1328" s="1" t="s">
        <v>4167</v>
      </c>
      <c r="B1328" s="1" t="s">
        <v>4168</v>
      </c>
      <c r="C1328" s="1">
        <v>1.0</v>
      </c>
      <c r="D1328" s="1" t="s">
        <v>16113</v>
      </c>
      <c r="E1328" s="2" t="str">
        <f>IFERROR(__xludf.DUMMYFUNCTION("INDEX(SPLIT(A1328, ""_""), 2)"),"fancyfoods")</f>
        <v>fancyfoods</v>
      </c>
      <c r="F1328" s="1" t="s">
        <v>4262</v>
      </c>
      <c r="G1328" s="2">
        <f>IFERROR(__xludf.DUMMYFUNCTION("IF(B1328="""","""",COUNTA(SPLIT(B1328,"" "")))"),14.0)</f>
        <v>14</v>
      </c>
    </row>
    <row r="1329">
      <c r="A1329" s="1" t="s">
        <v>4169</v>
      </c>
      <c r="B1329" s="1" t="s">
        <v>4170</v>
      </c>
      <c r="C1329" s="1">
        <v>1.0</v>
      </c>
      <c r="D1329" s="1" t="s">
        <v>16113</v>
      </c>
      <c r="E1329" s="2" t="str">
        <f>IFERROR(__xludf.DUMMYFUNCTION("INDEX(SPLIT(A1329, ""_""), 2)"),"fancyfoods")</f>
        <v>fancyfoods</v>
      </c>
      <c r="F1329" s="1" t="s">
        <v>4262</v>
      </c>
      <c r="G1329" s="2">
        <f>IFERROR(__xludf.DUMMYFUNCTION("IF(B1329="""","""",COUNTA(SPLIT(B1329,"" "")))"),21.0)</f>
        <v>21</v>
      </c>
    </row>
    <row r="1330">
      <c r="A1330" s="1" t="s">
        <v>4171</v>
      </c>
      <c r="B1330" s="1" t="s">
        <v>4172</v>
      </c>
      <c r="C1330" s="1">
        <v>1.0</v>
      </c>
      <c r="D1330" s="1" t="s">
        <v>16113</v>
      </c>
      <c r="E1330" s="2" t="str">
        <f>IFERROR(__xludf.DUMMYFUNCTION("INDEX(SPLIT(A1330, ""_""), 2)"),"fancyfoods")</f>
        <v>fancyfoods</v>
      </c>
      <c r="F1330" s="1" t="s">
        <v>4262</v>
      </c>
      <c r="G1330" s="2">
        <f>IFERROR(__xludf.DUMMYFUNCTION("IF(B1330="""","""",COUNTA(SPLIT(B1330,"" "")))"),31.0)</f>
        <v>31</v>
      </c>
    </row>
    <row r="1331">
      <c r="A1331" s="1" t="s">
        <v>4173</v>
      </c>
      <c r="B1331" s="1" t="s">
        <v>4174</v>
      </c>
      <c r="C1331" s="1">
        <v>2.0</v>
      </c>
      <c r="D1331" s="1" t="s">
        <v>16118</v>
      </c>
      <c r="E1331" s="2" t="str">
        <f>IFERROR(__xludf.DUMMYFUNCTION("INDEX(SPLIT(A1331, ""_""), 2)"),"fancyfoods")</f>
        <v>fancyfoods</v>
      </c>
      <c r="F1331" s="1" t="s">
        <v>4262</v>
      </c>
      <c r="G1331" s="2">
        <f>IFERROR(__xludf.DUMMYFUNCTION("IF(B1331="""","""",COUNTA(SPLIT(B1331,"" "")))"),30.0)</f>
        <v>30</v>
      </c>
    </row>
    <row r="1332">
      <c r="A1332" s="1" t="s">
        <v>4175</v>
      </c>
      <c r="B1332" s="1" t="s">
        <v>4176</v>
      </c>
      <c r="C1332" s="1">
        <v>1.0</v>
      </c>
      <c r="D1332" s="1" t="s">
        <v>16113</v>
      </c>
      <c r="E1332" s="2" t="str">
        <f>IFERROR(__xludf.DUMMYFUNCTION("INDEX(SPLIT(A1332, ""_""), 2)"),"fancyfoods")</f>
        <v>fancyfoods</v>
      </c>
      <c r="F1332" s="1" t="s">
        <v>4262</v>
      </c>
      <c r="G1332" s="2">
        <f>IFERROR(__xludf.DUMMYFUNCTION("IF(B1332="""","""",COUNTA(SPLIT(B1332,"" "")))"),61.0)</f>
        <v>61</v>
      </c>
    </row>
    <row r="1333">
      <c r="A1333" s="1" t="s">
        <v>4177</v>
      </c>
      <c r="B1333" s="1" t="s">
        <v>4178</v>
      </c>
      <c r="C1333" s="1">
        <v>1.0</v>
      </c>
      <c r="D1333" s="1" t="s">
        <v>16113</v>
      </c>
      <c r="E1333" s="2" t="str">
        <f>IFERROR(__xludf.DUMMYFUNCTION("INDEX(SPLIT(A1333, ""_""), 2)"),"fancyfoods")</f>
        <v>fancyfoods</v>
      </c>
      <c r="F1333" s="1" t="s">
        <v>4262</v>
      </c>
      <c r="G1333" s="2">
        <f>IFERROR(__xludf.DUMMYFUNCTION("IF(B1333="""","""",COUNTA(SPLIT(B1333,"" "")))"),33.0)</f>
        <v>33</v>
      </c>
    </row>
    <row r="1334">
      <c r="A1334" s="1" t="s">
        <v>4179</v>
      </c>
      <c r="B1334" s="1" t="s">
        <v>4180</v>
      </c>
      <c r="C1334" s="1">
        <v>1.0</v>
      </c>
      <c r="D1334" s="1" t="s">
        <v>16113</v>
      </c>
      <c r="E1334" s="2" t="str">
        <f>IFERROR(__xludf.DUMMYFUNCTION("INDEX(SPLIT(A1334, ""_""), 2)"),"fancyfoods")</f>
        <v>fancyfoods</v>
      </c>
      <c r="F1334" s="1" t="s">
        <v>4262</v>
      </c>
      <c r="G1334" s="2">
        <f>IFERROR(__xludf.DUMMYFUNCTION("IF(B1334="""","""",COUNTA(SPLIT(B1334,"" "")))"),27.0)</f>
        <v>27</v>
      </c>
    </row>
    <row r="1335">
      <c r="A1335" s="1" t="s">
        <v>4181</v>
      </c>
      <c r="B1335" s="1" t="s">
        <v>4182</v>
      </c>
      <c r="C1335" s="1">
        <v>1.0</v>
      </c>
      <c r="D1335" s="1" t="s">
        <v>16113</v>
      </c>
      <c r="E1335" s="2" t="str">
        <f>IFERROR(__xludf.DUMMYFUNCTION("INDEX(SPLIT(A1335, ""_""), 2)"),"fancyfoods")</f>
        <v>fancyfoods</v>
      </c>
      <c r="F1335" s="1" t="s">
        <v>4262</v>
      </c>
      <c r="G1335" s="2">
        <f>IFERROR(__xludf.DUMMYFUNCTION("IF(B1335="""","""",COUNTA(SPLIT(B1335,"" "")))"),17.0)</f>
        <v>17</v>
      </c>
    </row>
    <row r="1336">
      <c r="A1336" s="1" t="s">
        <v>4183</v>
      </c>
      <c r="B1336" s="1" t="s">
        <v>4184</v>
      </c>
      <c r="C1336" s="1">
        <v>1.0</v>
      </c>
      <c r="D1336" s="1" t="s">
        <v>16113</v>
      </c>
      <c r="E1336" s="2" t="str">
        <f>IFERROR(__xludf.DUMMYFUNCTION("INDEX(SPLIT(A1336, ""_""), 2)"),"fancyfoods")</f>
        <v>fancyfoods</v>
      </c>
      <c r="F1336" s="1" t="s">
        <v>4262</v>
      </c>
      <c r="G1336" s="2">
        <f>IFERROR(__xludf.DUMMYFUNCTION("IF(B1336="""","""",COUNTA(SPLIT(B1336,"" "")))"),21.0)</f>
        <v>21</v>
      </c>
    </row>
    <row r="1337">
      <c r="A1337" s="1" t="s">
        <v>4185</v>
      </c>
      <c r="B1337" s="1" t="s">
        <v>4186</v>
      </c>
      <c r="C1337" s="1">
        <v>1.0</v>
      </c>
      <c r="D1337" s="1" t="s">
        <v>16113</v>
      </c>
      <c r="E1337" s="2" t="str">
        <f>IFERROR(__xludf.DUMMYFUNCTION("INDEX(SPLIT(A1337, ""_""), 2)"),"fancyfoods")</f>
        <v>fancyfoods</v>
      </c>
      <c r="F1337" s="1" t="s">
        <v>4262</v>
      </c>
      <c r="G1337" s="2">
        <f>IFERROR(__xludf.DUMMYFUNCTION("IF(B1337="""","""",COUNTA(SPLIT(B1337,"" "")))"),18.0)</f>
        <v>18</v>
      </c>
    </row>
    <row r="1338">
      <c r="A1338" s="1" t="s">
        <v>4187</v>
      </c>
      <c r="B1338" s="1" t="s">
        <v>4188</v>
      </c>
      <c r="C1338" s="1">
        <v>1.0</v>
      </c>
      <c r="D1338" s="1" t="s">
        <v>16113</v>
      </c>
      <c r="E1338" s="2" t="str">
        <f>IFERROR(__xludf.DUMMYFUNCTION("INDEX(SPLIT(A1338, ""_""), 2)"),"fancyfoods")</f>
        <v>fancyfoods</v>
      </c>
      <c r="F1338" s="1" t="s">
        <v>4262</v>
      </c>
      <c r="G1338" s="2">
        <f>IFERROR(__xludf.DUMMYFUNCTION("IF(B1338="""","""",COUNTA(SPLIT(B1338,"" "")))"),30.0)</f>
        <v>30</v>
      </c>
    </row>
    <row r="1339">
      <c r="A1339" s="1" t="s">
        <v>4189</v>
      </c>
      <c r="B1339" s="1" t="s">
        <v>4190</v>
      </c>
      <c r="C1339" s="1">
        <v>1.0</v>
      </c>
      <c r="D1339" s="1" t="s">
        <v>16113</v>
      </c>
      <c r="E1339" s="2" t="str">
        <f>IFERROR(__xludf.DUMMYFUNCTION("INDEX(SPLIT(A1339, ""_""), 2)"),"fancyfoods")</f>
        <v>fancyfoods</v>
      </c>
      <c r="F1339" s="1" t="s">
        <v>4262</v>
      </c>
      <c r="G1339" s="2">
        <f>IFERROR(__xludf.DUMMYFUNCTION("IF(B1339="""","""",COUNTA(SPLIT(B1339,"" "")))"),22.0)</f>
        <v>22</v>
      </c>
    </row>
    <row r="1340">
      <c r="A1340" s="1" t="s">
        <v>4191</v>
      </c>
      <c r="B1340" s="1" t="s">
        <v>4192</v>
      </c>
      <c r="C1340" s="1">
        <v>1.0</v>
      </c>
      <c r="D1340" s="1" t="s">
        <v>16113</v>
      </c>
      <c r="E1340" s="2" t="str">
        <f>IFERROR(__xludf.DUMMYFUNCTION("INDEX(SPLIT(A1340, ""_""), 2)"),"fancyfoods")</f>
        <v>fancyfoods</v>
      </c>
      <c r="F1340" s="1" t="s">
        <v>4262</v>
      </c>
      <c r="G1340" s="2">
        <f>IFERROR(__xludf.DUMMYFUNCTION("IF(B1340="""","""",COUNTA(SPLIT(B1340,"" "")))"),30.0)</f>
        <v>30</v>
      </c>
    </row>
    <row r="1341">
      <c r="A1341" s="1" t="s">
        <v>4193</v>
      </c>
      <c r="B1341" s="1" t="s">
        <v>4194</v>
      </c>
      <c r="C1341" s="1">
        <v>1.0</v>
      </c>
      <c r="D1341" s="1" t="s">
        <v>16113</v>
      </c>
      <c r="E1341" s="2" t="str">
        <f>IFERROR(__xludf.DUMMYFUNCTION("INDEX(SPLIT(A1341, ""_""), 2)"),"fancyfoods")</f>
        <v>fancyfoods</v>
      </c>
      <c r="F1341" s="1" t="s">
        <v>4262</v>
      </c>
      <c r="G1341" s="2">
        <f>IFERROR(__xludf.DUMMYFUNCTION("IF(B1341="""","""",COUNTA(SPLIT(B1341,"" "")))"),33.0)</f>
        <v>33</v>
      </c>
    </row>
    <row r="1342">
      <c r="A1342" s="1" t="s">
        <v>4195</v>
      </c>
      <c r="B1342" s="1" t="s">
        <v>4196</v>
      </c>
      <c r="C1342" s="1">
        <v>1.0</v>
      </c>
      <c r="D1342" s="1" t="s">
        <v>16113</v>
      </c>
      <c r="E1342" s="2" t="str">
        <f>IFERROR(__xludf.DUMMYFUNCTION("INDEX(SPLIT(A1342, ""_""), 2)"),"fancyfoods")</f>
        <v>fancyfoods</v>
      </c>
      <c r="F1342" s="1" t="s">
        <v>4262</v>
      </c>
      <c r="G1342" s="2">
        <f>IFERROR(__xludf.DUMMYFUNCTION("IF(B1342="""","""",COUNTA(SPLIT(B1342,"" "")))"),30.0)</f>
        <v>30</v>
      </c>
    </row>
    <row r="1343">
      <c r="A1343" s="1" t="s">
        <v>4197</v>
      </c>
      <c r="B1343" s="1" t="s">
        <v>4198</v>
      </c>
      <c r="C1343" s="1">
        <v>2.0</v>
      </c>
      <c r="D1343" s="1" t="s">
        <v>16118</v>
      </c>
      <c r="E1343" s="2" t="str">
        <f>IFERROR(__xludf.DUMMYFUNCTION("INDEX(SPLIT(A1343, ""_""), 2)"),"fancyfoods")</f>
        <v>fancyfoods</v>
      </c>
      <c r="F1343" s="1" t="s">
        <v>4262</v>
      </c>
      <c r="G1343" s="2">
        <f>IFERROR(__xludf.DUMMYFUNCTION("IF(B1343="""","""",COUNTA(SPLIT(B1343,"" "")))"),9.0)</f>
        <v>9</v>
      </c>
    </row>
    <row r="1344">
      <c r="A1344" s="1" t="s">
        <v>4199</v>
      </c>
      <c r="B1344" s="1" t="s">
        <v>4200</v>
      </c>
      <c r="C1344" s="1">
        <v>9.0</v>
      </c>
      <c r="D1344" s="1" t="s">
        <v>16120</v>
      </c>
      <c r="E1344" s="2" t="str">
        <f>IFERROR(__xludf.DUMMYFUNCTION("INDEX(SPLIT(A1344, ""_""), 2)"),"fancyfoods")</f>
        <v>fancyfoods</v>
      </c>
      <c r="F1344" s="1" t="s">
        <v>4262</v>
      </c>
      <c r="G1344" s="2">
        <f>IFERROR(__xludf.DUMMYFUNCTION("IF(B1344="""","""",COUNTA(SPLIT(B1344,"" "")))"),9.0)</f>
        <v>9</v>
      </c>
    </row>
    <row r="1345">
      <c r="A1345" s="1" t="s">
        <v>4201</v>
      </c>
      <c r="B1345" s="1" t="s">
        <v>4202</v>
      </c>
      <c r="C1345" s="1">
        <v>1.0</v>
      </c>
      <c r="D1345" s="1" t="s">
        <v>16113</v>
      </c>
      <c r="E1345" s="2" t="str">
        <f>IFERROR(__xludf.DUMMYFUNCTION("INDEX(SPLIT(A1345, ""_""), 2)"),"fancyfoods")</f>
        <v>fancyfoods</v>
      </c>
      <c r="F1345" s="1" t="s">
        <v>4262</v>
      </c>
      <c r="G1345" s="2">
        <f>IFERROR(__xludf.DUMMYFUNCTION("IF(B1345="""","""",COUNTA(SPLIT(B1345,"" "")))"),30.0)</f>
        <v>30</v>
      </c>
    </row>
    <row r="1346">
      <c r="A1346" s="1" t="s">
        <v>4203</v>
      </c>
      <c r="B1346" s="1" t="s">
        <v>4204</v>
      </c>
      <c r="C1346" s="1">
        <v>9.0</v>
      </c>
      <c r="D1346" s="1" t="s">
        <v>16120</v>
      </c>
      <c r="E1346" s="2" t="str">
        <f>IFERROR(__xludf.DUMMYFUNCTION("INDEX(SPLIT(A1346, ""_""), 2)"),"fancyfoods")</f>
        <v>fancyfoods</v>
      </c>
      <c r="F1346" s="1" t="s">
        <v>4262</v>
      </c>
      <c r="G1346" s="2">
        <f>IFERROR(__xludf.DUMMYFUNCTION("IF(B1346="""","""",COUNTA(SPLIT(B1346,"" "")))"),7.0)</f>
        <v>7</v>
      </c>
    </row>
    <row r="1347">
      <c r="A1347" s="1" t="s">
        <v>4205</v>
      </c>
      <c r="B1347" s="1" t="s">
        <v>4206</v>
      </c>
      <c r="C1347" s="1">
        <v>2.0</v>
      </c>
      <c r="D1347" s="1" t="s">
        <v>16118</v>
      </c>
      <c r="E1347" s="2" t="str">
        <f>IFERROR(__xludf.DUMMYFUNCTION("INDEX(SPLIT(A1347, ""_""), 2)"),"fancyfoods")</f>
        <v>fancyfoods</v>
      </c>
      <c r="F1347" s="1" t="s">
        <v>4262</v>
      </c>
      <c r="G1347" s="2">
        <f>IFERROR(__xludf.DUMMYFUNCTION("IF(B1347="""","""",COUNTA(SPLIT(B1347,"" "")))"),2.0)</f>
        <v>2</v>
      </c>
    </row>
    <row r="1348">
      <c r="A1348" s="1" t="s">
        <v>4207</v>
      </c>
      <c r="B1348" s="1" t="s">
        <v>4208</v>
      </c>
      <c r="C1348" s="1">
        <v>11.0</v>
      </c>
      <c r="D1348" s="1" t="s">
        <v>16122</v>
      </c>
      <c r="E1348" s="2" t="str">
        <f>IFERROR(__xludf.DUMMYFUNCTION("INDEX(SPLIT(A1348, ""_""), 2)"),"fancyfoods")</f>
        <v>fancyfoods</v>
      </c>
      <c r="F1348" s="1" t="s">
        <v>4262</v>
      </c>
      <c r="G1348" s="2">
        <f>IFERROR(__xludf.DUMMYFUNCTION("IF(B1348="""","""",COUNTA(SPLIT(B1348,"" "")))"),19.0)</f>
        <v>19</v>
      </c>
    </row>
    <row r="1349">
      <c r="A1349" s="1" t="s">
        <v>4209</v>
      </c>
      <c r="B1349" s="1" t="s">
        <v>4210</v>
      </c>
      <c r="C1349" s="1">
        <v>12.0</v>
      </c>
      <c r="D1349" s="1" t="s">
        <v>16124</v>
      </c>
      <c r="E1349" s="2" t="str">
        <f>IFERROR(__xludf.DUMMYFUNCTION("INDEX(SPLIT(A1349, ""_""), 2)"),"fancyfoods")</f>
        <v>fancyfoods</v>
      </c>
      <c r="F1349" s="1" t="s">
        <v>4262</v>
      </c>
      <c r="G1349" s="2">
        <f>IFERROR(__xludf.DUMMYFUNCTION("IF(B1349="""","""",COUNTA(SPLIT(B1349,"" "")))"),8.0)</f>
        <v>8</v>
      </c>
    </row>
    <row r="1350">
      <c r="A1350" s="1" t="s">
        <v>4211</v>
      </c>
      <c r="B1350" s="1" t="s">
        <v>4212</v>
      </c>
      <c r="C1350" s="1">
        <v>11.0</v>
      </c>
      <c r="D1350" s="1" t="s">
        <v>16122</v>
      </c>
      <c r="E1350" s="2" t="str">
        <f>IFERROR(__xludf.DUMMYFUNCTION("INDEX(SPLIT(A1350, ""_""), 2)"),"fancyfoods")</f>
        <v>fancyfoods</v>
      </c>
      <c r="F1350" s="1" t="s">
        <v>4262</v>
      </c>
      <c r="G1350" s="2">
        <f>IFERROR(__xludf.DUMMYFUNCTION("IF(B1350="""","""",COUNTA(SPLIT(B1350,"" "")))"),18.0)</f>
        <v>18</v>
      </c>
    </row>
    <row r="1351">
      <c r="A1351" s="1" t="s">
        <v>4213</v>
      </c>
      <c r="B1351" s="1" t="s">
        <v>4214</v>
      </c>
      <c r="C1351" s="1">
        <v>12.0</v>
      </c>
      <c r="D1351" s="1" t="s">
        <v>16124</v>
      </c>
      <c r="E1351" s="2" t="str">
        <f>IFERROR(__xludf.DUMMYFUNCTION("INDEX(SPLIT(A1351, ""_""), 2)"),"fancyfoods")</f>
        <v>fancyfoods</v>
      </c>
      <c r="F1351" s="1" t="s">
        <v>4262</v>
      </c>
      <c r="G1351" s="2">
        <f>IFERROR(__xludf.DUMMYFUNCTION("IF(B1351="""","""",COUNTA(SPLIT(B1351,"" "")))"),16.0)</f>
        <v>16</v>
      </c>
    </row>
    <row r="1352">
      <c r="A1352" s="1" t="s">
        <v>4215</v>
      </c>
      <c r="B1352" s="1" t="s">
        <v>4216</v>
      </c>
      <c r="C1352" s="1">
        <v>11.0</v>
      </c>
      <c r="D1352" s="1" t="s">
        <v>16122</v>
      </c>
      <c r="E1352" s="2" t="str">
        <f>IFERROR(__xludf.DUMMYFUNCTION("INDEX(SPLIT(A1352, ""_""), 2)"),"fancyfoods")</f>
        <v>fancyfoods</v>
      </c>
      <c r="F1352" s="1" t="s">
        <v>4262</v>
      </c>
      <c r="G1352" s="2">
        <f>IFERROR(__xludf.DUMMYFUNCTION("IF(B1352="""","""",COUNTA(SPLIT(B1352,"" "")))"),20.0)</f>
        <v>20</v>
      </c>
    </row>
    <row r="1353">
      <c r="A1353" s="1" t="s">
        <v>4217</v>
      </c>
      <c r="B1353" s="1" t="s">
        <v>4218</v>
      </c>
      <c r="C1353" s="1">
        <v>12.0</v>
      </c>
      <c r="D1353" s="1" t="s">
        <v>16124</v>
      </c>
      <c r="E1353" s="2" t="str">
        <f>IFERROR(__xludf.DUMMYFUNCTION("INDEX(SPLIT(A1353, ""_""), 2)"),"fancyfoods")</f>
        <v>fancyfoods</v>
      </c>
      <c r="F1353" s="1" t="s">
        <v>4262</v>
      </c>
      <c r="G1353" s="2">
        <f>IFERROR(__xludf.DUMMYFUNCTION("IF(B1353="""","""",COUNTA(SPLIT(B1353,"" "")))"),9.0)</f>
        <v>9</v>
      </c>
    </row>
    <row r="1354">
      <c r="A1354" s="1" t="s">
        <v>4219</v>
      </c>
      <c r="B1354" s="1" t="s">
        <v>4220</v>
      </c>
      <c r="C1354" s="1">
        <v>11.0</v>
      </c>
      <c r="D1354" s="1" t="s">
        <v>16122</v>
      </c>
      <c r="E1354" s="2" t="str">
        <f>IFERROR(__xludf.DUMMYFUNCTION("INDEX(SPLIT(A1354, ""_""), 2)"),"fancyfoods")</f>
        <v>fancyfoods</v>
      </c>
      <c r="F1354" s="1" t="s">
        <v>4262</v>
      </c>
      <c r="G1354" s="2">
        <f>IFERROR(__xludf.DUMMYFUNCTION("IF(B1354="""","""",COUNTA(SPLIT(B1354,"" "")))"),8.0)</f>
        <v>8</v>
      </c>
    </row>
    <row r="1355">
      <c r="A1355" s="1" t="s">
        <v>4221</v>
      </c>
      <c r="B1355" s="1" t="s">
        <v>4222</v>
      </c>
      <c r="C1355" s="1">
        <v>12.0</v>
      </c>
      <c r="D1355" s="1" t="s">
        <v>16124</v>
      </c>
      <c r="E1355" s="2" t="str">
        <f>IFERROR(__xludf.DUMMYFUNCTION("INDEX(SPLIT(A1355, ""_""), 2)"),"fancyfoods")</f>
        <v>fancyfoods</v>
      </c>
      <c r="F1355" s="1" t="s">
        <v>4262</v>
      </c>
      <c r="G1355" s="2">
        <f>IFERROR(__xludf.DUMMYFUNCTION("IF(B1355="""","""",COUNTA(SPLIT(B1355,"" "")))"),13.0)</f>
        <v>13</v>
      </c>
    </row>
    <row r="1356">
      <c r="A1356" s="1" t="s">
        <v>4223</v>
      </c>
      <c r="B1356" s="1" t="s">
        <v>4224</v>
      </c>
      <c r="C1356" s="1">
        <v>11.0</v>
      </c>
      <c r="D1356" s="1" t="s">
        <v>16122</v>
      </c>
      <c r="E1356" s="2" t="str">
        <f>IFERROR(__xludf.DUMMYFUNCTION("INDEX(SPLIT(A1356, ""_""), 2)"),"fancyfoods")</f>
        <v>fancyfoods</v>
      </c>
      <c r="F1356" s="1" t="s">
        <v>4262</v>
      </c>
      <c r="G1356" s="2">
        <f>IFERROR(__xludf.DUMMYFUNCTION("IF(B1356="""","""",COUNTA(SPLIT(B1356,"" "")))"),13.0)</f>
        <v>13</v>
      </c>
    </row>
    <row r="1357">
      <c r="A1357" s="1" t="s">
        <v>4225</v>
      </c>
      <c r="B1357" s="1" t="s">
        <v>4226</v>
      </c>
      <c r="C1357" s="1">
        <v>12.0</v>
      </c>
      <c r="D1357" s="1" t="s">
        <v>16124</v>
      </c>
      <c r="E1357" s="2" t="str">
        <f>IFERROR(__xludf.DUMMYFUNCTION("INDEX(SPLIT(A1357, ""_""), 2)"),"fancyfoods")</f>
        <v>fancyfoods</v>
      </c>
      <c r="F1357" s="1" t="s">
        <v>4262</v>
      </c>
      <c r="G1357" s="2">
        <f>IFERROR(__xludf.DUMMYFUNCTION("IF(B1357="""","""",COUNTA(SPLIT(B1357,"" "")))"),10.0)</f>
        <v>10</v>
      </c>
    </row>
    <row r="1358">
      <c r="A1358" s="1" t="s">
        <v>4227</v>
      </c>
      <c r="B1358" s="1" t="s">
        <v>4228</v>
      </c>
      <c r="C1358" s="1">
        <v>11.0</v>
      </c>
      <c r="D1358" s="1" t="s">
        <v>16122</v>
      </c>
      <c r="E1358" s="2" t="str">
        <f>IFERROR(__xludf.DUMMYFUNCTION("INDEX(SPLIT(A1358, ""_""), 2)"),"fancyfoods")</f>
        <v>fancyfoods</v>
      </c>
      <c r="F1358" s="1" t="s">
        <v>4262</v>
      </c>
      <c r="G1358" s="2">
        <f>IFERROR(__xludf.DUMMYFUNCTION("IF(B1358="""","""",COUNTA(SPLIT(B1358,"" "")))"),16.0)</f>
        <v>16</v>
      </c>
    </row>
    <row r="1359">
      <c r="A1359" s="1" t="s">
        <v>4229</v>
      </c>
      <c r="B1359" s="1" t="s">
        <v>4230</v>
      </c>
      <c r="C1359" s="1">
        <v>12.0</v>
      </c>
      <c r="D1359" s="1" t="s">
        <v>16124</v>
      </c>
      <c r="E1359" s="2" t="str">
        <f>IFERROR(__xludf.DUMMYFUNCTION("INDEX(SPLIT(A1359, ""_""), 2)"),"fancyfoods")</f>
        <v>fancyfoods</v>
      </c>
      <c r="F1359" s="1" t="s">
        <v>4262</v>
      </c>
      <c r="G1359" s="2">
        <f>IFERROR(__xludf.DUMMYFUNCTION("IF(B1359="""","""",COUNTA(SPLIT(B1359,"" "")))"),4.0)</f>
        <v>4</v>
      </c>
    </row>
    <row r="1360">
      <c r="A1360" s="1" t="s">
        <v>4231</v>
      </c>
      <c r="B1360" s="1" t="s">
        <v>4232</v>
      </c>
      <c r="C1360" s="1">
        <v>11.0</v>
      </c>
      <c r="D1360" s="1" t="s">
        <v>16122</v>
      </c>
      <c r="E1360" s="2" t="str">
        <f>IFERROR(__xludf.DUMMYFUNCTION("INDEX(SPLIT(A1360, ""_""), 2)"),"fancyfoods")</f>
        <v>fancyfoods</v>
      </c>
      <c r="F1360" s="1" t="s">
        <v>4262</v>
      </c>
      <c r="G1360" s="2">
        <f>IFERROR(__xludf.DUMMYFUNCTION("IF(B1360="""","""",COUNTA(SPLIT(B1360,"" "")))"),14.0)</f>
        <v>14</v>
      </c>
    </row>
    <row r="1361">
      <c r="A1361" s="1" t="s">
        <v>4233</v>
      </c>
      <c r="B1361" s="1" t="s">
        <v>4234</v>
      </c>
      <c r="C1361" s="1">
        <v>1.0</v>
      </c>
      <c r="D1361" s="1" t="s">
        <v>16113</v>
      </c>
      <c r="E1361" s="2" t="str">
        <f>IFERROR(__xludf.DUMMYFUNCTION("INDEX(SPLIT(A1361, ""_""), 2)"),"fancyfoods")</f>
        <v>fancyfoods</v>
      </c>
      <c r="F1361" s="1" t="s">
        <v>4262</v>
      </c>
      <c r="G1361" s="2">
        <f>IFERROR(__xludf.DUMMYFUNCTION("IF(B1361="""","""",COUNTA(SPLIT(B1361,"" "")))"),34.0)</f>
        <v>34</v>
      </c>
    </row>
    <row r="1362">
      <c r="A1362" s="1" t="s">
        <v>4235</v>
      </c>
      <c r="B1362" s="1" t="s">
        <v>4236</v>
      </c>
      <c r="C1362" s="1">
        <v>1.0</v>
      </c>
      <c r="D1362" s="1" t="s">
        <v>16113</v>
      </c>
      <c r="E1362" s="2" t="str">
        <f>IFERROR(__xludf.DUMMYFUNCTION("INDEX(SPLIT(A1362, ""_""), 2)"),"fancyfoods")</f>
        <v>fancyfoods</v>
      </c>
      <c r="F1362" s="1" t="s">
        <v>4262</v>
      </c>
      <c r="G1362" s="2">
        <f>IFERROR(__xludf.DUMMYFUNCTION("IF(B1362="""","""",COUNTA(SPLIT(B1362,"" "")))"),41.0)</f>
        <v>41</v>
      </c>
    </row>
    <row r="1363">
      <c r="A1363" s="1" t="s">
        <v>4237</v>
      </c>
      <c r="B1363" s="1" t="s">
        <v>4238</v>
      </c>
      <c r="C1363" s="1">
        <v>2.0</v>
      </c>
      <c r="D1363" s="1" t="s">
        <v>16118</v>
      </c>
      <c r="E1363" s="2" t="str">
        <f>IFERROR(__xludf.DUMMYFUNCTION("INDEX(SPLIT(A1363, ""_""), 2)"),"fancyfoods")</f>
        <v>fancyfoods</v>
      </c>
      <c r="F1363" s="1" t="s">
        <v>4262</v>
      </c>
      <c r="G1363" s="2">
        <f>IFERROR(__xludf.DUMMYFUNCTION("IF(B1363="""","""",COUNTA(SPLIT(B1363,"" "")))"),20.0)</f>
        <v>20</v>
      </c>
    </row>
    <row r="1364">
      <c r="A1364" s="1" t="s">
        <v>4239</v>
      </c>
      <c r="B1364" s="1" t="s">
        <v>4240</v>
      </c>
      <c r="C1364" s="1">
        <v>1.0</v>
      </c>
      <c r="D1364" s="1" t="s">
        <v>16113</v>
      </c>
      <c r="E1364" s="2" t="str">
        <f>IFERROR(__xludf.DUMMYFUNCTION("INDEX(SPLIT(A1364, ""_""), 2)"),"fancyfoods")</f>
        <v>fancyfoods</v>
      </c>
      <c r="F1364" s="1" t="s">
        <v>4262</v>
      </c>
      <c r="G1364" s="2">
        <f>IFERROR(__xludf.DUMMYFUNCTION("IF(B1364="""","""",COUNTA(SPLIT(B1364,"" "")))"),33.0)</f>
        <v>33</v>
      </c>
    </row>
    <row r="1365">
      <c r="A1365" s="1" t="s">
        <v>4241</v>
      </c>
      <c r="B1365" s="1" t="s">
        <v>4242</v>
      </c>
      <c r="C1365" s="1">
        <v>2.0</v>
      </c>
      <c r="D1365" s="1" t="s">
        <v>16118</v>
      </c>
      <c r="E1365" s="2" t="str">
        <f>IFERROR(__xludf.DUMMYFUNCTION("INDEX(SPLIT(A1365, ""_""), 2)"),"fancyfoods")</f>
        <v>fancyfoods</v>
      </c>
      <c r="F1365" s="1" t="s">
        <v>4262</v>
      </c>
      <c r="G1365" s="2">
        <f>IFERROR(__xludf.DUMMYFUNCTION("IF(B1365="""","""",COUNTA(SPLIT(B1365,"" "")))"),6.0)</f>
        <v>6</v>
      </c>
    </row>
    <row r="1366">
      <c r="A1366" s="1" t="s">
        <v>4243</v>
      </c>
      <c r="B1366" s="1" t="s">
        <v>4244</v>
      </c>
      <c r="C1366" s="1">
        <v>1.0</v>
      </c>
      <c r="D1366" s="1" t="s">
        <v>16113</v>
      </c>
      <c r="E1366" s="2" t="str">
        <f>IFERROR(__xludf.DUMMYFUNCTION("INDEX(SPLIT(A1366, ""_""), 2)"),"fancyfoods")</f>
        <v>fancyfoods</v>
      </c>
      <c r="F1366" s="1" t="s">
        <v>4262</v>
      </c>
      <c r="G1366" s="2">
        <f>IFERROR(__xludf.DUMMYFUNCTION("IF(B1366="""","""",COUNTA(SPLIT(B1366,"" "")))"),22.0)</f>
        <v>22</v>
      </c>
    </row>
    <row r="1367">
      <c r="A1367" s="1" t="s">
        <v>4245</v>
      </c>
      <c r="B1367" s="1" t="s">
        <v>4246</v>
      </c>
      <c r="C1367" s="1">
        <v>1.0</v>
      </c>
      <c r="D1367" s="1" t="s">
        <v>16113</v>
      </c>
      <c r="E1367" s="2" t="str">
        <f>IFERROR(__xludf.DUMMYFUNCTION("INDEX(SPLIT(A1367, ""_""), 2)"),"fancyfoods")</f>
        <v>fancyfoods</v>
      </c>
      <c r="F1367" s="1" t="s">
        <v>4262</v>
      </c>
      <c r="G1367" s="2">
        <f>IFERROR(__xludf.DUMMYFUNCTION("IF(B1367="""","""",COUNTA(SPLIT(B1367,"" "")))"),39.0)</f>
        <v>39</v>
      </c>
    </row>
    <row r="1368">
      <c r="A1368" s="1" t="s">
        <v>4247</v>
      </c>
      <c r="B1368" s="1" t="s">
        <v>4248</v>
      </c>
      <c r="C1368" s="1">
        <v>1.0</v>
      </c>
      <c r="D1368" s="1" t="s">
        <v>16113</v>
      </c>
      <c r="E1368" s="2" t="str">
        <f>IFERROR(__xludf.DUMMYFUNCTION("INDEX(SPLIT(A1368, ""_""), 2)"),"fancyfoods")</f>
        <v>fancyfoods</v>
      </c>
      <c r="F1368" s="1" t="s">
        <v>4262</v>
      </c>
      <c r="G1368" s="2">
        <f>IFERROR(__xludf.DUMMYFUNCTION("IF(B1368="""","""",COUNTA(SPLIT(B1368,"" "")))"),29.0)</f>
        <v>29</v>
      </c>
    </row>
    <row r="1369">
      <c r="A1369" s="1" t="s">
        <v>4249</v>
      </c>
      <c r="B1369" s="1" t="s">
        <v>4250</v>
      </c>
      <c r="C1369" s="1">
        <v>2.0</v>
      </c>
      <c r="D1369" s="1" t="s">
        <v>16118</v>
      </c>
      <c r="E1369" s="2" t="str">
        <f>IFERROR(__xludf.DUMMYFUNCTION("INDEX(SPLIT(A1369, ""_""), 2)"),"fancyfoods")</f>
        <v>fancyfoods</v>
      </c>
      <c r="F1369" s="1" t="s">
        <v>4262</v>
      </c>
      <c r="G1369" s="2">
        <f>IFERROR(__xludf.DUMMYFUNCTION("IF(B1369="""","""",COUNTA(SPLIT(B1369,"" "")))"),10.0)</f>
        <v>10</v>
      </c>
    </row>
    <row r="1370">
      <c r="A1370" s="1" t="s">
        <v>4251</v>
      </c>
      <c r="B1370" s="1" t="s">
        <v>4252</v>
      </c>
      <c r="C1370" s="1">
        <v>9.0</v>
      </c>
      <c r="D1370" s="1" t="s">
        <v>16120</v>
      </c>
      <c r="E1370" s="2" t="str">
        <f>IFERROR(__xludf.DUMMYFUNCTION("INDEX(SPLIT(A1370, ""_""), 2)"),"fancyfoods")</f>
        <v>fancyfoods</v>
      </c>
      <c r="F1370" s="1" t="s">
        <v>4262</v>
      </c>
      <c r="G1370" s="2">
        <f>IFERROR(__xludf.DUMMYFUNCTION("IF(B1370="""","""",COUNTA(SPLIT(B1370,"" "")))"),14.0)</f>
        <v>14</v>
      </c>
    </row>
    <row r="1371">
      <c r="A1371" s="1" t="s">
        <v>4253</v>
      </c>
      <c r="B1371" s="1" t="s">
        <v>4254</v>
      </c>
      <c r="C1371" s="1">
        <v>2.0</v>
      </c>
      <c r="D1371" s="1" t="s">
        <v>16118</v>
      </c>
      <c r="E1371" s="2" t="str">
        <f>IFERROR(__xludf.DUMMYFUNCTION("INDEX(SPLIT(A1371, ""_""), 2)"),"fancyfoods")</f>
        <v>fancyfoods</v>
      </c>
      <c r="F1371" s="1" t="s">
        <v>4262</v>
      </c>
      <c r="G1371" s="2">
        <f>IFERROR(__xludf.DUMMYFUNCTION("IF(B1371="""","""",COUNTA(SPLIT(B1371,"" "")))"),30.0)</f>
        <v>30</v>
      </c>
    </row>
    <row r="1372">
      <c r="A1372" s="1" t="s">
        <v>4255</v>
      </c>
      <c r="B1372" s="1" t="s">
        <v>4256</v>
      </c>
      <c r="C1372" s="1">
        <v>1.0</v>
      </c>
      <c r="D1372" s="1" t="s">
        <v>16113</v>
      </c>
      <c r="E1372" s="2" t="str">
        <f>IFERROR(__xludf.DUMMYFUNCTION("INDEX(SPLIT(A1372, ""_""), 2)"),"fancyfoods")</f>
        <v>fancyfoods</v>
      </c>
      <c r="F1372" s="1" t="s">
        <v>4262</v>
      </c>
      <c r="G1372" s="2">
        <f>IFERROR(__xludf.DUMMYFUNCTION("IF(B1372="""","""",COUNTA(SPLIT(B1372,"" "")))"),14.0)</f>
        <v>14</v>
      </c>
    </row>
    <row r="1373">
      <c r="A1373" s="1" t="s">
        <v>4257</v>
      </c>
      <c r="B1373" s="1" t="s">
        <v>4258</v>
      </c>
      <c r="C1373" s="1">
        <v>2.0</v>
      </c>
      <c r="D1373" s="1" t="s">
        <v>16118</v>
      </c>
      <c r="E1373" s="2" t="str">
        <f>IFERROR(__xludf.DUMMYFUNCTION("INDEX(SPLIT(A1373, ""_""), 2)"),"fancyfoods")</f>
        <v>fancyfoods</v>
      </c>
      <c r="F1373" s="1" t="s">
        <v>4262</v>
      </c>
      <c r="G1373" s="2">
        <f>IFERROR(__xludf.DUMMYFUNCTION("IF(B1373="""","""",COUNTA(SPLIT(B1373,"" "")))"),14.0)</f>
        <v>14</v>
      </c>
    </row>
    <row r="1374">
      <c r="A1374" s="1" t="s">
        <v>4259</v>
      </c>
      <c r="B1374" s="1" t="s">
        <v>4260</v>
      </c>
      <c r="C1374" s="1">
        <v>1.0</v>
      </c>
      <c r="D1374" s="1" t="s">
        <v>16113</v>
      </c>
      <c r="E1374" s="2" t="str">
        <f>IFERROR(__xludf.DUMMYFUNCTION("INDEX(SPLIT(A1374, ""_""), 2)"),"fancyfoods")</f>
        <v>fancyfoods</v>
      </c>
      <c r="F1374" s="1" t="s">
        <v>4262</v>
      </c>
      <c r="G1374" s="2">
        <f>IFERROR(__xludf.DUMMYFUNCTION("IF(B1374="""","""",COUNTA(SPLIT(B1374,"" "")))"),14.0)</f>
        <v>14</v>
      </c>
    </row>
    <row r="1375">
      <c r="A1375" s="1" t="s">
        <v>4261</v>
      </c>
      <c r="B1375" s="1" t="s">
        <v>4262</v>
      </c>
      <c r="C1375" s="1">
        <v>1.0</v>
      </c>
      <c r="D1375" s="1" t="s">
        <v>16113</v>
      </c>
      <c r="E1375" s="2" t="str">
        <f>IFERROR(__xludf.DUMMYFUNCTION("INDEX(SPLIT(A1375, ""_""), 2)"),"fancyfoods")</f>
        <v>fancyfoods</v>
      </c>
      <c r="F1375" s="1" t="s">
        <v>4262</v>
      </c>
      <c r="G1375" s="2">
        <f>IFERROR(__xludf.DUMMYFUNCTION("IF(B1375="""","""",COUNTA(SPLIT(B1375,"" "")))"),5.0)</f>
        <v>5</v>
      </c>
    </row>
    <row r="1376">
      <c r="A1376" s="1" t="s">
        <v>4263</v>
      </c>
      <c r="B1376" s="1" t="s">
        <v>4264</v>
      </c>
      <c r="C1376" s="1">
        <v>1.0</v>
      </c>
      <c r="D1376" s="1" t="s">
        <v>16113</v>
      </c>
      <c r="E1376" s="2" t="str">
        <f>IFERROR(__xludf.DUMMYFUNCTION("INDEX(SPLIT(A1376, ""_""), 2)"),"fancyfoods")</f>
        <v>fancyfoods</v>
      </c>
      <c r="F1376" s="1" t="s">
        <v>4262</v>
      </c>
      <c r="G1376" s="2">
        <f>IFERROR(__xludf.DUMMYFUNCTION("IF(B1376="""","""",COUNTA(SPLIT(B1376,"" "")))"),35.0)</f>
        <v>35</v>
      </c>
    </row>
    <row r="1377">
      <c r="A1377" s="1" t="s">
        <v>4265</v>
      </c>
      <c r="B1377" s="1" t="s">
        <v>4266</v>
      </c>
      <c r="C1377" s="1">
        <v>1.0</v>
      </c>
      <c r="D1377" s="1" t="s">
        <v>16113</v>
      </c>
      <c r="E1377" s="2" t="str">
        <f>IFERROR(__xludf.DUMMYFUNCTION("INDEX(SPLIT(A1377, ""_""), 2)"),"fancyfoods")</f>
        <v>fancyfoods</v>
      </c>
      <c r="F1377" s="1" t="s">
        <v>4262</v>
      </c>
      <c r="G1377" s="2">
        <f>IFERROR(__xludf.DUMMYFUNCTION("IF(B1377="""","""",COUNTA(SPLIT(B1377,"" "")))"),28.0)</f>
        <v>28</v>
      </c>
    </row>
    <row r="1378">
      <c r="A1378" s="1" t="s">
        <v>4267</v>
      </c>
      <c r="B1378" s="1" t="s">
        <v>4268</v>
      </c>
      <c r="C1378" s="1">
        <v>2.0</v>
      </c>
      <c r="D1378" s="1" t="s">
        <v>16118</v>
      </c>
      <c r="E1378" s="2" t="str">
        <f>IFERROR(__xludf.DUMMYFUNCTION("INDEX(SPLIT(A1378, ""_""), 2)"),"fancyfoods")</f>
        <v>fancyfoods</v>
      </c>
      <c r="F1378" s="1" t="s">
        <v>4262</v>
      </c>
      <c r="G1378" s="2">
        <f>IFERROR(__xludf.DUMMYFUNCTION("IF(B1378="""","""",COUNTA(SPLIT(B1378,"" "")))"),7.0)</f>
        <v>7</v>
      </c>
    </row>
    <row r="1379">
      <c r="A1379" s="1" t="s">
        <v>4269</v>
      </c>
      <c r="B1379" s="1" t="s">
        <v>4270</v>
      </c>
      <c r="C1379" s="1">
        <v>9.0</v>
      </c>
      <c r="D1379" s="1" t="s">
        <v>16120</v>
      </c>
      <c r="E1379" s="2" t="str">
        <f>IFERROR(__xludf.DUMMYFUNCTION("INDEX(SPLIT(A1379, ""_""), 2)"),"fancyfoods")</f>
        <v>fancyfoods</v>
      </c>
      <c r="F1379" s="1" t="s">
        <v>4262</v>
      </c>
      <c r="G1379" s="2">
        <f>IFERROR(__xludf.DUMMYFUNCTION("IF(B1379="""","""",COUNTA(SPLIT(B1379,"" "")))"),27.0)</f>
        <v>27</v>
      </c>
    </row>
    <row r="1380">
      <c r="A1380" s="1" t="s">
        <v>4271</v>
      </c>
      <c r="B1380" s="1" t="s">
        <v>4272</v>
      </c>
      <c r="C1380" s="1">
        <v>2.0</v>
      </c>
      <c r="D1380" s="1" t="s">
        <v>16118</v>
      </c>
      <c r="E1380" s="2" t="str">
        <f>IFERROR(__xludf.DUMMYFUNCTION("INDEX(SPLIT(A1380, ""_""), 2)"),"fancyfoods")</f>
        <v>fancyfoods</v>
      </c>
      <c r="F1380" s="1" t="s">
        <v>4262</v>
      </c>
      <c r="G1380" s="2">
        <f>IFERROR(__xludf.DUMMYFUNCTION("IF(B1380="""","""",COUNTA(SPLIT(B1380,"" "")))"),8.0)</f>
        <v>8</v>
      </c>
    </row>
    <row r="1381">
      <c r="A1381" s="1" t="s">
        <v>4273</v>
      </c>
      <c r="B1381" s="1" t="s">
        <v>4274</v>
      </c>
      <c r="C1381" s="1">
        <v>1.0</v>
      </c>
      <c r="D1381" s="1" t="s">
        <v>16113</v>
      </c>
      <c r="E1381" s="2" t="str">
        <f>IFERROR(__xludf.DUMMYFUNCTION("INDEX(SPLIT(A1381, ""_""), 2)"),"fancyfoods")</f>
        <v>fancyfoods</v>
      </c>
      <c r="F1381" s="1" t="s">
        <v>4262</v>
      </c>
      <c r="G1381" s="2">
        <f>IFERROR(__xludf.DUMMYFUNCTION("IF(B1381="""","""",COUNTA(SPLIT(B1381,"" "")))"),47.0)</f>
        <v>47</v>
      </c>
    </row>
    <row r="1382">
      <c r="A1382" s="1" t="s">
        <v>4275</v>
      </c>
      <c r="B1382" s="1" t="s">
        <v>4276</v>
      </c>
      <c r="C1382" s="1">
        <v>1.0</v>
      </c>
      <c r="D1382" s="1" t="s">
        <v>16113</v>
      </c>
      <c r="E1382" s="2" t="str">
        <f>IFERROR(__xludf.DUMMYFUNCTION("INDEX(SPLIT(A1382, ""_""), 2)"),"fancyfoods")</f>
        <v>fancyfoods</v>
      </c>
      <c r="F1382" s="1" t="s">
        <v>4262</v>
      </c>
      <c r="G1382" s="2">
        <f>IFERROR(__xludf.DUMMYFUNCTION("IF(B1382="""","""",COUNTA(SPLIT(B1382,"" "")))"),16.0)</f>
        <v>16</v>
      </c>
    </row>
    <row r="1383">
      <c r="A1383" s="1" t="s">
        <v>4277</v>
      </c>
      <c r="B1383" s="1" t="s">
        <v>4278</v>
      </c>
      <c r="C1383" s="1">
        <v>1.0</v>
      </c>
      <c r="D1383" s="1" t="s">
        <v>16113</v>
      </c>
      <c r="E1383" s="2" t="str">
        <f>IFERROR(__xludf.DUMMYFUNCTION("INDEX(SPLIT(A1383, ""_""), 2)"),"fancyfoods")</f>
        <v>fancyfoods</v>
      </c>
      <c r="F1383" s="1" t="s">
        <v>4262</v>
      </c>
      <c r="G1383" s="2">
        <f>IFERROR(__xludf.DUMMYFUNCTION("IF(B1383="""","""",COUNTA(SPLIT(B1383,"" "")))"),15.0)</f>
        <v>15</v>
      </c>
    </row>
    <row r="1384">
      <c r="A1384" s="1" t="s">
        <v>4279</v>
      </c>
      <c r="B1384" s="1" t="s">
        <v>4280</v>
      </c>
      <c r="C1384" s="1">
        <v>1.0</v>
      </c>
      <c r="D1384" s="1" t="s">
        <v>16113</v>
      </c>
      <c r="E1384" s="2" t="str">
        <f>IFERROR(__xludf.DUMMYFUNCTION("INDEX(SPLIT(A1384, ""_""), 2)"),"fire")</f>
        <v>fire</v>
      </c>
      <c r="F1384" s="1" t="s">
        <v>4350</v>
      </c>
      <c r="G1384" s="2">
        <f>IFERROR(__xludf.DUMMYFUNCTION("IF(B1384="""","""",COUNTA(SPLIT(B1384,"" "")))"),18.0)</f>
        <v>18</v>
      </c>
    </row>
    <row r="1385">
      <c r="A1385" s="1" t="s">
        <v>4281</v>
      </c>
      <c r="B1385" s="1" t="s">
        <v>4282</v>
      </c>
      <c r="C1385" s="1">
        <v>1.0</v>
      </c>
      <c r="D1385" s="1" t="s">
        <v>16113</v>
      </c>
      <c r="E1385" s="2" t="str">
        <f>IFERROR(__xludf.DUMMYFUNCTION("INDEX(SPLIT(A1385, ""_""), 2)"),"fire")</f>
        <v>fire</v>
      </c>
      <c r="F1385" s="1" t="s">
        <v>4350</v>
      </c>
      <c r="G1385" s="2">
        <f>IFERROR(__xludf.DUMMYFUNCTION("IF(B1385="""","""",COUNTA(SPLIT(B1385,"" "")))"),8.0)</f>
        <v>8</v>
      </c>
    </row>
    <row r="1386">
      <c r="A1386" s="1" t="s">
        <v>4283</v>
      </c>
      <c r="B1386" s="1" t="s">
        <v>4284</v>
      </c>
      <c r="C1386" s="1">
        <v>3.0</v>
      </c>
      <c r="D1386" s="1" t="s">
        <v>818</v>
      </c>
      <c r="E1386" s="2" t="str">
        <f>IFERROR(__xludf.DUMMYFUNCTION("INDEX(SPLIT(A1386, ""_""), 2)"),"fire")</f>
        <v>fire</v>
      </c>
      <c r="F1386" s="1" t="s">
        <v>4350</v>
      </c>
      <c r="G1386" s="2">
        <f>IFERROR(__xludf.DUMMYFUNCTION("IF(B1386="""","""",COUNTA(SPLIT(B1386,"" "")))"),15.0)</f>
        <v>15</v>
      </c>
    </row>
    <row r="1387">
      <c r="A1387" s="1" t="s">
        <v>4285</v>
      </c>
      <c r="B1387" s="1" t="s">
        <v>4286</v>
      </c>
      <c r="C1387" s="1">
        <v>1.0</v>
      </c>
      <c r="D1387" s="1" t="s">
        <v>16113</v>
      </c>
      <c r="E1387" s="2" t="str">
        <f>IFERROR(__xludf.DUMMYFUNCTION("INDEX(SPLIT(A1387, ""_""), 2)"),"fire")</f>
        <v>fire</v>
      </c>
      <c r="F1387" s="1" t="s">
        <v>4350</v>
      </c>
      <c r="G1387" s="2">
        <f>IFERROR(__xludf.DUMMYFUNCTION("IF(B1387="""","""",COUNTA(SPLIT(B1387,"" "")))"),30.0)</f>
        <v>30</v>
      </c>
    </row>
    <row r="1388">
      <c r="A1388" s="1" t="s">
        <v>4287</v>
      </c>
      <c r="B1388" s="1" t="s">
        <v>4288</v>
      </c>
      <c r="C1388" s="1">
        <v>3.0</v>
      </c>
      <c r="D1388" s="1" t="s">
        <v>818</v>
      </c>
      <c r="E1388" s="2" t="str">
        <f>IFERROR(__xludf.DUMMYFUNCTION("INDEX(SPLIT(A1388, ""_""), 2)"),"fire")</f>
        <v>fire</v>
      </c>
      <c r="F1388" s="1" t="s">
        <v>4350</v>
      </c>
      <c r="G1388" s="2">
        <f>IFERROR(__xludf.DUMMYFUNCTION("IF(B1388="""","""",COUNTA(SPLIT(B1388,"" "")))"),6.0)</f>
        <v>6</v>
      </c>
    </row>
    <row r="1389">
      <c r="A1389" s="1" t="s">
        <v>4289</v>
      </c>
      <c r="B1389" s="1" t="s">
        <v>4290</v>
      </c>
      <c r="C1389" s="1">
        <v>1.0</v>
      </c>
      <c r="D1389" s="1" t="s">
        <v>16113</v>
      </c>
      <c r="E1389" s="2" t="str">
        <f>IFERROR(__xludf.DUMMYFUNCTION("INDEX(SPLIT(A1389, ""_""), 2)"),"fire")</f>
        <v>fire</v>
      </c>
      <c r="F1389" s="1" t="s">
        <v>4350</v>
      </c>
      <c r="G1389" s="2">
        <f>IFERROR(__xludf.DUMMYFUNCTION("IF(B1389="""","""",COUNTA(SPLIT(B1389,"" "")))"),21.0)</f>
        <v>21</v>
      </c>
    </row>
    <row r="1390">
      <c r="A1390" s="1" t="s">
        <v>4291</v>
      </c>
      <c r="B1390" s="1" t="s">
        <v>4292</v>
      </c>
      <c r="C1390" s="1">
        <v>2.0</v>
      </c>
      <c r="D1390" s="1" t="s">
        <v>16118</v>
      </c>
      <c r="E1390" s="2" t="str">
        <f>IFERROR(__xludf.DUMMYFUNCTION("INDEX(SPLIT(A1390, ""_""), 2)"),"fire")</f>
        <v>fire</v>
      </c>
      <c r="F1390" s="1" t="s">
        <v>4350</v>
      </c>
      <c r="G1390" s="2">
        <f>IFERROR(__xludf.DUMMYFUNCTION("IF(B1390="""","""",COUNTA(SPLIT(B1390,"" "")))"),15.0)</f>
        <v>15</v>
      </c>
    </row>
    <row r="1391">
      <c r="A1391" s="1" t="s">
        <v>4293</v>
      </c>
      <c r="B1391" s="1" t="s">
        <v>4294</v>
      </c>
      <c r="C1391" s="1">
        <v>1.0</v>
      </c>
      <c r="D1391" s="1" t="s">
        <v>16113</v>
      </c>
      <c r="E1391" s="2" t="str">
        <f>IFERROR(__xludf.DUMMYFUNCTION("INDEX(SPLIT(A1391, ""_""), 2)"),"fire")</f>
        <v>fire</v>
      </c>
      <c r="F1391" s="1" t="s">
        <v>4350</v>
      </c>
      <c r="G1391" s="2">
        <f>IFERROR(__xludf.DUMMYFUNCTION("IF(B1391="""","""",COUNTA(SPLIT(B1391,"" "")))"),14.0)</f>
        <v>14</v>
      </c>
    </row>
    <row r="1392">
      <c r="A1392" s="1" t="s">
        <v>4295</v>
      </c>
      <c r="B1392" s="1" t="s">
        <v>4296</v>
      </c>
      <c r="C1392" s="1">
        <v>3.0</v>
      </c>
      <c r="D1392" s="1" t="s">
        <v>818</v>
      </c>
      <c r="E1392" s="2" t="str">
        <f>IFERROR(__xludf.DUMMYFUNCTION("INDEX(SPLIT(A1392, ""_""), 2)"),"fire")</f>
        <v>fire</v>
      </c>
      <c r="F1392" s="1" t="s">
        <v>4350</v>
      </c>
      <c r="G1392" s="2">
        <f>IFERROR(__xludf.DUMMYFUNCTION("IF(B1392="""","""",COUNTA(SPLIT(B1392,"" "")))"),14.0)</f>
        <v>14</v>
      </c>
    </row>
    <row r="1393">
      <c r="A1393" s="1" t="s">
        <v>4297</v>
      </c>
      <c r="B1393" s="1" t="s">
        <v>4298</v>
      </c>
      <c r="C1393" s="1">
        <v>2.0</v>
      </c>
      <c r="D1393" s="1" t="s">
        <v>16118</v>
      </c>
      <c r="E1393" s="2" t="str">
        <f>IFERROR(__xludf.DUMMYFUNCTION("INDEX(SPLIT(A1393, ""_""), 2)"),"fire")</f>
        <v>fire</v>
      </c>
      <c r="F1393" s="1" t="s">
        <v>4350</v>
      </c>
      <c r="G1393" s="2">
        <f>IFERROR(__xludf.DUMMYFUNCTION("IF(B1393="""","""",COUNTA(SPLIT(B1393,"" "")))"),38.0)</f>
        <v>38</v>
      </c>
    </row>
    <row r="1394">
      <c r="A1394" s="1" t="s">
        <v>4299</v>
      </c>
      <c r="B1394" s="1" t="s">
        <v>4300</v>
      </c>
      <c r="C1394" s="1">
        <v>3.0</v>
      </c>
      <c r="D1394" s="1" t="s">
        <v>818</v>
      </c>
      <c r="E1394" s="2" t="str">
        <f>IFERROR(__xludf.DUMMYFUNCTION("INDEX(SPLIT(A1394, ""_""), 2)"),"fire")</f>
        <v>fire</v>
      </c>
      <c r="F1394" s="1" t="s">
        <v>4350</v>
      </c>
      <c r="G1394" s="2">
        <f>IFERROR(__xludf.DUMMYFUNCTION("IF(B1394="""","""",COUNTA(SPLIT(B1394,"" "")))"),27.0)</f>
        <v>27</v>
      </c>
    </row>
    <row r="1395">
      <c r="A1395" s="1" t="s">
        <v>4301</v>
      </c>
      <c r="B1395" s="1" t="s">
        <v>4302</v>
      </c>
      <c r="C1395" s="1">
        <v>9.0</v>
      </c>
      <c r="D1395" s="1" t="s">
        <v>16120</v>
      </c>
      <c r="E1395" s="2" t="str">
        <f>IFERROR(__xludf.DUMMYFUNCTION("INDEX(SPLIT(A1395, ""_""), 2)"),"fire")</f>
        <v>fire</v>
      </c>
      <c r="F1395" s="1" t="s">
        <v>4350</v>
      </c>
      <c r="G1395" s="2">
        <f>IFERROR(__xludf.DUMMYFUNCTION("IF(B1395="""","""",COUNTA(SPLIT(B1395,"" "")))"),9.0)</f>
        <v>9</v>
      </c>
    </row>
    <row r="1396">
      <c r="A1396" s="1" t="s">
        <v>4303</v>
      </c>
      <c r="B1396" s="1" t="s">
        <v>4304</v>
      </c>
      <c r="C1396" s="1">
        <v>2.0</v>
      </c>
      <c r="D1396" s="1" t="s">
        <v>16118</v>
      </c>
      <c r="E1396" s="2" t="str">
        <f>IFERROR(__xludf.DUMMYFUNCTION("INDEX(SPLIT(A1396, ""_""), 2)"),"fire")</f>
        <v>fire</v>
      </c>
      <c r="F1396" s="1" t="s">
        <v>4350</v>
      </c>
      <c r="G1396" s="2">
        <f>IFERROR(__xludf.DUMMYFUNCTION("IF(B1396="""","""",COUNTA(SPLIT(B1396,"" "")))"),22.0)</f>
        <v>22</v>
      </c>
    </row>
    <row r="1397">
      <c r="A1397" s="1" t="s">
        <v>4305</v>
      </c>
      <c r="B1397" s="1" t="s">
        <v>4306</v>
      </c>
      <c r="C1397" s="1">
        <v>3.0</v>
      </c>
      <c r="D1397" s="1" t="s">
        <v>818</v>
      </c>
      <c r="E1397" s="2" t="str">
        <f>IFERROR(__xludf.DUMMYFUNCTION("INDEX(SPLIT(A1397, ""_""), 2)"),"fire")</f>
        <v>fire</v>
      </c>
      <c r="F1397" s="1" t="s">
        <v>4350</v>
      </c>
      <c r="G1397" s="2">
        <f>IFERROR(__xludf.DUMMYFUNCTION("IF(B1397="""","""",COUNTA(SPLIT(B1397,"" "")))"),9.0)</f>
        <v>9</v>
      </c>
    </row>
    <row r="1398">
      <c r="A1398" s="1" t="s">
        <v>4307</v>
      </c>
      <c r="B1398" s="1" t="s">
        <v>4308</v>
      </c>
      <c r="C1398" s="1">
        <v>2.0</v>
      </c>
      <c r="D1398" s="1" t="s">
        <v>16118</v>
      </c>
      <c r="E1398" s="2" t="str">
        <f>IFERROR(__xludf.DUMMYFUNCTION("INDEX(SPLIT(A1398, ""_""), 2)"),"fire")</f>
        <v>fire</v>
      </c>
      <c r="F1398" s="1" t="s">
        <v>4350</v>
      </c>
      <c r="G1398" s="2">
        <f>IFERROR(__xludf.DUMMYFUNCTION("IF(B1398="""","""",COUNTA(SPLIT(B1398,"" "")))"),6.0)</f>
        <v>6</v>
      </c>
    </row>
    <row r="1399">
      <c r="A1399" s="1" t="s">
        <v>4309</v>
      </c>
      <c r="B1399" s="1" t="s">
        <v>4310</v>
      </c>
      <c r="C1399" s="1">
        <v>1.0</v>
      </c>
      <c r="D1399" s="1" t="s">
        <v>16113</v>
      </c>
      <c r="E1399" s="2" t="str">
        <f>IFERROR(__xludf.DUMMYFUNCTION("INDEX(SPLIT(A1399, ""_""), 2)"),"fire")</f>
        <v>fire</v>
      </c>
      <c r="F1399" s="1" t="s">
        <v>4350</v>
      </c>
      <c r="G1399" s="2">
        <f>IFERROR(__xludf.DUMMYFUNCTION("IF(B1399="""","""",COUNTA(SPLIT(B1399,"" "")))"),16.0)</f>
        <v>16</v>
      </c>
    </row>
    <row r="1400">
      <c r="A1400" s="1" t="s">
        <v>4311</v>
      </c>
      <c r="B1400" s="1" t="s">
        <v>4312</v>
      </c>
      <c r="C1400" s="1">
        <v>11.0</v>
      </c>
      <c r="D1400" s="1" t="s">
        <v>16122</v>
      </c>
      <c r="E1400" s="2" t="str">
        <f>IFERROR(__xludf.DUMMYFUNCTION("INDEX(SPLIT(A1400, ""_""), 2)"),"fire")</f>
        <v>fire</v>
      </c>
      <c r="F1400" s="1" t="s">
        <v>4350</v>
      </c>
      <c r="G1400" s="2">
        <f>IFERROR(__xludf.DUMMYFUNCTION("IF(B1400="""","""",COUNTA(SPLIT(B1400,"" "")))"),6.0)</f>
        <v>6</v>
      </c>
    </row>
    <row r="1401">
      <c r="A1401" s="1" t="s">
        <v>4313</v>
      </c>
      <c r="B1401" s="1" t="s">
        <v>4314</v>
      </c>
      <c r="C1401" s="1">
        <v>2.0</v>
      </c>
      <c r="D1401" s="1" t="s">
        <v>16118</v>
      </c>
      <c r="E1401" s="2" t="str">
        <f>IFERROR(__xludf.DUMMYFUNCTION("INDEX(SPLIT(A1401, ""_""), 2)"),"fire")</f>
        <v>fire</v>
      </c>
      <c r="F1401" s="1" t="s">
        <v>4350</v>
      </c>
      <c r="G1401" s="2">
        <f>IFERROR(__xludf.DUMMYFUNCTION("IF(B1401="""","""",COUNTA(SPLIT(B1401,"" "")))"),5.0)</f>
        <v>5</v>
      </c>
    </row>
    <row r="1402">
      <c r="A1402" s="1" t="s">
        <v>4315</v>
      </c>
      <c r="B1402" s="1" t="s">
        <v>4316</v>
      </c>
      <c r="C1402" s="1">
        <v>1.0</v>
      </c>
      <c r="D1402" s="1" t="s">
        <v>16113</v>
      </c>
      <c r="E1402" s="2" t="str">
        <f>IFERROR(__xludf.DUMMYFUNCTION("INDEX(SPLIT(A1402, ""_""), 2)"),"fire")</f>
        <v>fire</v>
      </c>
      <c r="F1402" s="1" t="s">
        <v>4350</v>
      </c>
      <c r="G1402" s="2">
        <f>IFERROR(__xludf.DUMMYFUNCTION("IF(B1402="""","""",COUNTA(SPLIT(B1402,"" "")))"),28.0)</f>
        <v>28</v>
      </c>
    </row>
    <row r="1403">
      <c r="A1403" s="1" t="s">
        <v>4317</v>
      </c>
      <c r="B1403" s="1" t="s">
        <v>4318</v>
      </c>
      <c r="C1403" s="1">
        <v>3.0</v>
      </c>
      <c r="D1403" s="1" t="s">
        <v>818</v>
      </c>
      <c r="E1403" s="2" t="str">
        <f>IFERROR(__xludf.DUMMYFUNCTION("INDEX(SPLIT(A1403, ""_""), 2)"),"fire")</f>
        <v>fire</v>
      </c>
      <c r="F1403" s="1" t="s">
        <v>4350</v>
      </c>
      <c r="G1403" s="2">
        <f>IFERROR(__xludf.DUMMYFUNCTION("IF(B1403="""","""",COUNTA(SPLIT(B1403,"" "")))"),16.0)</f>
        <v>16</v>
      </c>
    </row>
    <row r="1404">
      <c r="A1404" s="1" t="s">
        <v>4319</v>
      </c>
      <c r="B1404" s="1" t="s">
        <v>4320</v>
      </c>
      <c r="C1404" s="1">
        <v>9.0</v>
      </c>
      <c r="D1404" s="1" t="s">
        <v>16120</v>
      </c>
      <c r="E1404" s="2" t="str">
        <f>IFERROR(__xludf.DUMMYFUNCTION("INDEX(SPLIT(A1404, ""_""), 2)"),"fire")</f>
        <v>fire</v>
      </c>
      <c r="F1404" s="1" t="s">
        <v>4350</v>
      </c>
      <c r="G1404" s="2">
        <f>IFERROR(__xludf.DUMMYFUNCTION("IF(B1404="""","""",COUNTA(SPLIT(B1404,"" "")))"),10.0)</f>
        <v>10</v>
      </c>
    </row>
    <row r="1405">
      <c r="A1405" s="1" t="s">
        <v>4321</v>
      </c>
      <c r="B1405" s="1" t="s">
        <v>4322</v>
      </c>
      <c r="C1405" s="1">
        <v>2.0</v>
      </c>
      <c r="D1405" s="1" t="s">
        <v>16118</v>
      </c>
      <c r="E1405" s="2" t="str">
        <f>IFERROR(__xludf.DUMMYFUNCTION("INDEX(SPLIT(A1405, ""_""), 2)"),"fire")</f>
        <v>fire</v>
      </c>
      <c r="F1405" s="1" t="s">
        <v>4350</v>
      </c>
      <c r="G1405" s="2">
        <f>IFERROR(__xludf.DUMMYFUNCTION("IF(B1405="""","""",COUNTA(SPLIT(B1405,"" "")))"),26.0)</f>
        <v>26</v>
      </c>
    </row>
    <row r="1406">
      <c r="A1406" s="1" t="s">
        <v>4323</v>
      </c>
      <c r="B1406" s="1" t="s">
        <v>4324</v>
      </c>
      <c r="C1406" s="1">
        <v>11.0</v>
      </c>
      <c r="D1406" s="1" t="s">
        <v>16122</v>
      </c>
      <c r="E1406" s="2" t="str">
        <f>IFERROR(__xludf.DUMMYFUNCTION("INDEX(SPLIT(A1406, ""_""), 2)"),"fire")</f>
        <v>fire</v>
      </c>
      <c r="F1406" s="1" t="s">
        <v>4350</v>
      </c>
      <c r="G1406" s="2">
        <f>IFERROR(__xludf.DUMMYFUNCTION("IF(B1406="""","""",COUNTA(SPLIT(B1406,"" "")))"),1.0)</f>
        <v>1</v>
      </c>
    </row>
    <row r="1407">
      <c r="A1407" s="1" t="s">
        <v>4325</v>
      </c>
      <c r="B1407" s="1" t="s">
        <v>4326</v>
      </c>
      <c r="C1407" s="1">
        <v>1.0</v>
      </c>
      <c r="D1407" s="1" t="s">
        <v>16113</v>
      </c>
      <c r="E1407" s="2" t="str">
        <f>IFERROR(__xludf.DUMMYFUNCTION("INDEX(SPLIT(A1407, ""_""), 2)"),"fire")</f>
        <v>fire</v>
      </c>
      <c r="F1407" s="1" t="s">
        <v>4350</v>
      </c>
      <c r="G1407" s="2">
        <f>IFERROR(__xludf.DUMMYFUNCTION("IF(B1407="""","""",COUNTA(SPLIT(B1407,"" "")))"),18.0)</f>
        <v>18</v>
      </c>
    </row>
    <row r="1408">
      <c r="A1408" s="1" t="s">
        <v>4327</v>
      </c>
      <c r="B1408" s="1" t="s">
        <v>4328</v>
      </c>
      <c r="C1408" s="1">
        <v>1.0</v>
      </c>
      <c r="D1408" s="1" t="s">
        <v>16113</v>
      </c>
      <c r="E1408" s="2" t="str">
        <f>IFERROR(__xludf.DUMMYFUNCTION("INDEX(SPLIT(A1408, ""_""), 2)"),"fire")</f>
        <v>fire</v>
      </c>
      <c r="F1408" s="1" t="s">
        <v>4350</v>
      </c>
      <c r="G1408" s="2">
        <f>IFERROR(__xludf.DUMMYFUNCTION("IF(B1408="""","""",COUNTA(SPLIT(B1408,"" "")))"),13.0)</f>
        <v>13</v>
      </c>
    </row>
    <row r="1409">
      <c r="A1409" s="1" t="s">
        <v>4329</v>
      </c>
      <c r="B1409" s="1" t="s">
        <v>4330</v>
      </c>
      <c r="C1409" s="1">
        <v>1.0</v>
      </c>
      <c r="D1409" s="1" t="s">
        <v>16113</v>
      </c>
      <c r="E1409" s="2" t="str">
        <f>IFERROR(__xludf.DUMMYFUNCTION("INDEX(SPLIT(A1409, ""_""), 2)"),"fire")</f>
        <v>fire</v>
      </c>
      <c r="F1409" s="1" t="s">
        <v>4350</v>
      </c>
      <c r="G1409" s="2">
        <f>IFERROR(__xludf.DUMMYFUNCTION("IF(B1409="""","""",COUNTA(SPLIT(B1409,"" "")))"),13.0)</f>
        <v>13</v>
      </c>
    </row>
    <row r="1410">
      <c r="A1410" s="1" t="s">
        <v>4331</v>
      </c>
      <c r="B1410" s="1" t="s">
        <v>4332</v>
      </c>
      <c r="C1410" s="1">
        <v>3.0</v>
      </c>
      <c r="D1410" s="1" t="s">
        <v>818</v>
      </c>
      <c r="E1410" s="2" t="str">
        <f>IFERROR(__xludf.DUMMYFUNCTION("INDEX(SPLIT(A1410, ""_""), 2)"),"fire")</f>
        <v>fire</v>
      </c>
      <c r="F1410" s="1" t="s">
        <v>4350</v>
      </c>
      <c r="G1410" s="2">
        <f>IFERROR(__xludf.DUMMYFUNCTION("IF(B1410="""","""",COUNTA(SPLIT(B1410,"" "")))"),17.0)</f>
        <v>17</v>
      </c>
    </row>
    <row r="1411">
      <c r="A1411" s="1" t="s">
        <v>4333</v>
      </c>
      <c r="B1411" s="1" t="s">
        <v>4334</v>
      </c>
      <c r="C1411" s="1">
        <v>2.0</v>
      </c>
      <c r="D1411" s="1" t="s">
        <v>16118</v>
      </c>
      <c r="E1411" s="2" t="str">
        <f>IFERROR(__xludf.DUMMYFUNCTION("INDEX(SPLIT(A1411, ""_""), 2)"),"fire")</f>
        <v>fire</v>
      </c>
      <c r="F1411" s="1" t="s">
        <v>4350</v>
      </c>
      <c r="G1411" s="2">
        <f>IFERROR(__xludf.DUMMYFUNCTION("IF(B1411="""","""",COUNTA(SPLIT(B1411,"" "")))"),7.0)</f>
        <v>7</v>
      </c>
    </row>
    <row r="1412">
      <c r="A1412" s="1" t="s">
        <v>4335</v>
      </c>
      <c r="B1412" s="1" t="s">
        <v>4336</v>
      </c>
      <c r="C1412" s="1">
        <v>1.0</v>
      </c>
      <c r="D1412" s="1" t="s">
        <v>16113</v>
      </c>
      <c r="E1412" s="2" t="str">
        <f>IFERROR(__xludf.DUMMYFUNCTION("INDEX(SPLIT(A1412, ""_""), 2)"),"fire")</f>
        <v>fire</v>
      </c>
      <c r="F1412" s="1" t="s">
        <v>4350</v>
      </c>
      <c r="G1412" s="2">
        <f>IFERROR(__xludf.DUMMYFUNCTION("IF(B1412="""","""",COUNTA(SPLIT(B1412,"" "")))"),25.0)</f>
        <v>25</v>
      </c>
    </row>
    <row r="1413">
      <c r="A1413" s="1" t="s">
        <v>4337</v>
      </c>
      <c r="B1413" s="1" t="s">
        <v>4338</v>
      </c>
      <c r="C1413" s="1">
        <v>2.0</v>
      </c>
      <c r="D1413" s="1" t="s">
        <v>16118</v>
      </c>
      <c r="E1413" s="2" t="str">
        <f>IFERROR(__xludf.DUMMYFUNCTION("INDEX(SPLIT(A1413, ""_""), 2)"),"fire")</f>
        <v>fire</v>
      </c>
      <c r="F1413" s="1" t="s">
        <v>4350</v>
      </c>
      <c r="G1413" s="2">
        <f>IFERROR(__xludf.DUMMYFUNCTION("IF(B1413="""","""",COUNTA(SPLIT(B1413,"" "")))"),9.0)</f>
        <v>9</v>
      </c>
    </row>
    <row r="1414">
      <c r="A1414" s="1" t="s">
        <v>4339</v>
      </c>
      <c r="B1414" s="1" t="s">
        <v>4340</v>
      </c>
      <c r="C1414" s="1">
        <v>1.0</v>
      </c>
      <c r="D1414" s="1" t="s">
        <v>16113</v>
      </c>
      <c r="E1414" s="2" t="str">
        <f>IFERROR(__xludf.DUMMYFUNCTION("INDEX(SPLIT(A1414, ""_""), 2)"),"fire")</f>
        <v>fire</v>
      </c>
      <c r="F1414" s="1" t="s">
        <v>4350</v>
      </c>
      <c r="G1414" s="2">
        <f>IFERROR(__xludf.DUMMYFUNCTION("IF(B1414="""","""",COUNTA(SPLIT(B1414,"" "")))"),27.0)</f>
        <v>27</v>
      </c>
    </row>
    <row r="1415">
      <c r="A1415" s="1" t="s">
        <v>4341</v>
      </c>
      <c r="B1415" s="1" t="s">
        <v>4342</v>
      </c>
      <c r="C1415" s="1">
        <v>2.0</v>
      </c>
      <c r="D1415" s="1" t="s">
        <v>16118</v>
      </c>
      <c r="E1415" s="2" t="str">
        <f>IFERROR(__xludf.DUMMYFUNCTION("INDEX(SPLIT(A1415, ""_""), 2)"),"fire")</f>
        <v>fire</v>
      </c>
      <c r="F1415" s="1" t="s">
        <v>4350</v>
      </c>
      <c r="G1415" s="2">
        <f>IFERROR(__xludf.DUMMYFUNCTION("IF(B1415="""","""",COUNTA(SPLIT(B1415,"" "")))"),25.0)</f>
        <v>25</v>
      </c>
    </row>
    <row r="1416">
      <c r="A1416" s="1" t="s">
        <v>4343</v>
      </c>
      <c r="B1416" s="1" t="s">
        <v>4344</v>
      </c>
      <c r="C1416" s="1">
        <v>1.0</v>
      </c>
      <c r="D1416" s="1" t="s">
        <v>16113</v>
      </c>
      <c r="E1416" s="2" t="str">
        <f>IFERROR(__xludf.DUMMYFUNCTION("INDEX(SPLIT(A1416, ""_""), 2)"),"fire")</f>
        <v>fire</v>
      </c>
      <c r="F1416" s="1" t="s">
        <v>4350</v>
      </c>
      <c r="G1416" s="2">
        <f>IFERROR(__xludf.DUMMYFUNCTION("IF(B1416="""","""",COUNTA(SPLIT(B1416,"" "")))"),5.0)</f>
        <v>5</v>
      </c>
    </row>
    <row r="1417">
      <c r="A1417" s="1" t="s">
        <v>4345</v>
      </c>
      <c r="B1417" s="1" t="s">
        <v>4346</v>
      </c>
      <c r="C1417" s="1">
        <v>1.0</v>
      </c>
      <c r="D1417" s="1" t="s">
        <v>16113</v>
      </c>
      <c r="E1417" s="2" t="str">
        <f>IFERROR(__xludf.DUMMYFUNCTION("INDEX(SPLIT(A1417, ""_""), 2)"),"fire")</f>
        <v>fire</v>
      </c>
      <c r="F1417" s="1" t="s">
        <v>4350</v>
      </c>
      <c r="G1417" s="2">
        <f>IFERROR(__xludf.DUMMYFUNCTION("IF(B1417="""","""",COUNTA(SPLIT(B1417,"" "")))"),23.0)</f>
        <v>23</v>
      </c>
    </row>
    <row r="1418">
      <c r="A1418" s="1" t="s">
        <v>4347</v>
      </c>
      <c r="B1418" s="1" t="s">
        <v>4348</v>
      </c>
      <c r="C1418" s="1">
        <v>1.0</v>
      </c>
      <c r="D1418" s="1" t="s">
        <v>16113</v>
      </c>
      <c r="E1418" s="2" t="str">
        <f>IFERROR(__xludf.DUMMYFUNCTION("INDEX(SPLIT(A1418, ""_""), 2)"),"fire")</f>
        <v>fire</v>
      </c>
      <c r="F1418" s="1" t="s">
        <v>4350</v>
      </c>
      <c r="G1418" s="2">
        <f>IFERROR(__xludf.DUMMYFUNCTION("IF(B1418="""","""",COUNTA(SPLIT(B1418,"" "")))"),4.0)</f>
        <v>4</v>
      </c>
    </row>
    <row r="1419">
      <c r="A1419" s="1" t="s">
        <v>4349</v>
      </c>
      <c r="B1419" s="1" t="s">
        <v>4350</v>
      </c>
      <c r="C1419" s="1">
        <v>1.0</v>
      </c>
      <c r="D1419" s="1" t="s">
        <v>16113</v>
      </c>
      <c r="E1419" s="2" t="str">
        <f>IFERROR(__xludf.DUMMYFUNCTION("INDEX(SPLIT(A1419, ""_""), 2)"),"fire")</f>
        <v>fire</v>
      </c>
      <c r="F1419" s="1" t="s">
        <v>4350</v>
      </c>
      <c r="G1419" s="2">
        <f>IFERROR(__xludf.DUMMYFUNCTION("IF(B1419="""","""",COUNTA(SPLIT(B1419,"" "")))"),3.0)</f>
        <v>3</v>
      </c>
    </row>
    <row r="1420">
      <c r="A1420" s="1" t="s">
        <v>4351</v>
      </c>
      <c r="B1420" s="1" t="s">
        <v>4352</v>
      </c>
      <c r="C1420" s="1">
        <v>1.0</v>
      </c>
      <c r="D1420" s="1" t="s">
        <v>16113</v>
      </c>
      <c r="E1420" s="2" t="str">
        <f>IFERROR(__xludf.DUMMYFUNCTION("INDEX(SPLIT(A1420, ""_""), 2)"),"fire")</f>
        <v>fire</v>
      </c>
      <c r="F1420" s="1" t="s">
        <v>4350</v>
      </c>
      <c r="G1420" s="2">
        <f>IFERROR(__xludf.DUMMYFUNCTION("IF(B1420="""","""",COUNTA(SPLIT(B1420,"" "")))"),22.0)</f>
        <v>22</v>
      </c>
    </row>
    <row r="1421">
      <c r="A1421" s="1" t="s">
        <v>4353</v>
      </c>
      <c r="B1421" s="1" t="s">
        <v>4354</v>
      </c>
      <c r="C1421" s="1">
        <v>2.0</v>
      </c>
      <c r="D1421" s="1" t="s">
        <v>16118</v>
      </c>
      <c r="E1421" s="2" t="str">
        <f>IFERROR(__xludf.DUMMYFUNCTION("INDEX(SPLIT(A1421, ""_""), 2)"),"fire")</f>
        <v>fire</v>
      </c>
      <c r="F1421" s="1" t="s">
        <v>4350</v>
      </c>
      <c r="G1421" s="2">
        <f>IFERROR(__xludf.DUMMYFUNCTION("IF(B1421="""","""",COUNTA(SPLIT(B1421,"" "")))"),1.0)</f>
        <v>1</v>
      </c>
    </row>
    <row r="1422">
      <c r="A1422" s="1" t="s">
        <v>4355</v>
      </c>
      <c r="B1422" s="1" t="s">
        <v>4356</v>
      </c>
      <c r="C1422" s="1">
        <v>3.0</v>
      </c>
      <c r="D1422" s="1" t="s">
        <v>818</v>
      </c>
      <c r="E1422" s="2" t="str">
        <f>IFERROR(__xludf.DUMMYFUNCTION("INDEX(SPLIT(A1422, ""_""), 2)"),"fire")</f>
        <v>fire</v>
      </c>
      <c r="F1422" s="1" t="s">
        <v>4350</v>
      </c>
      <c r="G1422" s="2">
        <f>IFERROR(__xludf.DUMMYFUNCTION("IF(B1422="""","""",COUNTA(SPLIT(B1422,"" "")))"),17.0)</f>
        <v>17</v>
      </c>
    </row>
    <row r="1423">
      <c r="A1423" s="1" t="s">
        <v>4357</v>
      </c>
      <c r="B1423" s="1" t="s">
        <v>4358</v>
      </c>
      <c r="C1423" s="1">
        <v>9.0</v>
      </c>
      <c r="D1423" s="1" t="s">
        <v>16120</v>
      </c>
      <c r="E1423" s="2" t="str">
        <f>IFERROR(__xludf.DUMMYFUNCTION("INDEX(SPLIT(A1423, ""_""), 2)"),"fire")</f>
        <v>fire</v>
      </c>
      <c r="F1423" s="1" t="s">
        <v>4350</v>
      </c>
      <c r="G1423" s="2">
        <f>IFERROR(__xludf.DUMMYFUNCTION("IF(B1423="""","""",COUNTA(SPLIT(B1423,"" "")))"),16.0)</f>
        <v>16</v>
      </c>
    </row>
    <row r="1424">
      <c r="A1424" s="1" t="s">
        <v>4359</v>
      </c>
      <c r="B1424" s="1" t="s">
        <v>4360</v>
      </c>
      <c r="C1424" s="1">
        <v>3.0</v>
      </c>
      <c r="D1424" s="1" t="s">
        <v>818</v>
      </c>
      <c r="E1424" s="2" t="str">
        <f>IFERROR(__xludf.DUMMYFUNCTION("INDEX(SPLIT(A1424, ""_""), 2)"),"fire")</f>
        <v>fire</v>
      </c>
      <c r="F1424" s="1" t="s">
        <v>4350</v>
      </c>
      <c r="G1424" s="2">
        <f>IFERROR(__xludf.DUMMYFUNCTION("IF(B1424="""","""",COUNTA(SPLIT(B1424,"" "")))"),36.0)</f>
        <v>36</v>
      </c>
    </row>
    <row r="1425">
      <c r="A1425" s="1" t="s">
        <v>4361</v>
      </c>
      <c r="B1425" s="1" t="s">
        <v>4362</v>
      </c>
      <c r="C1425" s="1">
        <v>3.0</v>
      </c>
      <c r="D1425" s="1" t="s">
        <v>818</v>
      </c>
      <c r="E1425" s="2" t="str">
        <f>IFERROR(__xludf.DUMMYFUNCTION("INDEX(SPLIT(A1425, ""_""), 2)"),"fire")</f>
        <v>fire</v>
      </c>
      <c r="F1425" s="1" t="s">
        <v>4350</v>
      </c>
      <c r="G1425" s="2">
        <f>IFERROR(__xludf.DUMMYFUNCTION("IF(B1425="""","""",COUNTA(SPLIT(B1425,"" "")))"),14.0)</f>
        <v>14</v>
      </c>
    </row>
    <row r="1426">
      <c r="A1426" s="1" t="s">
        <v>4363</v>
      </c>
      <c r="B1426" s="1" t="s">
        <v>4364</v>
      </c>
      <c r="C1426" s="1">
        <v>1.0</v>
      </c>
      <c r="D1426" s="1" t="s">
        <v>16113</v>
      </c>
      <c r="E1426" s="2" t="str">
        <f>IFERROR(__xludf.DUMMYFUNCTION("INDEX(SPLIT(A1426, ""_""), 2)"),"fire")</f>
        <v>fire</v>
      </c>
      <c r="F1426" s="1" t="s">
        <v>4350</v>
      </c>
      <c r="G1426" s="2">
        <f>IFERROR(__xludf.DUMMYFUNCTION("IF(B1426="""","""",COUNTA(SPLIT(B1426,"" "")))"),32.0)</f>
        <v>32</v>
      </c>
    </row>
    <row r="1427">
      <c r="A1427" s="1" t="s">
        <v>4365</v>
      </c>
      <c r="B1427" s="1" t="s">
        <v>4366</v>
      </c>
      <c r="C1427" s="1">
        <v>3.0</v>
      </c>
      <c r="D1427" s="1" t="s">
        <v>818</v>
      </c>
      <c r="E1427" s="2" t="str">
        <f>IFERROR(__xludf.DUMMYFUNCTION("INDEX(SPLIT(A1427, ""_""), 2)"),"fire")</f>
        <v>fire</v>
      </c>
      <c r="F1427" s="1" t="s">
        <v>4350</v>
      </c>
      <c r="G1427" s="2">
        <f>IFERROR(__xludf.DUMMYFUNCTION("IF(B1427="""","""",COUNTA(SPLIT(B1427,"" "")))"),24.0)</f>
        <v>24</v>
      </c>
    </row>
    <row r="1428">
      <c r="A1428" s="1" t="s">
        <v>4367</v>
      </c>
      <c r="B1428" s="1" t="s">
        <v>4368</v>
      </c>
      <c r="C1428" s="1">
        <v>1.0</v>
      </c>
      <c r="D1428" s="1" t="s">
        <v>16113</v>
      </c>
      <c r="E1428" s="2" t="str">
        <f>IFERROR(__xludf.DUMMYFUNCTION("INDEX(SPLIT(A1428, ""_""), 2)"),"fire")</f>
        <v>fire</v>
      </c>
      <c r="F1428" s="1" t="s">
        <v>4350</v>
      </c>
      <c r="G1428" s="2">
        <f>IFERROR(__xludf.DUMMYFUNCTION("IF(B1428="""","""",COUNTA(SPLIT(B1428,"" "")))"),28.0)</f>
        <v>28</v>
      </c>
    </row>
    <row r="1429">
      <c r="A1429" s="1" t="s">
        <v>4369</v>
      </c>
      <c r="B1429" s="1" t="s">
        <v>4370</v>
      </c>
      <c r="C1429" s="1">
        <v>1.0</v>
      </c>
      <c r="D1429" s="1" t="s">
        <v>16113</v>
      </c>
      <c r="E1429" s="2" t="str">
        <f>IFERROR(__xludf.DUMMYFUNCTION("INDEX(SPLIT(A1429, ""_""), 2)"),"fire")</f>
        <v>fire</v>
      </c>
      <c r="F1429" s="1" t="s">
        <v>4350</v>
      </c>
      <c r="G1429" s="2">
        <f>IFERROR(__xludf.DUMMYFUNCTION("IF(B1429="""","""",COUNTA(SPLIT(B1429,"" "")))"),32.0)</f>
        <v>32</v>
      </c>
    </row>
    <row r="1430">
      <c r="A1430" s="1" t="s">
        <v>4371</v>
      </c>
      <c r="B1430" s="1" t="s">
        <v>4372</v>
      </c>
      <c r="C1430" s="1">
        <v>1.0</v>
      </c>
      <c r="D1430" s="1" t="s">
        <v>16113</v>
      </c>
      <c r="E1430" s="2" t="str">
        <f>IFERROR(__xludf.DUMMYFUNCTION("INDEX(SPLIT(A1430, ""_""), 2)"),"fire")</f>
        <v>fire</v>
      </c>
      <c r="F1430" s="1" t="s">
        <v>4350</v>
      </c>
      <c r="G1430" s="2">
        <f>IFERROR(__xludf.DUMMYFUNCTION("IF(B1430="""","""",COUNTA(SPLIT(B1430,"" "")))"),15.0)</f>
        <v>15</v>
      </c>
    </row>
    <row r="1431">
      <c r="A1431" s="1" t="s">
        <v>4373</v>
      </c>
      <c r="B1431" s="1" t="s">
        <v>4374</v>
      </c>
      <c r="C1431" s="1">
        <v>1.0</v>
      </c>
      <c r="D1431" s="1" t="s">
        <v>16113</v>
      </c>
      <c r="E1431" s="2" t="str">
        <f>IFERROR(__xludf.DUMMYFUNCTION("INDEX(SPLIT(A1431, ""_""), 2)"),"fire")</f>
        <v>fire</v>
      </c>
      <c r="F1431" s="1" t="s">
        <v>4350</v>
      </c>
      <c r="G1431" s="2">
        <f>IFERROR(__xludf.DUMMYFUNCTION("IF(B1431="""","""",COUNTA(SPLIT(B1431,"" "")))"),22.0)</f>
        <v>22</v>
      </c>
    </row>
    <row r="1432">
      <c r="A1432" s="1" t="s">
        <v>4375</v>
      </c>
      <c r="B1432" s="1" t="s">
        <v>4376</v>
      </c>
      <c r="C1432" s="1">
        <v>1.0</v>
      </c>
      <c r="D1432" s="1" t="s">
        <v>16113</v>
      </c>
      <c r="E1432" s="2" t="str">
        <f>IFERROR(__xludf.DUMMYFUNCTION("INDEX(SPLIT(A1432, ""_""), 2)"),"fire")</f>
        <v>fire</v>
      </c>
      <c r="F1432" s="1" t="s">
        <v>4350</v>
      </c>
      <c r="G1432" s="2">
        <f>IFERROR(__xludf.DUMMYFUNCTION("IF(B1432="""","""",COUNTA(SPLIT(B1432,"" "")))"),13.0)</f>
        <v>13</v>
      </c>
    </row>
    <row r="1433">
      <c r="A1433" s="1" t="s">
        <v>4377</v>
      </c>
      <c r="B1433" s="1" t="s">
        <v>4378</v>
      </c>
      <c r="C1433" s="1">
        <v>1.0</v>
      </c>
      <c r="D1433" s="1" t="s">
        <v>16113</v>
      </c>
      <c r="E1433" s="2" t="str">
        <f>IFERROR(__xludf.DUMMYFUNCTION("INDEX(SPLIT(A1433, ""_""), 2)"),"fire")</f>
        <v>fire</v>
      </c>
      <c r="F1433" s="1" t="s">
        <v>4350</v>
      </c>
      <c r="G1433" s="2">
        <f>IFERROR(__xludf.DUMMYFUNCTION("IF(B1433="""","""",COUNTA(SPLIT(B1433,"" "")))"),26.0)</f>
        <v>26</v>
      </c>
    </row>
    <row r="1434">
      <c r="A1434" s="1" t="s">
        <v>4379</v>
      </c>
      <c r="B1434" s="1" t="s">
        <v>4380</v>
      </c>
      <c r="C1434" s="1">
        <v>1.0</v>
      </c>
      <c r="D1434" s="1" t="s">
        <v>16113</v>
      </c>
      <c r="E1434" s="2" t="str">
        <f>IFERROR(__xludf.DUMMYFUNCTION("INDEX(SPLIT(A1434, ""_""), 2)"),"fire")</f>
        <v>fire</v>
      </c>
      <c r="F1434" s="1" t="s">
        <v>4350</v>
      </c>
      <c r="G1434" s="2">
        <f>IFERROR(__xludf.DUMMYFUNCTION("IF(B1434="""","""",COUNTA(SPLIT(B1434,"" "")))"),26.0)</f>
        <v>26</v>
      </c>
    </row>
    <row r="1435">
      <c r="A1435" s="1" t="s">
        <v>4381</v>
      </c>
      <c r="B1435" s="1" t="s">
        <v>4382</v>
      </c>
      <c r="C1435" s="1">
        <v>1.0</v>
      </c>
      <c r="D1435" s="1" t="s">
        <v>16113</v>
      </c>
      <c r="E1435" s="2" t="str">
        <f>IFERROR(__xludf.DUMMYFUNCTION("INDEX(SPLIT(A1435, ""_""), 2)"),"fire")</f>
        <v>fire</v>
      </c>
      <c r="F1435" s="1" t="s">
        <v>4350</v>
      </c>
      <c r="G1435" s="2">
        <f>IFERROR(__xludf.DUMMYFUNCTION("IF(B1435="""","""",COUNTA(SPLIT(B1435,"" "")))"),24.0)</f>
        <v>24</v>
      </c>
    </row>
    <row r="1436">
      <c r="A1436" s="1" t="s">
        <v>4383</v>
      </c>
      <c r="B1436" s="1" t="s">
        <v>4384</v>
      </c>
      <c r="C1436" s="1">
        <v>1.0</v>
      </c>
      <c r="D1436" s="1" t="s">
        <v>16113</v>
      </c>
      <c r="E1436" s="2" t="str">
        <f>IFERROR(__xludf.DUMMYFUNCTION("INDEX(SPLIT(A1436, ""_""), 2)"),"fire")</f>
        <v>fire</v>
      </c>
      <c r="F1436" s="1" t="s">
        <v>4350</v>
      </c>
      <c r="G1436" s="2">
        <f>IFERROR(__xludf.DUMMYFUNCTION("IF(B1436="""","""",COUNTA(SPLIT(B1436,"" "")))"),12.0)</f>
        <v>12</v>
      </c>
    </row>
    <row r="1437">
      <c r="A1437" s="1" t="s">
        <v>4385</v>
      </c>
      <c r="B1437" s="1" t="s">
        <v>4386</v>
      </c>
      <c r="C1437" s="1">
        <v>1.0</v>
      </c>
      <c r="D1437" s="1" t="s">
        <v>16113</v>
      </c>
      <c r="E1437" s="2" t="str">
        <f>IFERROR(__xludf.DUMMYFUNCTION("INDEX(SPLIT(A1437, ""_""), 2)"),"fire")</f>
        <v>fire</v>
      </c>
      <c r="F1437" s="1" t="s">
        <v>4350</v>
      </c>
      <c r="G1437" s="2">
        <f>IFERROR(__xludf.DUMMYFUNCTION("IF(B1437="""","""",COUNTA(SPLIT(B1437,"" "")))"),16.0)</f>
        <v>16</v>
      </c>
    </row>
    <row r="1438">
      <c r="A1438" s="1" t="s">
        <v>4387</v>
      </c>
      <c r="B1438" s="1" t="s">
        <v>4388</v>
      </c>
      <c r="C1438" s="1">
        <v>1.0</v>
      </c>
      <c r="D1438" s="1" t="s">
        <v>16113</v>
      </c>
      <c r="E1438" s="2" t="str">
        <f>IFERROR(__xludf.DUMMYFUNCTION("INDEX(SPLIT(A1438, ""_""), 2)"),"fire")</f>
        <v>fire</v>
      </c>
      <c r="F1438" s="1" t="s">
        <v>4350</v>
      </c>
      <c r="G1438" s="2">
        <f>IFERROR(__xludf.DUMMYFUNCTION("IF(B1438="""","""",COUNTA(SPLIT(B1438,"" "")))"),16.0)</f>
        <v>16</v>
      </c>
    </row>
    <row r="1439">
      <c r="A1439" s="1" t="s">
        <v>4389</v>
      </c>
      <c r="B1439" s="1" t="s">
        <v>4390</v>
      </c>
      <c r="C1439" s="1">
        <v>1.0</v>
      </c>
      <c r="D1439" s="1" t="s">
        <v>16113</v>
      </c>
      <c r="E1439" s="2" t="str">
        <f>IFERROR(__xludf.DUMMYFUNCTION("INDEX(SPLIT(A1439, ""_""), 2)"),"fire")</f>
        <v>fire</v>
      </c>
      <c r="F1439" s="1" t="s">
        <v>4350</v>
      </c>
      <c r="G1439" s="2">
        <f>IFERROR(__xludf.DUMMYFUNCTION("IF(B1439="""","""",COUNTA(SPLIT(B1439,"" "")))"),15.0)</f>
        <v>15</v>
      </c>
    </row>
    <row r="1440">
      <c r="A1440" s="1" t="s">
        <v>4391</v>
      </c>
      <c r="B1440" s="1" t="s">
        <v>4392</v>
      </c>
      <c r="C1440" s="1">
        <v>1.0</v>
      </c>
      <c r="D1440" s="1" t="s">
        <v>16113</v>
      </c>
      <c r="E1440" s="2" t="str">
        <f>IFERROR(__xludf.DUMMYFUNCTION("INDEX(SPLIT(A1440, ""_""), 2)"),"fire")</f>
        <v>fire</v>
      </c>
      <c r="F1440" s="1" t="s">
        <v>4350</v>
      </c>
      <c r="G1440" s="2">
        <f>IFERROR(__xludf.DUMMYFUNCTION("IF(B1440="""","""",COUNTA(SPLIT(B1440,"" "")))"),4.0)</f>
        <v>4</v>
      </c>
    </row>
    <row r="1441">
      <c r="A1441" s="1" t="s">
        <v>4393</v>
      </c>
      <c r="B1441" s="1" t="s">
        <v>4394</v>
      </c>
      <c r="C1441" s="1">
        <v>1.0</v>
      </c>
      <c r="D1441" s="1" t="s">
        <v>16113</v>
      </c>
      <c r="E1441" s="2" t="str">
        <f>IFERROR(__xludf.DUMMYFUNCTION("INDEX(SPLIT(A1441, ""_""), 2)"),"fire")</f>
        <v>fire</v>
      </c>
      <c r="F1441" s="1" t="s">
        <v>4350</v>
      </c>
      <c r="G1441" s="2">
        <f>IFERROR(__xludf.DUMMYFUNCTION("IF(B1441="""","""",COUNTA(SPLIT(B1441,"" "")))"),6.0)</f>
        <v>6</v>
      </c>
    </row>
    <row r="1442">
      <c r="A1442" s="1" t="s">
        <v>4395</v>
      </c>
      <c r="B1442" s="1" t="s">
        <v>4396</v>
      </c>
      <c r="C1442" s="1">
        <v>2.0</v>
      </c>
      <c r="D1442" s="1" t="s">
        <v>16118</v>
      </c>
      <c r="E1442" s="2" t="str">
        <f>IFERROR(__xludf.DUMMYFUNCTION("INDEX(SPLIT(A1442, ""_""), 2)"),"fire")</f>
        <v>fire</v>
      </c>
      <c r="F1442" s="1" t="s">
        <v>4350</v>
      </c>
      <c r="G1442" s="2">
        <f>IFERROR(__xludf.DUMMYFUNCTION("IF(B1442="""","""",COUNTA(SPLIT(B1442,"" "")))"),16.0)</f>
        <v>16</v>
      </c>
    </row>
    <row r="1443">
      <c r="A1443" s="1" t="s">
        <v>4397</v>
      </c>
      <c r="B1443" s="1" t="s">
        <v>4398</v>
      </c>
      <c r="C1443" s="1">
        <v>2.0</v>
      </c>
      <c r="D1443" s="1" t="s">
        <v>16118</v>
      </c>
      <c r="E1443" s="2" t="str">
        <f>IFERROR(__xludf.DUMMYFUNCTION("INDEX(SPLIT(A1443, ""_""), 2)"),"fire")</f>
        <v>fire</v>
      </c>
      <c r="F1443" s="1" t="s">
        <v>4350</v>
      </c>
      <c r="G1443" s="2">
        <f>IFERROR(__xludf.DUMMYFUNCTION("IF(B1443="""","""",COUNTA(SPLIT(B1443,"" "")))"),10.0)</f>
        <v>10</v>
      </c>
    </row>
    <row r="1444">
      <c r="A1444" s="1" t="s">
        <v>4399</v>
      </c>
      <c r="B1444" s="1" t="s">
        <v>4400</v>
      </c>
      <c r="C1444" s="1">
        <v>2.0</v>
      </c>
      <c r="D1444" s="1" t="s">
        <v>16118</v>
      </c>
      <c r="E1444" s="2" t="str">
        <f>IFERROR(__xludf.DUMMYFUNCTION("INDEX(SPLIT(A1444, ""_""), 2)"),"fire")</f>
        <v>fire</v>
      </c>
      <c r="F1444" s="1" t="s">
        <v>4350</v>
      </c>
      <c r="G1444" s="2">
        <f>IFERROR(__xludf.DUMMYFUNCTION("IF(B1444="""","""",COUNTA(SPLIT(B1444,"" "")))"),14.0)</f>
        <v>14</v>
      </c>
    </row>
    <row r="1445">
      <c r="A1445" s="1" t="s">
        <v>4401</v>
      </c>
      <c r="B1445" s="1" t="s">
        <v>4402</v>
      </c>
      <c r="C1445" s="1">
        <v>2.0</v>
      </c>
      <c r="D1445" s="1" t="s">
        <v>16118</v>
      </c>
      <c r="E1445" s="2" t="str">
        <f>IFERROR(__xludf.DUMMYFUNCTION("INDEX(SPLIT(A1445, ""_""), 2)"),"fire")</f>
        <v>fire</v>
      </c>
      <c r="F1445" s="1" t="s">
        <v>4350</v>
      </c>
      <c r="G1445" s="2">
        <f>IFERROR(__xludf.DUMMYFUNCTION("IF(B1445="""","""",COUNTA(SPLIT(B1445,"" "")))"),9.0)</f>
        <v>9</v>
      </c>
    </row>
    <row r="1446">
      <c r="A1446" s="1" t="s">
        <v>4403</v>
      </c>
      <c r="B1446" s="1" t="s">
        <v>4404</v>
      </c>
      <c r="C1446" s="1">
        <v>2.0</v>
      </c>
      <c r="D1446" s="1" t="s">
        <v>16118</v>
      </c>
      <c r="E1446" s="2" t="str">
        <f>IFERROR(__xludf.DUMMYFUNCTION("INDEX(SPLIT(A1446, ""_""), 2)"),"fire")</f>
        <v>fire</v>
      </c>
      <c r="F1446" s="1" t="s">
        <v>4350</v>
      </c>
      <c r="G1446" s="2">
        <f>IFERROR(__xludf.DUMMYFUNCTION("IF(B1446="""","""",COUNTA(SPLIT(B1446,"" "")))"),9.0)</f>
        <v>9</v>
      </c>
    </row>
    <row r="1447">
      <c r="A1447" s="1" t="s">
        <v>4405</v>
      </c>
      <c r="B1447" s="1" t="s">
        <v>4406</v>
      </c>
      <c r="C1447" s="1">
        <v>2.0</v>
      </c>
      <c r="D1447" s="1" t="s">
        <v>16118</v>
      </c>
      <c r="E1447" s="2" t="str">
        <f>IFERROR(__xludf.DUMMYFUNCTION("INDEX(SPLIT(A1447, ""_""), 2)"),"fire")</f>
        <v>fire</v>
      </c>
      <c r="F1447" s="1" t="s">
        <v>4350</v>
      </c>
      <c r="G1447" s="2">
        <f>IFERROR(__xludf.DUMMYFUNCTION("IF(B1447="""","""",COUNTA(SPLIT(B1447,"" "")))"),12.0)</f>
        <v>12</v>
      </c>
    </row>
    <row r="1448">
      <c r="A1448" s="1" t="s">
        <v>4407</v>
      </c>
      <c r="B1448" s="1" t="s">
        <v>4408</v>
      </c>
      <c r="C1448" s="1">
        <v>2.0</v>
      </c>
      <c r="D1448" s="1" t="s">
        <v>16118</v>
      </c>
      <c r="E1448" s="2" t="str">
        <f>IFERROR(__xludf.DUMMYFUNCTION("INDEX(SPLIT(A1448, ""_""), 2)"),"fire")</f>
        <v>fire</v>
      </c>
      <c r="F1448" s="1" t="s">
        <v>4350</v>
      </c>
      <c r="G1448" s="2">
        <f>IFERROR(__xludf.DUMMYFUNCTION("IF(B1448="""","""",COUNTA(SPLIT(B1448,"" "")))"),7.0)</f>
        <v>7</v>
      </c>
    </row>
    <row r="1449">
      <c r="A1449" s="1" t="s">
        <v>4409</v>
      </c>
      <c r="B1449" s="1" t="s">
        <v>4410</v>
      </c>
      <c r="C1449" s="1">
        <v>3.0</v>
      </c>
      <c r="D1449" s="1" t="s">
        <v>818</v>
      </c>
      <c r="E1449" s="2" t="str">
        <f>IFERROR(__xludf.DUMMYFUNCTION("INDEX(SPLIT(A1449, ""_""), 2)"),"fire")</f>
        <v>fire</v>
      </c>
      <c r="F1449" s="1" t="s">
        <v>4350</v>
      </c>
      <c r="G1449" s="2">
        <f>IFERROR(__xludf.DUMMYFUNCTION("IF(B1449="""","""",COUNTA(SPLIT(B1449,"" "")))"),6.0)</f>
        <v>6</v>
      </c>
    </row>
    <row r="1450">
      <c r="A1450" s="1" t="s">
        <v>4411</v>
      </c>
      <c r="B1450" s="1" t="s">
        <v>4412</v>
      </c>
      <c r="C1450" s="1">
        <v>2.0</v>
      </c>
      <c r="D1450" s="1" t="s">
        <v>16118</v>
      </c>
      <c r="E1450" s="2" t="str">
        <f>IFERROR(__xludf.DUMMYFUNCTION("INDEX(SPLIT(A1450, ""_""), 2)"),"fire")</f>
        <v>fire</v>
      </c>
      <c r="F1450" s="1" t="s">
        <v>4350</v>
      </c>
      <c r="G1450" s="2">
        <f>IFERROR(__xludf.DUMMYFUNCTION("IF(B1450="""","""",COUNTA(SPLIT(B1450,"" "")))"),13.0)</f>
        <v>13</v>
      </c>
    </row>
    <row r="1451">
      <c r="A1451" s="1" t="s">
        <v>4413</v>
      </c>
      <c r="B1451" s="1" t="s">
        <v>4414</v>
      </c>
      <c r="C1451" s="1">
        <v>3.0</v>
      </c>
      <c r="D1451" s="1" t="s">
        <v>818</v>
      </c>
      <c r="E1451" s="2" t="str">
        <f>IFERROR(__xludf.DUMMYFUNCTION("INDEX(SPLIT(A1451, ""_""), 2)"),"fire")</f>
        <v>fire</v>
      </c>
      <c r="F1451" s="1" t="s">
        <v>4350</v>
      </c>
      <c r="G1451" s="2">
        <f>IFERROR(__xludf.DUMMYFUNCTION("IF(B1451="""","""",COUNTA(SPLIT(B1451,"" "")))"),6.0)</f>
        <v>6</v>
      </c>
    </row>
    <row r="1452">
      <c r="A1452" s="1" t="s">
        <v>4415</v>
      </c>
      <c r="B1452" s="1" t="s">
        <v>4416</v>
      </c>
      <c r="C1452" s="1">
        <v>2.0</v>
      </c>
      <c r="D1452" s="1" t="s">
        <v>16118</v>
      </c>
      <c r="E1452" s="2" t="str">
        <f>IFERROR(__xludf.DUMMYFUNCTION("INDEX(SPLIT(A1452, ""_""), 2)"),"fire")</f>
        <v>fire</v>
      </c>
      <c r="F1452" s="1" t="s">
        <v>4350</v>
      </c>
      <c r="G1452" s="2">
        <f>IFERROR(__xludf.DUMMYFUNCTION("IF(B1452="""","""",COUNTA(SPLIT(B1452,"" "")))"),7.0)</f>
        <v>7</v>
      </c>
    </row>
    <row r="1453">
      <c r="A1453" s="1" t="s">
        <v>4417</v>
      </c>
      <c r="B1453" s="1" t="s">
        <v>4418</v>
      </c>
      <c r="C1453" s="1">
        <v>3.0</v>
      </c>
      <c r="D1453" s="1" t="s">
        <v>818</v>
      </c>
      <c r="E1453" s="2" t="str">
        <f>IFERROR(__xludf.DUMMYFUNCTION("INDEX(SPLIT(A1453, ""_""), 2)"),"fire")</f>
        <v>fire</v>
      </c>
      <c r="F1453" s="1" t="s">
        <v>4350</v>
      </c>
      <c r="G1453" s="2">
        <f>IFERROR(__xludf.DUMMYFUNCTION("IF(B1453="""","""",COUNTA(SPLIT(B1453,"" "")))"),7.0)</f>
        <v>7</v>
      </c>
    </row>
    <row r="1454">
      <c r="A1454" s="1" t="s">
        <v>4419</v>
      </c>
      <c r="B1454" s="1" t="s">
        <v>4420</v>
      </c>
      <c r="C1454" s="1">
        <v>2.0</v>
      </c>
      <c r="D1454" s="1" t="s">
        <v>16118</v>
      </c>
      <c r="E1454" s="2" t="str">
        <f>IFERROR(__xludf.DUMMYFUNCTION("INDEX(SPLIT(A1454, ""_""), 2)"),"fire")</f>
        <v>fire</v>
      </c>
      <c r="F1454" s="1" t="s">
        <v>4350</v>
      </c>
      <c r="G1454" s="2">
        <f>IFERROR(__xludf.DUMMYFUNCTION("IF(B1454="""","""",COUNTA(SPLIT(B1454,"" "")))"),24.0)</f>
        <v>24</v>
      </c>
    </row>
    <row r="1455">
      <c r="A1455" s="1" t="s">
        <v>4421</v>
      </c>
      <c r="B1455" s="1" t="s">
        <v>4422</v>
      </c>
      <c r="C1455" s="1">
        <v>2.0</v>
      </c>
      <c r="D1455" s="1" t="s">
        <v>16118</v>
      </c>
      <c r="E1455" s="2" t="str">
        <f>IFERROR(__xludf.DUMMYFUNCTION("INDEX(SPLIT(A1455, ""_""), 2)"),"fire")</f>
        <v>fire</v>
      </c>
      <c r="F1455" s="1" t="s">
        <v>4350</v>
      </c>
      <c r="G1455" s="2">
        <f>IFERROR(__xludf.DUMMYFUNCTION("IF(B1455="""","""",COUNTA(SPLIT(B1455,"" "")))"),7.0)</f>
        <v>7</v>
      </c>
    </row>
    <row r="1456">
      <c r="A1456" s="1" t="s">
        <v>4423</v>
      </c>
      <c r="B1456" s="1" t="s">
        <v>4424</v>
      </c>
      <c r="C1456" s="1">
        <v>2.0</v>
      </c>
      <c r="D1456" s="1" t="s">
        <v>16118</v>
      </c>
      <c r="E1456" s="2" t="str">
        <f>IFERROR(__xludf.DUMMYFUNCTION("INDEX(SPLIT(A1456, ""_""), 2)"),"fire")</f>
        <v>fire</v>
      </c>
      <c r="F1456" s="1" t="s">
        <v>4350</v>
      </c>
      <c r="G1456" s="2">
        <f>IFERROR(__xludf.DUMMYFUNCTION("IF(B1456="""","""",COUNTA(SPLIT(B1456,"" "")))"),8.0)</f>
        <v>8</v>
      </c>
    </row>
    <row r="1457">
      <c r="A1457" s="1" t="s">
        <v>4425</v>
      </c>
      <c r="B1457" s="1" t="s">
        <v>4426</v>
      </c>
      <c r="C1457" s="1">
        <v>2.0</v>
      </c>
      <c r="D1457" s="1" t="s">
        <v>16118</v>
      </c>
      <c r="E1457" s="2" t="str">
        <f>IFERROR(__xludf.DUMMYFUNCTION("INDEX(SPLIT(A1457, ""_""), 2)"),"fire")</f>
        <v>fire</v>
      </c>
      <c r="F1457" s="1" t="s">
        <v>4350</v>
      </c>
      <c r="G1457" s="2">
        <f>IFERROR(__xludf.DUMMYFUNCTION("IF(B1457="""","""",COUNTA(SPLIT(B1457,"" "")))"),4.0)</f>
        <v>4</v>
      </c>
    </row>
    <row r="1458">
      <c r="A1458" s="1" t="s">
        <v>4427</v>
      </c>
      <c r="B1458" s="1" t="s">
        <v>4428</v>
      </c>
      <c r="C1458" s="1">
        <v>2.0</v>
      </c>
      <c r="D1458" s="1" t="s">
        <v>16118</v>
      </c>
      <c r="E1458" s="2" t="str">
        <f>IFERROR(__xludf.DUMMYFUNCTION("INDEX(SPLIT(A1458, ""_""), 2)"),"fire")</f>
        <v>fire</v>
      </c>
      <c r="F1458" s="1" t="s">
        <v>4350</v>
      </c>
      <c r="G1458" s="2">
        <f>IFERROR(__xludf.DUMMYFUNCTION("IF(B1458="""","""",COUNTA(SPLIT(B1458,"" "")))"),8.0)</f>
        <v>8</v>
      </c>
    </row>
    <row r="1459">
      <c r="A1459" s="1" t="s">
        <v>4429</v>
      </c>
      <c r="B1459" s="1" t="s">
        <v>4430</v>
      </c>
      <c r="C1459" s="1">
        <v>2.0</v>
      </c>
      <c r="D1459" s="1" t="s">
        <v>16118</v>
      </c>
      <c r="E1459" s="2" t="str">
        <f>IFERROR(__xludf.DUMMYFUNCTION("INDEX(SPLIT(A1459, ""_""), 2)"),"fire")</f>
        <v>fire</v>
      </c>
      <c r="F1459" s="1" t="s">
        <v>4350</v>
      </c>
      <c r="G1459" s="2">
        <f>IFERROR(__xludf.DUMMYFUNCTION("IF(B1459="""","""",COUNTA(SPLIT(B1459,"" "")))"),14.0)</f>
        <v>14</v>
      </c>
    </row>
    <row r="1460">
      <c r="A1460" s="1" t="s">
        <v>4431</v>
      </c>
      <c r="B1460" s="1" t="s">
        <v>4432</v>
      </c>
      <c r="C1460" s="1">
        <v>3.0</v>
      </c>
      <c r="D1460" s="1" t="s">
        <v>818</v>
      </c>
      <c r="E1460" s="2" t="str">
        <f>IFERROR(__xludf.DUMMYFUNCTION("INDEX(SPLIT(A1460, ""_""), 2)"),"fire")</f>
        <v>fire</v>
      </c>
      <c r="F1460" s="1" t="s">
        <v>4350</v>
      </c>
      <c r="G1460" s="2">
        <f>IFERROR(__xludf.DUMMYFUNCTION("IF(B1460="""","""",COUNTA(SPLIT(B1460,"" "")))"),20.0)</f>
        <v>20</v>
      </c>
    </row>
    <row r="1461">
      <c r="A1461" s="1" t="s">
        <v>4433</v>
      </c>
      <c r="B1461" s="1" t="s">
        <v>4434</v>
      </c>
      <c r="C1461" s="1">
        <v>2.0</v>
      </c>
      <c r="D1461" s="1" t="s">
        <v>16118</v>
      </c>
      <c r="E1461" s="2" t="str">
        <f>IFERROR(__xludf.DUMMYFUNCTION("INDEX(SPLIT(A1461, ""_""), 2)"),"fire")</f>
        <v>fire</v>
      </c>
      <c r="F1461" s="1" t="s">
        <v>4350</v>
      </c>
      <c r="G1461" s="2">
        <f>IFERROR(__xludf.DUMMYFUNCTION("IF(B1461="""","""",COUNTA(SPLIT(B1461,"" "")))"),12.0)</f>
        <v>12</v>
      </c>
    </row>
    <row r="1462">
      <c r="A1462" s="1" t="s">
        <v>4435</v>
      </c>
      <c r="B1462" s="1" t="s">
        <v>4436</v>
      </c>
      <c r="C1462" s="1">
        <v>1.0</v>
      </c>
      <c r="D1462" s="1" t="s">
        <v>16113</v>
      </c>
      <c r="E1462" s="2" t="str">
        <f>IFERROR(__xludf.DUMMYFUNCTION("INDEX(SPLIT(A1462, ""_""), 2)"),"fire")</f>
        <v>fire</v>
      </c>
      <c r="F1462" s="1" t="s">
        <v>4350</v>
      </c>
      <c r="G1462" s="2">
        <f>IFERROR(__xludf.DUMMYFUNCTION("IF(B1462="""","""",COUNTA(SPLIT(B1462,"" "")))"),38.0)</f>
        <v>38</v>
      </c>
    </row>
    <row r="1463">
      <c r="A1463" s="1" t="s">
        <v>4437</v>
      </c>
      <c r="B1463" s="1" t="s">
        <v>4438</v>
      </c>
      <c r="C1463" s="1">
        <v>2.0</v>
      </c>
      <c r="D1463" s="1" t="s">
        <v>16118</v>
      </c>
      <c r="E1463" s="2" t="str">
        <f>IFERROR(__xludf.DUMMYFUNCTION("INDEX(SPLIT(A1463, ""_""), 2)"),"fire")</f>
        <v>fire</v>
      </c>
      <c r="F1463" s="1" t="s">
        <v>4350</v>
      </c>
      <c r="G1463" s="2">
        <f>IFERROR(__xludf.DUMMYFUNCTION("IF(B1463="""","""",COUNTA(SPLIT(B1463,"" "")))"),13.0)</f>
        <v>13</v>
      </c>
    </row>
    <row r="1464">
      <c r="A1464" s="1" t="s">
        <v>4439</v>
      </c>
      <c r="B1464" s="1" t="s">
        <v>4440</v>
      </c>
      <c r="C1464" s="1">
        <v>2.0</v>
      </c>
      <c r="D1464" s="1" t="s">
        <v>16118</v>
      </c>
      <c r="E1464" s="2" t="str">
        <f>IFERROR(__xludf.DUMMYFUNCTION("INDEX(SPLIT(A1464, ""_""), 2)"),"fire")</f>
        <v>fire</v>
      </c>
      <c r="F1464" s="1" t="s">
        <v>4350</v>
      </c>
      <c r="G1464" s="2">
        <f>IFERROR(__xludf.DUMMYFUNCTION("IF(B1464="""","""",COUNTA(SPLIT(B1464,"" "")))"),18.0)</f>
        <v>18</v>
      </c>
    </row>
    <row r="1465">
      <c r="A1465" s="1" t="s">
        <v>4441</v>
      </c>
      <c r="B1465" s="1" t="s">
        <v>4442</v>
      </c>
      <c r="C1465" s="1">
        <v>3.0</v>
      </c>
      <c r="D1465" s="1" t="s">
        <v>818</v>
      </c>
      <c r="E1465" s="2" t="str">
        <f>IFERROR(__xludf.DUMMYFUNCTION("INDEX(SPLIT(A1465, ""_""), 2)"),"fire")</f>
        <v>fire</v>
      </c>
      <c r="F1465" s="1" t="s">
        <v>4350</v>
      </c>
      <c r="G1465" s="2">
        <f>IFERROR(__xludf.DUMMYFUNCTION("IF(B1465="""","""",COUNTA(SPLIT(B1465,"" "")))"),15.0)</f>
        <v>15</v>
      </c>
    </row>
    <row r="1466">
      <c r="A1466" s="1" t="s">
        <v>4443</v>
      </c>
      <c r="B1466" s="1" t="s">
        <v>4444</v>
      </c>
      <c r="C1466" s="1">
        <v>1.0</v>
      </c>
      <c r="D1466" s="1" t="s">
        <v>16113</v>
      </c>
      <c r="E1466" s="2" t="str">
        <f>IFERROR(__xludf.DUMMYFUNCTION("INDEX(SPLIT(A1466, ""_""), 2)"),"fire")</f>
        <v>fire</v>
      </c>
      <c r="F1466" s="1" t="s">
        <v>4350</v>
      </c>
      <c r="G1466" s="2">
        <f>IFERROR(__xludf.DUMMYFUNCTION("IF(B1466="""","""",COUNTA(SPLIT(B1466,"" "")))"),23.0)</f>
        <v>23</v>
      </c>
    </row>
    <row r="1467">
      <c r="A1467" s="1" t="s">
        <v>4445</v>
      </c>
      <c r="B1467" s="1" t="s">
        <v>4446</v>
      </c>
      <c r="C1467" s="1">
        <v>20.0</v>
      </c>
      <c r="D1467" s="1" t="s">
        <v>6082</v>
      </c>
      <c r="E1467" s="2" t="str">
        <f>IFERROR(__xludf.DUMMYFUNCTION("INDEX(SPLIT(A1467, ""_""), 2)"),"forest")</f>
        <v>forest</v>
      </c>
      <c r="F1467" s="1" t="s">
        <v>4502</v>
      </c>
      <c r="G1467" s="2">
        <f>IFERROR(__xludf.DUMMYFUNCTION("IF(B1467="""","""",COUNTA(SPLIT(B1467,"" "")))"),22.0)</f>
        <v>22</v>
      </c>
    </row>
    <row r="1468">
      <c r="A1468" s="1" t="s">
        <v>4447</v>
      </c>
      <c r="B1468" s="1" t="s">
        <v>4448</v>
      </c>
      <c r="C1468" s="1">
        <v>2.0</v>
      </c>
      <c r="D1468" s="1" t="s">
        <v>16118</v>
      </c>
      <c r="E1468" s="2" t="str">
        <f>IFERROR(__xludf.DUMMYFUNCTION("INDEX(SPLIT(A1468, ""_""), 2)"),"forest")</f>
        <v>forest</v>
      </c>
      <c r="F1468" s="1" t="s">
        <v>4502</v>
      </c>
      <c r="G1468" s="2">
        <f>IFERROR(__xludf.DUMMYFUNCTION("IF(B1468="""","""",COUNTA(SPLIT(B1468,"" "")))"),45.0)</f>
        <v>45</v>
      </c>
    </row>
    <row r="1469">
      <c r="A1469" s="1" t="s">
        <v>4449</v>
      </c>
      <c r="B1469" s="1" t="s">
        <v>4450</v>
      </c>
      <c r="C1469" s="1">
        <v>1.0</v>
      </c>
      <c r="D1469" s="1" t="s">
        <v>16113</v>
      </c>
      <c r="E1469" s="2" t="str">
        <f>IFERROR(__xludf.DUMMYFUNCTION("INDEX(SPLIT(A1469, ""_""), 2)"),"forest")</f>
        <v>forest</v>
      </c>
      <c r="F1469" s="1" t="s">
        <v>4502</v>
      </c>
      <c r="G1469" s="2">
        <f>IFERROR(__xludf.DUMMYFUNCTION("IF(B1469="""","""",COUNTA(SPLIT(B1469,"" "")))"),24.0)</f>
        <v>24</v>
      </c>
    </row>
    <row r="1470">
      <c r="A1470" s="1" t="s">
        <v>4451</v>
      </c>
      <c r="B1470" s="1" t="s">
        <v>4452</v>
      </c>
      <c r="C1470" s="1">
        <v>20.0</v>
      </c>
      <c r="D1470" s="1" t="s">
        <v>6082</v>
      </c>
      <c r="E1470" s="2" t="str">
        <f>IFERROR(__xludf.DUMMYFUNCTION("INDEX(SPLIT(A1470, ""_""), 2)"),"forest")</f>
        <v>forest</v>
      </c>
      <c r="F1470" s="1" t="s">
        <v>4502</v>
      </c>
      <c r="G1470" s="2">
        <f>IFERROR(__xludf.DUMMYFUNCTION("IF(B1470="""","""",COUNTA(SPLIT(B1470,"" "")))"),10.0)</f>
        <v>10</v>
      </c>
    </row>
    <row r="1471">
      <c r="A1471" s="1" t="s">
        <v>4453</v>
      </c>
      <c r="B1471" s="1" t="s">
        <v>4454</v>
      </c>
      <c r="C1471" s="1">
        <v>2.0</v>
      </c>
      <c r="D1471" s="1" t="s">
        <v>16118</v>
      </c>
      <c r="E1471" s="2" t="str">
        <f>IFERROR(__xludf.DUMMYFUNCTION("INDEX(SPLIT(A1471, ""_""), 2)"),"forest")</f>
        <v>forest</v>
      </c>
      <c r="F1471" s="1" t="s">
        <v>4502</v>
      </c>
      <c r="G1471" s="2">
        <f>IFERROR(__xludf.DUMMYFUNCTION("IF(B1471="""","""",COUNTA(SPLIT(B1471,"" "")))"),7.0)</f>
        <v>7</v>
      </c>
    </row>
    <row r="1472">
      <c r="A1472" s="1" t="s">
        <v>4455</v>
      </c>
      <c r="B1472" s="1" t="s">
        <v>4456</v>
      </c>
      <c r="C1472" s="1">
        <v>20.0</v>
      </c>
      <c r="D1472" s="1" t="s">
        <v>6082</v>
      </c>
      <c r="E1472" s="2" t="str">
        <f>IFERROR(__xludf.DUMMYFUNCTION("INDEX(SPLIT(A1472, ""_""), 2)"),"forest")</f>
        <v>forest</v>
      </c>
      <c r="F1472" s="1" t="s">
        <v>4502</v>
      </c>
      <c r="G1472" s="2">
        <f>IFERROR(__xludf.DUMMYFUNCTION("IF(B1472="""","""",COUNTA(SPLIT(B1472,"" "")))"),17.0)</f>
        <v>17</v>
      </c>
    </row>
    <row r="1473">
      <c r="A1473" s="1" t="s">
        <v>4457</v>
      </c>
      <c r="B1473" s="1" t="s">
        <v>4458</v>
      </c>
      <c r="C1473" s="1">
        <v>1.0</v>
      </c>
      <c r="D1473" s="1" t="s">
        <v>16113</v>
      </c>
      <c r="E1473" s="2" t="str">
        <f>IFERROR(__xludf.DUMMYFUNCTION("INDEX(SPLIT(A1473, ""_""), 2)"),"forest")</f>
        <v>forest</v>
      </c>
      <c r="F1473" s="1" t="s">
        <v>4502</v>
      </c>
      <c r="G1473" s="2">
        <f>IFERROR(__xludf.DUMMYFUNCTION("IF(B1473="""","""",COUNTA(SPLIT(B1473,"" "")))"),34.0)</f>
        <v>34</v>
      </c>
    </row>
    <row r="1474">
      <c r="A1474" s="1" t="s">
        <v>4459</v>
      </c>
      <c r="B1474" s="1" t="s">
        <v>4460</v>
      </c>
      <c r="C1474" s="1">
        <v>1.0</v>
      </c>
      <c r="D1474" s="1" t="s">
        <v>16113</v>
      </c>
      <c r="E1474" s="2" t="str">
        <f>IFERROR(__xludf.DUMMYFUNCTION("INDEX(SPLIT(A1474, ""_""), 2)"),"forest")</f>
        <v>forest</v>
      </c>
      <c r="F1474" s="1" t="s">
        <v>4502</v>
      </c>
      <c r="G1474" s="2">
        <f>IFERROR(__xludf.DUMMYFUNCTION("IF(B1474="""","""",COUNTA(SPLIT(B1474,"" "")))"),36.0)</f>
        <v>36</v>
      </c>
    </row>
    <row r="1475">
      <c r="A1475" s="1" t="s">
        <v>4461</v>
      </c>
      <c r="B1475" s="1" t="s">
        <v>4462</v>
      </c>
      <c r="C1475" s="1">
        <v>1.0</v>
      </c>
      <c r="D1475" s="1" t="s">
        <v>16113</v>
      </c>
      <c r="E1475" s="2" t="str">
        <f>IFERROR(__xludf.DUMMYFUNCTION("INDEX(SPLIT(A1475, ""_""), 2)"),"forest")</f>
        <v>forest</v>
      </c>
      <c r="F1475" s="1" t="s">
        <v>4502</v>
      </c>
      <c r="G1475" s="2">
        <f>IFERROR(__xludf.DUMMYFUNCTION("IF(B1475="""","""",COUNTA(SPLIT(B1475,"" "")))"),10.0)</f>
        <v>10</v>
      </c>
    </row>
    <row r="1476">
      <c r="A1476" s="1" t="s">
        <v>4463</v>
      </c>
      <c r="B1476" s="1" t="s">
        <v>4464</v>
      </c>
      <c r="C1476" s="1">
        <v>1.0</v>
      </c>
      <c r="D1476" s="1" t="s">
        <v>16113</v>
      </c>
      <c r="E1476" s="2" t="str">
        <f>IFERROR(__xludf.DUMMYFUNCTION("INDEX(SPLIT(A1476, ""_""), 2)"),"forest")</f>
        <v>forest</v>
      </c>
      <c r="F1476" s="1" t="s">
        <v>4502</v>
      </c>
      <c r="G1476" s="2">
        <f>IFERROR(__xludf.DUMMYFUNCTION("IF(B1476="""","""",COUNTA(SPLIT(B1476,"" "")))"),28.0)</f>
        <v>28</v>
      </c>
    </row>
    <row r="1477">
      <c r="A1477" s="1" t="s">
        <v>4465</v>
      </c>
      <c r="B1477" s="1" t="s">
        <v>4466</v>
      </c>
      <c r="C1477" s="1">
        <v>2.0</v>
      </c>
      <c r="D1477" s="1" t="s">
        <v>16118</v>
      </c>
      <c r="E1477" s="2" t="str">
        <f>IFERROR(__xludf.DUMMYFUNCTION("INDEX(SPLIT(A1477, ""_""), 2)"),"forest")</f>
        <v>forest</v>
      </c>
      <c r="F1477" s="1" t="s">
        <v>4502</v>
      </c>
      <c r="G1477" s="2">
        <f>IFERROR(__xludf.DUMMYFUNCTION("IF(B1477="""","""",COUNTA(SPLIT(B1477,"" "")))"),23.0)</f>
        <v>23</v>
      </c>
    </row>
    <row r="1478">
      <c r="A1478" s="1" t="s">
        <v>4467</v>
      </c>
      <c r="B1478" s="1" t="s">
        <v>4468</v>
      </c>
      <c r="C1478" s="1">
        <v>20.0</v>
      </c>
      <c r="D1478" s="1" t="s">
        <v>6082</v>
      </c>
      <c r="E1478" s="2" t="str">
        <f>IFERROR(__xludf.DUMMYFUNCTION("INDEX(SPLIT(A1478, ""_""), 2)"),"forest")</f>
        <v>forest</v>
      </c>
      <c r="F1478" s="1" t="s">
        <v>4502</v>
      </c>
      <c r="G1478" s="2">
        <f>IFERROR(__xludf.DUMMYFUNCTION("IF(B1478="""","""",COUNTA(SPLIT(B1478,"" "")))"),20.0)</f>
        <v>20</v>
      </c>
    </row>
    <row r="1479">
      <c r="A1479" s="1" t="s">
        <v>4469</v>
      </c>
      <c r="B1479" s="1" t="s">
        <v>4470</v>
      </c>
      <c r="C1479" s="1">
        <v>1.0</v>
      </c>
      <c r="D1479" s="1" t="s">
        <v>16113</v>
      </c>
      <c r="E1479" s="2" t="str">
        <f>IFERROR(__xludf.DUMMYFUNCTION("INDEX(SPLIT(A1479, ""_""), 2)"),"forest")</f>
        <v>forest</v>
      </c>
      <c r="F1479" s="1" t="s">
        <v>4502</v>
      </c>
      <c r="G1479" s="2">
        <f>IFERROR(__xludf.DUMMYFUNCTION("IF(B1479="""","""",COUNTA(SPLIT(B1479,"" "")))"),11.0)</f>
        <v>11</v>
      </c>
    </row>
    <row r="1480">
      <c r="A1480" s="1" t="s">
        <v>4471</v>
      </c>
      <c r="B1480" s="1" t="s">
        <v>4472</v>
      </c>
      <c r="C1480" s="1">
        <v>2.0</v>
      </c>
      <c r="D1480" s="1" t="s">
        <v>16118</v>
      </c>
      <c r="E1480" s="2" t="str">
        <f>IFERROR(__xludf.DUMMYFUNCTION("INDEX(SPLIT(A1480, ""_""), 2)"),"forest")</f>
        <v>forest</v>
      </c>
      <c r="F1480" s="1" t="s">
        <v>4502</v>
      </c>
      <c r="G1480" s="2">
        <f>IFERROR(__xludf.DUMMYFUNCTION("IF(B1480="""","""",COUNTA(SPLIT(B1480,"" "")))"),32.0)</f>
        <v>32</v>
      </c>
    </row>
    <row r="1481">
      <c r="A1481" s="1" t="s">
        <v>4473</v>
      </c>
      <c r="B1481" s="1" t="s">
        <v>4474</v>
      </c>
      <c r="C1481" s="1">
        <v>1.0</v>
      </c>
      <c r="D1481" s="1" t="s">
        <v>16113</v>
      </c>
      <c r="E1481" s="2" t="str">
        <f>IFERROR(__xludf.DUMMYFUNCTION("INDEX(SPLIT(A1481, ""_""), 2)"),"forest")</f>
        <v>forest</v>
      </c>
      <c r="F1481" s="1" t="s">
        <v>4502</v>
      </c>
      <c r="G1481" s="2">
        <f>IFERROR(__xludf.DUMMYFUNCTION("IF(B1481="""","""",COUNTA(SPLIT(B1481,"" "")))"),27.0)</f>
        <v>27</v>
      </c>
    </row>
    <row r="1482">
      <c r="A1482" s="1" t="s">
        <v>4475</v>
      </c>
      <c r="B1482" s="1" t="s">
        <v>4476</v>
      </c>
      <c r="C1482" s="1">
        <v>2.0</v>
      </c>
      <c r="D1482" s="1" t="s">
        <v>16118</v>
      </c>
      <c r="E1482" s="2" t="str">
        <f>IFERROR(__xludf.DUMMYFUNCTION("INDEX(SPLIT(A1482, ""_""), 2)"),"forest")</f>
        <v>forest</v>
      </c>
      <c r="F1482" s="1" t="s">
        <v>4502</v>
      </c>
      <c r="G1482" s="2">
        <f>IFERROR(__xludf.DUMMYFUNCTION("IF(B1482="""","""",COUNTA(SPLIT(B1482,"" "")))"),25.0)</f>
        <v>25</v>
      </c>
    </row>
    <row r="1483">
      <c r="A1483" s="1" t="s">
        <v>4477</v>
      </c>
      <c r="B1483" s="1" t="s">
        <v>4478</v>
      </c>
      <c r="C1483" s="1">
        <v>1.0</v>
      </c>
      <c r="D1483" s="1" t="s">
        <v>16113</v>
      </c>
      <c r="E1483" s="2" t="str">
        <f>IFERROR(__xludf.DUMMYFUNCTION("INDEX(SPLIT(A1483, ""_""), 2)"),"forest")</f>
        <v>forest</v>
      </c>
      <c r="F1483" s="1" t="s">
        <v>4502</v>
      </c>
      <c r="G1483" s="2">
        <f>IFERROR(__xludf.DUMMYFUNCTION("IF(B1483="""","""",COUNTA(SPLIT(B1483,"" "")))"),31.0)</f>
        <v>31</v>
      </c>
    </row>
    <row r="1484">
      <c r="A1484" s="1" t="s">
        <v>4479</v>
      </c>
      <c r="B1484" s="1" t="s">
        <v>4480</v>
      </c>
      <c r="C1484" s="1">
        <v>2.0</v>
      </c>
      <c r="D1484" s="1" t="s">
        <v>16118</v>
      </c>
      <c r="E1484" s="2" t="str">
        <f>IFERROR(__xludf.DUMMYFUNCTION("INDEX(SPLIT(A1484, ""_""), 2)"),"forest")</f>
        <v>forest</v>
      </c>
      <c r="F1484" s="1" t="s">
        <v>4502</v>
      </c>
      <c r="G1484" s="2">
        <f>IFERROR(__xludf.DUMMYFUNCTION("IF(B1484="""","""",COUNTA(SPLIT(B1484,"" "")))"),28.0)</f>
        <v>28</v>
      </c>
    </row>
    <row r="1485">
      <c r="A1485" s="1" t="s">
        <v>4481</v>
      </c>
      <c r="B1485" s="1" t="s">
        <v>4482</v>
      </c>
      <c r="C1485" s="1">
        <v>1.0</v>
      </c>
      <c r="D1485" s="1" t="s">
        <v>16113</v>
      </c>
      <c r="E1485" s="2" t="str">
        <f>IFERROR(__xludf.DUMMYFUNCTION("INDEX(SPLIT(A1485, ""_""), 2)"),"forest")</f>
        <v>forest</v>
      </c>
      <c r="F1485" s="1" t="s">
        <v>4502</v>
      </c>
      <c r="G1485" s="2">
        <f>IFERROR(__xludf.DUMMYFUNCTION("IF(B1485="""","""",COUNTA(SPLIT(B1485,"" "")))"),2.0)</f>
        <v>2</v>
      </c>
    </row>
    <row r="1486">
      <c r="A1486" s="1" t="s">
        <v>4483</v>
      </c>
      <c r="B1486" s="1" t="s">
        <v>4484</v>
      </c>
      <c r="C1486" s="1">
        <v>2.0</v>
      </c>
      <c r="D1486" s="1" t="s">
        <v>16118</v>
      </c>
      <c r="E1486" s="2" t="str">
        <f>IFERROR(__xludf.DUMMYFUNCTION("INDEX(SPLIT(A1486, ""_""), 2)"),"forest")</f>
        <v>forest</v>
      </c>
      <c r="F1486" s="1" t="s">
        <v>4502</v>
      </c>
      <c r="G1486" s="2">
        <f>IFERROR(__xludf.DUMMYFUNCTION("IF(B1486="""","""",COUNTA(SPLIT(B1486,"" "")))"),30.0)</f>
        <v>30</v>
      </c>
    </row>
    <row r="1487">
      <c r="A1487" s="1" t="s">
        <v>4485</v>
      </c>
      <c r="B1487" s="1" t="s">
        <v>4486</v>
      </c>
      <c r="C1487" s="1">
        <v>1.0</v>
      </c>
      <c r="D1487" s="1" t="s">
        <v>16113</v>
      </c>
      <c r="E1487" s="2" t="str">
        <f>IFERROR(__xludf.DUMMYFUNCTION("INDEX(SPLIT(A1487, ""_""), 2)"),"forest")</f>
        <v>forest</v>
      </c>
      <c r="F1487" s="1" t="s">
        <v>4502</v>
      </c>
      <c r="G1487" s="2">
        <f>IFERROR(__xludf.DUMMYFUNCTION("IF(B1487="""","""",COUNTA(SPLIT(B1487,"" "")))"),27.0)</f>
        <v>27</v>
      </c>
    </row>
    <row r="1488">
      <c r="A1488" s="1" t="s">
        <v>4487</v>
      </c>
      <c r="B1488" s="1" t="s">
        <v>4488</v>
      </c>
      <c r="C1488" s="1">
        <v>1.0</v>
      </c>
      <c r="D1488" s="1" t="s">
        <v>16113</v>
      </c>
      <c r="E1488" s="2" t="str">
        <f>IFERROR(__xludf.DUMMYFUNCTION("INDEX(SPLIT(A1488, ""_""), 2)"),"forest")</f>
        <v>forest</v>
      </c>
      <c r="F1488" s="1" t="s">
        <v>4502</v>
      </c>
      <c r="G1488" s="2">
        <f>IFERROR(__xludf.DUMMYFUNCTION("IF(B1488="""","""",COUNTA(SPLIT(B1488,"" "")))"),31.0)</f>
        <v>31</v>
      </c>
    </row>
    <row r="1489">
      <c r="A1489" s="1" t="s">
        <v>4489</v>
      </c>
      <c r="B1489" s="1" t="s">
        <v>4490</v>
      </c>
      <c r="C1489" s="1">
        <v>2.0</v>
      </c>
      <c r="D1489" s="1" t="s">
        <v>16118</v>
      </c>
      <c r="E1489" s="2" t="str">
        <f>IFERROR(__xludf.DUMMYFUNCTION("INDEX(SPLIT(A1489, ""_""), 2)"),"forest")</f>
        <v>forest</v>
      </c>
      <c r="F1489" s="1" t="s">
        <v>4502</v>
      </c>
      <c r="G1489" s="2">
        <f>IFERROR(__xludf.DUMMYFUNCTION("IF(B1489="""","""",COUNTA(SPLIT(B1489,"" "")))"),24.0)</f>
        <v>24</v>
      </c>
    </row>
    <row r="1490">
      <c r="A1490" s="1" t="s">
        <v>4491</v>
      </c>
      <c r="B1490" s="1" t="s">
        <v>4492</v>
      </c>
      <c r="C1490" s="1">
        <v>1.0</v>
      </c>
      <c r="D1490" s="1" t="s">
        <v>16113</v>
      </c>
      <c r="E1490" s="2" t="str">
        <f>IFERROR(__xludf.DUMMYFUNCTION("INDEX(SPLIT(A1490, ""_""), 2)"),"forest")</f>
        <v>forest</v>
      </c>
      <c r="F1490" s="1" t="s">
        <v>4502</v>
      </c>
      <c r="G1490" s="2">
        <f>IFERROR(__xludf.DUMMYFUNCTION("IF(B1490="""","""",COUNTA(SPLIT(B1490,"" "")))"),24.0)</f>
        <v>24</v>
      </c>
    </row>
    <row r="1491">
      <c r="A1491" s="1" t="s">
        <v>4493</v>
      </c>
      <c r="B1491" s="1" t="s">
        <v>4494</v>
      </c>
      <c r="C1491" s="1">
        <v>1.0</v>
      </c>
      <c r="D1491" s="1" t="s">
        <v>16113</v>
      </c>
      <c r="E1491" s="2" t="str">
        <f>IFERROR(__xludf.DUMMYFUNCTION("INDEX(SPLIT(A1491, ""_""), 2)"),"forest")</f>
        <v>forest</v>
      </c>
      <c r="F1491" s="1" t="s">
        <v>4502</v>
      </c>
      <c r="G1491" s="2">
        <f>IFERROR(__xludf.DUMMYFUNCTION("IF(B1491="""","""",COUNTA(SPLIT(B1491,"" "")))"),14.0)</f>
        <v>14</v>
      </c>
    </row>
    <row r="1492">
      <c r="A1492" s="1" t="s">
        <v>4495</v>
      </c>
      <c r="B1492" s="1" t="s">
        <v>4496</v>
      </c>
      <c r="C1492" s="1">
        <v>2.0</v>
      </c>
      <c r="D1492" s="1" t="s">
        <v>16118</v>
      </c>
      <c r="E1492" s="2" t="str">
        <f>IFERROR(__xludf.DUMMYFUNCTION("INDEX(SPLIT(A1492, ""_""), 2)"),"forest")</f>
        <v>forest</v>
      </c>
      <c r="F1492" s="1" t="s">
        <v>4502</v>
      </c>
      <c r="G1492" s="2">
        <f>IFERROR(__xludf.DUMMYFUNCTION("IF(B1492="""","""",COUNTA(SPLIT(B1492,"" "")))"),20.0)</f>
        <v>20</v>
      </c>
    </row>
    <row r="1493">
      <c r="A1493" s="1" t="s">
        <v>4497</v>
      </c>
      <c r="B1493" s="1" t="s">
        <v>4498</v>
      </c>
      <c r="C1493" s="1">
        <v>1.0</v>
      </c>
      <c r="D1493" s="1" t="s">
        <v>16113</v>
      </c>
      <c r="E1493" s="2" t="str">
        <f>IFERROR(__xludf.DUMMYFUNCTION("INDEX(SPLIT(A1493, ""_""), 2)"),"forest")</f>
        <v>forest</v>
      </c>
      <c r="F1493" s="1" t="s">
        <v>4502</v>
      </c>
      <c r="G1493" s="2">
        <f>IFERROR(__xludf.DUMMYFUNCTION("IF(B1493="""","""",COUNTA(SPLIT(B1493,"" "")))"),31.0)</f>
        <v>31</v>
      </c>
    </row>
    <row r="1494">
      <c r="A1494" s="1" t="s">
        <v>4499</v>
      </c>
      <c r="B1494" s="1" t="s">
        <v>4500</v>
      </c>
      <c r="C1494" s="1">
        <v>2.0</v>
      </c>
      <c r="D1494" s="1" t="s">
        <v>16118</v>
      </c>
      <c r="E1494" s="2" t="str">
        <f>IFERROR(__xludf.DUMMYFUNCTION("INDEX(SPLIT(A1494, ""_""), 2)"),"forest")</f>
        <v>forest</v>
      </c>
      <c r="F1494" s="1" t="s">
        <v>4502</v>
      </c>
      <c r="G1494" s="2">
        <f>IFERROR(__xludf.DUMMYFUNCTION("IF(B1494="""","""",COUNTA(SPLIT(B1494,"" "")))"),27.0)</f>
        <v>27</v>
      </c>
    </row>
    <row r="1495">
      <c r="A1495" s="1" t="s">
        <v>4501</v>
      </c>
      <c r="B1495" s="1" t="s">
        <v>4502</v>
      </c>
      <c r="C1495" s="1">
        <v>1.0</v>
      </c>
      <c r="D1495" s="1" t="s">
        <v>16113</v>
      </c>
      <c r="E1495" s="2" t="str">
        <f>IFERROR(__xludf.DUMMYFUNCTION("INDEX(SPLIT(A1495, ""_""), 2)"),"forest")</f>
        <v>forest</v>
      </c>
      <c r="F1495" s="1" t="s">
        <v>4502</v>
      </c>
      <c r="G1495" s="2">
        <f>IFERROR(__xludf.DUMMYFUNCTION("IF(B1495="""","""",COUNTA(SPLIT(B1495,"" "")))"),5.0)</f>
        <v>5</v>
      </c>
    </row>
    <row r="1496">
      <c r="A1496" s="1" t="s">
        <v>4503</v>
      </c>
      <c r="B1496" s="1" t="s">
        <v>4504</v>
      </c>
      <c r="C1496" s="1">
        <v>1.0</v>
      </c>
      <c r="D1496" s="1" t="s">
        <v>16113</v>
      </c>
      <c r="E1496" s="2" t="str">
        <f>IFERROR(__xludf.DUMMYFUNCTION("INDEX(SPLIT(A1496, ""_""), 2)"),"forest")</f>
        <v>forest</v>
      </c>
      <c r="F1496" s="1" t="s">
        <v>4502</v>
      </c>
      <c r="G1496" s="2">
        <f>IFERROR(__xludf.DUMMYFUNCTION("IF(B1496="""","""",COUNTA(SPLIT(B1496,"" "")))"),22.0)</f>
        <v>22</v>
      </c>
    </row>
    <row r="1497">
      <c r="A1497" s="1" t="s">
        <v>4505</v>
      </c>
      <c r="B1497" s="1" t="s">
        <v>4506</v>
      </c>
      <c r="C1497" s="1">
        <v>1.0</v>
      </c>
      <c r="D1497" s="1" t="s">
        <v>16113</v>
      </c>
      <c r="E1497" s="2" t="str">
        <f>IFERROR(__xludf.DUMMYFUNCTION("INDEX(SPLIT(A1497, ""_""), 2)"),"forest")</f>
        <v>forest</v>
      </c>
      <c r="F1497" s="1" t="s">
        <v>4502</v>
      </c>
      <c r="G1497" s="2">
        <f>IFERROR(__xludf.DUMMYFUNCTION("IF(B1497="""","""",COUNTA(SPLIT(B1497,"" "")))"),8.0)</f>
        <v>8</v>
      </c>
    </row>
    <row r="1498">
      <c r="A1498" s="1" t="s">
        <v>4507</v>
      </c>
      <c r="B1498" s="1" t="s">
        <v>4508</v>
      </c>
      <c r="C1498" s="1">
        <v>1.0</v>
      </c>
      <c r="D1498" s="1" t="s">
        <v>16113</v>
      </c>
      <c r="E1498" s="2" t="str">
        <f>IFERROR(__xludf.DUMMYFUNCTION("INDEX(SPLIT(A1498, ""_""), 2)"),"forest")</f>
        <v>forest</v>
      </c>
      <c r="F1498" s="1" t="s">
        <v>4502</v>
      </c>
      <c r="G1498" s="2">
        <f>IFERROR(__xludf.DUMMYFUNCTION("IF(B1498="""","""",COUNTA(SPLIT(B1498,"" "")))"),8.0)</f>
        <v>8</v>
      </c>
    </row>
    <row r="1499">
      <c r="A1499" s="1" t="s">
        <v>4509</v>
      </c>
      <c r="B1499" s="1" t="s">
        <v>4510</v>
      </c>
      <c r="C1499" s="1">
        <v>1.0</v>
      </c>
      <c r="D1499" s="1" t="s">
        <v>16113</v>
      </c>
      <c r="E1499" s="2" t="str">
        <f>IFERROR(__xludf.DUMMYFUNCTION("INDEX(SPLIT(A1499, ""_""), 2)"),"forest")</f>
        <v>forest</v>
      </c>
      <c r="F1499" s="1" t="s">
        <v>4502</v>
      </c>
      <c r="G1499" s="2">
        <f>IFERROR(__xludf.DUMMYFUNCTION("IF(B1499="""","""",COUNTA(SPLIT(B1499,"" "")))"),8.0)</f>
        <v>8</v>
      </c>
    </row>
    <row r="1500">
      <c r="A1500" s="1" t="s">
        <v>4511</v>
      </c>
      <c r="B1500" s="1" t="s">
        <v>4512</v>
      </c>
      <c r="C1500" s="1">
        <v>2.0</v>
      </c>
      <c r="D1500" s="1" t="s">
        <v>16118</v>
      </c>
      <c r="E1500" s="2" t="str">
        <f>IFERROR(__xludf.DUMMYFUNCTION("INDEX(SPLIT(A1500, ""_""), 2)"),"forest")</f>
        <v>forest</v>
      </c>
      <c r="F1500" s="1" t="s">
        <v>4502</v>
      </c>
      <c r="G1500" s="2">
        <f>IFERROR(__xludf.DUMMYFUNCTION("IF(B1500="""","""",COUNTA(SPLIT(B1500,"" "")))"),23.0)</f>
        <v>23</v>
      </c>
    </row>
    <row r="1501">
      <c r="A1501" s="1" t="s">
        <v>4513</v>
      </c>
      <c r="B1501" s="1" t="s">
        <v>4514</v>
      </c>
      <c r="C1501" s="1">
        <v>1.0</v>
      </c>
      <c r="D1501" s="1" t="s">
        <v>16113</v>
      </c>
      <c r="E1501" s="2" t="str">
        <f>IFERROR(__xludf.DUMMYFUNCTION("INDEX(SPLIT(A1501, ""_""), 2)"),"forest")</f>
        <v>forest</v>
      </c>
      <c r="F1501" s="1" t="s">
        <v>4502</v>
      </c>
      <c r="G1501" s="2">
        <f>IFERROR(__xludf.DUMMYFUNCTION("IF(B1501="""","""",COUNTA(SPLIT(B1501,"" "")))"),3.0)</f>
        <v>3</v>
      </c>
    </row>
    <row r="1502">
      <c r="A1502" s="1" t="s">
        <v>4515</v>
      </c>
      <c r="B1502" s="1" t="s">
        <v>4516</v>
      </c>
      <c r="C1502" s="1">
        <v>2.0</v>
      </c>
      <c r="D1502" s="1" t="s">
        <v>16118</v>
      </c>
      <c r="E1502" s="2" t="str">
        <f>IFERROR(__xludf.DUMMYFUNCTION("INDEX(SPLIT(A1502, ""_""), 2)"),"forest")</f>
        <v>forest</v>
      </c>
      <c r="F1502" s="1" t="s">
        <v>4502</v>
      </c>
      <c r="G1502" s="2">
        <f>IFERROR(__xludf.DUMMYFUNCTION("IF(B1502="""","""",COUNTA(SPLIT(B1502,"" "")))"),20.0)</f>
        <v>20</v>
      </c>
    </row>
    <row r="1503">
      <c r="A1503" s="1" t="s">
        <v>4517</v>
      </c>
      <c r="B1503" s="1" t="s">
        <v>4518</v>
      </c>
      <c r="C1503" s="1">
        <v>1.0</v>
      </c>
      <c r="D1503" s="1" t="s">
        <v>16113</v>
      </c>
      <c r="E1503" s="2" t="str">
        <f>IFERROR(__xludf.DUMMYFUNCTION("INDEX(SPLIT(A1503, ""_""), 2)"),"forest")</f>
        <v>forest</v>
      </c>
      <c r="F1503" s="1" t="s">
        <v>4502</v>
      </c>
      <c r="G1503" s="2">
        <f>IFERROR(__xludf.DUMMYFUNCTION("IF(B1503="""","""",COUNTA(SPLIT(B1503,"" "")))"),15.0)</f>
        <v>15</v>
      </c>
    </row>
    <row r="1504">
      <c r="A1504" s="1" t="s">
        <v>4519</v>
      </c>
      <c r="B1504" s="1" t="s">
        <v>4520</v>
      </c>
      <c r="C1504" s="1">
        <v>2.0</v>
      </c>
      <c r="D1504" s="1" t="s">
        <v>16118</v>
      </c>
      <c r="E1504" s="2" t="str">
        <f>IFERROR(__xludf.DUMMYFUNCTION("INDEX(SPLIT(A1504, ""_""), 2)"),"forest")</f>
        <v>forest</v>
      </c>
      <c r="F1504" s="1" t="s">
        <v>4502</v>
      </c>
      <c r="G1504" s="2">
        <f>IFERROR(__xludf.DUMMYFUNCTION("IF(B1504="""","""",COUNTA(SPLIT(B1504,"" "")))"),31.0)</f>
        <v>31</v>
      </c>
    </row>
    <row r="1505">
      <c r="A1505" s="1" t="s">
        <v>4521</v>
      </c>
      <c r="B1505" s="1" t="s">
        <v>4522</v>
      </c>
      <c r="C1505" s="1">
        <v>1.0</v>
      </c>
      <c r="D1505" s="1" t="s">
        <v>16113</v>
      </c>
      <c r="E1505" s="2" t="str">
        <f>IFERROR(__xludf.DUMMYFUNCTION("INDEX(SPLIT(A1505, ""_""), 2)"),"forest")</f>
        <v>forest</v>
      </c>
      <c r="F1505" s="1" t="s">
        <v>4502</v>
      </c>
      <c r="G1505" s="2">
        <f>IFERROR(__xludf.DUMMYFUNCTION("IF(B1505="""","""",COUNTA(SPLIT(B1505,"" "")))"),5.0)</f>
        <v>5</v>
      </c>
    </row>
    <row r="1506">
      <c r="A1506" s="1" t="s">
        <v>4523</v>
      </c>
      <c r="B1506" s="1" t="s">
        <v>4524</v>
      </c>
      <c r="C1506" s="1">
        <v>1.0</v>
      </c>
      <c r="D1506" s="1" t="s">
        <v>16113</v>
      </c>
      <c r="E1506" s="2" t="str">
        <f>IFERROR(__xludf.DUMMYFUNCTION("INDEX(SPLIT(A1506, ""_""), 2)"),"forest")</f>
        <v>forest</v>
      </c>
      <c r="F1506" s="1" t="s">
        <v>4502</v>
      </c>
      <c r="G1506" s="2">
        <f>IFERROR(__xludf.DUMMYFUNCTION("IF(B1506="""","""",COUNTA(SPLIT(B1506,"" "")))"),9.0)</f>
        <v>9</v>
      </c>
    </row>
    <row r="1507">
      <c r="A1507" s="1" t="s">
        <v>4525</v>
      </c>
      <c r="B1507" s="1" t="s">
        <v>4526</v>
      </c>
      <c r="C1507" s="1">
        <v>1.0</v>
      </c>
      <c r="D1507" s="1" t="s">
        <v>16113</v>
      </c>
      <c r="E1507" s="2" t="str">
        <f>IFERROR(__xludf.DUMMYFUNCTION("INDEX(SPLIT(A1507, ""_""), 2)"),"forest")</f>
        <v>forest</v>
      </c>
      <c r="F1507" s="1" t="s">
        <v>4502</v>
      </c>
      <c r="G1507" s="2">
        <f>IFERROR(__xludf.DUMMYFUNCTION("IF(B1507="""","""",COUNTA(SPLIT(B1507,"" "")))"),40.0)</f>
        <v>40</v>
      </c>
    </row>
    <row r="1508">
      <c r="A1508" s="1" t="s">
        <v>4527</v>
      </c>
      <c r="B1508" s="1" t="s">
        <v>4528</v>
      </c>
      <c r="C1508" s="1">
        <v>2.0</v>
      </c>
      <c r="D1508" s="1" t="s">
        <v>16118</v>
      </c>
      <c r="E1508" s="2" t="str">
        <f>IFERROR(__xludf.DUMMYFUNCTION("INDEX(SPLIT(A1508, ""_""), 2)"),"forest")</f>
        <v>forest</v>
      </c>
      <c r="F1508" s="1" t="s">
        <v>4502</v>
      </c>
      <c r="G1508" s="2">
        <f>IFERROR(__xludf.DUMMYFUNCTION("IF(B1508="""","""",COUNTA(SPLIT(B1508,"" "")))"),19.0)</f>
        <v>19</v>
      </c>
    </row>
    <row r="1509">
      <c r="A1509" s="1" t="s">
        <v>4529</v>
      </c>
      <c r="B1509" s="1" t="s">
        <v>4530</v>
      </c>
      <c r="C1509" s="1">
        <v>1.0</v>
      </c>
      <c r="D1509" s="1" t="s">
        <v>16113</v>
      </c>
      <c r="E1509" s="2" t="str">
        <f>IFERROR(__xludf.DUMMYFUNCTION("INDEX(SPLIT(A1509, ""_""), 2)"),"forest")</f>
        <v>forest</v>
      </c>
      <c r="F1509" s="1" t="s">
        <v>4502</v>
      </c>
      <c r="G1509" s="2">
        <f>IFERROR(__xludf.DUMMYFUNCTION("IF(B1509="""","""",COUNTA(SPLIT(B1509,"" "")))"),12.0)</f>
        <v>12</v>
      </c>
    </row>
    <row r="1510">
      <c r="A1510" s="1" t="s">
        <v>4531</v>
      </c>
      <c r="B1510" s="1" t="s">
        <v>4532</v>
      </c>
      <c r="C1510" s="1">
        <v>1.0</v>
      </c>
      <c r="D1510" s="1" t="s">
        <v>16113</v>
      </c>
      <c r="E1510" s="2" t="str">
        <f>IFERROR(__xludf.DUMMYFUNCTION("INDEX(SPLIT(A1510, ""_""), 2)"),"forest")</f>
        <v>forest</v>
      </c>
      <c r="F1510" s="1" t="s">
        <v>4502</v>
      </c>
      <c r="G1510" s="2">
        <f>IFERROR(__xludf.DUMMYFUNCTION("IF(B1510="""","""",COUNTA(SPLIT(B1510,"" "")))"),8.0)</f>
        <v>8</v>
      </c>
    </row>
    <row r="1511">
      <c r="A1511" s="1" t="s">
        <v>4533</v>
      </c>
      <c r="B1511" s="1" t="s">
        <v>4534</v>
      </c>
      <c r="C1511" s="1">
        <v>1.0</v>
      </c>
      <c r="D1511" s="1" t="s">
        <v>16113</v>
      </c>
      <c r="E1511" s="2" t="str">
        <f>IFERROR(__xludf.DUMMYFUNCTION("INDEX(SPLIT(A1511, ""_""), 2)"),"forest")</f>
        <v>forest</v>
      </c>
      <c r="F1511" s="1" t="s">
        <v>4502</v>
      </c>
      <c r="G1511" s="2">
        <f>IFERROR(__xludf.DUMMYFUNCTION("IF(B1511="""","""",COUNTA(SPLIT(B1511,"" "")))"),11.0)</f>
        <v>11</v>
      </c>
    </row>
    <row r="1512">
      <c r="A1512" s="1" t="s">
        <v>4535</v>
      </c>
      <c r="B1512" s="1" t="s">
        <v>4536</v>
      </c>
      <c r="C1512" s="1">
        <v>1.0</v>
      </c>
      <c r="D1512" s="1" t="s">
        <v>16113</v>
      </c>
      <c r="E1512" s="2" t="str">
        <f>IFERROR(__xludf.DUMMYFUNCTION("INDEX(SPLIT(A1512, ""_""), 2)"),"forest")</f>
        <v>forest</v>
      </c>
      <c r="F1512" s="1" t="s">
        <v>4502</v>
      </c>
      <c r="G1512" s="2">
        <f>IFERROR(__xludf.DUMMYFUNCTION("IF(B1512="""","""",COUNTA(SPLIT(B1512,"" "")))"),19.0)</f>
        <v>19</v>
      </c>
    </row>
    <row r="1513">
      <c r="A1513" s="1" t="s">
        <v>4537</v>
      </c>
      <c r="B1513" s="1" t="s">
        <v>4538</v>
      </c>
      <c r="C1513" s="1">
        <v>1.0</v>
      </c>
      <c r="D1513" s="1" t="s">
        <v>16113</v>
      </c>
      <c r="E1513" s="2" t="str">
        <f>IFERROR(__xludf.DUMMYFUNCTION("INDEX(SPLIT(A1513, ""_""), 2)"),"forest")</f>
        <v>forest</v>
      </c>
      <c r="F1513" s="1" t="s">
        <v>4502</v>
      </c>
      <c r="G1513" s="2">
        <f>IFERROR(__xludf.DUMMYFUNCTION("IF(B1513="""","""",COUNTA(SPLIT(B1513,"" "")))"),21.0)</f>
        <v>21</v>
      </c>
    </row>
    <row r="1514">
      <c r="A1514" s="1" t="s">
        <v>4539</v>
      </c>
      <c r="B1514" s="1" t="s">
        <v>4540</v>
      </c>
      <c r="C1514" s="1">
        <v>1.0</v>
      </c>
      <c r="D1514" s="1" t="s">
        <v>16113</v>
      </c>
      <c r="E1514" s="2" t="str">
        <f>IFERROR(__xludf.DUMMYFUNCTION("INDEX(SPLIT(A1514, ""_""), 2)"),"forest")</f>
        <v>forest</v>
      </c>
      <c r="F1514" s="1" t="s">
        <v>4502</v>
      </c>
      <c r="G1514" s="2">
        <f>IFERROR(__xludf.DUMMYFUNCTION("IF(B1514="""","""",COUNTA(SPLIT(B1514,"" "")))"),16.0)</f>
        <v>16</v>
      </c>
    </row>
    <row r="1515">
      <c r="A1515" s="1" t="s">
        <v>4541</v>
      </c>
      <c r="B1515" s="1" t="s">
        <v>4542</v>
      </c>
      <c r="C1515" s="1">
        <v>1.0</v>
      </c>
      <c r="D1515" s="1" t="s">
        <v>16113</v>
      </c>
      <c r="E1515" s="2" t="str">
        <f>IFERROR(__xludf.DUMMYFUNCTION("INDEX(SPLIT(A1515, ""_""), 2)"),"forest")</f>
        <v>forest</v>
      </c>
      <c r="F1515" s="1" t="s">
        <v>4502</v>
      </c>
      <c r="G1515" s="2">
        <f>IFERROR(__xludf.DUMMYFUNCTION("IF(B1515="""","""",COUNTA(SPLIT(B1515,"" "")))"),13.0)</f>
        <v>13</v>
      </c>
    </row>
    <row r="1516">
      <c r="A1516" s="1" t="s">
        <v>4543</v>
      </c>
      <c r="B1516" s="1" t="s">
        <v>4544</v>
      </c>
      <c r="C1516" s="1">
        <v>1.0</v>
      </c>
      <c r="D1516" s="1" t="s">
        <v>16113</v>
      </c>
      <c r="E1516" s="2" t="str">
        <f>IFERROR(__xludf.DUMMYFUNCTION("INDEX(SPLIT(A1516, ""_""), 2)"),"forest")</f>
        <v>forest</v>
      </c>
      <c r="F1516" s="1" t="s">
        <v>4502</v>
      </c>
      <c r="G1516" s="2">
        <f>IFERROR(__xludf.DUMMYFUNCTION("IF(B1516="""","""",COUNTA(SPLIT(B1516,"" "")))"),12.0)</f>
        <v>12</v>
      </c>
    </row>
    <row r="1517">
      <c r="A1517" s="1" t="s">
        <v>4545</v>
      </c>
      <c r="B1517" s="1" t="s">
        <v>4546</v>
      </c>
      <c r="C1517" s="1">
        <v>2.0</v>
      </c>
      <c r="D1517" s="1" t="s">
        <v>16118</v>
      </c>
      <c r="E1517" s="2" t="str">
        <f>IFERROR(__xludf.DUMMYFUNCTION("INDEX(SPLIT(A1517, ""_""), 2)"),"forest")</f>
        <v>forest</v>
      </c>
      <c r="F1517" s="1" t="s">
        <v>4502</v>
      </c>
      <c r="G1517" s="2">
        <f>IFERROR(__xludf.DUMMYFUNCTION("IF(B1517="""","""",COUNTA(SPLIT(B1517,"" "")))"),27.0)</f>
        <v>27</v>
      </c>
    </row>
    <row r="1518">
      <c r="A1518" s="1" t="s">
        <v>4547</v>
      </c>
      <c r="B1518" s="1" t="s">
        <v>4548</v>
      </c>
      <c r="C1518" s="1">
        <v>2.0</v>
      </c>
      <c r="D1518" s="1" t="s">
        <v>16118</v>
      </c>
      <c r="E1518" s="2" t="str">
        <f>IFERROR(__xludf.DUMMYFUNCTION("INDEX(SPLIT(A1518, ""_""), 2)"),"gate")</f>
        <v>gate</v>
      </c>
      <c r="F1518" s="1" t="s">
        <v>4622</v>
      </c>
      <c r="G1518" s="2">
        <f>IFERROR(__xludf.DUMMYFUNCTION("IF(B1518="""","""",COUNTA(SPLIT(B1518,"" "")))"),6.0)</f>
        <v>6</v>
      </c>
    </row>
    <row r="1519">
      <c r="A1519" s="1" t="s">
        <v>4549</v>
      </c>
      <c r="B1519" s="1" t="s">
        <v>4550</v>
      </c>
      <c r="C1519" s="1">
        <v>1.0</v>
      </c>
      <c r="D1519" s="1" t="s">
        <v>16113</v>
      </c>
      <c r="E1519" s="2" t="str">
        <f>IFERROR(__xludf.DUMMYFUNCTION("INDEX(SPLIT(A1519, ""_""), 2)"),"gate")</f>
        <v>gate</v>
      </c>
      <c r="F1519" s="1" t="s">
        <v>4622</v>
      </c>
      <c r="G1519" s="2">
        <f>IFERROR(__xludf.DUMMYFUNCTION("IF(B1519="""","""",COUNTA(SPLIT(B1519,"" "")))"),11.0)</f>
        <v>11</v>
      </c>
    </row>
    <row r="1520">
      <c r="A1520" s="1" t="s">
        <v>4551</v>
      </c>
      <c r="B1520" s="1" t="s">
        <v>4552</v>
      </c>
      <c r="C1520" s="1">
        <v>2.0</v>
      </c>
      <c r="D1520" s="1" t="s">
        <v>16118</v>
      </c>
      <c r="E1520" s="2" t="str">
        <f>IFERROR(__xludf.DUMMYFUNCTION("INDEX(SPLIT(A1520, ""_""), 2)"),"gate")</f>
        <v>gate</v>
      </c>
      <c r="F1520" s="1" t="s">
        <v>4622</v>
      </c>
      <c r="G1520" s="2">
        <f>IFERROR(__xludf.DUMMYFUNCTION("IF(B1520="""","""",COUNTA(SPLIT(B1520,"" "")))"),18.0)</f>
        <v>18</v>
      </c>
    </row>
    <row r="1521">
      <c r="A1521" s="1" t="s">
        <v>4553</v>
      </c>
      <c r="B1521" s="1" t="s">
        <v>4554</v>
      </c>
      <c r="C1521" s="1">
        <v>1.0</v>
      </c>
      <c r="D1521" s="1" t="s">
        <v>16113</v>
      </c>
      <c r="E1521" s="2" t="str">
        <f>IFERROR(__xludf.DUMMYFUNCTION("INDEX(SPLIT(A1521, ""_""), 2)"),"gate")</f>
        <v>gate</v>
      </c>
      <c r="F1521" s="1" t="s">
        <v>4622</v>
      </c>
      <c r="G1521" s="2">
        <f>IFERROR(__xludf.DUMMYFUNCTION("IF(B1521="""","""",COUNTA(SPLIT(B1521,"" "")))"),14.0)</f>
        <v>14</v>
      </c>
    </row>
    <row r="1522">
      <c r="A1522" s="1" t="s">
        <v>4555</v>
      </c>
      <c r="B1522" s="1" t="s">
        <v>4556</v>
      </c>
      <c r="C1522" s="1">
        <v>2.0</v>
      </c>
      <c r="D1522" s="1" t="s">
        <v>16118</v>
      </c>
      <c r="E1522" s="2" t="str">
        <f>IFERROR(__xludf.DUMMYFUNCTION("INDEX(SPLIT(A1522, ""_""), 2)"),"gate")</f>
        <v>gate</v>
      </c>
      <c r="F1522" s="1" t="s">
        <v>4622</v>
      </c>
      <c r="G1522" s="2">
        <f>IFERROR(__xludf.DUMMYFUNCTION("IF(B1522="""","""",COUNTA(SPLIT(B1522,"" "")))"),36.0)</f>
        <v>36</v>
      </c>
    </row>
    <row r="1523">
      <c r="A1523" s="1" t="s">
        <v>4557</v>
      </c>
      <c r="B1523" s="1" t="s">
        <v>4558</v>
      </c>
      <c r="C1523" s="1">
        <v>1.0</v>
      </c>
      <c r="D1523" s="1" t="s">
        <v>16113</v>
      </c>
      <c r="E1523" s="2" t="str">
        <f>IFERROR(__xludf.DUMMYFUNCTION("INDEX(SPLIT(A1523, ""_""), 2)"),"gate")</f>
        <v>gate</v>
      </c>
      <c r="F1523" s="1" t="s">
        <v>4622</v>
      </c>
      <c r="G1523" s="2">
        <f>IFERROR(__xludf.DUMMYFUNCTION("IF(B1523="""","""",COUNTA(SPLIT(B1523,"" "")))"),34.0)</f>
        <v>34</v>
      </c>
    </row>
    <row r="1524">
      <c r="A1524" s="1" t="s">
        <v>4559</v>
      </c>
      <c r="B1524" s="1" t="s">
        <v>4560</v>
      </c>
      <c r="C1524" s="1">
        <v>2.0</v>
      </c>
      <c r="D1524" s="1" t="s">
        <v>16118</v>
      </c>
      <c r="E1524" s="2" t="str">
        <f>IFERROR(__xludf.DUMMYFUNCTION("INDEX(SPLIT(A1524, ""_""), 2)"),"gate")</f>
        <v>gate</v>
      </c>
      <c r="F1524" s="1" t="s">
        <v>4622</v>
      </c>
      <c r="G1524" s="2">
        <f>IFERROR(__xludf.DUMMYFUNCTION("IF(B1524="""","""",COUNTA(SPLIT(B1524,"" "")))"),19.0)</f>
        <v>19</v>
      </c>
    </row>
    <row r="1525">
      <c r="A1525" s="1" t="s">
        <v>4561</v>
      </c>
      <c r="B1525" s="1" t="s">
        <v>4562</v>
      </c>
      <c r="C1525" s="1">
        <v>1.0</v>
      </c>
      <c r="D1525" s="1" t="s">
        <v>16113</v>
      </c>
      <c r="E1525" s="2" t="str">
        <f>IFERROR(__xludf.DUMMYFUNCTION("INDEX(SPLIT(A1525, ""_""), 2)"),"gate")</f>
        <v>gate</v>
      </c>
      <c r="F1525" s="1" t="s">
        <v>4622</v>
      </c>
      <c r="G1525" s="2">
        <f>IFERROR(__xludf.DUMMYFUNCTION("IF(B1525="""","""",COUNTA(SPLIT(B1525,"" "")))"),35.0)</f>
        <v>35</v>
      </c>
    </row>
    <row r="1526">
      <c r="A1526" s="1" t="s">
        <v>4563</v>
      </c>
      <c r="B1526" s="1" t="s">
        <v>4564</v>
      </c>
      <c r="C1526" s="1">
        <v>1.0</v>
      </c>
      <c r="D1526" s="1" t="s">
        <v>16113</v>
      </c>
      <c r="E1526" s="2" t="str">
        <f>IFERROR(__xludf.DUMMYFUNCTION("INDEX(SPLIT(A1526, ""_""), 2)"),"gate")</f>
        <v>gate</v>
      </c>
      <c r="F1526" s="1" t="s">
        <v>4622</v>
      </c>
      <c r="G1526" s="2">
        <f>IFERROR(__xludf.DUMMYFUNCTION("IF(B1526="""","""",COUNTA(SPLIT(B1526,"" "")))"),40.0)</f>
        <v>40</v>
      </c>
    </row>
    <row r="1527">
      <c r="A1527" s="1" t="s">
        <v>4565</v>
      </c>
      <c r="B1527" s="1" t="s">
        <v>4566</v>
      </c>
      <c r="C1527" s="1">
        <v>1.0</v>
      </c>
      <c r="D1527" s="1" t="s">
        <v>16113</v>
      </c>
      <c r="E1527" s="2" t="str">
        <f>IFERROR(__xludf.DUMMYFUNCTION("INDEX(SPLIT(A1527, ""_""), 2)"),"gate")</f>
        <v>gate</v>
      </c>
      <c r="F1527" s="1" t="s">
        <v>4622</v>
      </c>
      <c r="G1527" s="2">
        <f>IFERROR(__xludf.DUMMYFUNCTION("IF(B1527="""","""",COUNTA(SPLIT(B1527,"" "")))"),23.0)</f>
        <v>23</v>
      </c>
    </row>
    <row r="1528">
      <c r="A1528" s="1" t="s">
        <v>4567</v>
      </c>
      <c r="B1528" s="1" t="s">
        <v>4568</v>
      </c>
      <c r="C1528" s="1">
        <v>1.0</v>
      </c>
      <c r="D1528" s="1" t="s">
        <v>16113</v>
      </c>
      <c r="E1528" s="2" t="str">
        <f>IFERROR(__xludf.DUMMYFUNCTION("INDEX(SPLIT(A1528, ""_""), 2)"),"gate")</f>
        <v>gate</v>
      </c>
      <c r="F1528" s="1" t="s">
        <v>4622</v>
      </c>
      <c r="G1528" s="2">
        <f>IFERROR(__xludf.DUMMYFUNCTION("IF(B1528="""","""",COUNTA(SPLIT(B1528,"" "")))"),23.0)</f>
        <v>23</v>
      </c>
    </row>
    <row r="1529">
      <c r="A1529" s="1" t="s">
        <v>4569</v>
      </c>
      <c r="B1529" s="1" t="s">
        <v>4570</v>
      </c>
      <c r="C1529" s="1">
        <v>1.0</v>
      </c>
      <c r="D1529" s="1" t="s">
        <v>16113</v>
      </c>
      <c r="E1529" s="2" t="str">
        <f>IFERROR(__xludf.DUMMYFUNCTION("INDEX(SPLIT(A1529, ""_""), 2)"),"gate")</f>
        <v>gate</v>
      </c>
      <c r="F1529" s="1" t="s">
        <v>4622</v>
      </c>
      <c r="G1529" s="2">
        <f>IFERROR(__xludf.DUMMYFUNCTION("IF(B1529="""","""",COUNTA(SPLIT(B1529,"" "")))"),24.0)</f>
        <v>24</v>
      </c>
    </row>
    <row r="1530">
      <c r="A1530" s="1" t="s">
        <v>4571</v>
      </c>
      <c r="B1530" s="1" t="s">
        <v>4572</v>
      </c>
      <c r="C1530" s="1">
        <v>2.0</v>
      </c>
      <c r="D1530" s="1" t="s">
        <v>16118</v>
      </c>
      <c r="E1530" s="2" t="str">
        <f>IFERROR(__xludf.DUMMYFUNCTION("INDEX(SPLIT(A1530, ""_""), 2)"),"gate")</f>
        <v>gate</v>
      </c>
      <c r="F1530" s="1" t="s">
        <v>4622</v>
      </c>
      <c r="G1530" s="2">
        <f>IFERROR(__xludf.DUMMYFUNCTION("IF(B1530="""","""",COUNTA(SPLIT(B1530,"" "")))"),27.0)</f>
        <v>27</v>
      </c>
    </row>
    <row r="1531">
      <c r="A1531" s="1" t="s">
        <v>4573</v>
      </c>
      <c r="B1531" s="1" t="s">
        <v>4574</v>
      </c>
      <c r="C1531" s="1">
        <v>9.0</v>
      </c>
      <c r="D1531" s="1" t="s">
        <v>16120</v>
      </c>
      <c r="E1531" s="2" t="str">
        <f>IFERROR(__xludf.DUMMYFUNCTION("INDEX(SPLIT(A1531, ""_""), 2)"),"gate")</f>
        <v>gate</v>
      </c>
      <c r="F1531" s="1" t="s">
        <v>4622</v>
      </c>
      <c r="G1531" s="2">
        <f>IFERROR(__xludf.DUMMYFUNCTION("IF(B1531="""","""",COUNTA(SPLIT(B1531,"" "")))"),7.0)</f>
        <v>7</v>
      </c>
    </row>
    <row r="1532">
      <c r="A1532" s="1" t="s">
        <v>4575</v>
      </c>
      <c r="B1532" s="1" t="s">
        <v>4576</v>
      </c>
      <c r="C1532" s="1">
        <v>2.0</v>
      </c>
      <c r="D1532" s="1" t="s">
        <v>16118</v>
      </c>
      <c r="E1532" s="2" t="str">
        <f>IFERROR(__xludf.DUMMYFUNCTION("INDEX(SPLIT(A1532, ""_""), 2)"),"gate")</f>
        <v>gate</v>
      </c>
      <c r="F1532" s="1" t="s">
        <v>4622</v>
      </c>
      <c r="G1532" s="2">
        <f>IFERROR(__xludf.DUMMYFUNCTION("IF(B1532="""","""",COUNTA(SPLIT(B1532,"" "")))"),25.0)</f>
        <v>25</v>
      </c>
    </row>
    <row r="1533">
      <c r="A1533" s="1" t="s">
        <v>4577</v>
      </c>
      <c r="B1533" s="1" t="s">
        <v>4578</v>
      </c>
      <c r="C1533" s="1">
        <v>1.0</v>
      </c>
      <c r="D1533" s="1" t="s">
        <v>16113</v>
      </c>
      <c r="E1533" s="2" t="str">
        <f>IFERROR(__xludf.DUMMYFUNCTION("INDEX(SPLIT(A1533, ""_""), 2)"),"gate")</f>
        <v>gate</v>
      </c>
      <c r="F1533" s="1" t="s">
        <v>4622</v>
      </c>
      <c r="G1533" s="2">
        <f>IFERROR(__xludf.DUMMYFUNCTION("IF(B1533="""","""",COUNTA(SPLIT(B1533,"" "")))"),14.0)</f>
        <v>14</v>
      </c>
    </row>
    <row r="1534">
      <c r="A1534" s="1" t="s">
        <v>4579</v>
      </c>
      <c r="B1534" s="1" t="s">
        <v>4580</v>
      </c>
      <c r="C1534" s="1">
        <v>1.0</v>
      </c>
      <c r="D1534" s="1" t="s">
        <v>16113</v>
      </c>
      <c r="E1534" s="2" t="str">
        <f>IFERROR(__xludf.DUMMYFUNCTION("INDEX(SPLIT(A1534, ""_""), 2)"),"gate")</f>
        <v>gate</v>
      </c>
      <c r="F1534" s="1" t="s">
        <v>4622</v>
      </c>
      <c r="G1534" s="2">
        <f>IFERROR(__xludf.DUMMYFUNCTION("IF(B1534="""","""",COUNTA(SPLIT(B1534,"" "")))"),14.0)</f>
        <v>14</v>
      </c>
    </row>
    <row r="1535">
      <c r="A1535" s="1" t="s">
        <v>4581</v>
      </c>
      <c r="B1535" s="1" t="s">
        <v>4582</v>
      </c>
      <c r="C1535" s="1">
        <v>1.0</v>
      </c>
      <c r="D1535" s="1" t="s">
        <v>16113</v>
      </c>
      <c r="E1535" s="2" t="str">
        <f>IFERROR(__xludf.DUMMYFUNCTION("INDEX(SPLIT(A1535, ""_""), 2)"),"gate")</f>
        <v>gate</v>
      </c>
      <c r="F1535" s="1" t="s">
        <v>4622</v>
      </c>
      <c r="G1535" s="2">
        <f>IFERROR(__xludf.DUMMYFUNCTION("IF(B1535="""","""",COUNTA(SPLIT(B1535,"" "")))"),13.0)</f>
        <v>13</v>
      </c>
    </row>
    <row r="1536">
      <c r="A1536" s="1" t="s">
        <v>4583</v>
      </c>
      <c r="B1536" s="1" t="s">
        <v>4584</v>
      </c>
      <c r="C1536" s="1">
        <v>1.0</v>
      </c>
      <c r="D1536" s="1" t="s">
        <v>16113</v>
      </c>
      <c r="E1536" s="2" t="str">
        <f>IFERROR(__xludf.DUMMYFUNCTION("INDEX(SPLIT(A1536, ""_""), 2)"),"gate")</f>
        <v>gate</v>
      </c>
      <c r="F1536" s="1" t="s">
        <v>4622</v>
      </c>
      <c r="G1536" s="2">
        <f>IFERROR(__xludf.DUMMYFUNCTION("IF(B1536="""","""",COUNTA(SPLIT(B1536,"" "")))"),8.0)</f>
        <v>8</v>
      </c>
    </row>
    <row r="1537">
      <c r="A1537" s="1" t="s">
        <v>4585</v>
      </c>
      <c r="B1537" s="1" t="s">
        <v>4586</v>
      </c>
      <c r="C1537" s="1">
        <v>1.0</v>
      </c>
      <c r="D1537" s="1" t="s">
        <v>16113</v>
      </c>
      <c r="E1537" s="2" t="str">
        <f>IFERROR(__xludf.DUMMYFUNCTION("INDEX(SPLIT(A1537, ""_""), 2)"),"gate")</f>
        <v>gate</v>
      </c>
      <c r="F1537" s="1" t="s">
        <v>4622</v>
      </c>
      <c r="G1537" s="2">
        <f>IFERROR(__xludf.DUMMYFUNCTION("IF(B1537="""","""",COUNTA(SPLIT(B1537,"" "")))"),8.0)</f>
        <v>8</v>
      </c>
    </row>
    <row r="1538">
      <c r="A1538" s="1" t="s">
        <v>4587</v>
      </c>
      <c r="B1538" s="1" t="s">
        <v>4588</v>
      </c>
      <c r="C1538" s="1">
        <v>1.0</v>
      </c>
      <c r="D1538" s="1" t="s">
        <v>16113</v>
      </c>
      <c r="E1538" s="2" t="str">
        <f>IFERROR(__xludf.DUMMYFUNCTION("INDEX(SPLIT(A1538, ""_""), 2)"),"gate")</f>
        <v>gate</v>
      </c>
      <c r="F1538" s="1" t="s">
        <v>4622</v>
      </c>
      <c r="G1538" s="2">
        <f>IFERROR(__xludf.DUMMYFUNCTION("IF(B1538="""","""",COUNTA(SPLIT(B1538,"" "")))"),17.0)</f>
        <v>17</v>
      </c>
    </row>
    <row r="1539">
      <c r="A1539" s="1" t="s">
        <v>4589</v>
      </c>
      <c r="B1539" s="1" t="s">
        <v>4590</v>
      </c>
      <c r="C1539" s="1">
        <v>2.0</v>
      </c>
      <c r="D1539" s="1" t="s">
        <v>16118</v>
      </c>
      <c r="E1539" s="2" t="str">
        <f>IFERROR(__xludf.DUMMYFUNCTION("INDEX(SPLIT(A1539, ""_""), 2)"),"gate")</f>
        <v>gate</v>
      </c>
      <c r="F1539" s="1" t="s">
        <v>4622</v>
      </c>
      <c r="G1539" s="2">
        <f>IFERROR(__xludf.DUMMYFUNCTION("IF(B1539="""","""",COUNTA(SPLIT(B1539,"" "")))"),26.0)</f>
        <v>26</v>
      </c>
    </row>
    <row r="1540">
      <c r="A1540" s="1" t="s">
        <v>4591</v>
      </c>
      <c r="B1540" s="1" t="s">
        <v>4592</v>
      </c>
      <c r="C1540" s="1">
        <v>1.0</v>
      </c>
      <c r="D1540" s="1" t="s">
        <v>16113</v>
      </c>
      <c r="E1540" s="2" t="str">
        <f>IFERROR(__xludf.DUMMYFUNCTION("INDEX(SPLIT(A1540, ""_""), 2)"),"gate")</f>
        <v>gate</v>
      </c>
      <c r="F1540" s="1" t="s">
        <v>4622</v>
      </c>
      <c r="G1540" s="2">
        <f>IFERROR(__xludf.DUMMYFUNCTION("IF(B1540="""","""",COUNTA(SPLIT(B1540,"" "")))"),25.0)</f>
        <v>25</v>
      </c>
    </row>
    <row r="1541">
      <c r="A1541" s="1" t="s">
        <v>4593</v>
      </c>
      <c r="B1541" s="1" t="s">
        <v>4594</v>
      </c>
      <c r="C1541" s="1">
        <v>1.0</v>
      </c>
      <c r="D1541" s="1" t="s">
        <v>16113</v>
      </c>
      <c r="E1541" s="2" t="str">
        <f>IFERROR(__xludf.DUMMYFUNCTION("INDEX(SPLIT(A1541, ""_""), 2)"),"gate")</f>
        <v>gate</v>
      </c>
      <c r="F1541" s="1" t="s">
        <v>4622</v>
      </c>
      <c r="G1541" s="2">
        <f>IFERROR(__xludf.DUMMYFUNCTION("IF(B1541="""","""",COUNTA(SPLIT(B1541,"" "")))"),12.0)</f>
        <v>12</v>
      </c>
    </row>
    <row r="1542">
      <c r="A1542" s="1" t="s">
        <v>4595</v>
      </c>
      <c r="B1542" s="1" t="s">
        <v>4596</v>
      </c>
      <c r="C1542" s="1">
        <v>1.0</v>
      </c>
      <c r="D1542" s="1" t="s">
        <v>16113</v>
      </c>
      <c r="E1542" s="2" t="str">
        <f>IFERROR(__xludf.DUMMYFUNCTION("INDEX(SPLIT(A1542, ""_""), 2)"),"gate")</f>
        <v>gate</v>
      </c>
      <c r="F1542" s="1" t="s">
        <v>4622</v>
      </c>
      <c r="G1542" s="2">
        <f>IFERROR(__xludf.DUMMYFUNCTION("IF(B1542="""","""",COUNTA(SPLIT(B1542,"" "")))"),13.0)</f>
        <v>13</v>
      </c>
    </row>
    <row r="1543">
      <c r="A1543" s="1" t="s">
        <v>4597</v>
      </c>
      <c r="B1543" s="1" t="s">
        <v>4598</v>
      </c>
      <c r="C1543" s="1">
        <v>1.0</v>
      </c>
      <c r="D1543" s="1" t="s">
        <v>16113</v>
      </c>
      <c r="E1543" s="2" t="str">
        <f>IFERROR(__xludf.DUMMYFUNCTION("INDEX(SPLIT(A1543, ""_""), 2)"),"gate")</f>
        <v>gate</v>
      </c>
      <c r="F1543" s="1" t="s">
        <v>4622</v>
      </c>
      <c r="G1543" s="2">
        <f>IFERROR(__xludf.DUMMYFUNCTION("IF(B1543="""","""",COUNTA(SPLIT(B1543,"" "")))"),13.0)</f>
        <v>13</v>
      </c>
    </row>
    <row r="1544">
      <c r="A1544" s="1" t="s">
        <v>4599</v>
      </c>
      <c r="B1544" s="1" t="s">
        <v>4600</v>
      </c>
      <c r="C1544" s="1">
        <v>2.0</v>
      </c>
      <c r="D1544" s="1" t="s">
        <v>16118</v>
      </c>
      <c r="E1544" s="2" t="str">
        <f>IFERROR(__xludf.DUMMYFUNCTION("INDEX(SPLIT(A1544, ""_""), 2)"),"gate")</f>
        <v>gate</v>
      </c>
      <c r="F1544" s="1" t="s">
        <v>4622</v>
      </c>
      <c r="G1544" s="2">
        <f>IFERROR(__xludf.DUMMYFUNCTION("IF(B1544="""","""",COUNTA(SPLIT(B1544,"" "")))"),28.0)</f>
        <v>28</v>
      </c>
    </row>
    <row r="1545">
      <c r="A1545" s="1" t="s">
        <v>4601</v>
      </c>
      <c r="B1545" s="1" t="s">
        <v>4602</v>
      </c>
      <c r="C1545" s="1">
        <v>9.0</v>
      </c>
      <c r="D1545" s="1" t="s">
        <v>16120</v>
      </c>
      <c r="E1545" s="2" t="str">
        <f>IFERROR(__xludf.DUMMYFUNCTION("INDEX(SPLIT(A1545, ""_""), 2)"),"gate")</f>
        <v>gate</v>
      </c>
      <c r="F1545" s="1" t="s">
        <v>4622</v>
      </c>
      <c r="G1545" s="2">
        <f>IFERROR(__xludf.DUMMYFUNCTION("IF(B1545="""","""",COUNTA(SPLIT(B1545,"" "")))"),12.0)</f>
        <v>12</v>
      </c>
    </row>
    <row r="1546">
      <c r="A1546" s="1" t="s">
        <v>4603</v>
      </c>
      <c r="B1546" s="1" t="s">
        <v>4604</v>
      </c>
      <c r="C1546" s="1">
        <v>2.0</v>
      </c>
      <c r="D1546" s="1" t="s">
        <v>16118</v>
      </c>
      <c r="E1546" s="2" t="str">
        <f>IFERROR(__xludf.DUMMYFUNCTION("INDEX(SPLIT(A1546, ""_""), 2)"),"gate")</f>
        <v>gate</v>
      </c>
      <c r="F1546" s="1" t="s">
        <v>4622</v>
      </c>
      <c r="G1546" s="2">
        <f>IFERROR(__xludf.DUMMYFUNCTION("IF(B1546="""","""",COUNTA(SPLIT(B1546,"" "")))"),6.0)</f>
        <v>6</v>
      </c>
    </row>
    <row r="1547">
      <c r="A1547" s="1" t="s">
        <v>4605</v>
      </c>
      <c r="B1547" s="1" t="s">
        <v>4606</v>
      </c>
      <c r="C1547" s="1">
        <v>1.0</v>
      </c>
      <c r="D1547" s="1" t="s">
        <v>16113</v>
      </c>
      <c r="E1547" s="2" t="str">
        <f>IFERROR(__xludf.DUMMYFUNCTION("INDEX(SPLIT(A1547, ""_""), 2)"),"gate")</f>
        <v>gate</v>
      </c>
      <c r="F1547" s="1" t="s">
        <v>4622</v>
      </c>
      <c r="G1547" s="2">
        <f>IFERROR(__xludf.DUMMYFUNCTION("IF(B1547="""","""",COUNTA(SPLIT(B1547,"" "")))"),39.0)</f>
        <v>39</v>
      </c>
    </row>
    <row r="1548">
      <c r="A1548" s="1" t="s">
        <v>4607</v>
      </c>
      <c r="B1548" s="1" t="s">
        <v>4608</v>
      </c>
      <c r="C1548" s="1">
        <v>1.0</v>
      </c>
      <c r="D1548" s="1" t="s">
        <v>16113</v>
      </c>
      <c r="E1548" s="2" t="str">
        <f>IFERROR(__xludf.DUMMYFUNCTION("INDEX(SPLIT(A1548, ""_""), 2)"),"gate")</f>
        <v>gate</v>
      </c>
      <c r="F1548" s="1" t="s">
        <v>4622</v>
      </c>
      <c r="G1548" s="2">
        <f>IFERROR(__xludf.DUMMYFUNCTION("IF(B1548="""","""",COUNTA(SPLIT(B1548,"" "")))"),31.0)</f>
        <v>31</v>
      </c>
    </row>
    <row r="1549">
      <c r="A1549" s="1" t="s">
        <v>4609</v>
      </c>
      <c r="B1549" s="1" t="s">
        <v>4610</v>
      </c>
      <c r="C1549" s="1">
        <v>2.0</v>
      </c>
      <c r="D1549" s="1" t="s">
        <v>16118</v>
      </c>
      <c r="E1549" s="2" t="str">
        <f>IFERROR(__xludf.DUMMYFUNCTION("INDEX(SPLIT(A1549, ""_""), 2)"),"gate")</f>
        <v>gate</v>
      </c>
      <c r="F1549" s="1" t="s">
        <v>4622</v>
      </c>
      <c r="G1549" s="2">
        <f>IFERROR(__xludf.DUMMYFUNCTION("IF(B1549="""","""",COUNTA(SPLIT(B1549,"" "")))"),15.0)</f>
        <v>15</v>
      </c>
    </row>
    <row r="1550">
      <c r="A1550" s="1" t="s">
        <v>4611</v>
      </c>
      <c r="B1550" s="1" t="s">
        <v>4612</v>
      </c>
      <c r="C1550" s="1">
        <v>1.0</v>
      </c>
      <c r="D1550" s="1" t="s">
        <v>16113</v>
      </c>
      <c r="E1550" s="2" t="str">
        <f>IFERROR(__xludf.DUMMYFUNCTION("INDEX(SPLIT(A1550, ""_""), 2)"),"gate")</f>
        <v>gate</v>
      </c>
      <c r="F1550" s="1" t="s">
        <v>4622</v>
      </c>
      <c r="G1550" s="2">
        <f>IFERROR(__xludf.DUMMYFUNCTION("IF(B1550="""","""",COUNTA(SPLIT(B1550,"" "")))"),18.0)</f>
        <v>18</v>
      </c>
    </row>
    <row r="1551">
      <c r="A1551" s="1" t="s">
        <v>4613</v>
      </c>
      <c r="B1551" s="1" t="s">
        <v>4614</v>
      </c>
      <c r="C1551" s="1">
        <v>2.0</v>
      </c>
      <c r="D1551" s="1" t="s">
        <v>16118</v>
      </c>
      <c r="E1551" s="2" t="str">
        <f>IFERROR(__xludf.DUMMYFUNCTION("INDEX(SPLIT(A1551, ""_""), 2)"),"gate")</f>
        <v>gate</v>
      </c>
      <c r="F1551" s="1" t="s">
        <v>4622</v>
      </c>
      <c r="G1551" s="2">
        <f>IFERROR(__xludf.DUMMYFUNCTION("IF(B1551="""","""",COUNTA(SPLIT(B1551,"" "")))"),12.0)</f>
        <v>12</v>
      </c>
    </row>
    <row r="1552">
      <c r="A1552" s="1" t="s">
        <v>4615</v>
      </c>
      <c r="B1552" s="1" t="s">
        <v>4616</v>
      </c>
      <c r="C1552" s="1">
        <v>1.0</v>
      </c>
      <c r="D1552" s="1" t="s">
        <v>16113</v>
      </c>
      <c r="E1552" s="2" t="str">
        <f>IFERROR(__xludf.DUMMYFUNCTION("INDEX(SPLIT(A1552, ""_""), 2)"),"gate")</f>
        <v>gate</v>
      </c>
      <c r="F1552" s="1" t="s">
        <v>4622</v>
      </c>
      <c r="G1552" s="2">
        <f>IFERROR(__xludf.DUMMYFUNCTION("IF(B1552="""","""",COUNTA(SPLIT(B1552,"" "")))"),15.0)</f>
        <v>15</v>
      </c>
    </row>
    <row r="1553">
      <c r="A1553" s="1" t="s">
        <v>4617</v>
      </c>
      <c r="B1553" s="1" t="s">
        <v>4618</v>
      </c>
      <c r="C1553" s="1">
        <v>1.0</v>
      </c>
      <c r="D1553" s="1" t="s">
        <v>16113</v>
      </c>
      <c r="E1553" s="2" t="str">
        <f>IFERROR(__xludf.DUMMYFUNCTION("INDEX(SPLIT(A1553, ""_""), 2)"),"gate")</f>
        <v>gate</v>
      </c>
      <c r="F1553" s="1" t="s">
        <v>4622</v>
      </c>
      <c r="G1553" s="2">
        <f>IFERROR(__xludf.DUMMYFUNCTION("IF(B1553="""","""",COUNTA(SPLIT(B1553,"" "")))"),36.0)</f>
        <v>36</v>
      </c>
    </row>
    <row r="1554">
      <c r="A1554" s="1" t="s">
        <v>4619</v>
      </c>
      <c r="B1554" s="1" t="s">
        <v>4620</v>
      </c>
      <c r="C1554" s="1">
        <v>2.0</v>
      </c>
      <c r="D1554" s="1" t="s">
        <v>16118</v>
      </c>
      <c r="E1554" s="2" t="str">
        <f>IFERROR(__xludf.DUMMYFUNCTION("INDEX(SPLIT(A1554, ""_""), 2)"),"gate")</f>
        <v>gate</v>
      </c>
      <c r="F1554" s="1" t="s">
        <v>4622</v>
      </c>
      <c r="G1554" s="2">
        <f>IFERROR(__xludf.DUMMYFUNCTION("IF(B1554="""","""",COUNTA(SPLIT(B1554,"" "")))"),20.0)</f>
        <v>20</v>
      </c>
    </row>
    <row r="1555">
      <c r="A1555" s="1" t="s">
        <v>4621</v>
      </c>
      <c r="B1555" s="1" t="s">
        <v>4622</v>
      </c>
      <c r="C1555" s="1">
        <v>1.0</v>
      </c>
      <c r="D1555" s="1" t="s">
        <v>16113</v>
      </c>
      <c r="E1555" s="2" t="str">
        <f>IFERROR(__xludf.DUMMYFUNCTION("INDEX(SPLIT(A1555, ""_""), 2)"),"gate")</f>
        <v>gate</v>
      </c>
      <c r="F1555" s="1" t="s">
        <v>4622</v>
      </c>
      <c r="G1555" s="2">
        <f>IFERROR(__xludf.DUMMYFUNCTION("IF(B1555="""","""",COUNTA(SPLIT(B1555,"" "")))"),5.0)</f>
        <v>5</v>
      </c>
    </row>
    <row r="1556">
      <c r="A1556" s="1" t="s">
        <v>4623</v>
      </c>
      <c r="B1556" s="1" t="s">
        <v>4624</v>
      </c>
      <c r="C1556" s="1">
        <v>1.0</v>
      </c>
      <c r="D1556" s="1" t="s">
        <v>16113</v>
      </c>
      <c r="E1556" s="2" t="str">
        <f>IFERROR(__xludf.DUMMYFUNCTION("INDEX(SPLIT(A1556, ""_""), 2)"),"gate")</f>
        <v>gate</v>
      </c>
      <c r="F1556" s="1" t="s">
        <v>4622</v>
      </c>
      <c r="G1556" s="2">
        <f>IFERROR(__xludf.DUMMYFUNCTION("IF(B1556="""","""",COUNTA(SPLIT(B1556,"" "")))"),22.0)</f>
        <v>22</v>
      </c>
    </row>
    <row r="1557">
      <c r="A1557" s="1" t="s">
        <v>4625</v>
      </c>
      <c r="B1557" s="1" t="s">
        <v>4626</v>
      </c>
      <c r="C1557" s="1">
        <v>1.0</v>
      </c>
      <c r="D1557" s="1" t="s">
        <v>16113</v>
      </c>
      <c r="E1557" s="2" t="str">
        <f>IFERROR(__xludf.DUMMYFUNCTION("INDEX(SPLIT(A1557, ""_""), 2)"),"gate")</f>
        <v>gate</v>
      </c>
      <c r="F1557" s="1" t="s">
        <v>4622</v>
      </c>
      <c r="G1557" s="2">
        <f>IFERROR(__xludf.DUMMYFUNCTION("IF(B1557="""","""",COUNTA(SPLIT(B1557,"" "")))"),24.0)</f>
        <v>24</v>
      </c>
    </row>
    <row r="1558">
      <c r="A1558" s="1" t="s">
        <v>4627</v>
      </c>
      <c r="B1558" s="1" t="s">
        <v>4628</v>
      </c>
      <c r="C1558" s="1">
        <v>2.0</v>
      </c>
      <c r="D1558" s="1" t="s">
        <v>16118</v>
      </c>
      <c r="E1558" s="2" t="str">
        <f>IFERROR(__xludf.DUMMYFUNCTION("INDEX(SPLIT(A1558, ""_""), 2)"),"gate")</f>
        <v>gate</v>
      </c>
      <c r="F1558" s="1" t="s">
        <v>4622</v>
      </c>
      <c r="G1558" s="2">
        <f>IFERROR(__xludf.DUMMYFUNCTION("IF(B1558="""","""",COUNTA(SPLIT(B1558,"" "")))"),17.0)</f>
        <v>17</v>
      </c>
    </row>
    <row r="1559">
      <c r="A1559" s="1" t="s">
        <v>4629</v>
      </c>
      <c r="B1559" s="1" t="s">
        <v>4630</v>
      </c>
      <c r="C1559" s="1">
        <v>1.0</v>
      </c>
      <c r="D1559" s="1" t="s">
        <v>16113</v>
      </c>
      <c r="E1559" s="2" t="str">
        <f>IFERROR(__xludf.DUMMYFUNCTION("INDEX(SPLIT(A1559, ""_""), 2)"),"gate")</f>
        <v>gate</v>
      </c>
      <c r="F1559" s="1" t="s">
        <v>4622</v>
      </c>
      <c r="G1559" s="2">
        <f>IFERROR(__xludf.DUMMYFUNCTION("IF(B1559="""","""",COUNTA(SPLIT(B1559,"" "")))"),6.0)</f>
        <v>6</v>
      </c>
    </row>
    <row r="1560">
      <c r="A1560" s="1" t="s">
        <v>4631</v>
      </c>
      <c r="B1560" s="1" t="s">
        <v>4632</v>
      </c>
      <c r="C1560" s="1">
        <v>2.0</v>
      </c>
      <c r="D1560" s="1" t="s">
        <v>16118</v>
      </c>
      <c r="E1560" s="2" t="str">
        <f>IFERROR(__xludf.DUMMYFUNCTION("INDEX(SPLIT(A1560, ""_""), 2)"),"gate")</f>
        <v>gate</v>
      </c>
      <c r="F1560" s="1" t="s">
        <v>4622</v>
      </c>
      <c r="G1560" s="2">
        <f>IFERROR(__xludf.DUMMYFUNCTION("IF(B1560="""","""",COUNTA(SPLIT(B1560,"" "")))"),3.0)</f>
        <v>3</v>
      </c>
    </row>
    <row r="1561">
      <c r="A1561" s="1" t="s">
        <v>4633</v>
      </c>
      <c r="B1561" s="1" t="s">
        <v>4634</v>
      </c>
      <c r="C1561" s="1">
        <v>1.0</v>
      </c>
      <c r="D1561" s="1" t="s">
        <v>16113</v>
      </c>
      <c r="E1561" s="2" t="str">
        <f>IFERROR(__xludf.DUMMYFUNCTION("INDEX(SPLIT(A1561, ""_""), 2)"),"gate")</f>
        <v>gate</v>
      </c>
      <c r="F1561" s="1" t="s">
        <v>4622</v>
      </c>
      <c r="G1561" s="2">
        <f>IFERROR(__xludf.DUMMYFUNCTION("IF(B1561="""","""",COUNTA(SPLIT(B1561,"" "")))"),20.0)</f>
        <v>20</v>
      </c>
    </row>
    <row r="1562">
      <c r="A1562" s="1" t="s">
        <v>4635</v>
      </c>
      <c r="B1562" s="1" t="s">
        <v>4636</v>
      </c>
      <c r="C1562" s="1">
        <v>2.0</v>
      </c>
      <c r="D1562" s="1" t="s">
        <v>16118</v>
      </c>
      <c r="E1562" s="2" t="str">
        <f>IFERROR(__xludf.DUMMYFUNCTION("INDEX(SPLIT(A1562, ""_""), 2)"),"gate")</f>
        <v>gate</v>
      </c>
      <c r="F1562" s="1" t="s">
        <v>4622</v>
      </c>
      <c r="G1562" s="2">
        <f>IFERROR(__xludf.DUMMYFUNCTION("IF(B1562="""","""",COUNTA(SPLIT(B1562,"" "")))"),25.0)</f>
        <v>25</v>
      </c>
    </row>
    <row r="1563">
      <c r="A1563" s="1" t="s">
        <v>4637</v>
      </c>
      <c r="B1563" s="1" t="s">
        <v>4638</v>
      </c>
      <c r="C1563" s="1">
        <v>2.0</v>
      </c>
      <c r="D1563" s="1" t="s">
        <v>16118</v>
      </c>
      <c r="E1563" s="2" t="str">
        <f>IFERROR(__xludf.DUMMYFUNCTION("INDEX(SPLIT(A1563, ""_""), 2)"),"gate")</f>
        <v>gate</v>
      </c>
      <c r="F1563" s="1" t="s">
        <v>4622</v>
      </c>
      <c r="G1563" s="2">
        <f>IFERROR(__xludf.DUMMYFUNCTION("IF(B1563="""","""",COUNTA(SPLIT(B1563,"" "")))"),11.0)</f>
        <v>11</v>
      </c>
    </row>
    <row r="1564">
      <c r="A1564" s="1" t="s">
        <v>4639</v>
      </c>
      <c r="B1564" s="1" t="s">
        <v>4640</v>
      </c>
      <c r="C1564" s="1">
        <v>1.0</v>
      </c>
      <c r="D1564" s="1" t="s">
        <v>16113</v>
      </c>
      <c r="E1564" s="2" t="str">
        <f>IFERROR(__xludf.DUMMYFUNCTION("INDEX(SPLIT(A1564, ""_""), 2)"),"gate")</f>
        <v>gate</v>
      </c>
      <c r="F1564" s="1" t="s">
        <v>4622</v>
      </c>
      <c r="G1564" s="2">
        <f>IFERROR(__xludf.DUMMYFUNCTION("IF(B1564="""","""",COUNTA(SPLIT(B1564,"" "")))"),22.0)</f>
        <v>22</v>
      </c>
    </row>
    <row r="1565">
      <c r="A1565" s="1" t="s">
        <v>4641</v>
      </c>
      <c r="B1565" s="1" t="s">
        <v>4642</v>
      </c>
      <c r="C1565" s="1">
        <v>2.0</v>
      </c>
      <c r="D1565" s="1" t="s">
        <v>16118</v>
      </c>
      <c r="E1565" s="2" t="str">
        <f>IFERROR(__xludf.DUMMYFUNCTION("INDEX(SPLIT(A1565, ""_""), 2)"),"gate")</f>
        <v>gate</v>
      </c>
      <c r="F1565" s="1" t="s">
        <v>4622</v>
      </c>
      <c r="G1565" s="2">
        <f>IFERROR(__xludf.DUMMYFUNCTION("IF(B1565="""","""",COUNTA(SPLIT(B1565,"" "")))"),22.0)</f>
        <v>22</v>
      </c>
    </row>
    <row r="1566">
      <c r="A1566" s="1" t="s">
        <v>4643</v>
      </c>
      <c r="B1566" s="1" t="s">
        <v>4644</v>
      </c>
      <c r="C1566" s="1">
        <v>1.0</v>
      </c>
      <c r="D1566" s="1" t="s">
        <v>16113</v>
      </c>
      <c r="E1566" s="2" t="str">
        <f>IFERROR(__xludf.DUMMYFUNCTION("INDEX(SPLIT(A1566, ""_""), 2)"),"gate")</f>
        <v>gate</v>
      </c>
      <c r="F1566" s="1" t="s">
        <v>4622</v>
      </c>
      <c r="G1566" s="2">
        <f>IFERROR(__xludf.DUMMYFUNCTION("IF(B1566="""","""",COUNTA(SPLIT(B1566,"" "")))"),19.0)</f>
        <v>19</v>
      </c>
    </row>
    <row r="1567">
      <c r="A1567" s="1" t="s">
        <v>4645</v>
      </c>
      <c r="B1567" s="1" t="s">
        <v>4646</v>
      </c>
      <c r="C1567" s="1">
        <v>1.0</v>
      </c>
      <c r="D1567" s="1" t="s">
        <v>16113</v>
      </c>
      <c r="E1567" s="2" t="str">
        <f>IFERROR(__xludf.DUMMYFUNCTION("INDEX(SPLIT(A1567, ""_""), 2)"),"gate")</f>
        <v>gate</v>
      </c>
      <c r="F1567" s="1" t="s">
        <v>4622</v>
      </c>
      <c r="G1567" s="2">
        <f>IFERROR(__xludf.DUMMYFUNCTION("IF(B1567="""","""",COUNTA(SPLIT(B1567,"" "")))"),16.0)</f>
        <v>16</v>
      </c>
    </row>
    <row r="1568">
      <c r="A1568" s="1" t="s">
        <v>4647</v>
      </c>
      <c r="B1568" s="1" t="s">
        <v>4648</v>
      </c>
      <c r="C1568" s="1">
        <v>1.0</v>
      </c>
      <c r="D1568" s="1" t="s">
        <v>16113</v>
      </c>
      <c r="E1568" s="2" t="str">
        <f>IFERROR(__xludf.DUMMYFUNCTION("INDEX(SPLIT(A1568, ""_""), 2)"),"gate")</f>
        <v>gate</v>
      </c>
      <c r="F1568" s="1" t="s">
        <v>4622</v>
      </c>
      <c r="G1568" s="2">
        <f>IFERROR(__xludf.DUMMYFUNCTION("IF(B1568="""","""",COUNTA(SPLIT(B1568,"" "")))"),17.0)</f>
        <v>17</v>
      </c>
    </row>
    <row r="1569">
      <c r="A1569" s="1" t="s">
        <v>4649</v>
      </c>
      <c r="B1569" s="1" t="s">
        <v>4650</v>
      </c>
      <c r="C1569" s="1">
        <v>1.0</v>
      </c>
      <c r="D1569" s="1" t="s">
        <v>16113</v>
      </c>
      <c r="E1569" s="2" t="str">
        <f>IFERROR(__xludf.DUMMYFUNCTION("INDEX(SPLIT(A1569, ""_""), 2)"),"gate")</f>
        <v>gate</v>
      </c>
      <c r="F1569" s="1" t="s">
        <v>4622</v>
      </c>
      <c r="G1569" s="2">
        <f>IFERROR(__xludf.DUMMYFUNCTION("IF(B1569="""","""",COUNTA(SPLIT(B1569,"" "")))"),12.0)</f>
        <v>12</v>
      </c>
    </row>
    <row r="1570">
      <c r="A1570" s="1" t="s">
        <v>4651</v>
      </c>
      <c r="B1570" s="1" t="s">
        <v>4652</v>
      </c>
      <c r="C1570" s="1">
        <v>1.0</v>
      </c>
      <c r="D1570" s="1" t="s">
        <v>16113</v>
      </c>
      <c r="E1570" s="2" t="str">
        <f>IFERROR(__xludf.DUMMYFUNCTION("INDEX(SPLIT(A1570, ""_""), 2)"),"gate")</f>
        <v>gate</v>
      </c>
      <c r="F1570" s="1" t="s">
        <v>4622</v>
      </c>
      <c r="G1570" s="2">
        <f>IFERROR(__xludf.DUMMYFUNCTION("IF(B1570="""","""",COUNTA(SPLIT(B1570,"" "")))"),11.0)</f>
        <v>11</v>
      </c>
    </row>
    <row r="1571">
      <c r="A1571" s="1" t="s">
        <v>4653</v>
      </c>
      <c r="B1571" s="1" t="s">
        <v>4654</v>
      </c>
      <c r="C1571" s="1">
        <v>1.0</v>
      </c>
      <c r="D1571" s="1" t="s">
        <v>16113</v>
      </c>
      <c r="E1571" s="2" t="str">
        <f>IFERROR(__xludf.DUMMYFUNCTION("INDEX(SPLIT(A1571, ""_""), 2)"),"gate")</f>
        <v>gate</v>
      </c>
      <c r="F1571" s="1" t="s">
        <v>4622</v>
      </c>
      <c r="G1571" s="2">
        <f>IFERROR(__xludf.DUMMYFUNCTION("IF(B1571="""","""",COUNTA(SPLIT(B1571,"" "")))"),10.0)</f>
        <v>10</v>
      </c>
    </row>
    <row r="1572">
      <c r="A1572" s="1" t="s">
        <v>4655</v>
      </c>
      <c r="B1572" s="1" t="s">
        <v>4656</v>
      </c>
      <c r="C1572" s="1">
        <v>1.0</v>
      </c>
      <c r="D1572" s="1" t="s">
        <v>16113</v>
      </c>
      <c r="E1572" s="2" t="str">
        <f>IFERROR(__xludf.DUMMYFUNCTION("INDEX(SPLIT(A1572, ""_""), 2)"),"gate")</f>
        <v>gate</v>
      </c>
      <c r="F1572" s="1" t="s">
        <v>4622</v>
      </c>
      <c r="G1572" s="2">
        <f>IFERROR(__xludf.DUMMYFUNCTION("IF(B1572="""","""",COUNTA(SPLIT(B1572,"" "")))"),9.0)</f>
        <v>9</v>
      </c>
    </row>
    <row r="1573">
      <c r="A1573" s="1" t="s">
        <v>4657</v>
      </c>
      <c r="B1573" s="1" t="s">
        <v>4658</v>
      </c>
      <c r="C1573" s="1">
        <v>1.0</v>
      </c>
      <c r="D1573" s="1" t="s">
        <v>16113</v>
      </c>
      <c r="E1573" s="2" t="str">
        <f>IFERROR(__xludf.DUMMYFUNCTION("INDEX(SPLIT(A1573, ""_""), 2)"),"gate")</f>
        <v>gate</v>
      </c>
      <c r="F1573" s="1" t="s">
        <v>4622</v>
      </c>
      <c r="G1573" s="2">
        <f>IFERROR(__xludf.DUMMYFUNCTION("IF(B1573="""","""",COUNTA(SPLIT(B1573,"" "")))"),11.0)</f>
        <v>11</v>
      </c>
    </row>
    <row r="1574">
      <c r="A1574" s="1" t="s">
        <v>4659</v>
      </c>
      <c r="B1574" s="1" t="s">
        <v>4660</v>
      </c>
      <c r="C1574" s="1">
        <v>1.0</v>
      </c>
      <c r="D1574" s="1" t="s">
        <v>16113</v>
      </c>
      <c r="E1574" s="2" t="str">
        <f>IFERROR(__xludf.DUMMYFUNCTION("INDEX(SPLIT(A1574, ""_""), 2)"),"general")</f>
        <v>general</v>
      </c>
      <c r="F1574" s="1" t="s">
        <v>16166</v>
      </c>
      <c r="G1574" s="2">
        <f>IFERROR(__xludf.DUMMYFUNCTION("IF(B1574="""","""",COUNTA(SPLIT(B1574,"" "")))"),15.0)</f>
        <v>15</v>
      </c>
    </row>
    <row r="1575">
      <c r="A1575" s="1" t="s">
        <v>4661</v>
      </c>
      <c r="B1575" s="1" t="s">
        <v>4662</v>
      </c>
      <c r="C1575" s="1">
        <v>1.0</v>
      </c>
      <c r="D1575" s="1" t="s">
        <v>16113</v>
      </c>
      <c r="E1575" s="2" t="str">
        <f>IFERROR(__xludf.DUMMYFUNCTION("INDEX(SPLIT(A1575, ""_""), 2)"),"general")</f>
        <v>general</v>
      </c>
      <c r="F1575" s="1" t="s">
        <v>16166</v>
      </c>
      <c r="G1575" s="2">
        <f>IFERROR(__xludf.DUMMYFUNCTION("IF(B1575="""","""",COUNTA(SPLIT(B1575,"" "")))"),17.0)</f>
        <v>17</v>
      </c>
    </row>
    <row r="1576">
      <c r="A1576" s="1" t="s">
        <v>4663</v>
      </c>
      <c r="B1576" s="1" t="s">
        <v>4664</v>
      </c>
      <c r="C1576" s="1">
        <v>1.0</v>
      </c>
      <c r="D1576" s="1" t="s">
        <v>16113</v>
      </c>
      <c r="E1576" s="2" t="str">
        <f>IFERROR(__xludf.DUMMYFUNCTION("INDEX(SPLIT(A1576, ""_""), 2)"),"general")</f>
        <v>general</v>
      </c>
      <c r="F1576" s="1" t="s">
        <v>16166</v>
      </c>
      <c r="G1576" s="2">
        <f>IFERROR(__xludf.DUMMYFUNCTION("IF(B1576="""","""",COUNTA(SPLIT(B1576,"" "")))"),4.0)</f>
        <v>4</v>
      </c>
    </row>
    <row r="1577">
      <c r="A1577" s="1" t="s">
        <v>4665</v>
      </c>
      <c r="B1577" s="1" t="s">
        <v>4666</v>
      </c>
      <c r="C1577" s="1">
        <v>1.0</v>
      </c>
      <c r="D1577" s="1" t="s">
        <v>16113</v>
      </c>
      <c r="E1577" s="2" t="str">
        <f>IFERROR(__xludf.DUMMYFUNCTION("INDEX(SPLIT(A1577, ""_""), 2)"),"general")</f>
        <v>general</v>
      </c>
      <c r="F1577" s="1" t="s">
        <v>16166</v>
      </c>
      <c r="G1577" s="2">
        <f>IFERROR(__xludf.DUMMYFUNCTION("IF(B1577="""","""",COUNTA(SPLIT(B1577,"" "")))"),6.0)</f>
        <v>6</v>
      </c>
    </row>
    <row r="1578">
      <c r="A1578" s="1" t="s">
        <v>4667</v>
      </c>
      <c r="B1578" s="1" t="s">
        <v>4668</v>
      </c>
      <c r="C1578" s="1">
        <v>1.0</v>
      </c>
      <c r="D1578" s="1" t="s">
        <v>16113</v>
      </c>
      <c r="E1578" s="2" t="str">
        <f>IFERROR(__xludf.DUMMYFUNCTION("INDEX(SPLIT(A1578, ""_""), 2)"),"general")</f>
        <v>general</v>
      </c>
      <c r="F1578" s="1" t="s">
        <v>16166</v>
      </c>
      <c r="G1578" s="2">
        <f>IFERROR(__xludf.DUMMYFUNCTION("IF(B1578="""","""",COUNTA(SPLIT(B1578,"" "")))"),5.0)</f>
        <v>5</v>
      </c>
    </row>
    <row r="1579">
      <c r="A1579" s="1" t="s">
        <v>4669</v>
      </c>
      <c r="B1579" s="1" t="s">
        <v>4670</v>
      </c>
      <c r="C1579" s="1">
        <v>1.0</v>
      </c>
      <c r="D1579" s="1" t="s">
        <v>16113</v>
      </c>
      <c r="E1579" s="2" t="str">
        <f>IFERROR(__xludf.DUMMYFUNCTION("INDEX(SPLIT(A1579, ""_""), 2)"),"general")</f>
        <v>general</v>
      </c>
      <c r="F1579" s="1" t="s">
        <v>16166</v>
      </c>
      <c r="G1579" s="2">
        <f>IFERROR(__xludf.DUMMYFUNCTION("IF(B1579="""","""",COUNTA(SPLIT(B1579,"" "")))"),7.0)</f>
        <v>7</v>
      </c>
    </row>
    <row r="1580">
      <c r="A1580" s="1" t="s">
        <v>4671</v>
      </c>
      <c r="B1580" s="1" t="s">
        <v>4672</v>
      </c>
      <c r="C1580" s="1">
        <v>1.0</v>
      </c>
      <c r="D1580" s="1" t="s">
        <v>16113</v>
      </c>
      <c r="E1580" s="2" t="str">
        <f>IFERROR(__xludf.DUMMYFUNCTION("INDEX(SPLIT(A1580, ""_""), 2)"),"general")</f>
        <v>general</v>
      </c>
      <c r="F1580" s="1" t="s">
        <v>16166</v>
      </c>
      <c r="G1580" s="2">
        <f>IFERROR(__xludf.DUMMYFUNCTION("IF(B1580="""","""",COUNTA(SPLIT(B1580,"" "")))"),10.0)</f>
        <v>10</v>
      </c>
    </row>
    <row r="1581">
      <c r="A1581" s="1" t="s">
        <v>4673</v>
      </c>
      <c r="B1581" s="1" t="s">
        <v>4674</v>
      </c>
      <c r="C1581" s="1">
        <v>1.0</v>
      </c>
      <c r="D1581" s="1" t="s">
        <v>16113</v>
      </c>
      <c r="E1581" s="2" t="str">
        <f>IFERROR(__xludf.DUMMYFUNCTION("INDEX(SPLIT(A1581, ""_""), 2)"),"general")</f>
        <v>general</v>
      </c>
      <c r="F1581" s="1" t="s">
        <v>16166</v>
      </c>
      <c r="G1581" s="2">
        <f>IFERROR(__xludf.DUMMYFUNCTION("IF(B1581="""","""",COUNTA(SPLIT(B1581,"" "")))"),10.0)</f>
        <v>10</v>
      </c>
    </row>
    <row r="1582">
      <c r="A1582" s="1" t="s">
        <v>4675</v>
      </c>
      <c r="B1582" s="1" t="s">
        <v>4676</v>
      </c>
      <c r="C1582" s="1">
        <v>1.0</v>
      </c>
      <c r="D1582" s="1" t="s">
        <v>16113</v>
      </c>
      <c r="E1582" s="2" t="str">
        <f>IFERROR(__xludf.DUMMYFUNCTION("INDEX(SPLIT(A1582, ""_""), 2)"),"general")</f>
        <v>general</v>
      </c>
      <c r="F1582" s="1" t="s">
        <v>16166</v>
      </c>
      <c r="G1582" s="2">
        <f>IFERROR(__xludf.DUMMYFUNCTION("IF(B1582="""","""",COUNTA(SPLIT(B1582,"" "")))"),6.0)</f>
        <v>6</v>
      </c>
    </row>
    <row r="1583">
      <c r="A1583" s="1" t="s">
        <v>4677</v>
      </c>
      <c r="B1583" s="1" t="s">
        <v>4678</v>
      </c>
      <c r="C1583" s="1">
        <v>1.0</v>
      </c>
      <c r="D1583" s="1" t="s">
        <v>16113</v>
      </c>
      <c r="E1583" s="2" t="str">
        <f>IFERROR(__xludf.DUMMYFUNCTION("INDEX(SPLIT(A1583, ""_""), 2)"),"general")</f>
        <v>general</v>
      </c>
      <c r="F1583" s="1" t="s">
        <v>16166</v>
      </c>
      <c r="G1583" s="2">
        <f>IFERROR(__xludf.DUMMYFUNCTION("IF(B1583="""","""",COUNTA(SPLIT(B1583,"" "")))"),9.0)</f>
        <v>9</v>
      </c>
    </row>
    <row r="1584">
      <c r="A1584" s="1" t="s">
        <v>4679</v>
      </c>
      <c r="B1584" s="1" t="s">
        <v>4680</v>
      </c>
      <c r="C1584" s="1">
        <v>1.0</v>
      </c>
      <c r="D1584" s="1" t="s">
        <v>16113</v>
      </c>
      <c r="E1584" s="2" t="str">
        <f>IFERROR(__xludf.DUMMYFUNCTION("INDEX(SPLIT(A1584, ""_""), 2)"),"general")</f>
        <v>general</v>
      </c>
      <c r="F1584" s="1" t="s">
        <v>16166</v>
      </c>
      <c r="G1584" s="2">
        <f>IFERROR(__xludf.DUMMYFUNCTION("IF(B1584="""","""",COUNTA(SPLIT(B1584,"" "")))"),8.0)</f>
        <v>8</v>
      </c>
    </row>
    <row r="1585">
      <c r="A1585" s="1" t="s">
        <v>4681</v>
      </c>
      <c r="B1585" s="1" t="s">
        <v>4682</v>
      </c>
      <c r="C1585" s="1">
        <v>1.0</v>
      </c>
      <c r="D1585" s="1" t="s">
        <v>16113</v>
      </c>
      <c r="E1585" s="2" t="str">
        <f>IFERROR(__xludf.DUMMYFUNCTION("INDEX(SPLIT(A1585, ""_""), 2)"),"general")</f>
        <v>general</v>
      </c>
      <c r="F1585" s="1" t="s">
        <v>16166</v>
      </c>
      <c r="G1585" s="2">
        <f>IFERROR(__xludf.DUMMYFUNCTION("IF(B1585="""","""",COUNTA(SPLIT(B1585,"" "")))"),7.0)</f>
        <v>7</v>
      </c>
    </row>
    <row r="1586">
      <c r="A1586" s="1" t="s">
        <v>4683</v>
      </c>
      <c r="B1586" s="1" t="s">
        <v>4684</v>
      </c>
      <c r="C1586" s="1">
        <v>1.0</v>
      </c>
      <c r="D1586" s="1" t="s">
        <v>16113</v>
      </c>
      <c r="E1586" s="2" t="str">
        <f>IFERROR(__xludf.DUMMYFUNCTION("INDEX(SPLIT(A1586, ""_""), 2)"),"general")</f>
        <v>general</v>
      </c>
      <c r="F1586" s="1" t="s">
        <v>16166</v>
      </c>
      <c r="G1586" s="2">
        <f>IFERROR(__xludf.DUMMYFUNCTION("IF(B1586="""","""",COUNTA(SPLIT(B1586,"" "")))"),6.0)</f>
        <v>6</v>
      </c>
    </row>
    <row r="1587">
      <c r="A1587" s="1" t="s">
        <v>4685</v>
      </c>
      <c r="B1587" s="1" t="s">
        <v>4686</v>
      </c>
      <c r="C1587" s="1">
        <v>1.0</v>
      </c>
      <c r="D1587" s="1" t="s">
        <v>16113</v>
      </c>
      <c r="E1587" s="2" t="str">
        <f>IFERROR(__xludf.DUMMYFUNCTION("INDEX(SPLIT(A1587, ""_""), 2)"),"general")</f>
        <v>general</v>
      </c>
      <c r="F1587" s="1" t="s">
        <v>16166</v>
      </c>
      <c r="G1587" s="2">
        <f>IFERROR(__xludf.DUMMYFUNCTION("IF(B1587="""","""",COUNTA(SPLIT(B1587,"" "")))"),6.0)</f>
        <v>6</v>
      </c>
    </row>
    <row r="1588">
      <c r="A1588" s="1" t="s">
        <v>4687</v>
      </c>
      <c r="B1588" s="1" t="s">
        <v>4688</v>
      </c>
      <c r="C1588" s="1">
        <v>1.0</v>
      </c>
      <c r="D1588" s="1" t="s">
        <v>16113</v>
      </c>
      <c r="E1588" s="2" t="str">
        <f>IFERROR(__xludf.DUMMYFUNCTION("INDEX(SPLIT(A1588, ""_""), 2)"),"general")</f>
        <v>general</v>
      </c>
      <c r="F1588" s="1" t="s">
        <v>16166</v>
      </c>
      <c r="G1588" s="2">
        <f>IFERROR(__xludf.DUMMYFUNCTION("IF(B1588="""","""",COUNTA(SPLIT(B1588,"" "")))"),4.0)</f>
        <v>4</v>
      </c>
    </row>
    <row r="1589">
      <c r="A1589" s="1" t="s">
        <v>4689</v>
      </c>
      <c r="B1589" s="1" t="s">
        <v>4690</v>
      </c>
      <c r="C1589" s="1">
        <v>1.0</v>
      </c>
      <c r="D1589" s="1" t="s">
        <v>16113</v>
      </c>
      <c r="E1589" s="2" t="str">
        <f>IFERROR(__xludf.DUMMYFUNCTION("INDEX(SPLIT(A1589, ""_""), 2)"),"general")</f>
        <v>general</v>
      </c>
      <c r="F1589" s="1" t="s">
        <v>16166</v>
      </c>
      <c r="G1589" s="2">
        <f>IFERROR(__xludf.DUMMYFUNCTION("IF(B1589="""","""",COUNTA(SPLIT(B1589,"" "")))"),7.0)</f>
        <v>7</v>
      </c>
    </row>
    <row r="1590">
      <c r="A1590" s="1" t="s">
        <v>4691</v>
      </c>
      <c r="B1590" s="1" t="s">
        <v>4692</v>
      </c>
      <c r="C1590" s="1">
        <v>1.0</v>
      </c>
      <c r="D1590" s="1" t="s">
        <v>16113</v>
      </c>
      <c r="E1590" s="2" t="str">
        <f>IFERROR(__xludf.DUMMYFUNCTION("INDEX(SPLIT(A1590, ""_""), 2)"),"general")</f>
        <v>general</v>
      </c>
      <c r="F1590" s="1" t="s">
        <v>16166</v>
      </c>
      <c r="G1590" s="2">
        <f>IFERROR(__xludf.DUMMYFUNCTION("IF(B1590="""","""",COUNTA(SPLIT(B1590,"" "")))"),5.0)</f>
        <v>5</v>
      </c>
    </row>
    <row r="1591">
      <c r="A1591" s="1" t="s">
        <v>4693</v>
      </c>
      <c r="B1591" s="1" t="s">
        <v>4694</v>
      </c>
      <c r="C1591" s="1">
        <v>1.0</v>
      </c>
      <c r="D1591" s="1" t="s">
        <v>16113</v>
      </c>
      <c r="E1591" s="2" t="str">
        <f>IFERROR(__xludf.DUMMYFUNCTION("INDEX(SPLIT(A1591, ""_""), 2)"),"general")</f>
        <v>general</v>
      </c>
      <c r="F1591" s="1" t="s">
        <v>16166</v>
      </c>
      <c r="G1591" s="2">
        <f>IFERROR(__xludf.DUMMYFUNCTION("IF(B1591="""","""",COUNTA(SPLIT(B1591,"" "")))"),3.0)</f>
        <v>3</v>
      </c>
    </row>
    <row r="1592">
      <c r="A1592" s="1" t="s">
        <v>4695</v>
      </c>
      <c r="B1592" s="1" t="s">
        <v>4696</v>
      </c>
      <c r="C1592" s="1">
        <v>1.0</v>
      </c>
      <c r="D1592" s="1" t="s">
        <v>16113</v>
      </c>
      <c r="E1592" s="2" t="str">
        <f>IFERROR(__xludf.DUMMYFUNCTION("INDEX(SPLIT(A1592, ""_""), 2)"),"general")</f>
        <v>general</v>
      </c>
      <c r="F1592" s="1" t="s">
        <v>16166</v>
      </c>
      <c r="G1592" s="2">
        <f>IFERROR(__xludf.DUMMYFUNCTION("IF(B1592="""","""",COUNTA(SPLIT(B1592,"" "")))"),5.0)</f>
        <v>5</v>
      </c>
    </row>
    <row r="1593">
      <c r="A1593" s="1" t="s">
        <v>4697</v>
      </c>
      <c r="B1593" s="1" t="s">
        <v>4698</v>
      </c>
      <c r="C1593" s="1">
        <v>1.0</v>
      </c>
      <c r="D1593" s="1" t="s">
        <v>16113</v>
      </c>
      <c r="E1593" s="2" t="str">
        <f>IFERROR(__xludf.DUMMYFUNCTION("INDEX(SPLIT(A1593, ""_""), 2)"),"general")</f>
        <v>general</v>
      </c>
      <c r="F1593" s="1" t="s">
        <v>16166</v>
      </c>
      <c r="G1593" s="2">
        <f>IFERROR(__xludf.DUMMYFUNCTION("IF(B1593="""","""",COUNTA(SPLIT(B1593,"" "")))"),7.0)</f>
        <v>7</v>
      </c>
    </row>
    <row r="1594">
      <c r="A1594" s="1" t="s">
        <v>4699</v>
      </c>
      <c r="B1594" s="1" t="s">
        <v>4700</v>
      </c>
      <c r="C1594" s="1">
        <v>1.0</v>
      </c>
      <c r="D1594" s="1" t="s">
        <v>16113</v>
      </c>
      <c r="E1594" s="2" t="str">
        <f>IFERROR(__xludf.DUMMYFUNCTION("INDEX(SPLIT(A1594, ""_""), 2)"),"general")</f>
        <v>general</v>
      </c>
      <c r="F1594" s="1" t="s">
        <v>16166</v>
      </c>
      <c r="G1594" s="2">
        <f>IFERROR(__xludf.DUMMYFUNCTION("IF(B1594="""","""",COUNTA(SPLIT(B1594,"" "")))"),12.0)</f>
        <v>12</v>
      </c>
    </row>
    <row r="1595">
      <c r="A1595" s="1" t="s">
        <v>4701</v>
      </c>
      <c r="B1595" s="1" t="s">
        <v>4702</v>
      </c>
      <c r="C1595" s="1">
        <v>1.0</v>
      </c>
      <c r="D1595" s="1" t="s">
        <v>16113</v>
      </c>
      <c r="E1595" s="2" t="str">
        <f>IFERROR(__xludf.DUMMYFUNCTION("INDEX(SPLIT(A1595, ""_""), 2)"),"general")</f>
        <v>general</v>
      </c>
      <c r="F1595" s="1" t="s">
        <v>16166</v>
      </c>
      <c r="G1595" s="2">
        <f>IFERROR(__xludf.DUMMYFUNCTION("IF(B1595="""","""",COUNTA(SPLIT(B1595,"" "")))"),10.0)</f>
        <v>10</v>
      </c>
    </row>
    <row r="1596">
      <c r="A1596" s="1" t="s">
        <v>4703</v>
      </c>
      <c r="B1596" s="1" t="s">
        <v>4704</v>
      </c>
      <c r="C1596" s="1">
        <v>1.0</v>
      </c>
      <c r="D1596" s="1" t="s">
        <v>16113</v>
      </c>
      <c r="E1596" s="2" t="str">
        <f>IFERROR(__xludf.DUMMYFUNCTION("INDEX(SPLIT(A1596, ""_""), 2)"),"general")</f>
        <v>general</v>
      </c>
      <c r="F1596" s="1" t="s">
        <v>16166</v>
      </c>
      <c r="G1596" s="2">
        <f>IFERROR(__xludf.DUMMYFUNCTION("IF(B1596="""","""",COUNTA(SPLIT(B1596,"" "")))"),10.0)</f>
        <v>10</v>
      </c>
    </row>
    <row r="1597">
      <c r="A1597" s="1" t="s">
        <v>4705</v>
      </c>
      <c r="B1597" s="1" t="s">
        <v>4706</v>
      </c>
      <c r="C1597" s="1">
        <v>1.0</v>
      </c>
      <c r="D1597" s="1" t="s">
        <v>16113</v>
      </c>
      <c r="E1597" s="2" t="str">
        <f>IFERROR(__xludf.DUMMYFUNCTION("INDEX(SPLIT(A1597, ""_""), 2)"),"general")</f>
        <v>general</v>
      </c>
      <c r="F1597" s="1" t="s">
        <v>16166</v>
      </c>
      <c r="G1597" s="2">
        <f>IFERROR(__xludf.DUMMYFUNCTION("IF(B1597="""","""",COUNTA(SPLIT(B1597,"" "")))"),11.0)</f>
        <v>11</v>
      </c>
    </row>
    <row r="1598">
      <c r="A1598" s="1" t="s">
        <v>4707</v>
      </c>
      <c r="B1598" s="1" t="s">
        <v>4708</v>
      </c>
      <c r="C1598" s="1">
        <v>16.0</v>
      </c>
      <c r="D1598" s="1" t="s">
        <v>836</v>
      </c>
      <c r="E1598" s="2" t="str">
        <f>IFERROR(__xludf.DUMMYFUNCTION("INDEX(SPLIT(A1598, ""_""), 2)"),"general")</f>
        <v>general</v>
      </c>
      <c r="F1598" s="1" t="s">
        <v>16166</v>
      </c>
      <c r="G1598" s="2">
        <f>IFERROR(__xludf.DUMMYFUNCTION("IF(B1598="""","""",COUNTA(SPLIT(B1598,"" "")))"),1.0)</f>
        <v>1</v>
      </c>
    </row>
    <row r="1599">
      <c r="A1599" s="1" t="s">
        <v>4709</v>
      </c>
      <c r="B1599" s="1" t="s">
        <v>4710</v>
      </c>
      <c r="C1599" s="1">
        <v>16.0</v>
      </c>
      <c r="D1599" s="1" t="s">
        <v>836</v>
      </c>
      <c r="E1599" s="2" t="str">
        <f>IFERROR(__xludf.DUMMYFUNCTION("INDEX(SPLIT(A1599, ""_""), 2)"),"general")</f>
        <v>general</v>
      </c>
      <c r="F1599" s="1" t="s">
        <v>16166</v>
      </c>
      <c r="G1599" s="2">
        <f>IFERROR(__xludf.DUMMYFUNCTION("IF(B1599="""","""",COUNTA(SPLIT(B1599,"" "")))"),1.0)</f>
        <v>1</v>
      </c>
    </row>
    <row r="1600">
      <c r="A1600" s="1" t="s">
        <v>4711</v>
      </c>
      <c r="B1600" s="1" t="s">
        <v>4712</v>
      </c>
      <c r="C1600" s="1">
        <v>16.0</v>
      </c>
      <c r="D1600" s="1" t="s">
        <v>836</v>
      </c>
      <c r="E1600" s="2" t="str">
        <f>IFERROR(__xludf.DUMMYFUNCTION("INDEX(SPLIT(A1600, ""_""), 2)"),"general")</f>
        <v>general</v>
      </c>
      <c r="F1600" s="1" t="s">
        <v>16166</v>
      </c>
      <c r="G1600" s="2">
        <f>IFERROR(__xludf.DUMMYFUNCTION("IF(B1600="""","""",COUNTA(SPLIT(B1600,"" "")))"),1.0)</f>
        <v>1</v>
      </c>
    </row>
    <row r="1601">
      <c r="A1601" s="1" t="s">
        <v>4713</v>
      </c>
      <c r="B1601" s="1" t="s">
        <v>1650</v>
      </c>
      <c r="C1601" s="1">
        <v>16.0</v>
      </c>
      <c r="D1601" s="1" t="s">
        <v>836</v>
      </c>
      <c r="E1601" s="2" t="str">
        <f>IFERROR(__xludf.DUMMYFUNCTION("INDEX(SPLIT(A1601, ""_""), 2)"),"general")</f>
        <v>general</v>
      </c>
      <c r="F1601" s="1" t="s">
        <v>16166</v>
      </c>
      <c r="G1601" s="2">
        <f>IFERROR(__xludf.DUMMYFUNCTION("IF(B1601="""","""",COUNTA(SPLIT(B1601,"" "")))"),1.0)</f>
        <v>1</v>
      </c>
    </row>
    <row r="1602">
      <c r="A1602" s="1" t="s">
        <v>4714</v>
      </c>
      <c r="B1602" s="1" t="s">
        <v>4715</v>
      </c>
      <c r="C1602" s="1">
        <v>16.0</v>
      </c>
      <c r="D1602" s="1" t="s">
        <v>836</v>
      </c>
      <c r="E1602" s="2" t="str">
        <f>IFERROR(__xludf.DUMMYFUNCTION("INDEX(SPLIT(A1602, ""_""), 2)"),"general")</f>
        <v>general</v>
      </c>
      <c r="F1602" s="1" t="s">
        <v>16166</v>
      </c>
      <c r="G1602" s="2">
        <f>IFERROR(__xludf.DUMMYFUNCTION("IF(B1602="""","""",COUNTA(SPLIT(B1602,"" "")))"),1.0)</f>
        <v>1</v>
      </c>
    </row>
    <row r="1603">
      <c r="A1603" s="1" t="s">
        <v>4716</v>
      </c>
      <c r="B1603" s="1" t="s">
        <v>4717</v>
      </c>
      <c r="C1603" s="1">
        <v>16.0</v>
      </c>
      <c r="D1603" s="1" t="s">
        <v>836</v>
      </c>
      <c r="E1603" s="2" t="str">
        <f>IFERROR(__xludf.DUMMYFUNCTION("INDEX(SPLIT(A1603, ""_""), 2)"),"general")</f>
        <v>general</v>
      </c>
      <c r="F1603" s="1" t="s">
        <v>16166</v>
      </c>
      <c r="G1603" s="2">
        <f>IFERROR(__xludf.DUMMYFUNCTION("IF(B1603="""","""",COUNTA(SPLIT(B1603,"" "")))"),1.0)</f>
        <v>1</v>
      </c>
    </row>
    <row r="1604">
      <c r="A1604" s="1" t="s">
        <v>4718</v>
      </c>
      <c r="B1604" s="1" t="s">
        <v>4719</v>
      </c>
      <c r="C1604" s="1">
        <v>16.0</v>
      </c>
      <c r="D1604" s="1" t="s">
        <v>836</v>
      </c>
      <c r="E1604" s="2" t="str">
        <f>IFERROR(__xludf.DUMMYFUNCTION("INDEX(SPLIT(A1604, ""_""), 2)"),"general")</f>
        <v>general</v>
      </c>
      <c r="F1604" s="1" t="s">
        <v>16166</v>
      </c>
      <c r="G1604" s="2">
        <f>IFERROR(__xludf.DUMMYFUNCTION("IF(B1604="""","""",COUNTA(SPLIT(B1604,"" "")))"),3.0)</f>
        <v>3</v>
      </c>
    </row>
    <row r="1605">
      <c r="A1605" s="1" t="s">
        <v>4720</v>
      </c>
      <c r="B1605" s="1" t="s">
        <v>4721</v>
      </c>
      <c r="C1605" s="1">
        <v>16.0</v>
      </c>
      <c r="D1605" s="1" t="s">
        <v>836</v>
      </c>
      <c r="E1605" s="2" t="str">
        <f>IFERROR(__xludf.DUMMYFUNCTION("INDEX(SPLIT(A1605, ""_""), 2)"),"general")</f>
        <v>general</v>
      </c>
      <c r="F1605" s="1" t="s">
        <v>16166</v>
      </c>
      <c r="G1605" s="2">
        <f>IFERROR(__xludf.DUMMYFUNCTION("IF(B1605="""","""",COUNTA(SPLIT(B1605,"" "")))"),4.0)</f>
        <v>4</v>
      </c>
    </row>
    <row r="1606">
      <c r="A1606" s="1" t="s">
        <v>4722</v>
      </c>
      <c r="B1606" s="1" t="s">
        <v>4723</v>
      </c>
      <c r="C1606" s="1">
        <v>16.0</v>
      </c>
      <c r="D1606" s="1" t="s">
        <v>836</v>
      </c>
      <c r="E1606" s="2" t="str">
        <f>IFERROR(__xludf.DUMMYFUNCTION("INDEX(SPLIT(A1606, ""_""), 2)"),"general")</f>
        <v>general</v>
      </c>
      <c r="F1606" s="1" t="s">
        <v>16166</v>
      </c>
      <c r="G1606" s="2">
        <f>IFERROR(__xludf.DUMMYFUNCTION("IF(B1606="""","""",COUNTA(SPLIT(B1606,"" "")))"),5.0)</f>
        <v>5</v>
      </c>
    </row>
    <row r="1607">
      <c r="A1607" s="1" t="s">
        <v>4724</v>
      </c>
      <c r="B1607" s="1" t="s">
        <v>4725</v>
      </c>
      <c r="C1607" s="1">
        <v>16.0</v>
      </c>
      <c r="D1607" s="1" t="s">
        <v>836</v>
      </c>
      <c r="E1607" s="2" t="str">
        <f>IFERROR(__xludf.DUMMYFUNCTION("INDEX(SPLIT(A1607, ""_""), 2)"),"general")</f>
        <v>general</v>
      </c>
      <c r="F1607" s="1" t="s">
        <v>16166</v>
      </c>
      <c r="G1607" s="2">
        <f>IFERROR(__xludf.DUMMYFUNCTION("IF(B1607="""","""",COUNTA(SPLIT(B1607,"" "")))"),2.0)</f>
        <v>2</v>
      </c>
    </row>
    <row r="1608">
      <c r="A1608" s="1" t="s">
        <v>4726</v>
      </c>
      <c r="B1608" s="1" t="s">
        <v>4727</v>
      </c>
      <c r="C1608" s="1">
        <v>16.0</v>
      </c>
      <c r="D1608" s="1" t="s">
        <v>836</v>
      </c>
      <c r="E1608" s="2" t="str">
        <f>IFERROR(__xludf.DUMMYFUNCTION("INDEX(SPLIT(A1608, ""_""), 2)"),"general")</f>
        <v>general</v>
      </c>
      <c r="F1608" s="1" t="s">
        <v>16166</v>
      </c>
      <c r="G1608" s="2">
        <f>IFERROR(__xludf.DUMMYFUNCTION("IF(B1608="""","""",COUNTA(SPLIT(B1608,"" "")))"),4.0)</f>
        <v>4</v>
      </c>
    </row>
    <row r="1609">
      <c r="A1609" s="1" t="s">
        <v>4728</v>
      </c>
      <c r="B1609" s="1" t="s">
        <v>1893</v>
      </c>
      <c r="C1609" s="1">
        <v>16.0</v>
      </c>
      <c r="D1609" s="1" t="s">
        <v>836</v>
      </c>
      <c r="E1609" s="2" t="str">
        <f>IFERROR(__xludf.DUMMYFUNCTION("INDEX(SPLIT(A1609, ""_""), 2)"),"general")</f>
        <v>general</v>
      </c>
      <c r="F1609" s="1" t="s">
        <v>16166</v>
      </c>
      <c r="G1609" s="2">
        <f>IFERROR(__xludf.DUMMYFUNCTION("IF(B1609="""","""",COUNTA(SPLIT(B1609,"" "")))"),4.0)</f>
        <v>4</v>
      </c>
    </row>
    <row r="1610">
      <c r="A1610" s="1" t="s">
        <v>4729</v>
      </c>
      <c r="B1610" s="1" t="s">
        <v>4730</v>
      </c>
      <c r="C1610" s="1">
        <v>16.0</v>
      </c>
      <c r="D1610" s="1" t="s">
        <v>836</v>
      </c>
      <c r="E1610" s="2" t="str">
        <f>IFERROR(__xludf.DUMMYFUNCTION("INDEX(SPLIT(A1610, ""_""), 2)"),"general")</f>
        <v>general</v>
      </c>
      <c r="F1610" s="1" t="s">
        <v>16166</v>
      </c>
      <c r="G1610" s="2">
        <f>IFERROR(__xludf.DUMMYFUNCTION("IF(B1610="""","""",COUNTA(SPLIT(B1610,"" "")))"),2.0)</f>
        <v>2</v>
      </c>
    </row>
    <row r="1611">
      <c r="A1611" s="1" t="s">
        <v>4731</v>
      </c>
      <c r="B1611" s="1" t="s">
        <v>4732</v>
      </c>
      <c r="C1611" s="1">
        <v>16.0</v>
      </c>
      <c r="D1611" s="1" t="s">
        <v>836</v>
      </c>
      <c r="E1611" s="2" t="str">
        <f>IFERROR(__xludf.DUMMYFUNCTION("INDEX(SPLIT(A1611, ""_""), 2)"),"general")</f>
        <v>general</v>
      </c>
      <c r="F1611" s="1" t="s">
        <v>16166</v>
      </c>
      <c r="G1611" s="2">
        <f>IFERROR(__xludf.DUMMYFUNCTION("IF(B1611="""","""",COUNTA(SPLIT(B1611,"" "")))"),5.0)</f>
        <v>5</v>
      </c>
    </row>
    <row r="1612">
      <c r="A1612" s="1" t="s">
        <v>4733</v>
      </c>
      <c r="B1612" s="1" t="s">
        <v>4734</v>
      </c>
      <c r="C1612" s="1">
        <v>16.0</v>
      </c>
      <c r="D1612" s="1" t="s">
        <v>836</v>
      </c>
      <c r="E1612" s="2" t="str">
        <f>IFERROR(__xludf.DUMMYFUNCTION("INDEX(SPLIT(A1612, ""_""), 2)"),"general")</f>
        <v>general</v>
      </c>
      <c r="F1612" s="1" t="s">
        <v>16166</v>
      </c>
      <c r="G1612" s="2">
        <f>IFERROR(__xludf.DUMMYFUNCTION("IF(B1612="""","""",COUNTA(SPLIT(B1612,"" "")))"),1.0)</f>
        <v>1</v>
      </c>
    </row>
    <row r="1613">
      <c r="A1613" s="1" t="s">
        <v>4735</v>
      </c>
      <c r="B1613" s="1" t="s">
        <v>4736</v>
      </c>
      <c r="C1613" s="1">
        <v>16.0</v>
      </c>
      <c r="D1613" s="1" t="s">
        <v>836</v>
      </c>
      <c r="E1613" s="2" t="str">
        <f>IFERROR(__xludf.DUMMYFUNCTION("INDEX(SPLIT(A1613, ""_""), 2)"),"general")</f>
        <v>general</v>
      </c>
      <c r="F1613" s="1" t="s">
        <v>16166</v>
      </c>
      <c r="G1613" s="2">
        <f>IFERROR(__xludf.DUMMYFUNCTION("IF(B1613="""","""",COUNTA(SPLIT(B1613,"" "")))"),4.0)</f>
        <v>4</v>
      </c>
    </row>
    <row r="1614">
      <c r="A1614" s="1" t="s">
        <v>4737</v>
      </c>
      <c r="B1614" s="1" t="s">
        <v>4738</v>
      </c>
      <c r="C1614" s="1">
        <v>16.0</v>
      </c>
      <c r="D1614" s="1" t="s">
        <v>836</v>
      </c>
      <c r="E1614" s="2" t="str">
        <f>IFERROR(__xludf.DUMMYFUNCTION("INDEX(SPLIT(A1614, ""_""), 2)"),"general")</f>
        <v>general</v>
      </c>
      <c r="F1614" s="1" t="s">
        <v>16166</v>
      </c>
      <c r="G1614" s="2">
        <f>IFERROR(__xludf.DUMMYFUNCTION("IF(B1614="""","""",COUNTA(SPLIT(B1614,"" "")))"),4.0)</f>
        <v>4</v>
      </c>
    </row>
    <row r="1615">
      <c r="A1615" s="1" t="s">
        <v>4739</v>
      </c>
      <c r="B1615" s="1" t="s">
        <v>4740</v>
      </c>
      <c r="C1615" s="1">
        <v>16.0</v>
      </c>
      <c r="D1615" s="1" t="s">
        <v>836</v>
      </c>
      <c r="E1615" s="2" t="str">
        <f>IFERROR(__xludf.DUMMYFUNCTION("INDEX(SPLIT(A1615, ""_""), 2)"),"general")</f>
        <v>general</v>
      </c>
      <c r="F1615" s="1" t="s">
        <v>16166</v>
      </c>
      <c r="G1615" s="2">
        <f>IFERROR(__xludf.DUMMYFUNCTION("IF(B1615="""","""",COUNTA(SPLIT(B1615,"" "")))"),5.0)</f>
        <v>5</v>
      </c>
    </row>
    <row r="1616">
      <c r="A1616" s="1" t="s">
        <v>4741</v>
      </c>
      <c r="B1616" s="1" t="s">
        <v>4742</v>
      </c>
      <c r="C1616" s="1">
        <v>1.0</v>
      </c>
      <c r="D1616" s="1" t="s">
        <v>16113</v>
      </c>
      <c r="E1616" s="2" t="str">
        <f>IFERROR(__xludf.DUMMYFUNCTION("INDEX(SPLIT(A1616, ""_""), 2)"),"general")</f>
        <v>general</v>
      </c>
      <c r="F1616" s="1" t="s">
        <v>16166</v>
      </c>
      <c r="G1616" s="2">
        <f>IFERROR(__xludf.DUMMYFUNCTION("IF(B1616="""","""",COUNTA(SPLIT(B1616,"" "")))"),7.0)</f>
        <v>7</v>
      </c>
    </row>
    <row r="1617">
      <c r="A1617" s="1" t="s">
        <v>4743</v>
      </c>
      <c r="B1617" s="1" t="s">
        <v>4744</v>
      </c>
      <c r="C1617" s="1">
        <v>1.0</v>
      </c>
      <c r="D1617" s="1" t="s">
        <v>16113</v>
      </c>
      <c r="E1617" s="2" t="str">
        <f>IFERROR(__xludf.DUMMYFUNCTION("INDEX(SPLIT(A1617, ""_""), 2)"),"general")</f>
        <v>general</v>
      </c>
      <c r="F1617" s="1" t="s">
        <v>16166</v>
      </c>
      <c r="G1617" s="2">
        <f>IFERROR(__xludf.DUMMYFUNCTION("IF(B1617="""","""",COUNTA(SPLIT(B1617,"" "")))"),8.0)</f>
        <v>8</v>
      </c>
    </row>
    <row r="1618">
      <c r="A1618" s="1" t="s">
        <v>4745</v>
      </c>
      <c r="B1618" s="1" t="s">
        <v>4746</v>
      </c>
      <c r="C1618" s="1">
        <v>1.0</v>
      </c>
      <c r="D1618" s="1" t="s">
        <v>16113</v>
      </c>
      <c r="E1618" s="2" t="str">
        <f>IFERROR(__xludf.DUMMYFUNCTION("INDEX(SPLIT(A1618, ""_""), 2)"),"general")</f>
        <v>general</v>
      </c>
      <c r="F1618" s="1" t="s">
        <v>16166</v>
      </c>
      <c r="G1618" s="2">
        <f>IFERROR(__xludf.DUMMYFUNCTION("IF(B1618="""","""",COUNTA(SPLIT(B1618,"" "")))"),6.0)</f>
        <v>6</v>
      </c>
    </row>
    <row r="1619">
      <c r="A1619" s="1" t="s">
        <v>4747</v>
      </c>
      <c r="B1619" s="1" t="s">
        <v>4748</v>
      </c>
      <c r="C1619" s="1">
        <v>1.0</v>
      </c>
      <c r="D1619" s="1" t="s">
        <v>16113</v>
      </c>
      <c r="E1619" s="2" t="str">
        <f>IFERROR(__xludf.DUMMYFUNCTION("INDEX(SPLIT(A1619, ""_""), 2)"),"general")</f>
        <v>general</v>
      </c>
      <c r="F1619" s="1" t="s">
        <v>16166</v>
      </c>
      <c r="G1619" s="2">
        <f>IFERROR(__xludf.DUMMYFUNCTION("IF(B1619="""","""",COUNTA(SPLIT(B1619,"" "")))"),5.0)</f>
        <v>5</v>
      </c>
    </row>
    <row r="1620">
      <c r="A1620" s="1" t="s">
        <v>4749</v>
      </c>
      <c r="B1620" s="1" t="s">
        <v>4750</v>
      </c>
      <c r="C1620" s="1">
        <v>1.0</v>
      </c>
      <c r="D1620" s="1" t="s">
        <v>16113</v>
      </c>
      <c r="E1620" s="2" t="str">
        <f>IFERROR(__xludf.DUMMYFUNCTION("INDEX(SPLIT(A1620, ""_""), 2)"),"general")</f>
        <v>general</v>
      </c>
      <c r="F1620" s="1" t="s">
        <v>16166</v>
      </c>
      <c r="G1620" s="2">
        <f>IFERROR(__xludf.DUMMYFUNCTION("IF(B1620="""","""",COUNTA(SPLIT(B1620,"" "")))"),5.0)</f>
        <v>5</v>
      </c>
    </row>
    <row r="1621">
      <c r="A1621" s="1" t="s">
        <v>4751</v>
      </c>
      <c r="B1621" s="1" t="s">
        <v>4752</v>
      </c>
      <c r="C1621" s="1">
        <v>1.0</v>
      </c>
      <c r="D1621" s="1" t="s">
        <v>16113</v>
      </c>
      <c r="E1621" s="2" t="str">
        <f>IFERROR(__xludf.DUMMYFUNCTION("INDEX(SPLIT(A1621, ""_""), 2)"),"general")</f>
        <v>general</v>
      </c>
      <c r="F1621" s="1" t="s">
        <v>16166</v>
      </c>
      <c r="G1621" s="2">
        <f>IFERROR(__xludf.DUMMYFUNCTION("IF(B1621="""","""",COUNTA(SPLIT(B1621,"" "")))"),7.0)</f>
        <v>7</v>
      </c>
    </row>
    <row r="1622">
      <c r="A1622" s="1" t="s">
        <v>4753</v>
      </c>
      <c r="B1622" s="1" t="s">
        <v>4754</v>
      </c>
      <c r="C1622" s="1">
        <v>1.0</v>
      </c>
      <c r="D1622" s="1" t="s">
        <v>16113</v>
      </c>
      <c r="E1622" s="2" t="str">
        <f>IFERROR(__xludf.DUMMYFUNCTION("INDEX(SPLIT(A1622, ""_""), 2)"),"general")</f>
        <v>general</v>
      </c>
      <c r="F1622" s="1" t="s">
        <v>16166</v>
      </c>
      <c r="G1622" s="2">
        <f>IFERROR(__xludf.DUMMYFUNCTION("IF(B1622="""","""",COUNTA(SPLIT(B1622,"" "")))"),9.0)</f>
        <v>9</v>
      </c>
    </row>
    <row r="1623">
      <c r="A1623" s="1" t="s">
        <v>4755</v>
      </c>
      <c r="B1623" s="1" t="s">
        <v>4756</v>
      </c>
      <c r="C1623" s="1">
        <v>1.0</v>
      </c>
      <c r="D1623" s="1" t="s">
        <v>16113</v>
      </c>
      <c r="E1623" s="2" t="str">
        <f>IFERROR(__xludf.DUMMYFUNCTION("INDEX(SPLIT(A1623, ""_""), 2)"),"general")</f>
        <v>general</v>
      </c>
      <c r="F1623" s="1" t="s">
        <v>16166</v>
      </c>
      <c r="G1623" s="2">
        <f>IFERROR(__xludf.DUMMYFUNCTION("IF(B1623="""","""",COUNTA(SPLIT(B1623,"" "")))"),10.0)</f>
        <v>10</v>
      </c>
    </row>
    <row r="1624">
      <c r="A1624" s="1" t="s">
        <v>4757</v>
      </c>
      <c r="B1624" s="1" t="s">
        <v>4758</v>
      </c>
      <c r="C1624" s="1">
        <v>1.0</v>
      </c>
      <c r="D1624" s="1" t="s">
        <v>16113</v>
      </c>
      <c r="E1624" s="2" t="str">
        <f>IFERROR(__xludf.DUMMYFUNCTION("INDEX(SPLIT(A1624, ""_""), 2)"),"general")</f>
        <v>general</v>
      </c>
      <c r="F1624" s="1" t="s">
        <v>16166</v>
      </c>
      <c r="G1624" s="2">
        <f>IFERROR(__xludf.DUMMYFUNCTION("IF(B1624="""","""",COUNTA(SPLIT(B1624,"" "")))"),6.0)</f>
        <v>6</v>
      </c>
    </row>
    <row r="1625">
      <c r="A1625" s="1" t="s">
        <v>4759</v>
      </c>
      <c r="B1625" s="1" t="s">
        <v>4760</v>
      </c>
      <c r="C1625" s="1">
        <v>1.0</v>
      </c>
      <c r="D1625" s="1" t="s">
        <v>16113</v>
      </c>
      <c r="E1625" s="2" t="str">
        <f>IFERROR(__xludf.DUMMYFUNCTION("INDEX(SPLIT(A1625, ""_""), 2)"),"general")</f>
        <v>general</v>
      </c>
      <c r="F1625" s="1" t="s">
        <v>16166</v>
      </c>
      <c r="G1625" s="2">
        <f>IFERROR(__xludf.DUMMYFUNCTION("IF(B1625="""","""",COUNTA(SPLIT(B1625,"" "")))"),5.0)</f>
        <v>5</v>
      </c>
    </row>
    <row r="1626">
      <c r="A1626" s="1" t="s">
        <v>4761</v>
      </c>
      <c r="B1626" s="1" t="s">
        <v>4762</v>
      </c>
      <c r="C1626" s="1">
        <v>1.0</v>
      </c>
      <c r="D1626" s="1" t="s">
        <v>16113</v>
      </c>
      <c r="E1626" s="2" t="str">
        <f>IFERROR(__xludf.DUMMYFUNCTION("INDEX(SPLIT(A1626, ""_""), 2)"),"general")</f>
        <v>general</v>
      </c>
      <c r="F1626" s="1" t="s">
        <v>16166</v>
      </c>
      <c r="G1626" s="2">
        <f>IFERROR(__xludf.DUMMYFUNCTION("IF(B1626="""","""",COUNTA(SPLIT(B1626,"" "")))"),6.0)</f>
        <v>6</v>
      </c>
    </row>
    <row r="1627">
      <c r="A1627" s="1" t="s">
        <v>4763</v>
      </c>
      <c r="B1627" s="1" t="s">
        <v>4764</v>
      </c>
      <c r="C1627" s="1">
        <v>1.0</v>
      </c>
      <c r="D1627" s="1" t="s">
        <v>16113</v>
      </c>
      <c r="E1627" s="2" t="str">
        <f>IFERROR(__xludf.DUMMYFUNCTION("INDEX(SPLIT(A1627, ""_""), 2)"),"general")</f>
        <v>general</v>
      </c>
      <c r="F1627" s="1" t="s">
        <v>16166</v>
      </c>
      <c r="G1627" s="2">
        <f>IFERROR(__xludf.DUMMYFUNCTION("IF(B1627="""","""",COUNTA(SPLIT(B1627,"" "")))"),6.0)</f>
        <v>6</v>
      </c>
    </row>
    <row r="1628">
      <c r="A1628" s="1" t="s">
        <v>4765</v>
      </c>
      <c r="B1628" s="1" t="s">
        <v>4766</v>
      </c>
      <c r="C1628" s="1">
        <v>1.0</v>
      </c>
      <c r="D1628" s="1" t="s">
        <v>16113</v>
      </c>
      <c r="E1628" s="2" t="str">
        <f>IFERROR(__xludf.DUMMYFUNCTION("INDEX(SPLIT(A1628, ""_""), 2)"),"general")</f>
        <v>general</v>
      </c>
      <c r="F1628" s="1" t="s">
        <v>16166</v>
      </c>
      <c r="G1628" s="2">
        <f>IFERROR(__xludf.DUMMYFUNCTION("IF(B1628="""","""",COUNTA(SPLIT(B1628,"" "")))"),7.0)</f>
        <v>7</v>
      </c>
    </row>
    <row r="1629">
      <c r="A1629" s="1" t="s">
        <v>4767</v>
      </c>
      <c r="B1629" s="1" t="s">
        <v>4768</v>
      </c>
      <c r="C1629" s="1">
        <v>1.0</v>
      </c>
      <c r="D1629" s="1" t="s">
        <v>16113</v>
      </c>
      <c r="E1629" s="2" t="str">
        <f>IFERROR(__xludf.DUMMYFUNCTION("INDEX(SPLIT(A1629, ""_""), 2)"),"general")</f>
        <v>general</v>
      </c>
      <c r="F1629" s="1" t="s">
        <v>16166</v>
      </c>
      <c r="G1629" s="2">
        <f>IFERROR(__xludf.DUMMYFUNCTION("IF(B1629="""","""",COUNTA(SPLIT(B1629,"" "")))"),9.0)</f>
        <v>9</v>
      </c>
    </row>
    <row r="1630">
      <c r="A1630" s="1" t="s">
        <v>4769</v>
      </c>
      <c r="B1630" s="1" t="s">
        <v>4770</v>
      </c>
      <c r="C1630" s="1">
        <v>1.0</v>
      </c>
      <c r="D1630" s="1" t="s">
        <v>16113</v>
      </c>
      <c r="E1630" s="2" t="str">
        <f>IFERROR(__xludf.DUMMYFUNCTION("INDEX(SPLIT(A1630, ""_""), 2)"),"general")</f>
        <v>general</v>
      </c>
      <c r="F1630" s="1" t="s">
        <v>16166</v>
      </c>
      <c r="G1630" s="2">
        <f>IFERROR(__xludf.DUMMYFUNCTION("IF(B1630="""","""",COUNTA(SPLIT(B1630,"" "")))"),5.0)</f>
        <v>5</v>
      </c>
    </row>
    <row r="1631">
      <c r="A1631" s="1" t="s">
        <v>4771</v>
      </c>
      <c r="B1631" s="1" t="s">
        <v>4772</v>
      </c>
      <c r="C1631" s="1">
        <v>1.0</v>
      </c>
      <c r="D1631" s="1" t="s">
        <v>16113</v>
      </c>
      <c r="E1631" s="2" t="str">
        <f>IFERROR(__xludf.DUMMYFUNCTION("INDEX(SPLIT(A1631, ""_""), 2)"),"general")</f>
        <v>general</v>
      </c>
      <c r="F1631" s="1" t="s">
        <v>16166</v>
      </c>
      <c r="G1631" s="2">
        <f>IFERROR(__xludf.DUMMYFUNCTION("IF(B1631="""","""",COUNTA(SPLIT(B1631,"" "")))"),8.0)</f>
        <v>8</v>
      </c>
    </row>
    <row r="1632">
      <c r="A1632" s="1" t="s">
        <v>4773</v>
      </c>
      <c r="B1632" s="1" t="s">
        <v>4774</v>
      </c>
      <c r="C1632" s="1">
        <v>1.0</v>
      </c>
      <c r="D1632" s="1" t="s">
        <v>16113</v>
      </c>
      <c r="E1632" s="2" t="str">
        <f>IFERROR(__xludf.DUMMYFUNCTION("INDEX(SPLIT(A1632, ""_""), 2)"),"general")</f>
        <v>general</v>
      </c>
      <c r="F1632" s="1" t="s">
        <v>16166</v>
      </c>
      <c r="G1632" s="2">
        <f>IFERROR(__xludf.DUMMYFUNCTION("IF(B1632="""","""",COUNTA(SPLIT(B1632,"" "")))"),5.0)</f>
        <v>5</v>
      </c>
    </row>
    <row r="1633">
      <c r="A1633" s="1" t="s">
        <v>4775</v>
      </c>
      <c r="B1633" s="1" t="s">
        <v>4776</v>
      </c>
      <c r="C1633" s="1">
        <v>1.0</v>
      </c>
      <c r="D1633" s="1" t="s">
        <v>16113</v>
      </c>
      <c r="E1633" s="2" t="str">
        <f>IFERROR(__xludf.DUMMYFUNCTION("INDEX(SPLIT(A1633, ""_""), 2)"),"general")</f>
        <v>general</v>
      </c>
      <c r="F1633" s="1" t="s">
        <v>16166</v>
      </c>
      <c r="G1633" s="2">
        <f>IFERROR(__xludf.DUMMYFUNCTION("IF(B1633="""","""",COUNTA(SPLIT(B1633,"" "")))"),9.0)</f>
        <v>9</v>
      </c>
    </row>
    <row r="1634">
      <c r="A1634" s="1" t="s">
        <v>4777</v>
      </c>
      <c r="B1634" s="1" t="s">
        <v>4778</v>
      </c>
      <c r="C1634" s="1">
        <v>1.0</v>
      </c>
      <c r="D1634" s="1" t="s">
        <v>16113</v>
      </c>
      <c r="E1634" s="2" t="str">
        <f>IFERROR(__xludf.DUMMYFUNCTION("INDEX(SPLIT(A1634, ""_""), 2)"),"general")</f>
        <v>general</v>
      </c>
      <c r="F1634" s="1" t="s">
        <v>16166</v>
      </c>
      <c r="G1634" s="2">
        <f>IFERROR(__xludf.DUMMYFUNCTION("IF(B1634="""","""",COUNTA(SPLIT(B1634,"" "")))"),11.0)</f>
        <v>11</v>
      </c>
    </row>
    <row r="1635">
      <c r="A1635" s="1" t="s">
        <v>4779</v>
      </c>
      <c r="B1635" s="1" t="s">
        <v>4780</v>
      </c>
      <c r="C1635" s="1">
        <v>1.0</v>
      </c>
      <c r="D1635" s="1" t="s">
        <v>16113</v>
      </c>
      <c r="E1635" s="2" t="str">
        <f>IFERROR(__xludf.DUMMYFUNCTION("INDEX(SPLIT(A1635, ""_""), 2)"),"general")</f>
        <v>general</v>
      </c>
      <c r="F1635" s="1" t="s">
        <v>16166</v>
      </c>
      <c r="G1635" s="2">
        <f>IFERROR(__xludf.DUMMYFUNCTION("IF(B1635="""","""",COUNTA(SPLIT(B1635,"" "")))"),7.0)</f>
        <v>7</v>
      </c>
    </row>
    <row r="1636">
      <c r="A1636" s="1" t="s">
        <v>4781</v>
      </c>
      <c r="B1636" s="1" t="s">
        <v>4782</v>
      </c>
      <c r="C1636" s="1">
        <v>1.0</v>
      </c>
      <c r="D1636" s="1" t="s">
        <v>16113</v>
      </c>
      <c r="E1636" s="2" t="str">
        <f>IFERROR(__xludf.DUMMYFUNCTION("INDEX(SPLIT(A1636, ""_""), 2)"),"general")</f>
        <v>general</v>
      </c>
      <c r="F1636" s="1" t="s">
        <v>16166</v>
      </c>
      <c r="G1636" s="2">
        <f>IFERROR(__xludf.DUMMYFUNCTION("IF(B1636="""","""",COUNTA(SPLIT(B1636,"" "")))"),8.0)</f>
        <v>8</v>
      </c>
    </row>
    <row r="1637">
      <c r="A1637" s="1" t="s">
        <v>4783</v>
      </c>
      <c r="B1637" s="1" t="s">
        <v>4784</v>
      </c>
      <c r="C1637" s="1">
        <v>1.0</v>
      </c>
      <c r="D1637" s="1" t="s">
        <v>16113</v>
      </c>
      <c r="E1637" s="2" t="str">
        <f>IFERROR(__xludf.DUMMYFUNCTION("INDEX(SPLIT(A1637, ""_""), 2)"),"general")</f>
        <v>general</v>
      </c>
      <c r="F1637" s="1" t="s">
        <v>16166</v>
      </c>
      <c r="G1637" s="2">
        <f>IFERROR(__xludf.DUMMYFUNCTION("IF(B1637="""","""",COUNTA(SPLIT(B1637,"" "")))"),6.0)</f>
        <v>6</v>
      </c>
    </row>
    <row r="1638">
      <c r="A1638" s="1" t="s">
        <v>4785</v>
      </c>
      <c r="B1638" s="1" t="s">
        <v>4786</v>
      </c>
      <c r="C1638" s="1">
        <v>1.0</v>
      </c>
      <c r="D1638" s="1" t="s">
        <v>16113</v>
      </c>
      <c r="E1638" s="2" t="str">
        <f>IFERROR(__xludf.DUMMYFUNCTION("INDEX(SPLIT(A1638, ""_""), 2)"),"general")</f>
        <v>general</v>
      </c>
      <c r="F1638" s="1" t="s">
        <v>16166</v>
      </c>
      <c r="G1638" s="2">
        <f>IFERROR(__xludf.DUMMYFUNCTION("IF(B1638="""","""",COUNTA(SPLIT(B1638,"" "")))"),10.0)</f>
        <v>10</v>
      </c>
    </row>
    <row r="1639">
      <c r="A1639" s="1" t="s">
        <v>4787</v>
      </c>
      <c r="B1639" s="1" t="s">
        <v>4788</v>
      </c>
      <c r="C1639" s="1">
        <v>1.0</v>
      </c>
      <c r="D1639" s="1" t="s">
        <v>16113</v>
      </c>
      <c r="E1639" s="2" t="str">
        <f>IFERROR(__xludf.DUMMYFUNCTION("INDEX(SPLIT(A1639, ""_""), 2)"),"general")</f>
        <v>general</v>
      </c>
      <c r="F1639" s="1" t="s">
        <v>16166</v>
      </c>
      <c r="G1639" s="2">
        <f>IFERROR(__xludf.DUMMYFUNCTION("IF(B1639="""","""",COUNTA(SPLIT(B1639,"" "")))"),6.0)</f>
        <v>6</v>
      </c>
    </row>
    <row r="1640">
      <c r="A1640" s="1" t="s">
        <v>4789</v>
      </c>
      <c r="B1640" s="1" t="s">
        <v>4790</v>
      </c>
      <c r="C1640" s="1">
        <v>1.0</v>
      </c>
      <c r="D1640" s="1" t="s">
        <v>16113</v>
      </c>
      <c r="E1640" s="2" t="str">
        <f>IFERROR(__xludf.DUMMYFUNCTION("INDEX(SPLIT(A1640, ""_""), 2)"),"general")</f>
        <v>general</v>
      </c>
      <c r="F1640" s="1" t="s">
        <v>16166</v>
      </c>
      <c r="G1640" s="2">
        <f>IFERROR(__xludf.DUMMYFUNCTION("IF(B1640="""","""",COUNTA(SPLIT(B1640,"" "")))"),5.0)</f>
        <v>5</v>
      </c>
    </row>
    <row r="1641">
      <c r="A1641" s="1" t="s">
        <v>4791</v>
      </c>
      <c r="B1641" s="1" t="s">
        <v>4792</v>
      </c>
      <c r="C1641" s="1">
        <v>1.0</v>
      </c>
      <c r="D1641" s="1" t="s">
        <v>16113</v>
      </c>
      <c r="E1641" s="2" t="str">
        <f>IFERROR(__xludf.DUMMYFUNCTION("INDEX(SPLIT(A1641, ""_""), 2)"),"general")</f>
        <v>general</v>
      </c>
      <c r="F1641" s="1" t="s">
        <v>16166</v>
      </c>
      <c r="G1641" s="2">
        <f>IFERROR(__xludf.DUMMYFUNCTION("IF(B1641="""","""",COUNTA(SPLIT(B1641,"" "")))"),5.0)</f>
        <v>5</v>
      </c>
    </row>
    <row r="1642">
      <c r="A1642" s="1" t="s">
        <v>4793</v>
      </c>
      <c r="B1642" s="1" t="s">
        <v>4794</v>
      </c>
      <c r="C1642" s="1">
        <v>1.0</v>
      </c>
      <c r="D1642" s="1" t="s">
        <v>16113</v>
      </c>
      <c r="E1642" s="2" t="str">
        <f>IFERROR(__xludf.DUMMYFUNCTION("INDEX(SPLIT(A1642, ""_""), 2)"),"general")</f>
        <v>general</v>
      </c>
      <c r="F1642" s="1" t="s">
        <v>16166</v>
      </c>
      <c r="G1642" s="2">
        <f>IFERROR(__xludf.DUMMYFUNCTION("IF(B1642="""","""",COUNTA(SPLIT(B1642,"" "")))"),8.0)</f>
        <v>8</v>
      </c>
    </row>
    <row r="1643">
      <c r="A1643" s="1" t="s">
        <v>4795</v>
      </c>
      <c r="B1643" s="1" t="s">
        <v>4796</v>
      </c>
      <c r="C1643" s="1">
        <v>1.0</v>
      </c>
      <c r="D1643" s="1" t="s">
        <v>16113</v>
      </c>
      <c r="E1643" s="2" t="str">
        <f>IFERROR(__xludf.DUMMYFUNCTION("INDEX(SPLIT(A1643, ""_""), 2)"),"general")</f>
        <v>general</v>
      </c>
      <c r="F1643" s="1" t="s">
        <v>16166</v>
      </c>
      <c r="G1643" s="2">
        <f>IFERROR(__xludf.DUMMYFUNCTION("IF(B1643="""","""",COUNTA(SPLIT(B1643,"" "")))"),6.0)</f>
        <v>6</v>
      </c>
    </row>
    <row r="1644">
      <c r="A1644" s="1" t="s">
        <v>4797</v>
      </c>
      <c r="B1644" s="1" t="s">
        <v>4798</v>
      </c>
      <c r="C1644" s="1">
        <v>1.0</v>
      </c>
      <c r="D1644" s="1" t="s">
        <v>16113</v>
      </c>
      <c r="E1644" s="2" t="str">
        <f>IFERROR(__xludf.DUMMYFUNCTION("INDEX(SPLIT(A1644, ""_""), 2)"),"general")</f>
        <v>general</v>
      </c>
      <c r="F1644" s="1" t="s">
        <v>16166</v>
      </c>
      <c r="G1644" s="2">
        <f>IFERROR(__xludf.DUMMYFUNCTION("IF(B1644="""","""",COUNTA(SPLIT(B1644,"" "")))"),8.0)</f>
        <v>8</v>
      </c>
    </row>
    <row r="1645">
      <c r="A1645" s="1" t="s">
        <v>4799</v>
      </c>
      <c r="B1645" s="1" t="s">
        <v>4800</v>
      </c>
      <c r="C1645" s="1">
        <v>1.0</v>
      </c>
      <c r="D1645" s="1" t="s">
        <v>16113</v>
      </c>
      <c r="E1645" s="2" t="str">
        <f>IFERROR(__xludf.DUMMYFUNCTION("INDEX(SPLIT(A1645, ""_""), 2)"),"general")</f>
        <v>general</v>
      </c>
      <c r="F1645" s="1" t="s">
        <v>16166</v>
      </c>
      <c r="G1645" s="2">
        <f>IFERROR(__xludf.DUMMYFUNCTION("IF(B1645="""","""",COUNTA(SPLIT(B1645,"" "")))"),9.0)</f>
        <v>9</v>
      </c>
    </row>
    <row r="1646">
      <c r="A1646" s="1" t="s">
        <v>4801</v>
      </c>
      <c r="B1646" s="1" t="s">
        <v>4802</v>
      </c>
      <c r="C1646" s="1">
        <v>1.0</v>
      </c>
      <c r="D1646" s="1" t="s">
        <v>16113</v>
      </c>
      <c r="E1646" s="2" t="str">
        <f>IFERROR(__xludf.DUMMYFUNCTION("INDEX(SPLIT(A1646, ""_""), 2)"),"general")</f>
        <v>general</v>
      </c>
      <c r="F1646" s="1" t="s">
        <v>16166</v>
      </c>
      <c r="G1646" s="2">
        <f>IFERROR(__xludf.DUMMYFUNCTION("IF(B1646="""","""",COUNTA(SPLIT(B1646,"" "")))"),9.0)</f>
        <v>9</v>
      </c>
    </row>
    <row r="1647">
      <c r="A1647" s="1" t="s">
        <v>4803</v>
      </c>
      <c r="B1647" s="1" t="s">
        <v>4804</v>
      </c>
      <c r="C1647" s="1">
        <v>1.0</v>
      </c>
      <c r="D1647" s="1" t="s">
        <v>16113</v>
      </c>
      <c r="E1647" s="2" t="str">
        <f>IFERROR(__xludf.DUMMYFUNCTION("INDEX(SPLIT(A1647, ""_""), 2)"),"general")</f>
        <v>general</v>
      </c>
      <c r="F1647" s="1" t="s">
        <v>16166</v>
      </c>
      <c r="G1647" s="2">
        <f>IFERROR(__xludf.DUMMYFUNCTION("IF(B1647="""","""",COUNTA(SPLIT(B1647,"" "")))"),8.0)</f>
        <v>8</v>
      </c>
    </row>
    <row r="1648">
      <c r="A1648" s="1" t="s">
        <v>4805</v>
      </c>
      <c r="B1648" s="1" t="s">
        <v>4806</v>
      </c>
      <c r="C1648" s="1">
        <v>1.0</v>
      </c>
      <c r="D1648" s="1" t="s">
        <v>16113</v>
      </c>
      <c r="E1648" s="2" t="str">
        <f>IFERROR(__xludf.DUMMYFUNCTION("INDEX(SPLIT(A1648, ""_""), 2)"),"general")</f>
        <v>general</v>
      </c>
      <c r="F1648" s="1" t="s">
        <v>16166</v>
      </c>
      <c r="G1648" s="2">
        <f>IFERROR(__xludf.DUMMYFUNCTION("IF(B1648="""","""",COUNTA(SPLIT(B1648,"" "")))"),6.0)</f>
        <v>6</v>
      </c>
    </row>
    <row r="1649">
      <c r="A1649" s="1" t="s">
        <v>4807</v>
      </c>
      <c r="B1649" s="1" t="s">
        <v>4808</v>
      </c>
      <c r="C1649" s="1">
        <v>1.0</v>
      </c>
      <c r="D1649" s="1" t="s">
        <v>16113</v>
      </c>
      <c r="E1649" s="2" t="str">
        <f>IFERROR(__xludf.DUMMYFUNCTION("INDEX(SPLIT(A1649, ""_""), 2)"),"general")</f>
        <v>general</v>
      </c>
      <c r="F1649" s="1" t="s">
        <v>16166</v>
      </c>
      <c r="G1649" s="2">
        <f>IFERROR(__xludf.DUMMYFUNCTION("IF(B1649="""","""",COUNTA(SPLIT(B1649,"" "")))"),9.0)</f>
        <v>9</v>
      </c>
    </row>
    <row r="1650">
      <c r="A1650" s="1" t="s">
        <v>4809</v>
      </c>
      <c r="B1650" s="1" t="s">
        <v>4810</v>
      </c>
      <c r="C1650" s="1">
        <v>1.0</v>
      </c>
      <c r="D1650" s="1" t="s">
        <v>16113</v>
      </c>
      <c r="E1650" s="2" t="str">
        <f>IFERROR(__xludf.DUMMYFUNCTION("INDEX(SPLIT(A1650, ""_""), 2)"),"general")</f>
        <v>general</v>
      </c>
      <c r="F1650" s="1" t="s">
        <v>16166</v>
      </c>
      <c r="G1650" s="2">
        <f>IFERROR(__xludf.DUMMYFUNCTION("IF(B1650="""","""",COUNTA(SPLIT(B1650,"" "")))"),9.0)</f>
        <v>9</v>
      </c>
    </row>
    <row r="1651">
      <c r="A1651" s="1" t="s">
        <v>4811</v>
      </c>
      <c r="B1651" s="1" t="s">
        <v>4812</v>
      </c>
      <c r="C1651" s="1">
        <v>1.0</v>
      </c>
      <c r="D1651" s="1" t="s">
        <v>16113</v>
      </c>
      <c r="E1651" s="2" t="str">
        <f>IFERROR(__xludf.DUMMYFUNCTION("INDEX(SPLIT(A1651, ""_""), 2)"),"general")</f>
        <v>general</v>
      </c>
      <c r="F1651" s="1" t="s">
        <v>16166</v>
      </c>
      <c r="G1651" s="2">
        <f>IFERROR(__xludf.DUMMYFUNCTION("IF(B1651="""","""",COUNTA(SPLIT(B1651,"" "")))"),7.0)</f>
        <v>7</v>
      </c>
    </row>
    <row r="1652">
      <c r="A1652" s="1" t="s">
        <v>4813</v>
      </c>
      <c r="B1652" s="1" t="s">
        <v>4814</v>
      </c>
      <c r="C1652" s="1">
        <v>1.0</v>
      </c>
      <c r="D1652" s="1" t="s">
        <v>16113</v>
      </c>
      <c r="E1652" s="2" t="str">
        <f>IFERROR(__xludf.DUMMYFUNCTION("INDEX(SPLIT(A1652, ""_""), 2)"),"general")</f>
        <v>general</v>
      </c>
      <c r="F1652" s="1" t="s">
        <v>16166</v>
      </c>
      <c r="G1652" s="2">
        <f>IFERROR(__xludf.DUMMYFUNCTION("IF(B1652="""","""",COUNTA(SPLIT(B1652,"" "")))"),7.0)</f>
        <v>7</v>
      </c>
    </row>
    <row r="1653">
      <c r="A1653" s="1" t="s">
        <v>4815</v>
      </c>
      <c r="B1653" s="1" t="s">
        <v>4816</v>
      </c>
      <c r="C1653" s="1">
        <v>1.0</v>
      </c>
      <c r="D1653" s="1" t="s">
        <v>16113</v>
      </c>
      <c r="E1653" s="2" t="str">
        <f>IFERROR(__xludf.DUMMYFUNCTION("INDEX(SPLIT(A1653, ""_""), 2)"),"general")</f>
        <v>general</v>
      </c>
      <c r="F1653" s="1" t="s">
        <v>16166</v>
      </c>
      <c r="G1653" s="2">
        <f>IFERROR(__xludf.DUMMYFUNCTION("IF(B1653="""","""",COUNTA(SPLIT(B1653,"" "")))"),8.0)</f>
        <v>8</v>
      </c>
    </row>
    <row r="1654">
      <c r="A1654" s="1" t="s">
        <v>4817</v>
      </c>
      <c r="B1654" s="1" t="s">
        <v>4818</v>
      </c>
      <c r="C1654" s="1">
        <v>1.0</v>
      </c>
      <c r="D1654" s="1" t="s">
        <v>16113</v>
      </c>
      <c r="E1654" s="2" t="str">
        <f>IFERROR(__xludf.DUMMYFUNCTION("INDEX(SPLIT(A1654, ""_""), 2)"),"general")</f>
        <v>general</v>
      </c>
      <c r="F1654" s="1" t="s">
        <v>16166</v>
      </c>
      <c r="G1654" s="2">
        <f>IFERROR(__xludf.DUMMYFUNCTION("IF(B1654="""","""",COUNTA(SPLIT(B1654,"" "")))"),7.0)</f>
        <v>7</v>
      </c>
    </row>
    <row r="1655">
      <c r="A1655" s="1" t="s">
        <v>4819</v>
      </c>
      <c r="B1655" s="1" t="s">
        <v>4820</v>
      </c>
      <c r="C1655" s="1">
        <v>1.0</v>
      </c>
      <c r="D1655" s="1" t="s">
        <v>16113</v>
      </c>
      <c r="E1655" s="2" t="str">
        <f>IFERROR(__xludf.DUMMYFUNCTION("INDEX(SPLIT(A1655, ""_""), 2)"),"general")</f>
        <v>general</v>
      </c>
      <c r="F1655" s="1" t="s">
        <v>16166</v>
      </c>
      <c r="G1655" s="2">
        <f>IFERROR(__xludf.DUMMYFUNCTION("IF(B1655="""","""",COUNTA(SPLIT(B1655,"" "")))"),12.0)</f>
        <v>12</v>
      </c>
    </row>
    <row r="1656">
      <c r="A1656" s="1" t="s">
        <v>4821</v>
      </c>
      <c r="B1656" s="1" t="s">
        <v>4822</v>
      </c>
      <c r="C1656" s="1">
        <v>1.0</v>
      </c>
      <c r="D1656" s="1" t="s">
        <v>16113</v>
      </c>
      <c r="E1656" s="2" t="str">
        <f>IFERROR(__xludf.DUMMYFUNCTION("INDEX(SPLIT(A1656, ""_""), 2)"),"general")</f>
        <v>general</v>
      </c>
      <c r="F1656" s="1" t="s">
        <v>16166</v>
      </c>
      <c r="G1656" s="2">
        <f>IFERROR(__xludf.DUMMYFUNCTION("IF(B1656="""","""",COUNTA(SPLIT(B1656,"" "")))"),8.0)</f>
        <v>8</v>
      </c>
    </row>
    <row r="1657">
      <c r="A1657" s="1" t="s">
        <v>4823</v>
      </c>
      <c r="B1657" s="1" t="s">
        <v>4824</v>
      </c>
      <c r="C1657" s="1">
        <v>1.0</v>
      </c>
      <c r="D1657" s="1" t="s">
        <v>16113</v>
      </c>
      <c r="E1657" s="2" t="str">
        <f>IFERROR(__xludf.DUMMYFUNCTION("INDEX(SPLIT(A1657, ""_""), 2)"),"general")</f>
        <v>general</v>
      </c>
      <c r="F1657" s="1" t="s">
        <v>16166</v>
      </c>
      <c r="G1657" s="2">
        <f>IFERROR(__xludf.DUMMYFUNCTION("IF(B1657="""","""",COUNTA(SPLIT(B1657,"" "")))"),10.0)</f>
        <v>10</v>
      </c>
    </row>
    <row r="1658">
      <c r="A1658" s="1" t="s">
        <v>4825</v>
      </c>
      <c r="B1658" s="1" t="s">
        <v>4826</v>
      </c>
      <c r="C1658" s="1">
        <v>1.0</v>
      </c>
      <c r="D1658" s="1" t="s">
        <v>16113</v>
      </c>
      <c r="E1658" s="2" t="str">
        <f>IFERROR(__xludf.DUMMYFUNCTION("INDEX(SPLIT(A1658, ""_""), 2)"),"general")</f>
        <v>general</v>
      </c>
      <c r="F1658" s="1" t="s">
        <v>16166</v>
      </c>
      <c r="G1658" s="2">
        <f>IFERROR(__xludf.DUMMYFUNCTION("IF(B1658="""","""",COUNTA(SPLIT(B1658,"" "")))"),10.0)</f>
        <v>10</v>
      </c>
    </row>
    <row r="1659">
      <c r="A1659" s="1" t="s">
        <v>4827</v>
      </c>
      <c r="B1659" s="1" t="s">
        <v>4828</v>
      </c>
      <c r="C1659" s="1">
        <v>1.0</v>
      </c>
      <c r="D1659" s="1" t="s">
        <v>16113</v>
      </c>
      <c r="E1659" s="2" t="str">
        <f>IFERROR(__xludf.DUMMYFUNCTION("INDEX(SPLIT(A1659, ""_""), 2)"),"general")</f>
        <v>general</v>
      </c>
      <c r="F1659" s="1" t="s">
        <v>16166</v>
      </c>
      <c r="G1659" s="2">
        <f>IFERROR(__xludf.DUMMYFUNCTION("IF(B1659="""","""",COUNTA(SPLIT(B1659,"" "")))"),12.0)</f>
        <v>12</v>
      </c>
    </row>
    <row r="1660">
      <c r="A1660" s="1" t="s">
        <v>4829</v>
      </c>
      <c r="B1660" s="1" t="s">
        <v>4708</v>
      </c>
      <c r="C1660" s="1">
        <v>15.0</v>
      </c>
      <c r="D1660" s="1" t="s">
        <v>16106</v>
      </c>
      <c r="E1660" s="2" t="str">
        <f>IFERROR(__xludf.DUMMYFUNCTION("INDEX(SPLIT(A1660, ""_""), 2)"),"general")</f>
        <v>general</v>
      </c>
      <c r="F1660" s="1" t="s">
        <v>16166</v>
      </c>
      <c r="G1660" s="2">
        <f>IFERROR(__xludf.DUMMYFUNCTION("IF(B1660="""","""",COUNTA(SPLIT(B1660,"" "")))"),1.0)</f>
        <v>1</v>
      </c>
    </row>
    <row r="1661">
      <c r="A1661" s="1" t="s">
        <v>4830</v>
      </c>
      <c r="B1661" s="1" t="s">
        <v>4710</v>
      </c>
      <c r="C1661" s="1">
        <v>15.0</v>
      </c>
      <c r="D1661" s="1" t="s">
        <v>16106</v>
      </c>
      <c r="E1661" s="2" t="str">
        <f>IFERROR(__xludf.DUMMYFUNCTION("INDEX(SPLIT(A1661, ""_""), 2)"),"general")</f>
        <v>general</v>
      </c>
      <c r="F1661" s="1" t="s">
        <v>16166</v>
      </c>
      <c r="G1661" s="2">
        <f>IFERROR(__xludf.DUMMYFUNCTION("IF(B1661="""","""",COUNTA(SPLIT(B1661,"" "")))"),1.0)</f>
        <v>1</v>
      </c>
    </row>
    <row r="1662">
      <c r="A1662" s="1" t="s">
        <v>4831</v>
      </c>
      <c r="B1662" s="1" t="s">
        <v>4712</v>
      </c>
      <c r="C1662" s="1">
        <v>15.0</v>
      </c>
      <c r="D1662" s="1" t="s">
        <v>16106</v>
      </c>
      <c r="E1662" s="2" t="str">
        <f>IFERROR(__xludf.DUMMYFUNCTION("INDEX(SPLIT(A1662, ""_""), 2)"),"general")</f>
        <v>general</v>
      </c>
      <c r="F1662" s="1" t="s">
        <v>16166</v>
      </c>
      <c r="G1662" s="2">
        <f>IFERROR(__xludf.DUMMYFUNCTION("IF(B1662="""","""",COUNTA(SPLIT(B1662,"" "")))"),1.0)</f>
        <v>1</v>
      </c>
    </row>
    <row r="1663">
      <c r="A1663" s="1" t="s">
        <v>4832</v>
      </c>
      <c r="B1663" s="1" t="s">
        <v>1650</v>
      </c>
      <c r="C1663" s="1">
        <v>15.0</v>
      </c>
      <c r="D1663" s="1" t="s">
        <v>16106</v>
      </c>
      <c r="E1663" s="2" t="str">
        <f>IFERROR(__xludf.DUMMYFUNCTION("INDEX(SPLIT(A1663, ""_""), 2)"),"general")</f>
        <v>general</v>
      </c>
      <c r="F1663" s="1" t="s">
        <v>16166</v>
      </c>
      <c r="G1663" s="2">
        <f>IFERROR(__xludf.DUMMYFUNCTION("IF(B1663="""","""",COUNTA(SPLIT(B1663,"" "")))"),1.0)</f>
        <v>1</v>
      </c>
    </row>
    <row r="1664">
      <c r="A1664" s="1" t="s">
        <v>4833</v>
      </c>
      <c r="B1664" s="1" t="s">
        <v>4715</v>
      </c>
      <c r="C1664" s="1">
        <v>15.0</v>
      </c>
      <c r="D1664" s="1" t="s">
        <v>16106</v>
      </c>
      <c r="E1664" s="2" t="str">
        <f>IFERROR(__xludf.DUMMYFUNCTION("INDEX(SPLIT(A1664, ""_""), 2)"),"general")</f>
        <v>general</v>
      </c>
      <c r="F1664" s="1" t="s">
        <v>16166</v>
      </c>
      <c r="G1664" s="2">
        <f>IFERROR(__xludf.DUMMYFUNCTION("IF(B1664="""","""",COUNTA(SPLIT(B1664,"" "")))"),1.0)</f>
        <v>1</v>
      </c>
    </row>
    <row r="1665">
      <c r="A1665" s="1" t="s">
        <v>4834</v>
      </c>
      <c r="B1665" s="1" t="s">
        <v>4835</v>
      </c>
      <c r="C1665" s="1">
        <v>15.0</v>
      </c>
      <c r="D1665" s="1" t="s">
        <v>16106</v>
      </c>
      <c r="E1665" s="2" t="str">
        <f>IFERROR(__xludf.DUMMYFUNCTION("INDEX(SPLIT(A1665, ""_""), 2)"),"general")</f>
        <v>general</v>
      </c>
      <c r="F1665" s="1" t="s">
        <v>16166</v>
      </c>
      <c r="G1665" s="2">
        <f>IFERROR(__xludf.DUMMYFUNCTION("IF(B1665="""","""",COUNTA(SPLIT(B1665,"" "")))"),1.0)</f>
        <v>1</v>
      </c>
    </row>
    <row r="1666">
      <c r="A1666" s="1" t="s">
        <v>4836</v>
      </c>
      <c r="B1666" s="1" t="s">
        <v>4837</v>
      </c>
      <c r="C1666" s="1">
        <v>15.0</v>
      </c>
      <c r="D1666" s="1" t="s">
        <v>16106</v>
      </c>
      <c r="E1666" s="2" t="str">
        <f>IFERROR(__xludf.DUMMYFUNCTION("INDEX(SPLIT(A1666, ""_""), 2)"),"general")</f>
        <v>general</v>
      </c>
      <c r="F1666" s="1" t="s">
        <v>16166</v>
      </c>
      <c r="G1666" s="2">
        <f>IFERROR(__xludf.DUMMYFUNCTION("IF(B1666="""","""",COUNTA(SPLIT(B1666,"" "")))"),4.0)</f>
        <v>4</v>
      </c>
    </row>
    <row r="1667">
      <c r="A1667" s="1" t="s">
        <v>4838</v>
      </c>
      <c r="B1667" s="1" t="s">
        <v>4839</v>
      </c>
      <c r="C1667" s="1">
        <v>15.0</v>
      </c>
      <c r="D1667" s="1" t="s">
        <v>16106</v>
      </c>
      <c r="E1667" s="2" t="str">
        <f>IFERROR(__xludf.DUMMYFUNCTION("INDEX(SPLIT(A1667, ""_""), 2)"),"general")</f>
        <v>general</v>
      </c>
      <c r="F1667" s="1" t="s">
        <v>16166</v>
      </c>
      <c r="G1667" s="2">
        <f>IFERROR(__xludf.DUMMYFUNCTION("IF(B1667="""","""",COUNTA(SPLIT(B1667,"" "")))"),2.0)</f>
        <v>2</v>
      </c>
    </row>
    <row r="1668">
      <c r="A1668" s="1" t="s">
        <v>4840</v>
      </c>
      <c r="B1668" s="1" t="s">
        <v>4841</v>
      </c>
      <c r="C1668" s="1">
        <v>15.0</v>
      </c>
      <c r="D1668" s="1" t="s">
        <v>16106</v>
      </c>
      <c r="E1668" s="2" t="str">
        <f>IFERROR(__xludf.DUMMYFUNCTION("INDEX(SPLIT(A1668, ""_""), 2)"),"general")</f>
        <v>general</v>
      </c>
      <c r="F1668" s="1" t="s">
        <v>16166</v>
      </c>
      <c r="G1668" s="2">
        <f>IFERROR(__xludf.DUMMYFUNCTION("IF(B1668="""","""",COUNTA(SPLIT(B1668,"" "")))"),4.0)</f>
        <v>4</v>
      </c>
    </row>
    <row r="1669">
      <c r="A1669" s="1" t="s">
        <v>4842</v>
      </c>
      <c r="B1669" s="1" t="s">
        <v>4843</v>
      </c>
      <c r="C1669" s="1">
        <v>15.0</v>
      </c>
      <c r="D1669" s="1" t="s">
        <v>16106</v>
      </c>
      <c r="E1669" s="2" t="str">
        <f>IFERROR(__xludf.DUMMYFUNCTION("INDEX(SPLIT(A1669, ""_""), 2)"),"general")</f>
        <v>general</v>
      </c>
      <c r="F1669" s="1" t="s">
        <v>16166</v>
      </c>
      <c r="G1669" s="2">
        <f>IFERROR(__xludf.DUMMYFUNCTION("IF(B1669="""","""",COUNTA(SPLIT(B1669,"" "")))"),7.0)</f>
        <v>7</v>
      </c>
    </row>
    <row r="1670">
      <c r="A1670" s="1" t="s">
        <v>4844</v>
      </c>
      <c r="B1670" s="1" t="s">
        <v>4734</v>
      </c>
      <c r="C1670" s="1">
        <v>15.0</v>
      </c>
      <c r="D1670" s="1" t="s">
        <v>16106</v>
      </c>
      <c r="E1670" s="2" t="str">
        <f>IFERROR(__xludf.DUMMYFUNCTION("INDEX(SPLIT(A1670, ""_""), 2)"),"general")</f>
        <v>general</v>
      </c>
      <c r="F1670" s="1" t="s">
        <v>16166</v>
      </c>
      <c r="G1670" s="2">
        <f>IFERROR(__xludf.DUMMYFUNCTION("IF(B1670="""","""",COUNTA(SPLIT(B1670,"" "")))"),1.0)</f>
        <v>1</v>
      </c>
    </row>
    <row r="1671">
      <c r="A1671" s="1" t="s">
        <v>4845</v>
      </c>
      <c r="B1671" s="1" t="s">
        <v>4846</v>
      </c>
      <c r="C1671" s="1">
        <v>15.0</v>
      </c>
      <c r="D1671" s="1" t="s">
        <v>16106</v>
      </c>
      <c r="E1671" s="2" t="str">
        <f>IFERROR(__xludf.DUMMYFUNCTION("INDEX(SPLIT(A1671, ""_""), 2)"),"general")</f>
        <v>general</v>
      </c>
      <c r="F1671" s="1" t="s">
        <v>16166</v>
      </c>
      <c r="G1671" s="2">
        <f>IFERROR(__xludf.DUMMYFUNCTION("IF(B1671="""","""",COUNTA(SPLIT(B1671,"" "")))"),5.0)</f>
        <v>5</v>
      </c>
    </row>
    <row r="1672">
      <c r="A1672" s="1" t="s">
        <v>4847</v>
      </c>
      <c r="B1672" s="1" t="s">
        <v>4848</v>
      </c>
      <c r="C1672" s="1">
        <v>15.0</v>
      </c>
      <c r="D1672" s="1" t="s">
        <v>16106</v>
      </c>
      <c r="E1672" s="2" t="str">
        <f>IFERROR(__xludf.DUMMYFUNCTION("INDEX(SPLIT(A1672, ""_""), 2)"),"general")</f>
        <v>general</v>
      </c>
      <c r="F1672" s="1" t="s">
        <v>16166</v>
      </c>
      <c r="G1672" s="2">
        <f>IFERROR(__xludf.DUMMYFUNCTION("IF(B1672="""","""",COUNTA(SPLIT(B1672,"" "")))"),5.0)</f>
        <v>5</v>
      </c>
    </row>
    <row r="1673">
      <c r="A1673" s="1" t="s">
        <v>4849</v>
      </c>
      <c r="B1673" s="1" t="s">
        <v>4850</v>
      </c>
      <c r="C1673" s="1">
        <v>15.0</v>
      </c>
      <c r="D1673" s="1" t="s">
        <v>16106</v>
      </c>
      <c r="E1673" s="2" t="str">
        <f>IFERROR(__xludf.DUMMYFUNCTION("INDEX(SPLIT(A1673, ""_""), 2)"),"general")</f>
        <v>general</v>
      </c>
      <c r="F1673" s="1" t="s">
        <v>16166</v>
      </c>
      <c r="G1673" s="2">
        <f>IFERROR(__xludf.DUMMYFUNCTION("IF(B1673="""","""",COUNTA(SPLIT(B1673,"" "")))"),5.0)</f>
        <v>5</v>
      </c>
    </row>
    <row r="1674">
      <c r="A1674" s="1" t="s">
        <v>4851</v>
      </c>
      <c r="B1674" s="1" t="s">
        <v>4852</v>
      </c>
      <c r="C1674" s="1">
        <v>15.0</v>
      </c>
      <c r="D1674" s="1" t="s">
        <v>16106</v>
      </c>
      <c r="E1674" s="2" t="str">
        <f>IFERROR(__xludf.DUMMYFUNCTION("INDEX(SPLIT(A1674, ""_""), 2)"),"general")</f>
        <v>general</v>
      </c>
      <c r="F1674" s="1" t="s">
        <v>16166</v>
      </c>
      <c r="G1674" s="2">
        <f>IFERROR(__xludf.DUMMYFUNCTION("IF(B1674="""","""",COUNTA(SPLIT(B1674,"" "")))"),6.0)</f>
        <v>6</v>
      </c>
    </row>
    <row r="1675">
      <c r="A1675" s="1" t="s">
        <v>4853</v>
      </c>
      <c r="B1675" s="1" t="s">
        <v>4854</v>
      </c>
      <c r="C1675" s="1">
        <v>15.0</v>
      </c>
      <c r="D1675" s="1" t="s">
        <v>16106</v>
      </c>
      <c r="E1675" s="2" t="str">
        <f>IFERROR(__xludf.DUMMYFUNCTION("INDEX(SPLIT(A1675, ""_""), 2)"),"general")</f>
        <v>general</v>
      </c>
      <c r="F1675" s="1" t="s">
        <v>16166</v>
      </c>
      <c r="G1675" s="2">
        <f>IFERROR(__xludf.DUMMYFUNCTION("IF(B1675="""","""",COUNTA(SPLIT(B1675,"" "")))"),5.0)</f>
        <v>5</v>
      </c>
    </row>
    <row r="1676">
      <c r="A1676" s="1" t="s">
        <v>4855</v>
      </c>
      <c r="B1676" s="1" t="s">
        <v>4856</v>
      </c>
      <c r="C1676" s="1">
        <v>15.0</v>
      </c>
      <c r="D1676" s="1" t="s">
        <v>16106</v>
      </c>
      <c r="E1676" s="2" t="str">
        <f>IFERROR(__xludf.DUMMYFUNCTION("INDEX(SPLIT(A1676, ""_""), 2)"),"general")</f>
        <v>general</v>
      </c>
      <c r="F1676" s="1" t="s">
        <v>16166</v>
      </c>
      <c r="G1676" s="2">
        <f>IFERROR(__xludf.DUMMYFUNCTION("IF(B1676="""","""",COUNTA(SPLIT(B1676,"" "")))"),5.0)</f>
        <v>5</v>
      </c>
    </row>
    <row r="1677">
      <c r="A1677" s="1" t="s">
        <v>4857</v>
      </c>
      <c r="B1677" s="1" t="s">
        <v>4858</v>
      </c>
      <c r="C1677" s="1">
        <v>2.0</v>
      </c>
      <c r="D1677" s="1" t="s">
        <v>16118</v>
      </c>
      <c r="E1677" s="2" t="str">
        <f>IFERROR(__xludf.DUMMYFUNCTION("INDEX(SPLIT(A1677, ""_""), 2)"),"general")</f>
        <v>general</v>
      </c>
      <c r="F1677" s="1" t="s">
        <v>16166</v>
      </c>
      <c r="G1677" s="2">
        <f>IFERROR(__xludf.DUMMYFUNCTION("IF(B1677="""","""",COUNTA(SPLIT(B1677,"" "")))"),4.0)</f>
        <v>4</v>
      </c>
    </row>
    <row r="1678">
      <c r="A1678" s="1" t="s">
        <v>4859</v>
      </c>
      <c r="B1678" s="1" t="s">
        <v>4860</v>
      </c>
      <c r="C1678" s="1">
        <v>1.0</v>
      </c>
      <c r="D1678" s="1" t="s">
        <v>16113</v>
      </c>
      <c r="E1678" s="2" t="str">
        <f>IFERROR(__xludf.DUMMYFUNCTION("INDEX(SPLIT(A1678, ""_""), 2)"),"general")</f>
        <v>general</v>
      </c>
      <c r="F1678" s="1" t="s">
        <v>16166</v>
      </c>
      <c r="G1678" s="2">
        <f>IFERROR(__xludf.DUMMYFUNCTION("IF(B1678="""","""",COUNTA(SPLIT(B1678,"" "")))"),17.0)</f>
        <v>17</v>
      </c>
    </row>
    <row r="1679">
      <c r="A1679" s="1" t="s">
        <v>4861</v>
      </c>
      <c r="B1679" s="1" t="s">
        <v>4862</v>
      </c>
      <c r="C1679" s="1">
        <v>1.0</v>
      </c>
      <c r="D1679" s="1" t="s">
        <v>16113</v>
      </c>
      <c r="E1679" s="2" t="str">
        <f>IFERROR(__xludf.DUMMYFUNCTION("INDEX(SPLIT(A1679, ""_""), 2)"),"general")</f>
        <v>general</v>
      </c>
      <c r="F1679" s="1" t="s">
        <v>16166</v>
      </c>
      <c r="G1679" s="2">
        <f>IFERROR(__xludf.DUMMYFUNCTION("IF(B1679="""","""",COUNTA(SPLIT(B1679,"" "")))"),30.0)</f>
        <v>30</v>
      </c>
    </row>
    <row r="1680">
      <c r="A1680" s="1" t="s">
        <v>4863</v>
      </c>
      <c r="B1680" s="1" t="s">
        <v>4864</v>
      </c>
      <c r="C1680" s="1">
        <v>1.0</v>
      </c>
      <c r="D1680" s="1" t="s">
        <v>16113</v>
      </c>
      <c r="E1680" s="2" t="str">
        <f>IFERROR(__xludf.DUMMYFUNCTION("INDEX(SPLIT(A1680, ""_""), 2)"),"general")</f>
        <v>general</v>
      </c>
      <c r="F1680" s="1" t="s">
        <v>16166</v>
      </c>
      <c r="G1680" s="2">
        <f>IFERROR(__xludf.DUMMYFUNCTION("IF(B1680="""","""",COUNTA(SPLIT(B1680,"" "")))"),35.0)</f>
        <v>35</v>
      </c>
    </row>
    <row r="1681">
      <c r="A1681" s="1" t="s">
        <v>4865</v>
      </c>
      <c r="B1681" s="1" t="s">
        <v>4866</v>
      </c>
      <c r="C1681" s="1">
        <v>1.0</v>
      </c>
      <c r="D1681" s="1" t="s">
        <v>16113</v>
      </c>
      <c r="E1681" s="2" t="str">
        <f>IFERROR(__xludf.DUMMYFUNCTION("INDEX(SPLIT(A1681, ""_""), 2)"),"general")</f>
        <v>general</v>
      </c>
      <c r="F1681" s="1" t="s">
        <v>16166</v>
      </c>
      <c r="G1681" s="2">
        <f>IFERROR(__xludf.DUMMYFUNCTION("IF(B1681="""","""",COUNTA(SPLIT(B1681,"" "")))"),11.0)</f>
        <v>11</v>
      </c>
    </row>
    <row r="1682">
      <c r="A1682" s="1" t="s">
        <v>4867</v>
      </c>
      <c r="B1682" s="1" t="s">
        <v>4868</v>
      </c>
      <c r="C1682" s="1">
        <v>1.0</v>
      </c>
      <c r="D1682" s="1" t="s">
        <v>16113</v>
      </c>
      <c r="E1682" s="2" t="str">
        <f>IFERROR(__xludf.DUMMYFUNCTION("INDEX(SPLIT(A1682, ""_""), 2)"),"general")</f>
        <v>general</v>
      </c>
      <c r="F1682" s="1" t="s">
        <v>16166</v>
      </c>
      <c r="G1682" s="2">
        <f>IFERROR(__xludf.DUMMYFUNCTION("IF(B1682="""","""",COUNTA(SPLIT(B1682,"" "")))"),7.0)</f>
        <v>7</v>
      </c>
    </row>
    <row r="1683">
      <c r="A1683" s="1" t="s">
        <v>4869</v>
      </c>
      <c r="B1683" s="1" t="s">
        <v>4870</v>
      </c>
      <c r="C1683" s="1">
        <v>2.0</v>
      </c>
      <c r="D1683" s="1" t="s">
        <v>16118</v>
      </c>
      <c r="E1683" s="2" t="str">
        <f>IFERROR(__xludf.DUMMYFUNCTION("INDEX(SPLIT(A1683, ""_""), 2)"),"general")</f>
        <v>general</v>
      </c>
      <c r="F1683" s="1" t="s">
        <v>16166</v>
      </c>
      <c r="G1683" s="2">
        <f>IFERROR(__xludf.DUMMYFUNCTION("IF(B1683="""","""",COUNTA(SPLIT(B1683,"" "")))"),15.0)</f>
        <v>15</v>
      </c>
    </row>
    <row r="1684">
      <c r="A1684" s="1" t="s">
        <v>4871</v>
      </c>
      <c r="B1684" s="1" t="s">
        <v>4872</v>
      </c>
      <c r="C1684" s="1">
        <v>2.0</v>
      </c>
      <c r="D1684" s="1" t="s">
        <v>16118</v>
      </c>
      <c r="E1684" s="2" t="str">
        <f>IFERROR(__xludf.DUMMYFUNCTION("INDEX(SPLIT(A1684, ""_""), 2)"),"general")</f>
        <v>general</v>
      </c>
      <c r="F1684" s="1" t="s">
        <v>16166</v>
      </c>
      <c r="G1684" s="2">
        <f>IFERROR(__xludf.DUMMYFUNCTION("IF(B1684="""","""",COUNTA(SPLIT(B1684,"" "")))"),1.0)</f>
        <v>1</v>
      </c>
    </row>
    <row r="1685">
      <c r="A1685" s="1" t="s">
        <v>4873</v>
      </c>
      <c r="B1685" s="1" t="s">
        <v>4874</v>
      </c>
      <c r="C1685" s="1">
        <v>1.0</v>
      </c>
      <c r="D1685" s="1" t="s">
        <v>16113</v>
      </c>
      <c r="E1685" s="2" t="str">
        <f>IFERROR(__xludf.DUMMYFUNCTION("INDEX(SPLIT(A1685, ""_""), 2)"),"general")</f>
        <v>general</v>
      </c>
      <c r="F1685" s="1" t="s">
        <v>16166</v>
      </c>
      <c r="G1685" s="2">
        <f>IFERROR(__xludf.DUMMYFUNCTION("IF(B1685="""","""",COUNTA(SPLIT(B1685,"" "")))"),9.0)</f>
        <v>9</v>
      </c>
    </row>
    <row r="1686">
      <c r="A1686" s="1" t="s">
        <v>4875</v>
      </c>
      <c r="B1686" s="1" t="s">
        <v>4876</v>
      </c>
      <c r="C1686" s="1">
        <v>1.0</v>
      </c>
      <c r="D1686" s="1" t="s">
        <v>16113</v>
      </c>
      <c r="E1686" s="2" t="str">
        <f>IFERROR(__xludf.DUMMYFUNCTION("INDEX(SPLIT(A1686, ""_""), 2)"),"general")</f>
        <v>general</v>
      </c>
      <c r="F1686" s="1" t="s">
        <v>16166</v>
      </c>
      <c r="G1686" s="2">
        <f>IFERROR(__xludf.DUMMYFUNCTION("IF(B1686="""","""",COUNTA(SPLIT(B1686,"" "")))"),8.0)</f>
        <v>8</v>
      </c>
    </row>
    <row r="1687">
      <c r="A1687" s="1" t="s">
        <v>4877</v>
      </c>
      <c r="B1687" s="1" t="s">
        <v>4878</v>
      </c>
      <c r="C1687" s="1">
        <v>1.0</v>
      </c>
      <c r="D1687" s="1" t="s">
        <v>16113</v>
      </c>
      <c r="E1687" s="2" t="str">
        <f>IFERROR(__xludf.DUMMYFUNCTION("INDEX(SPLIT(A1687, ""_""), 2)"),"general")</f>
        <v>general</v>
      </c>
      <c r="F1687" s="1" t="s">
        <v>16166</v>
      </c>
      <c r="G1687" s="2">
        <f>IFERROR(__xludf.DUMMYFUNCTION("IF(B1687="""","""",COUNTA(SPLIT(B1687,"" "")))"),10.0)</f>
        <v>10</v>
      </c>
    </row>
    <row r="1688">
      <c r="A1688" s="1" t="s">
        <v>4879</v>
      </c>
      <c r="B1688" s="1" t="s">
        <v>4880</v>
      </c>
      <c r="C1688" s="1">
        <v>1.0</v>
      </c>
      <c r="D1688" s="1" t="s">
        <v>16113</v>
      </c>
      <c r="E1688" s="2" t="str">
        <f>IFERROR(__xludf.DUMMYFUNCTION("INDEX(SPLIT(A1688, ""_""), 2)"),"general")</f>
        <v>general</v>
      </c>
      <c r="F1688" s="1" t="s">
        <v>16166</v>
      </c>
      <c r="G1688" s="2">
        <f>IFERROR(__xludf.DUMMYFUNCTION("IF(B1688="""","""",COUNTA(SPLIT(B1688,"" "")))"),6.0)</f>
        <v>6</v>
      </c>
    </row>
    <row r="1689">
      <c r="A1689" s="1" t="s">
        <v>4881</v>
      </c>
      <c r="B1689" s="1" t="s">
        <v>4882</v>
      </c>
      <c r="C1689" s="1">
        <v>1.0</v>
      </c>
      <c r="D1689" s="1" t="s">
        <v>16113</v>
      </c>
      <c r="E1689" s="2" t="str">
        <f>IFERROR(__xludf.DUMMYFUNCTION("INDEX(SPLIT(A1689, ""_""), 2)"),"general")</f>
        <v>general</v>
      </c>
      <c r="F1689" s="1" t="s">
        <v>16166</v>
      </c>
      <c r="G1689" s="2">
        <f>IFERROR(__xludf.DUMMYFUNCTION("IF(B1689="""","""",COUNTA(SPLIT(B1689,"" "")))"),34.0)</f>
        <v>34</v>
      </c>
    </row>
    <row r="1690">
      <c r="A1690" s="1" t="s">
        <v>4883</v>
      </c>
      <c r="B1690" s="1" t="s">
        <v>4884</v>
      </c>
      <c r="C1690" s="1">
        <v>1.0</v>
      </c>
      <c r="D1690" s="1" t="s">
        <v>16113</v>
      </c>
      <c r="E1690" s="2" t="str">
        <f>IFERROR(__xludf.DUMMYFUNCTION("INDEX(SPLIT(A1690, ""_""), 2)"),"general")</f>
        <v>general</v>
      </c>
      <c r="F1690" s="1" t="s">
        <v>16166</v>
      </c>
      <c r="G1690" s="2">
        <f>IFERROR(__xludf.DUMMYFUNCTION("IF(B1690="""","""",COUNTA(SPLIT(B1690,"" "")))"),23.0)</f>
        <v>23</v>
      </c>
    </row>
    <row r="1691">
      <c r="A1691" s="1" t="s">
        <v>4885</v>
      </c>
      <c r="B1691" s="1" t="s">
        <v>4886</v>
      </c>
      <c r="C1691" s="1">
        <v>1.0</v>
      </c>
      <c r="D1691" s="1" t="s">
        <v>16113</v>
      </c>
      <c r="E1691" s="2" t="str">
        <f>IFERROR(__xludf.DUMMYFUNCTION("INDEX(SPLIT(A1691, ""_""), 2)"),"general")</f>
        <v>general</v>
      </c>
      <c r="F1691" s="1" t="s">
        <v>16166</v>
      </c>
      <c r="G1691" s="2">
        <f>IFERROR(__xludf.DUMMYFUNCTION("IF(B1691="""","""",COUNTA(SPLIT(B1691,"" "")))"),8.0)</f>
        <v>8</v>
      </c>
    </row>
    <row r="1692">
      <c r="A1692" s="1" t="s">
        <v>4887</v>
      </c>
      <c r="B1692" s="1" t="s">
        <v>4888</v>
      </c>
      <c r="C1692" s="1">
        <v>11.0</v>
      </c>
      <c r="D1692" s="1" t="s">
        <v>16122</v>
      </c>
      <c r="E1692" s="2" t="str">
        <f>IFERROR(__xludf.DUMMYFUNCTION("INDEX(SPLIT(A1692, ""_""), 2)"),"general")</f>
        <v>general</v>
      </c>
      <c r="F1692" s="1" t="s">
        <v>16166</v>
      </c>
      <c r="G1692" s="2">
        <f>IFERROR(__xludf.DUMMYFUNCTION("IF(B1692="""","""",COUNTA(SPLIT(B1692,"" "")))"),2.0)</f>
        <v>2</v>
      </c>
    </row>
    <row r="1693">
      <c r="A1693" s="1" t="s">
        <v>4889</v>
      </c>
      <c r="B1693" s="1" t="s">
        <v>4890</v>
      </c>
      <c r="C1693" s="1">
        <v>12.0</v>
      </c>
      <c r="D1693" s="1" t="s">
        <v>16124</v>
      </c>
      <c r="E1693" s="2" t="str">
        <f>IFERROR(__xludf.DUMMYFUNCTION("INDEX(SPLIT(A1693, ""_""), 2)"),"general")</f>
        <v>general</v>
      </c>
      <c r="F1693" s="1" t="s">
        <v>16166</v>
      </c>
      <c r="G1693" s="2">
        <f>IFERROR(__xludf.DUMMYFUNCTION("IF(B1693="""","""",COUNTA(SPLIT(B1693,"" "")))"),16.0)</f>
        <v>16</v>
      </c>
    </row>
    <row r="1694">
      <c r="A1694" s="1" t="s">
        <v>4891</v>
      </c>
      <c r="B1694" s="1" t="s">
        <v>4892</v>
      </c>
      <c r="C1694" s="1">
        <v>11.0</v>
      </c>
      <c r="D1694" s="1" t="s">
        <v>16122</v>
      </c>
      <c r="E1694" s="2" t="str">
        <f>IFERROR(__xludf.DUMMYFUNCTION("INDEX(SPLIT(A1694, ""_""), 2)"),"general")</f>
        <v>general</v>
      </c>
      <c r="F1694" s="1" t="s">
        <v>16166</v>
      </c>
      <c r="G1694" s="2">
        <f>IFERROR(__xludf.DUMMYFUNCTION("IF(B1694="""","""",COUNTA(SPLIT(B1694,"" "")))"),14.0)</f>
        <v>14</v>
      </c>
    </row>
    <row r="1695">
      <c r="A1695" s="1" t="s">
        <v>4893</v>
      </c>
      <c r="B1695" s="1" t="s">
        <v>4894</v>
      </c>
      <c r="C1695" s="1">
        <v>12.0</v>
      </c>
      <c r="D1695" s="1" t="s">
        <v>16124</v>
      </c>
      <c r="E1695" s="2" t="str">
        <f>IFERROR(__xludf.DUMMYFUNCTION("INDEX(SPLIT(A1695, ""_""), 2)"),"general")</f>
        <v>general</v>
      </c>
      <c r="F1695" s="1" t="s">
        <v>16166</v>
      </c>
      <c r="G1695" s="2">
        <f>IFERROR(__xludf.DUMMYFUNCTION("IF(B1695="""","""",COUNTA(SPLIT(B1695,"" "")))"),15.0)</f>
        <v>15</v>
      </c>
    </row>
    <row r="1696">
      <c r="A1696" s="1" t="s">
        <v>4895</v>
      </c>
      <c r="B1696" s="1" t="s">
        <v>4896</v>
      </c>
      <c r="C1696" s="1">
        <v>11.0</v>
      </c>
      <c r="D1696" s="1" t="s">
        <v>16122</v>
      </c>
      <c r="E1696" s="2" t="str">
        <f>IFERROR(__xludf.DUMMYFUNCTION("INDEX(SPLIT(A1696, ""_""), 2)"),"general")</f>
        <v>general</v>
      </c>
      <c r="F1696" s="1" t="s">
        <v>16166</v>
      </c>
      <c r="G1696" s="2">
        <f>IFERROR(__xludf.DUMMYFUNCTION("IF(B1696="""","""",COUNTA(SPLIT(B1696,"" "")))"),16.0)</f>
        <v>16</v>
      </c>
    </row>
    <row r="1697">
      <c r="A1697" s="1" t="s">
        <v>4897</v>
      </c>
      <c r="B1697" s="1" t="s">
        <v>4898</v>
      </c>
      <c r="C1697" s="1">
        <v>12.0</v>
      </c>
      <c r="D1697" s="1" t="s">
        <v>16124</v>
      </c>
      <c r="E1697" s="2" t="str">
        <f>IFERROR(__xludf.DUMMYFUNCTION("INDEX(SPLIT(A1697, ""_""), 2)"),"general")</f>
        <v>general</v>
      </c>
      <c r="F1697" s="1" t="s">
        <v>16166</v>
      </c>
      <c r="G1697" s="2">
        <f>IFERROR(__xludf.DUMMYFUNCTION("IF(B1697="""","""",COUNTA(SPLIT(B1697,"" "")))"),15.0)</f>
        <v>15</v>
      </c>
    </row>
    <row r="1698">
      <c r="A1698" s="1" t="s">
        <v>4899</v>
      </c>
      <c r="B1698" s="1" t="s">
        <v>4900</v>
      </c>
      <c r="C1698" s="1">
        <v>11.0</v>
      </c>
      <c r="D1698" s="1" t="s">
        <v>16122</v>
      </c>
      <c r="E1698" s="2" t="str">
        <f>IFERROR(__xludf.DUMMYFUNCTION("INDEX(SPLIT(A1698, ""_""), 2)"),"general")</f>
        <v>general</v>
      </c>
      <c r="F1698" s="1" t="s">
        <v>16166</v>
      </c>
      <c r="G1698" s="2">
        <f>IFERROR(__xludf.DUMMYFUNCTION("IF(B1698="""","""",COUNTA(SPLIT(B1698,"" "")))"),15.0)</f>
        <v>15</v>
      </c>
    </row>
    <row r="1699">
      <c r="A1699" s="1" t="s">
        <v>4901</v>
      </c>
      <c r="B1699" s="1" t="s">
        <v>4902</v>
      </c>
      <c r="C1699" s="1">
        <v>11.0</v>
      </c>
      <c r="D1699" s="1" t="s">
        <v>16122</v>
      </c>
      <c r="E1699" s="2" t="str">
        <f>IFERROR(__xludf.DUMMYFUNCTION("INDEX(SPLIT(A1699, ""_""), 2)"),"general")</f>
        <v>general</v>
      </c>
      <c r="F1699" s="1" t="s">
        <v>16166</v>
      </c>
      <c r="G1699" s="2">
        <f>IFERROR(__xludf.DUMMYFUNCTION("IF(B1699="""","""",COUNTA(SPLIT(B1699,"" "")))"),15.0)</f>
        <v>15</v>
      </c>
    </row>
    <row r="1700">
      <c r="A1700" s="1" t="s">
        <v>4903</v>
      </c>
      <c r="B1700" s="1" t="s">
        <v>4904</v>
      </c>
      <c r="C1700" s="1">
        <v>11.0</v>
      </c>
      <c r="D1700" s="1" t="s">
        <v>16122</v>
      </c>
      <c r="E1700" s="2" t="str">
        <f>IFERROR(__xludf.DUMMYFUNCTION("INDEX(SPLIT(A1700, ""_""), 2)"),"general")</f>
        <v>general</v>
      </c>
      <c r="F1700" s="1" t="s">
        <v>16166</v>
      </c>
      <c r="G1700" s="2">
        <f>IFERROR(__xludf.DUMMYFUNCTION("IF(B1700="""","""",COUNTA(SPLIT(B1700,"" "")))"),26.0)</f>
        <v>26</v>
      </c>
    </row>
    <row r="1701">
      <c r="A1701" s="1" t="s">
        <v>4905</v>
      </c>
      <c r="B1701" s="1" t="s">
        <v>4906</v>
      </c>
      <c r="C1701" s="1">
        <v>12.0</v>
      </c>
      <c r="D1701" s="1" t="s">
        <v>16124</v>
      </c>
      <c r="E1701" s="2" t="str">
        <f>IFERROR(__xludf.DUMMYFUNCTION("INDEX(SPLIT(A1701, ""_""), 2)"),"general")</f>
        <v>general</v>
      </c>
      <c r="F1701" s="1" t="s">
        <v>16166</v>
      </c>
      <c r="G1701" s="2">
        <f>IFERROR(__xludf.DUMMYFUNCTION("IF(B1701="""","""",COUNTA(SPLIT(B1701,"" "")))"),8.0)</f>
        <v>8</v>
      </c>
    </row>
    <row r="1702">
      <c r="A1702" s="1" t="s">
        <v>4907</v>
      </c>
      <c r="B1702" s="1" t="s">
        <v>4908</v>
      </c>
      <c r="C1702" s="1">
        <v>11.0</v>
      </c>
      <c r="D1702" s="1" t="s">
        <v>16122</v>
      </c>
      <c r="E1702" s="2" t="str">
        <f>IFERROR(__xludf.DUMMYFUNCTION("INDEX(SPLIT(A1702, ""_""), 2)"),"general")</f>
        <v>general</v>
      </c>
      <c r="F1702" s="1" t="s">
        <v>16166</v>
      </c>
      <c r="G1702" s="2">
        <f>IFERROR(__xludf.DUMMYFUNCTION("IF(B1702="""","""",COUNTA(SPLIT(B1702,"" "")))"),14.0)</f>
        <v>14</v>
      </c>
    </row>
    <row r="1703">
      <c r="A1703" s="1" t="s">
        <v>4909</v>
      </c>
      <c r="B1703" s="1" t="s">
        <v>4910</v>
      </c>
      <c r="C1703" s="1">
        <v>12.0</v>
      </c>
      <c r="D1703" s="1" t="s">
        <v>16124</v>
      </c>
      <c r="E1703" s="2" t="str">
        <f>IFERROR(__xludf.DUMMYFUNCTION("INDEX(SPLIT(A1703, ""_""), 2)"),"general")</f>
        <v>general</v>
      </c>
      <c r="F1703" s="1" t="s">
        <v>16166</v>
      </c>
      <c r="G1703" s="2">
        <f>IFERROR(__xludf.DUMMYFUNCTION("IF(B1703="""","""",COUNTA(SPLIT(B1703,"" "")))"),7.0)</f>
        <v>7</v>
      </c>
    </row>
    <row r="1704">
      <c r="A1704" s="1" t="s">
        <v>4911</v>
      </c>
      <c r="B1704" s="1" t="s">
        <v>4912</v>
      </c>
      <c r="C1704" s="1">
        <v>11.0</v>
      </c>
      <c r="D1704" s="1" t="s">
        <v>16122</v>
      </c>
      <c r="E1704" s="2" t="str">
        <f>IFERROR(__xludf.DUMMYFUNCTION("INDEX(SPLIT(A1704, ""_""), 2)"),"general")</f>
        <v>general</v>
      </c>
      <c r="F1704" s="1" t="s">
        <v>16166</v>
      </c>
      <c r="G1704" s="2">
        <f>IFERROR(__xludf.DUMMYFUNCTION("IF(B1704="""","""",COUNTA(SPLIT(B1704,"" "")))"),14.0)</f>
        <v>14</v>
      </c>
    </row>
    <row r="1705">
      <c r="A1705" s="1" t="s">
        <v>4913</v>
      </c>
      <c r="B1705" s="1" t="s">
        <v>4914</v>
      </c>
      <c r="C1705" s="1">
        <v>12.0</v>
      </c>
      <c r="D1705" s="1" t="s">
        <v>16124</v>
      </c>
      <c r="E1705" s="2" t="str">
        <f>IFERROR(__xludf.DUMMYFUNCTION("INDEX(SPLIT(A1705, ""_""), 2)"),"general")</f>
        <v>general</v>
      </c>
      <c r="F1705" s="1" t="s">
        <v>16166</v>
      </c>
      <c r="G1705" s="2">
        <f>IFERROR(__xludf.DUMMYFUNCTION("IF(B1705="""","""",COUNTA(SPLIT(B1705,"" "")))"),11.0)</f>
        <v>11</v>
      </c>
    </row>
    <row r="1706">
      <c r="A1706" s="1" t="s">
        <v>4915</v>
      </c>
      <c r="B1706" s="1" t="s">
        <v>4916</v>
      </c>
      <c r="C1706" s="1">
        <v>11.0</v>
      </c>
      <c r="D1706" s="1" t="s">
        <v>16122</v>
      </c>
      <c r="E1706" s="2" t="str">
        <f>IFERROR(__xludf.DUMMYFUNCTION("INDEX(SPLIT(A1706, ""_""), 2)"),"general")</f>
        <v>general</v>
      </c>
      <c r="F1706" s="1" t="s">
        <v>16166</v>
      </c>
      <c r="G1706" s="2">
        <f>IFERROR(__xludf.DUMMYFUNCTION("IF(B1706="""","""",COUNTA(SPLIT(B1706,"" "")))"),9.0)</f>
        <v>9</v>
      </c>
    </row>
    <row r="1707">
      <c r="A1707" s="1" t="s">
        <v>4917</v>
      </c>
      <c r="B1707" s="1" t="s">
        <v>4918</v>
      </c>
      <c r="C1707" s="1">
        <v>12.0</v>
      </c>
      <c r="D1707" s="1" t="s">
        <v>16124</v>
      </c>
      <c r="E1707" s="2" t="str">
        <f>IFERROR(__xludf.DUMMYFUNCTION("INDEX(SPLIT(A1707, ""_""), 2)"),"general")</f>
        <v>general</v>
      </c>
      <c r="F1707" s="1" t="s">
        <v>16166</v>
      </c>
      <c r="G1707" s="2">
        <f>IFERROR(__xludf.DUMMYFUNCTION("IF(B1707="""","""",COUNTA(SPLIT(B1707,"" "")))"),9.0)</f>
        <v>9</v>
      </c>
    </row>
    <row r="1708">
      <c r="A1708" s="1" t="s">
        <v>4919</v>
      </c>
      <c r="B1708" s="1" t="s">
        <v>4920</v>
      </c>
      <c r="C1708" s="1">
        <v>11.0</v>
      </c>
      <c r="D1708" s="1" t="s">
        <v>16122</v>
      </c>
      <c r="E1708" s="2" t="str">
        <f>IFERROR(__xludf.DUMMYFUNCTION("INDEX(SPLIT(A1708, ""_""), 2)"),"general")</f>
        <v>general</v>
      </c>
      <c r="F1708" s="1" t="s">
        <v>16166</v>
      </c>
      <c r="G1708" s="2">
        <f>IFERROR(__xludf.DUMMYFUNCTION("IF(B1708="""","""",COUNTA(SPLIT(B1708,"" "")))"),7.0)</f>
        <v>7</v>
      </c>
    </row>
    <row r="1709">
      <c r="A1709" s="1" t="s">
        <v>4921</v>
      </c>
      <c r="B1709" s="1" t="s">
        <v>4922</v>
      </c>
      <c r="C1709" s="1">
        <v>12.0</v>
      </c>
      <c r="D1709" s="1" t="s">
        <v>16124</v>
      </c>
      <c r="E1709" s="2" t="str">
        <f>IFERROR(__xludf.DUMMYFUNCTION("INDEX(SPLIT(A1709, ""_""), 2)"),"general")</f>
        <v>general</v>
      </c>
      <c r="F1709" s="1" t="s">
        <v>16166</v>
      </c>
      <c r="G1709" s="2">
        <f>IFERROR(__xludf.DUMMYFUNCTION("IF(B1709="""","""",COUNTA(SPLIT(B1709,"" "")))"),9.0)</f>
        <v>9</v>
      </c>
    </row>
    <row r="1710">
      <c r="A1710" s="1" t="s">
        <v>4923</v>
      </c>
      <c r="B1710" s="1" t="s">
        <v>4924</v>
      </c>
      <c r="C1710" s="1">
        <v>11.0</v>
      </c>
      <c r="D1710" s="1" t="s">
        <v>16122</v>
      </c>
      <c r="E1710" s="2" t="str">
        <f>IFERROR(__xludf.DUMMYFUNCTION("INDEX(SPLIT(A1710, ""_""), 2)"),"general")</f>
        <v>general</v>
      </c>
      <c r="F1710" s="1" t="s">
        <v>16166</v>
      </c>
      <c r="G1710" s="2">
        <f>IFERROR(__xludf.DUMMYFUNCTION("IF(B1710="""","""",COUNTA(SPLIT(B1710,"" "")))"),15.0)</f>
        <v>15</v>
      </c>
    </row>
    <row r="1711">
      <c r="A1711" s="1" t="s">
        <v>4925</v>
      </c>
      <c r="B1711" s="1" t="s">
        <v>4926</v>
      </c>
      <c r="C1711" s="1">
        <v>12.0</v>
      </c>
      <c r="D1711" s="1" t="s">
        <v>16124</v>
      </c>
      <c r="E1711" s="2" t="str">
        <f>IFERROR(__xludf.DUMMYFUNCTION("INDEX(SPLIT(A1711, ""_""), 2)"),"general")</f>
        <v>general</v>
      </c>
      <c r="F1711" s="1" t="s">
        <v>16166</v>
      </c>
      <c r="G1711" s="2">
        <f>IFERROR(__xludf.DUMMYFUNCTION("IF(B1711="""","""",COUNTA(SPLIT(B1711,"" "")))"),20.0)</f>
        <v>20</v>
      </c>
    </row>
    <row r="1712">
      <c r="A1712" s="1" t="s">
        <v>4927</v>
      </c>
      <c r="B1712" s="1" t="s">
        <v>4928</v>
      </c>
      <c r="C1712" s="1">
        <v>11.0</v>
      </c>
      <c r="D1712" s="1" t="s">
        <v>16122</v>
      </c>
      <c r="E1712" s="2" t="str">
        <f>IFERROR(__xludf.DUMMYFUNCTION("INDEX(SPLIT(A1712, ""_""), 2)"),"general")</f>
        <v>general</v>
      </c>
      <c r="F1712" s="1" t="s">
        <v>16166</v>
      </c>
      <c r="G1712" s="2">
        <f>IFERROR(__xludf.DUMMYFUNCTION("IF(B1712="""","""",COUNTA(SPLIT(B1712,"" "")))"),10.0)</f>
        <v>10</v>
      </c>
    </row>
    <row r="1713">
      <c r="A1713" s="1" t="s">
        <v>4929</v>
      </c>
      <c r="B1713" s="1" t="s">
        <v>4930</v>
      </c>
      <c r="C1713" s="1">
        <v>12.0</v>
      </c>
      <c r="D1713" s="1" t="s">
        <v>16124</v>
      </c>
      <c r="E1713" s="2" t="str">
        <f>IFERROR(__xludf.DUMMYFUNCTION("INDEX(SPLIT(A1713, ""_""), 2)"),"general")</f>
        <v>general</v>
      </c>
      <c r="F1713" s="1" t="s">
        <v>16166</v>
      </c>
      <c r="G1713" s="2">
        <f>IFERROR(__xludf.DUMMYFUNCTION("IF(B1713="""","""",COUNTA(SPLIT(B1713,"" "")))"),5.0)</f>
        <v>5</v>
      </c>
    </row>
    <row r="1714">
      <c r="A1714" s="1" t="s">
        <v>4931</v>
      </c>
      <c r="B1714" s="1" t="s">
        <v>4932</v>
      </c>
      <c r="C1714" s="1">
        <v>11.0</v>
      </c>
      <c r="D1714" s="1" t="s">
        <v>16122</v>
      </c>
      <c r="E1714" s="2" t="str">
        <f>IFERROR(__xludf.DUMMYFUNCTION("INDEX(SPLIT(A1714, ""_""), 2)"),"general")</f>
        <v>general</v>
      </c>
      <c r="F1714" s="1" t="s">
        <v>16166</v>
      </c>
      <c r="G1714" s="2">
        <f>IFERROR(__xludf.DUMMYFUNCTION("IF(B1714="""","""",COUNTA(SPLIT(B1714,"" "")))"),3.0)</f>
        <v>3</v>
      </c>
    </row>
    <row r="1715">
      <c r="A1715" s="1" t="s">
        <v>4933</v>
      </c>
      <c r="B1715" s="1" t="s">
        <v>4934</v>
      </c>
      <c r="C1715" s="1">
        <v>12.0</v>
      </c>
      <c r="D1715" s="1" t="s">
        <v>16124</v>
      </c>
      <c r="E1715" s="2" t="str">
        <f>IFERROR(__xludf.DUMMYFUNCTION("INDEX(SPLIT(A1715, ""_""), 2)"),"general")</f>
        <v>general</v>
      </c>
      <c r="F1715" s="1" t="s">
        <v>16166</v>
      </c>
      <c r="G1715" s="2">
        <f>IFERROR(__xludf.DUMMYFUNCTION("IF(B1715="""","""",COUNTA(SPLIT(B1715,"" "")))"),16.0)</f>
        <v>16</v>
      </c>
    </row>
    <row r="1716">
      <c r="A1716" s="1" t="s">
        <v>4935</v>
      </c>
      <c r="B1716" s="1" t="s">
        <v>4936</v>
      </c>
      <c r="C1716" s="1">
        <v>1.0</v>
      </c>
      <c r="D1716" s="1" t="s">
        <v>16113</v>
      </c>
      <c r="E1716" s="2" t="str">
        <f>IFERROR(__xludf.DUMMYFUNCTION("INDEX(SPLIT(A1716, ""_""), 2)"),"general")</f>
        <v>general</v>
      </c>
      <c r="F1716" s="1" t="s">
        <v>16166</v>
      </c>
      <c r="G1716" s="2">
        <f>IFERROR(__xludf.DUMMYFUNCTION("IF(B1716="""","""",COUNTA(SPLIT(B1716,"" "")))"),6.0)</f>
        <v>6</v>
      </c>
    </row>
    <row r="1717">
      <c r="A1717" s="1" t="s">
        <v>4937</v>
      </c>
      <c r="B1717" s="1" t="s">
        <v>4938</v>
      </c>
      <c r="C1717" s="1">
        <v>1.0</v>
      </c>
      <c r="D1717" s="1" t="s">
        <v>16113</v>
      </c>
      <c r="E1717" s="2" t="str">
        <f>IFERROR(__xludf.DUMMYFUNCTION("INDEX(SPLIT(A1717, ""_""), 2)"),"general")</f>
        <v>general</v>
      </c>
      <c r="F1717" s="1" t="s">
        <v>16166</v>
      </c>
      <c r="G1717" s="2">
        <f>IFERROR(__xludf.DUMMYFUNCTION("IF(B1717="""","""",COUNTA(SPLIT(B1717,"" "")))"),7.0)</f>
        <v>7</v>
      </c>
    </row>
    <row r="1718">
      <c r="A1718" s="1" t="s">
        <v>4939</v>
      </c>
      <c r="B1718" s="1" t="s">
        <v>4940</v>
      </c>
      <c r="C1718" s="1">
        <v>1.0</v>
      </c>
      <c r="D1718" s="1" t="s">
        <v>16113</v>
      </c>
      <c r="E1718" s="2" t="str">
        <f>IFERROR(__xludf.DUMMYFUNCTION("INDEX(SPLIT(A1718, ""_""), 2)"),"general")</f>
        <v>general</v>
      </c>
      <c r="F1718" s="1" t="s">
        <v>16166</v>
      </c>
      <c r="G1718" s="2">
        <f>IFERROR(__xludf.DUMMYFUNCTION("IF(B1718="""","""",COUNTA(SPLIT(B1718,"" "")))"),17.0)</f>
        <v>17</v>
      </c>
    </row>
    <row r="1719">
      <c r="A1719" s="1" t="s">
        <v>4941</v>
      </c>
      <c r="B1719" s="1" t="s">
        <v>4942</v>
      </c>
      <c r="C1719" s="1">
        <v>1.0</v>
      </c>
      <c r="D1719" s="1" t="s">
        <v>16113</v>
      </c>
      <c r="E1719" s="2" t="str">
        <f>IFERROR(__xludf.DUMMYFUNCTION("INDEX(SPLIT(A1719, ""_""), 2)"),"general")</f>
        <v>general</v>
      </c>
      <c r="F1719" s="1" t="s">
        <v>16166</v>
      </c>
      <c r="G1719" s="2">
        <f>IFERROR(__xludf.DUMMYFUNCTION("IF(B1719="""","""",COUNTA(SPLIT(B1719,"" "")))"),7.0)</f>
        <v>7</v>
      </c>
    </row>
    <row r="1720">
      <c r="A1720" s="1" t="s">
        <v>4943</v>
      </c>
      <c r="B1720" s="1" t="s">
        <v>4944</v>
      </c>
      <c r="C1720" s="1">
        <v>1.0</v>
      </c>
      <c r="D1720" s="1" t="s">
        <v>16113</v>
      </c>
      <c r="E1720" s="2" t="str">
        <f>IFERROR(__xludf.DUMMYFUNCTION("INDEX(SPLIT(A1720, ""_""), 2)"),"general")</f>
        <v>general</v>
      </c>
      <c r="F1720" s="1" t="s">
        <v>16166</v>
      </c>
      <c r="G1720" s="2">
        <f>IFERROR(__xludf.DUMMYFUNCTION("IF(B1720="""","""",COUNTA(SPLIT(B1720,"" "")))"),9.0)</f>
        <v>9</v>
      </c>
    </row>
    <row r="1721">
      <c r="A1721" s="1" t="s">
        <v>4945</v>
      </c>
      <c r="B1721" s="1" t="s">
        <v>4946</v>
      </c>
      <c r="C1721" s="1">
        <v>1.0</v>
      </c>
      <c r="D1721" s="1" t="s">
        <v>16113</v>
      </c>
      <c r="E1721" s="2" t="str">
        <f>IFERROR(__xludf.DUMMYFUNCTION("INDEX(SPLIT(A1721, ""_""), 2)"),"general")</f>
        <v>general</v>
      </c>
      <c r="F1721" s="1" t="s">
        <v>16166</v>
      </c>
      <c r="G1721" s="2">
        <f>IFERROR(__xludf.DUMMYFUNCTION("IF(B1721="""","""",COUNTA(SPLIT(B1721,"" "")))"),7.0)</f>
        <v>7</v>
      </c>
    </row>
    <row r="1722">
      <c r="A1722" s="1" t="s">
        <v>4947</v>
      </c>
      <c r="B1722" s="1" t="s">
        <v>4948</v>
      </c>
      <c r="C1722" s="1">
        <v>1.0</v>
      </c>
      <c r="D1722" s="1" t="s">
        <v>16113</v>
      </c>
      <c r="E1722" s="2" t="str">
        <f>IFERROR(__xludf.DUMMYFUNCTION("INDEX(SPLIT(A1722, ""_""), 2)"),"general")</f>
        <v>general</v>
      </c>
      <c r="F1722" s="1" t="s">
        <v>16166</v>
      </c>
      <c r="G1722" s="2">
        <f>IFERROR(__xludf.DUMMYFUNCTION("IF(B1722="""","""",COUNTA(SPLIT(B1722,"" "")))"),7.0)</f>
        <v>7</v>
      </c>
    </row>
    <row r="1723">
      <c r="A1723" s="1" t="s">
        <v>4949</v>
      </c>
      <c r="B1723" s="1" t="s">
        <v>4950</v>
      </c>
      <c r="C1723" s="1">
        <v>1.0</v>
      </c>
      <c r="D1723" s="1" t="s">
        <v>16113</v>
      </c>
      <c r="E1723" s="2" t="str">
        <f>IFERROR(__xludf.DUMMYFUNCTION("INDEX(SPLIT(A1723, ""_""), 2)"),"general")</f>
        <v>general</v>
      </c>
      <c r="F1723" s="1" t="s">
        <v>16166</v>
      </c>
      <c r="G1723" s="2">
        <f>IFERROR(__xludf.DUMMYFUNCTION("IF(B1723="""","""",COUNTA(SPLIT(B1723,"" "")))"),5.0)</f>
        <v>5</v>
      </c>
    </row>
    <row r="1724">
      <c r="A1724" s="1" t="s">
        <v>4951</v>
      </c>
      <c r="B1724" s="1" t="s">
        <v>4952</v>
      </c>
      <c r="C1724" s="1">
        <v>1.0</v>
      </c>
      <c r="D1724" s="1" t="s">
        <v>16113</v>
      </c>
      <c r="E1724" s="2" t="str">
        <f>IFERROR(__xludf.DUMMYFUNCTION("INDEX(SPLIT(A1724, ""_""), 2)"),"general")</f>
        <v>general</v>
      </c>
      <c r="F1724" s="1" t="s">
        <v>16166</v>
      </c>
      <c r="G1724" s="2">
        <f>IFERROR(__xludf.DUMMYFUNCTION("IF(B1724="""","""",COUNTA(SPLIT(B1724,"" "")))"),7.0)</f>
        <v>7</v>
      </c>
    </row>
    <row r="1725">
      <c r="A1725" s="1" t="s">
        <v>4953</v>
      </c>
      <c r="B1725" s="1" t="s">
        <v>4954</v>
      </c>
      <c r="C1725" s="1">
        <v>1.0</v>
      </c>
      <c r="D1725" s="1" t="s">
        <v>16113</v>
      </c>
      <c r="E1725" s="2" t="str">
        <f>IFERROR(__xludf.DUMMYFUNCTION("INDEX(SPLIT(A1725, ""_""), 2)"),"general")</f>
        <v>general</v>
      </c>
      <c r="F1725" s="1" t="s">
        <v>16166</v>
      </c>
      <c r="G1725" s="2">
        <f>IFERROR(__xludf.DUMMYFUNCTION("IF(B1725="""","""",COUNTA(SPLIT(B1725,"" "")))"),5.0)</f>
        <v>5</v>
      </c>
    </row>
    <row r="1726">
      <c r="A1726" s="1" t="s">
        <v>4955</v>
      </c>
      <c r="B1726" s="1" t="s">
        <v>4956</v>
      </c>
      <c r="C1726" s="1">
        <v>1.0</v>
      </c>
      <c r="D1726" s="1" t="s">
        <v>16113</v>
      </c>
      <c r="E1726" s="2" t="str">
        <f>IFERROR(__xludf.DUMMYFUNCTION("INDEX(SPLIT(A1726, ""_""), 2)"),"general")</f>
        <v>general</v>
      </c>
      <c r="F1726" s="1" t="s">
        <v>16166</v>
      </c>
      <c r="G1726" s="2">
        <f>IFERROR(__xludf.DUMMYFUNCTION("IF(B1726="""","""",COUNTA(SPLIT(B1726,"" "")))"),6.0)</f>
        <v>6</v>
      </c>
    </row>
    <row r="1727">
      <c r="A1727" s="1" t="s">
        <v>4957</v>
      </c>
      <c r="B1727" s="1" t="s">
        <v>4958</v>
      </c>
      <c r="C1727" s="1">
        <v>1.0</v>
      </c>
      <c r="D1727" s="1" t="s">
        <v>16113</v>
      </c>
      <c r="E1727" s="2" t="str">
        <f>IFERROR(__xludf.DUMMYFUNCTION("INDEX(SPLIT(A1727, ""_""), 2)"),"general")</f>
        <v>general</v>
      </c>
      <c r="F1727" s="1" t="s">
        <v>16166</v>
      </c>
      <c r="G1727" s="2">
        <f>IFERROR(__xludf.DUMMYFUNCTION("IF(B1727="""","""",COUNTA(SPLIT(B1727,"" "")))"),13.0)</f>
        <v>13</v>
      </c>
    </row>
    <row r="1728">
      <c r="A1728" s="1" t="s">
        <v>4959</v>
      </c>
      <c r="B1728" s="1" t="s">
        <v>4960</v>
      </c>
      <c r="C1728" s="1">
        <v>1.0</v>
      </c>
      <c r="D1728" s="1" t="s">
        <v>16113</v>
      </c>
      <c r="E1728" s="2" t="str">
        <f>IFERROR(__xludf.DUMMYFUNCTION("INDEX(SPLIT(A1728, ""_""), 2)"),"general")</f>
        <v>general</v>
      </c>
      <c r="F1728" s="1" t="s">
        <v>16166</v>
      </c>
      <c r="G1728" s="2">
        <f>IFERROR(__xludf.DUMMYFUNCTION("IF(B1728="""","""",COUNTA(SPLIT(B1728,"" "")))"),22.0)</f>
        <v>22</v>
      </c>
    </row>
    <row r="1729">
      <c r="A1729" s="1" t="s">
        <v>4961</v>
      </c>
      <c r="B1729" s="1" t="s">
        <v>4962</v>
      </c>
      <c r="C1729" s="1">
        <v>1.0</v>
      </c>
      <c r="D1729" s="1" t="s">
        <v>16113</v>
      </c>
      <c r="E1729" s="2" t="str">
        <f>IFERROR(__xludf.DUMMYFUNCTION("INDEX(SPLIT(A1729, ""_""), 2)"),"general")</f>
        <v>general</v>
      </c>
      <c r="F1729" s="1" t="s">
        <v>16166</v>
      </c>
      <c r="G1729" s="2">
        <f>IFERROR(__xludf.DUMMYFUNCTION("IF(B1729="""","""",COUNTA(SPLIT(B1729,"" "")))"),7.0)</f>
        <v>7</v>
      </c>
    </row>
    <row r="1730">
      <c r="A1730" s="1" t="s">
        <v>4963</v>
      </c>
      <c r="B1730" s="1" t="s">
        <v>4964</v>
      </c>
      <c r="C1730" s="1">
        <v>1.0</v>
      </c>
      <c r="D1730" s="1" t="s">
        <v>16113</v>
      </c>
      <c r="E1730" s="2" t="str">
        <f>IFERROR(__xludf.DUMMYFUNCTION("INDEX(SPLIT(A1730, ""_""), 2)"),"general")</f>
        <v>general</v>
      </c>
      <c r="F1730" s="1" t="s">
        <v>16166</v>
      </c>
      <c r="G1730" s="2">
        <f>IFERROR(__xludf.DUMMYFUNCTION("IF(B1730="""","""",COUNTA(SPLIT(B1730,"" "")))"),9.0)</f>
        <v>9</v>
      </c>
    </row>
    <row r="1731">
      <c r="A1731" s="1" t="s">
        <v>4965</v>
      </c>
      <c r="B1731" s="1" t="s">
        <v>4966</v>
      </c>
      <c r="C1731" s="1">
        <v>1.0</v>
      </c>
      <c r="D1731" s="1" t="s">
        <v>16113</v>
      </c>
      <c r="E1731" s="2" t="str">
        <f>IFERROR(__xludf.DUMMYFUNCTION("INDEX(SPLIT(A1731, ""_""), 2)"),"general")</f>
        <v>general</v>
      </c>
      <c r="F1731" s="1" t="s">
        <v>16166</v>
      </c>
      <c r="G1731" s="2">
        <f>IFERROR(__xludf.DUMMYFUNCTION("IF(B1731="""","""",COUNTA(SPLIT(B1731,"" "")))"),10.0)</f>
        <v>10</v>
      </c>
    </row>
    <row r="1732">
      <c r="A1732" s="1" t="s">
        <v>4967</v>
      </c>
      <c r="B1732" s="1" t="s">
        <v>4968</v>
      </c>
      <c r="C1732" s="1">
        <v>1.0</v>
      </c>
      <c r="D1732" s="1" t="s">
        <v>16113</v>
      </c>
      <c r="E1732" s="2" t="str">
        <f>IFERROR(__xludf.DUMMYFUNCTION("INDEX(SPLIT(A1732, ""_""), 2)"),"general")</f>
        <v>general</v>
      </c>
      <c r="F1732" s="1" t="s">
        <v>16166</v>
      </c>
      <c r="G1732" s="2">
        <f>IFERROR(__xludf.DUMMYFUNCTION("IF(B1732="""","""",COUNTA(SPLIT(B1732,"" "")))"),10.0)</f>
        <v>10</v>
      </c>
    </row>
    <row r="1733">
      <c r="A1733" s="1" t="s">
        <v>4969</v>
      </c>
      <c r="B1733" s="1" t="s">
        <v>4970</v>
      </c>
      <c r="C1733" s="1">
        <v>1.0</v>
      </c>
      <c r="D1733" s="1" t="s">
        <v>16113</v>
      </c>
      <c r="E1733" s="2" t="str">
        <f>IFERROR(__xludf.DUMMYFUNCTION("INDEX(SPLIT(A1733, ""_""), 2)"),"general")</f>
        <v>general</v>
      </c>
      <c r="F1733" s="1" t="s">
        <v>16166</v>
      </c>
      <c r="G1733" s="2">
        <f>IFERROR(__xludf.DUMMYFUNCTION("IF(B1733="""","""",COUNTA(SPLIT(B1733,"" "")))"),6.0)</f>
        <v>6</v>
      </c>
    </row>
    <row r="1734">
      <c r="A1734" s="1" t="s">
        <v>4971</v>
      </c>
      <c r="B1734" s="1" t="s">
        <v>4972</v>
      </c>
      <c r="C1734" s="1">
        <v>1.0</v>
      </c>
      <c r="D1734" s="1" t="s">
        <v>16113</v>
      </c>
      <c r="E1734" s="2" t="str">
        <f>IFERROR(__xludf.DUMMYFUNCTION("INDEX(SPLIT(A1734, ""_""), 2)"),"general")</f>
        <v>general</v>
      </c>
      <c r="F1734" s="1" t="s">
        <v>16166</v>
      </c>
      <c r="G1734" s="2">
        <f>IFERROR(__xludf.DUMMYFUNCTION("IF(B1734="""","""",COUNTA(SPLIT(B1734,"" "")))"),6.0)</f>
        <v>6</v>
      </c>
    </row>
    <row r="1735">
      <c r="A1735" s="1" t="s">
        <v>4973</v>
      </c>
      <c r="B1735" s="1" t="s">
        <v>4974</v>
      </c>
      <c r="C1735" s="1">
        <v>1.0</v>
      </c>
      <c r="D1735" s="1" t="s">
        <v>16113</v>
      </c>
      <c r="E1735" s="2" t="str">
        <f>IFERROR(__xludf.DUMMYFUNCTION("INDEX(SPLIT(A1735, ""_""), 2)"),"general")</f>
        <v>general</v>
      </c>
      <c r="F1735" s="1" t="s">
        <v>16166</v>
      </c>
      <c r="G1735" s="2">
        <f>IFERROR(__xludf.DUMMYFUNCTION("IF(B1735="""","""",COUNTA(SPLIT(B1735,"" "")))"),7.0)</f>
        <v>7</v>
      </c>
    </row>
    <row r="1736">
      <c r="A1736" s="1" t="s">
        <v>4975</v>
      </c>
      <c r="B1736" s="1" t="s">
        <v>4976</v>
      </c>
      <c r="C1736" s="1">
        <v>1.0</v>
      </c>
      <c r="D1736" s="1" t="s">
        <v>16113</v>
      </c>
      <c r="E1736" s="2" t="str">
        <f>IFERROR(__xludf.DUMMYFUNCTION("INDEX(SPLIT(A1736, ""_""), 2)"),"general")</f>
        <v>general</v>
      </c>
      <c r="F1736" s="1" t="s">
        <v>16166</v>
      </c>
      <c r="G1736" s="2">
        <f>IFERROR(__xludf.DUMMYFUNCTION("IF(B1736="""","""",COUNTA(SPLIT(B1736,"" "")))"),50.0)</f>
        <v>50</v>
      </c>
    </row>
    <row r="1737">
      <c r="A1737" s="1" t="s">
        <v>4977</v>
      </c>
      <c r="B1737" s="1" t="s">
        <v>4978</v>
      </c>
      <c r="C1737" s="1">
        <v>1.0</v>
      </c>
      <c r="D1737" s="1" t="s">
        <v>16113</v>
      </c>
      <c r="E1737" s="2" t="str">
        <f>IFERROR(__xludf.DUMMYFUNCTION("INDEX(SPLIT(A1737, ""_""), 2)"),"general")</f>
        <v>general</v>
      </c>
      <c r="F1737" s="1" t="s">
        <v>16166</v>
      </c>
      <c r="G1737" s="2">
        <f>IFERROR(__xludf.DUMMYFUNCTION("IF(B1737="""","""",COUNTA(SPLIT(B1737,"" "")))"),20.0)</f>
        <v>20</v>
      </c>
    </row>
    <row r="1738">
      <c r="A1738" s="1" t="s">
        <v>4979</v>
      </c>
      <c r="B1738" s="1" t="s">
        <v>4980</v>
      </c>
      <c r="C1738" s="1">
        <v>1.0</v>
      </c>
      <c r="D1738" s="1" t="s">
        <v>16113</v>
      </c>
      <c r="E1738" s="2" t="str">
        <f>IFERROR(__xludf.DUMMYFUNCTION("INDEX(SPLIT(A1738, ""_""), 2)"),"general")</f>
        <v>general</v>
      </c>
      <c r="F1738" s="1" t="s">
        <v>16166</v>
      </c>
      <c r="G1738" s="2">
        <f>IFERROR(__xludf.DUMMYFUNCTION("IF(B1738="""","""",COUNTA(SPLIT(B1738,"" "")))"),29.0)</f>
        <v>29</v>
      </c>
    </row>
    <row r="1739">
      <c r="A1739" s="1" t="s">
        <v>4981</v>
      </c>
      <c r="B1739" s="1" t="s">
        <v>4982</v>
      </c>
      <c r="C1739" s="1">
        <v>1.0</v>
      </c>
      <c r="D1739" s="1" t="s">
        <v>16113</v>
      </c>
      <c r="E1739" s="2" t="str">
        <f>IFERROR(__xludf.DUMMYFUNCTION("INDEX(SPLIT(A1739, ""_""), 2)"),"general")</f>
        <v>general</v>
      </c>
      <c r="F1739" s="1" t="s">
        <v>16166</v>
      </c>
      <c r="G1739" s="2">
        <f>IFERROR(__xludf.DUMMYFUNCTION("IF(B1739="""","""",COUNTA(SPLIT(B1739,"" "")))"),42.0)</f>
        <v>42</v>
      </c>
    </row>
    <row r="1740">
      <c r="A1740" s="1" t="s">
        <v>4983</v>
      </c>
      <c r="B1740" s="1" t="s">
        <v>4984</v>
      </c>
      <c r="C1740" s="1">
        <v>1.0</v>
      </c>
      <c r="D1740" s="1" t="s">
        <v>16113</v>
      </c>
      <c r="E1740" s="2" t="str">
        <f>IFERROR(__xludf.DUMMYFUNCTION("INDEX(SPLIT(A1740, ""_""), 2)"),"general")</f>
        <v>general</v>
      </c>
      <c r="F1740" s="1" t="s">
        <v>16166</v>
      </c>
      <c r="G1740" s="2">
        <f>IFERROR(__xludf.DUMMYFUNCTION("IF(B1740="""","""",COUNTA(SPLIT(B1740,"" "")))"),28.0)</f>
        <v>28</v>
      </c>
    </row>
    <row r="1741">
      <c r="A1741" s="1" t="s">
        <v>4985</v>
      </c>
      <c r="B1741" s="1" t="s">
        <v>4986</v>
      </c>
      <c r="C1741" s="1">
        <v>1.0</v>
      </c>
      <c r="D1741" s="1" t="s">
        <v>16113</v>
      </c>
      <c r="E1741" s="2" t="str">
        <f>IFERROR(__xludf.DUMMYFUNCTION("INDEX(SPLIT(A1741, ""_""), 2)"),"general")</f>
        <v>general</v>
      </c>
      <c r="F1741" s="1" t="s">
        <v>16166</v>
      </c>
      <c r="G1741" s="2">
        <f>IFERROR(__xludf.DUMMYFUNCTION("IF(B1741="""","""",COUNTA(SPLIT(B1741,"" "")))"),12.0)</f>
        <v>12</v>
      </c>
    </row>
    <row r="1742">
      <c r="A1742" s="1" t="s">
        <v>4987</v>
      </c>
      <c r="B1742" s="1" t="s">
        <v>4988</v>
      </c>
      <c r="C1742" s="1">
        <v>1.0</v>
      </c>
      <c r="D1742" s="1" t="s">
        <v>16113</v>
      </c>
      <c r="E1742" s="2" t="str">
        <f>IFERROR(__xludf.DUMMYFUNCTION("INDEX(SPLIT(A1742, ""_""), 2)"),"general")</f>
        <v>general</v>
      </c>
      <c r="F1742" s="1" t="s">
        <v>16166</v>
      </c>
      <c r="G1742" s="2">
        <f>IFERROR(__xludf.DUMMYFUNCTION("IF(B1742="""","""",COUNTA(SPLIT(B1742,"" "")))"),12.0)</f>
        <v>12</v>
      </c>
    </row>
    <row r="1743">
      <c r="A1743" s="1" t="s">
        <v>4989</v>
      </c>
      <c r="B1743" s="1" t="s">
        <v>4990</v>
      </c>
      <c r="C1743" s="1">
        <v>1.0</v>
      </c>
      <c r="D1743" s="1" t="s">
        <v>16113</v>
      </c>
      <c r="E1743" s="2" t="str">
        <f>IFERROR(__xludf.DUMMYFUNCTION("INDEX(SPLIT(A1743, ""_""), 2)"),"general")</f>
        <v>general</v>
      </c>
      <c r="F1743" s="1" t="s">
        <v>16166</v>
      </c>
      <c r="G1743" s="2">
        <f>IFERROR(__xludf.DUMMYFUNCTION("IF(B1743="""","""",COUNTA(SPLIT(B1743,"" "")))"),27.0)</f>
        <v>27</v>
      </c>
    </row>
    <row r="1744">
      <c r="A1744" s="1" t="s">
        <v>4991</v>
      </c>
      <c r="B1744" s="1" t="s">
        <v>4992</v>
      </c>
      <c r="C1744" s="1">
        <v>1.0</v>
      </c>
      <c r="D1744" s="1" t="s">
        <v>16113</v>
      </c>
      <c r="E1744" s="2" t="str">
        <f>IFERROR(__xludf.DUMMYFUNCTION("INDEX(SPLIT(A1744, ""_""), 2)"),"general")</f>
        <v>general</v>
      </c>
      <c r="F1744" s="1" t="s">
        <v>16166</v>
      </c>
      <c r="G1744" s="2">
        <f>IFERROR(__xludf.DUMMYFUNCTION("IF(B1744="""","""",COUNTA(SPLIT(B1744,"" "")))"),50.0)</f>
        <v>50</v>
      </c>
    </row>
    <row r="1745">
      <c r="A1745" s="1" t="s">
        <v>4993</v>
      </c>
      <c r="B1745" s="1" t="s">
        <v>4994</v>
      </c>
      <c r="C1745" s="1">
        <v>1.0</v>
      </c>
      <c r="D1745" s="1" t="s">
        <v>16113</v>
      </c>
      <c r="E1745" s="2" t="str">
        <f>IFERROR(__xludf.DUMMYFUNCTION("INDEX(SPLIT(A1745, ""_""), 2)"),"general")</f>
        <v>general</v>
      </c>
      <c r="F1745" s="1" t="s">
        <v>16166</v>
      </c>
      <c r="G1745" s="2">
        <f>IFERROR(__xludf.DUMMYFUNCTION("IF(B1745="""","""",COUNTA(SPLIT(B1745,"" "")))"),22.0)</f>
        <v>22</v>
      </c>
    </row>
    <row r="1746">
      <c r="A1746" s="1" t="s">
        <v>4995</v>
      </c>
      <c r="B1746" s="1" t="s">
        <v>4996</v>
      </c>
      <c r="C1746" s="1">
        <v>1.0</v>
      </c>
      <c r="D1746" s="1" t="s">
        <v>16113</v>
      </c>
      <c r="E1746" s="2" t="str">
        <f>IFERROR(__xludf.DUMMYFUNCTION("INDEX(SPLIT(A1746, ""_""), 2)"),"general")</f>
        <v>general</v>
      </c>
      <c r="F1746" s="1" t="s">
        <v>16166</v>
      </c>
      <c r="G1746" s="2">
        <f>IFERROR(__xludf.DUMMYFUNCTION("IF(B1746="""","""",COUNTA(SPLIT(B1746,"" "")))"),26.0)</f>
        <v>26</v>
      </c>
    </row>
    <row r="1747">
      <c r="A1747" s="1" t="s">
        <v>4997</v>
      </c>
      <c r="B1747" s="1" t="s">
        <v>4998</v>
      </c>
      <c r="C1747" s="1">
        <v>1.0</v>
      </c>
      <c r="D1747" s="1" t="s">
        <v>16113</v>
      </c>
      <c r="E1747" s="2" t="str">
        <f>IFERROR(__xludf.DUMMYFUNCTION("INDEX(SPLIT(A1747, ""_""), 2)"),"general")</f>
        <v>general</v>
      </c>
      <c r="F1747" s="1" t="s">
        <v>16166</v>
      </c>
      <c r="G1747" s="2">
        <f>IFERROR(__xludf.DUMMYFUNCTION("IF(B1747="""","""",COUNTA(SPLIT(B1747,"" "")))"),12.0)</f>
        <v>12</v>
      </c>
    </row>
    <row r="1748">
      <c r="A1748" s="1" t="s">
        <v>4999</v>
      </c>
      <c r="B1748" s="1" t="s">
        <v>5000</v>
      </c>
      <c r="C1748" s="1">
        <v>1.0</v>
      </c>
      <c r="D1748" s="1" t="s">
        <v>16113</v>
      </c>
      <c r="E1748" s="2" t="str">
        <f>IFERROR(__xludf.DUMMYFUNCTION("INDEX(SPLIT(A1748, ""_""), 2)"),"general")</f>
        <v>general</v>
      </c>
      <c r="F1748" s="1" t="s">
        <v>16166</v>
      </c>
      <c r="G1748" s="2">
        <f>IFERROR(__xludf.DUMMYFUNCTION("IF(B1748="""","""",COUNTA(SPLIT(B1748,"" "")))"),30.0)</f>
        <v>30</v>
      </c>
    </row>
    <row r="1749">
      <c r="A1749" s="1" t="s">
        <v>5001</v>
      </c>
      <c r="B1749" s="1" t="s">
        <v>5002</v>
      </c>
      <c r="C1749" s="1">
        <v>1.0</v>
      </c>
      <c r="D1749" s="1" t="s">
        <v>16113</v>
      </c>
      <c r="E1749" s="2" t="str">
        <f>IFERROR(__xludf.DUMMYFUNCTION("INDEX(SPLIT(A1749, ""_""), 2)"),"general")</f>
        <v>general</v>
      </c>
      <c r="F1749" s="1" t="s">
        <v>16166</v>
      </c>
      <c r="G1749" s="2">
        <f>IFERROR(__xludf.DUMMYFUNCTION("IF(B1749="""","""",COUNTA(SPLIT(B1749,"" "")))"),29.0)</f>
        <v>29</v>
      </c>
    </row>
    <row r="1750">
      <c r="A1750" s="1" t="s">
        <v>5003</v>
      </c>
      <c r="B1750" s="1" t="s">
        <v>5004</v>
      </c>
      <c r="C1750" s="1">
        <v>1.0</v>
      </c>
      <c r="D1750" s="1" t="s">
        <v>16113</v>
      </c>
      <c r="E1750" s="2" t="str">
        <f>IFERROR(__xludf.DUMMYFUNCTION("INDEX(SPLIT(A1750, ""_""), 2)"),"general")</f>
        <v>general</v>
      </c>
      <c r="F1750" s="1" t="s">
        <v>16166</v>
      </c>
      <c r="G1750" s="2">
        <f>IFERROR(__xludf.DUMMYFUNCTION("IF(B1750="""","""",COUNTA(SPLIT(B1750,"" "")))"),23.0)</f>
        <v>23</v>
      </c>
    </row>
    <row r="1751">
      <c r="A1751" s="1" t="s">
        <v>5005</v>
      </c>
      <c r="B1751" s="1" t="s">
        <v>5006</v>
      </c>
      <c r="C1751" s="1">
        <v>1.0</v>
      </c>
      <c r="D1751" s="1" t="s">
        <v>16113</v>
      </c>
      <c r="E1751" s="2" t="str">
        <f>IFERROR(__xludf.DUMMYFUNCTION("INDEX(SPLIT(A1751, ""_""), 2)"),"general")</f>
        <v>general</v>
      </c>
      <c r="F1751" s="1" t="s">
        <v>16166</v>
      </c>
      <c r="G1751" s="2">
        <f>IFERROR(__xludf.DUMMYFUNCTION("IF(B1751="""","""",COUNTA(SPLIT(B1751,"" "")))"),27.0)</f>
        <v>27</v>
      </c>
    </row>
    <row r="1752">
      <c r="A1752" s="1" t="s">
        <v>5007</v>
      </c>
      <c r="B1752" s="1" t="s">
        <v>5008</v>
      </c>
      <c r="C1752" s="1">
        <v>1.0</v>
      </c>
      <c r="D1752" s="1" t="s">
        <v>16113</v>
      </c>
      <c r="E1752" s="2" t="str">
        <f>IFERROR(__xludf.DUMMYFUNCTION("INDEX(SPLIT(A1752, ""_""), 2)"),"general")</f>
        <v>general</v>
      </c>
      <c r="F1752" s="1" t="s">
        <v>16166</v>
      </c>
      <c r="G1752" s="2">
        <f>IFERROR(__xludf.DUMMYFUNCTION("IF(B1752="""","""",COUNTA(SPLIT(B1752,"" "")))"),26.0)</f>
        <v>26</v>
      </c>
    </row>
    <row r="1753">
      <c r="A1753" s="1" t="s">
        <v>5009</v>
      </c>
      <c r="B1753" s="1" t="s">
        <v>5010</v>
      </c>
      <c r="C1753" s="1">
        <v>1.0</v>
      </c>
      <c r="D1753" s="1" t="s">
        <v>16113</v>
      </c>
      <c r="E1753" s="2" t="str">
        <f>IFERROR(__xludf.DUMMYFUNCTION("INDEX(SPLIT(A1753, ""_""), 2)"),"general")</f>
        <v>general</v>
      </c>
      <c r="F1753" s="1" t="s">
        <v>16166</v>
      </c>
      <c r="G1753" s="2">
        <f>IFERROR(__xludf.DUMMYFUNCTION("IF(B1753="""","""",COUNTA(SPLIT(B1753,"" "")))"),25.0)</f>
        <v>25</v>
      </c>
    </row>
    <row r="1754">
      <c r="A1754" s="1" t="s">
        <v>5011</v>
      </c>
      <c r="B1754" s="1" t="s">
        <v>5012</v>
      </c>
      <c r="C1754" s="1">
        <v>1.0</v>
      </c>
      <c r="D1754" s="1" t="s">
        <v>16113</v>
      </c>
      <c r="E1754" s="2" t="str">
        <f>IFERROR(__xludf.DUMMYFUNCTION("INDEX(SPLIT(A1754, ""_""), 2)"),"general")</f>
        <v>general</v>
      </c>
      <c r="F1754" s="1" t="s">
        <v>16166</v>
      </c>
      <c r="G1754" s="2">
        <f>IFERROR(__xludf.DUMMYFUNCTION("IF(B1754="""","""",COUNTA(SPLIT(B1754,"" "")))"),49.0)</f>
        <v>49</v>
      </c>
    </row>
    <row r="1755">
      <c r="A1755" s="1" t="s">
        <v>5013</v>
      </c>
      <c r="B1755" s="1" t="s">
        <v>5014</v>
      </c>
      <c r="C1755" s="1">
        <v>1.0</v>
      </c>
      <c r="D1755" s="1" t="s">
        <v>16113</v>
      </c>
      <c r="E1755" s="2" t="str">
        <f>IFERROR(__xludf.DUMMYFUNCTION("INDEX(SPLIT(A1755, ""_""), 2)"),"general")</f>
        <v>general</v>
      </c>
      <c r="F1755" s="1" t="s">
        <v>16166</v>
      </c>
      <c r="G1755" s="2">
        <f>IFERROR(__xludf.DUMMYFUNCTION("IF(B1755="""","""",COUNTA(SPLIT(B1755,"" "")))"),11.0)</f>
        <v>11</v>
      </c>
    </row>
    <row r="1756">
      <c r="A1756" s="1" t="s">
        <v>5015</v>
      </c>
      <c r="B1756" s="1" t="s">
        <v>5016</v>
      </c>
      <c r="C1756" s="1">
        <v>1.0</v>
      </c>
      <c r="D1756" s="1" t="s">
        <v>16113</v>
      </c>
      <c r="E1756" s="2" t="str">
        <f>IFERROR(__xludf.DUMMYFUNCTION("INDEX(SPLIT(A1756, ""_""), 2)"),"general")</f>
        <v>general</v>
      </c>
      <c r="F1756" s="1" t="s">
        <v>16166</v>
      </c>
      <c r="G1756" s="2">
        <f>IFERROR(__xludf.DUMMYFUNCTION("IF(B1756="""","""",COUNTA(SPLIT(B1756,"" "")))"),17.0)</f>
        <v>17</v>
      </c>
    </row>
    <row r="1757">
      <c r="A1757" s="1" t="s">
        <v>5017</v>
      </c>
      <c r="B1757" s="1" t="s">
        <v>5018</v>
      </c>
      <c r="C1757" s="1">
        <v>1.0</v>
      </c>
      <c r="D1757" s="1" t="s">
        <v>16113</v>
      </c>
      <c r="E1757" s="2" t="str">
        <f>IFERROR(__xludf.DUMMYFUNCTION("INDEX(SPLIT(A1757, ""_""), 2)"),"general")</f>
        <v>general</v>
      </c>
      <c r="F1757" s="1" t="s">
        <v>16166</v>
      </c>
      <c r="G1757" s="2">
        <f>IFERROR(__xludf.DUMMYFUNCTION("IF(B1757="""","""",COUNTA(SPLIT(B1757,"" "")))"),51.0)</f>
        <v>51</v>
      </c>
    </row>
    <row r="1758">
      <c r="A1758" s="1" t="s">
        <v>5019</v>
      </c>
      <c r="B1758" s="1" t="s">
        <v>5020</v>
      </c>
      <c r="C1758" s="1">
        <v>1.0</v>
      </c>
      <c r="D1758" s="1" t="s">
        <v>16113</v>
      </c>
      <c r="E1758" s="2" t="str">
        <f>IFERROR(__xludf.DUMMYFUNCTION("INDEX(SPLIT(A1758, ""_""), 2)"),"general")</f>
        <v>general</v>
      </c>
      <c r="F1758" s="1" t="s">
        <v>16166</v>
      </c>
      <c r="G1758" s="2">
        <f>IFERROR(__xludf.DUMMYFUNCTION("IF(B1758="""","""",COUNTA(SPLIT(B1758,"" "")))"),26.0)</f>
        <v>26</v>
      </c>
    </row>
    <row r="1759">
      <c r="A1759" s="1" t="s">
        <v>5021</v>
      </c>
      <c r="B1759" s="1" t="s">
        <v>5022</v>
      </c>
      <c r="C1759" s="1">
        <v>1.0</v>
      </c>
      <c r="D1759" s="1" t="s">
        <v>16113</v>
      </c>
      <c r="E1759" s="2" t="str">
        <f>IFERROR(__xludf.DUMMYFUNCTION("INDEX(SPLIT(A1759, ""_""), 2)"),"general")</f>
        <v>general</v>
      </c>
      <c r="F1759" s="1" t="s">
        <v>16166</v>
      </c>
      <c r="G1759" s="2">
        <f>IFERROR(__xludf.DUMMYFUNCTION("IF(B1759="""","""",COUNTA(SPLIT(B1759,"" "")))"),28.0)</f>
        <v>28</v>
      </c>
    </row>
    <row r="1760">
      <c r="A1760" s="1" t="s">
        <v>5023</v>
      </c>
      <c r="B1760" s="1" t="s">
        <v>5024</v>
      </c>
      <c r="C1760" s="1">
        <v>1.0</v>
      </c>
      <c r="D1760" s="1" t="s">
        <v>16113</v>
      </c>
      <c r="E1760" s="2" t="str">
        <f>IFERROR(__xludf.DUMMYFUNCTION("INDEX(SPLIT(A1760, ""_""), 2)"),"general")</f>
        <v>general</v>
      </c>
      <c r="F1760" s="1" t="s">
        <v>16166</v>
      </c>
      <c r="G1760" s="2">
        <f>IFERROR(__xludf.DUMMYFUNCTION("IF(B1760="""","""",COUNTA(SPLIT(B1760,"" "")))"),23.0)</f>
        <v>23</v>
      </c>
    </row>
    <row r="1761">
      <c r="A1761" s="1" t="s">
        <v>5025</v>
      </c>
      <c r="B1761" s="1" t="s">
        <v>5026</v>
      </c>
      <c r="C1761" s="1">
        <v>1.0</v>
      </c>
      <c r="D1761" s="1" t="s">
        <v>16113</v>
      </c>
      <c r="E1761" s="2" t="str">
        <f>IFERROR(__xludf.DUMMYFUNCTION("INDEX(SPLIT(A1761, ""_""), 2)"),"general")</f>
        <v>general</v>
      </c>
      <c r="F1761" s="1" t="s">
        <v>16166</v>
      </c>
      <c r="G1761" s="2">
        <f>IFERROR(__xludf.DUMMYFUNCTION("IF(B1761="""","""",COUNTA(SPLIT(B1761,"" "")))"),18.0)</f>
        <v>18</v>
      </c>
    </row>
    <row r="1762">
      <c r="A1762" s="1" t="s">
        <v>5027</v>
      </c>
      <c r="B1762" s="1" t="s">
        <v>5028</v>
      </c>
      <c r="C1762" s="1">
        <v>1.0</v>
      </c>
      <c r="D1762" s="1" t="s">
        <v>16113</v>
      </c>
      <c r="E1762" s="2" t="str">
        <f>IFERROR(__xludf.DUMMYFUNCTION("INDEX(SPLIT(A1762, ""_""), 2)"),"general")</f>
        <v>general</v>
      </c>
      <c r="F1762" s="1" t="s">
        <v>16166</v>
      </c>
      <c r="G1762" s="2">
        <f>IFERROR(__xludf.DUMMYFUNCTION("IF(B1762="""","""",COUNTA(SPLIT(B1762,"" "")))"),33.0)</f>
        <v>33</v>
      </c>
    </row>
    <row r="1763">
      <c r="A1763" s="1" t="s">
        <v>5029</v>
      </c>
      <c r="B1763" s="1" t="s">
        <v>5030</v>
      </c>
      <c r="C1763" s="1">
        <v>1.0</v>
      </c>
      <c r="D1763" s="1" t="s">
        <v>16113</v>
      </c>
      <c r="E1763" s="2" t="str">
        <f>IFERROR(__xludf.DUMMYFUNCTION("INDEX(SPLIT(A1763, ""_""), 2)"),"general")</f>
        <v>general</v>
      </c>
      <c r="F1763" s="1" t="s">
        <v>16166</v>
      </c>
      <c r="G1763" s="2">
        <f>IFERROR(__xludf.DUMMYFUNCTION("IF(B1763="""","""",COUNTA(SPLIT(B1763,"" "")))"),31.0)</f>
        <v>31</v>
      </c>
    </row>
    <row r="1764">
      <c r="A1764" s="1" t="s">
        <v>5031</v>
      </c>
      <c r="B1764" s="1" t="s">
        <v>5032</v>
      </c>
      <c r="C1764" s="1">
        <v>1.0</v>
      </c>
      <c r="D1764" s="1" t="s">
        <v>16113</v>
      </c>
      <c r="E1764" s="2" t="str">
        <f>IFERROR(__xludf.DUMMYFUNCTION("INDEX(SPLIT(A1764, ""_""), 2)"),"general")</f>
        <v>general</v>
      </c>
      <c r="F1764" s="1" t="s">
        <v>16166</v>
      </c>
      <c r="G1764" s="2">
        <f>IFERROR(__xludf.DUMMYFUNCTION("IF(B1764="""","""",COUNTA(SPLIT(B1764,"" "")))"),14.0)</f>
        <v>14</v>
      </c>
    </row>
    <row r="1765">
      <c r="A1765" s="1" t="s">
        <v>5033</v>
      </c>
      <c r="B1765" s="1" t="s">
        <v>5034</v>
      </c>
      <c r="C1765" s="1">
        <v>1.0</v>
      </c>
      <c r="D1765" s="1" t="s">
        <v>16113</v>
      </c>
      <c r="E1765" s="2" t="str">
        <f>IFERROR(__xludf.DUMMYFUNCTION("INDEX(SPLIT(A1765, ""_""), 2)"),"general")</f>
        <v>general</v>
      </c>
      <c r="F1765" s="1" t="s">
        <v>16166</v>
      </c>
      <c r="G1765" s="2">
        <f>IFERROR(__xludf.DUMMYFUNCTION("IF(B1765="""","""",COUNTA(SPLIT(B1765,"" "")))"),8.0)</f>
        <v>8</v>
      </c>
    </row>
    <row r="1766">
      <c r="A1766" s="1" t="s">
        <v>5035</v>
      </c>
      <c r="B1766" s="1" t="s">
        <v>5036</v>
      </c>
      <c r="C1766" s="1">
        <v>1.0</v>
      </c>
      <c r="D1766" s="1" t="s">
        <v>16113</v>
      </c>
      <c r="E1766" s="2" t="str">
        <f>IFERROR(__xludf.DUMMYFUNCTION("INDEX(SPLIT(A1766, ""_""), 2)"),"general")</f>
        <v>general</v>
      </c>
      <c r="F1766" s="1" t="s">
        <v>16166</v>
      </c>
      <c r="G1766" s="2">
        <f>IFERROR(__xludf.DUMMYFUNCTION("IF(B1766="""","""",COUNTA(SPLIT(B1766,"" "")))"),23.0)</f>
        <v>23</v>
      </c>
    </row>
    <row r="1767">
      <c r="A1767" s="1" t="s">
        <v>5037</v>
      </c>
      <c r="B1767" s="1" t="s">
        <v>5038</v>
      </c>
      <c r="C1767" s="1">
        <v>1.0</v>
      </c>
      <c r="D1767" s="1" t="s">
        <v>16113</v>
      </c>
      <c r="E1767" s="2" t="str">
        <f>IFERROR(__xludf.DUMMYFUNCTION("INDEX(SPLIT(A1767, ""_""), 2)"),"general")</f>
        <v>general</v>
      </c>
      <c r="F1767" s="1" t="s">
        <v>16166</v>
      </c>
      <c r="G1767" s="2">
        <f>IFERROR(__xludf.DUMMYFUNCTION("IF(B1767="""","""",COUNTA(SPLIT(B1767,"" "")))"),37.0)</f>
        <v>37</v>
      </c>
    </row>
    <row r="1768">
      <c r="A1768" s="1" t="s">
        <v>5039</v>
      </c>
      <c r="B1768" s="1" t="s">
        <v>5040</v>
      </c>
      <c r="C1768" s="1">
        <v>1.0</v>
      </c>
      <c r="D1768" s="1" t="s">
        <v>16113</v>
      </c>
      <c r="E1768" s="2" t="str">
        <f>IFERROR(__xludf.DUMMYFUNCTION("INDEX(SPLIT(A1768, ""_""), 2)"),"general")</f>
        <v>general</v>
      </c>
      <c r="F1768" s="1" t="s">
        <v>16166</v>
      </c>
      <c r="G1768" s="2">
        <f>IFERROR(__xludf.DUMMYFUNCTION("IF(B1768="""","""",COUNTA(SPLIT(B1768,"" "")))"),20.0)</f>
        <v>20</v>
      </c>
    </row>
    <row r="1769">
      <c r="A1769" s="1" t="s">
        <v>5041</v>
      </c>
      <c r="B1769" s="1" t="s">
        <v>5042</v>
      </c>
      <c r="C1769" s="1">
        <v>1.0</v>
      </c>
      <c r="D1769" s="1" t="s">
        <v>16113</v>
      </c>
      <c r="E1769" s="2" t="str">
        <f>IFERROR(__xludf.DUMMYFUNCTION("INDEX(SPLIT(A1769, ""_""), 2)"),"general")</f>
        <v>general</v>
      </c>
      <c r="F1769" s="1" t="s">
        <v>16166</v>
      </c>
      <c r="G1769" s="2">
        <f>IFERROR(__xludf.DUMMYFUNCTION("IF(B1769="""","""",COUNTA(SPLIT(B1769,"" "")))"),21.0)</f>
        <v>21</v>
      </c>
    </row>
    <row r="1770">
      <c r="A1770" s="1" t="s">
        <v>5043</v>
      </c>
      <c r="B1770" s="1" t="s">
        <v>5044</v>
      </c>
      <c r="C1770" s="1">
        <v>1.0</v>
      </c>
      <c r="D1770" s="1" t="s">
        <v>16113</v>
      </c>
      <c r="E1770" s="2" t="str">
        <f>IFERROR(__xludf.DUMMYFUNCTION("INDEX(SPLIT(A1770, ""_""), 2)"),"general")</f>
        <v>general</v>
      </c>
      <c r="F1770" s="1" t="s">
        <v>16166</v>
      </c>
      <c r="G1770" s="2">
        <f>IFERROR(__xludf.DUMMYFUNCTION("IF(B1770="""","""",COUNTA(SPLIT(B1770,"" "")))"),12.0)</f>
        <v>12</v>
      </c>
    </row>
    <row r="1771">
      <c r="A1771" s="1" t="s">
        <v>5045</v>
      </c>
      <c r="B1771" s="1" t="s">
        <v>5046</v>
      </c>
      <c r="C1771" s="1">
        <v>1.0</v>
      </c>
      <c r="D1771" s="1" t="s">
        <v>16113</v>
      </c>
      <c r="E1771" s="2" t="str">
        <f>IFERROR(__xludf.DUMMYFUNCTION("INDEX(SPLIT(A1771, ""_""), 2)"),"general")</f>
        <v>general</v>
      </c>
      <c r="F1771" s="1" t="s">
        <v>16166</v>
      </c>
      <c r="G1771" s="2">
        <f>IFERROR(__xludf.DUMMYFUNCTION("IF(B1771="""","""",COUNTA(SPLIT(B1771,"" "")))"),9.0)</f>
        <v>9</v>
      </c>
    </row>
    <row r="1772">
      <c r="A1772" s="1" t="s">
        <v>5047</v>
      </c>
      <c r="B1772" s="1" t="s">
        <v>5048</v>
      </c>
      <c r="C1772" s="1">
        <v>1.0</v>
      </c>
      <c r="D1772" s="1" t="s">
        <v>16113</v>
      </c>
      <c r="E1772" s="2" t="str">
        <f>IFERROR(__xludf.DUMMYFUNCTION("INDEX(SPLIT(A1772, ""_""), 2)"),"general")</f>
        <v>general</v>
      </c>
      <c r="F1772" s="1" t="s">
        <v>16166</v>
      </c>
      <c r="G1772" s="2">
        <f>IFERROR(__xludf.DUMMYFUNCTION("IF(B1772="""","""",COUNTA(SPLIT(B1772,"" "")))"),12.0)</f>
        <v>12</v>
      </c>
    </row>
    <row r="1773">
      <c r="A1773" s="1" t="s">
        <v>5049</v>
      </c>
      <c r="B1773" s="1" t="s">
        <v>5050</v>
      </c>
      <c r="C1773" s="1">
        <v>1.0</v>
      </c>
      <c r="D1773" s="1" t="s">
        <v>16113</v>
      </c>
      <c r="E1773" s="2" t="str">
        <f>IFERROR(__xludf.DUMMYFUNCTION("INDEX(SPLIT(A1773, ""_""), 2)"),"general")</f>
        <v>general</v>
      </c>
      <c r="F1773" s="1" t="s">
        <v>16166</v>
      </c>
      <c r="G1773" s="2">
        <f>IFERROR(__xludf.DUMMYFUNCTION("IF(B1773="""","""",COUNTA(SPLIT(B1773,"" "")))"),24.0)</f>
        <v>24</v>
      </c>
    </row>
    <row r="1774">
      <c r="A1774" s="1" t="s">
        <v>5051</v>
      </c>
      <c r="B1774" s="1" t="s">
        <v>5052</v>
      </c>
      <c r="C1774" s="1">
        <v>1.0</v>
      </c>
      <c r="D1774" s="1" t="s">
        <v>16113</v>
      </c>
      <c r="E1774" s="2" t="str">
        <f>IFERROR(__xludf.DUMMYFUNCTION("INDEX(SPLIT(A1774, ""_""), 2)"),"general")</f>
        <v>general</v>
      </c>
      <c r="F1774" s="1" t="s">
        <v>16166</v>
      </c>
      <c r="G1774" s="2">
        <f>IFERROR(__xludf.DUMMYFUNCTION("IF(B1774="""","""",COUNTA(SPLIT(B1774,"" "")))"),37.0)</f>
        <v>37</v>
      </c>
    </row>
    <row r="1775">
      <c r="A1775" s="1" t="s">
        <v>5053</v>
      </c>
      <c r="B1775" s="1" t="s">
        <v>5054</v>
      </c>
      <c r="C1775" s="1">
        <v>1.0</v>
      </c>
      <c r="D1775" s="1" t="s">
        <v>16113</v>
      </c>
      <c r="E1775" s="2" t="str">
        <f>IFERROR(__xludf.DUMMYFUNCTION("INDEX(SPLIT(A1775, ""_""), 2)"),"general")</f>
        <v>general</v>
      </c>
      <c r="F1775" s="1" t="s">
        <v>16166</v>
      </c>
      <c r="G1775" s="2">
        <f>IFERROR(__xludf.DUMMYFUNCTION("IF(B1775="""","""",COUNTA(SPLIT(B1775,"" "")))"),27.0)</f>
        <v>27</v>
      </c>
    </row>
    <row r="1776">
      <c r="A1776" s="1" t="s">
        <v>5055</v>
      </c>
      <c r="B1776" s="1" t="s">
        <v>5056</v>
      </c>
      <c r="C1776" s="1">
        <v>1.0</v>
      </c>
      <c r="D1776" s="1" t="s">
        <v>16113</v>
      </c>
      <c r="E1776" s="2" t="str">
        <f>IFERROR(__xludf.DUMMYFUNCTION("INDEX(SPLIT(A1776, ""_""), 2)"),"general")</f>
        <v>general</v>
      </c>
      <c r="F1776" s="1" t="s">
        <v>16166</v>
      </c>
      <c r="G1776" s="2">
        <f>IFERROR(__xludf.DUMMYFUNCTION("IF(B1776="""","""",COUNTA(SPLIT(B1776,"" "")))"),12.0)</f>
        <v>12</v>
      </c>
    </row>
    <row r="1777">
      <c r="A1777" s="1" t="s">
        <v>5057</v>
      </c>
      <c r="B1777" s="1" t="s">
        <v>5058</v>
      </c>
      <c r="C1777" s="1">
        <v>1.0</v>
      </c>
      <c r="D1777" s="1" t="s">
        <v>16113</v>
      </c>
      <c r="E1777" s="2" t="str">
        <f>IFERROR(__xludf.DUMMYFUNCTION("INDEX(SPLIT(A1777, ""_""), 2)"),"general")</f>
        <v>general</v>
      </c>
      <c r="F1777" s="1" t="s">
        <v>16166</v>
      </c>
      <c r="G1777" s="2">
        <f>IFERROR(__xludf.DUMMYFUNCTION("IF(B1777="""","""",COUNTA(SPLIT(B1777,"" "")))"),16.0)</f>
        <v>16</v>
      </c>
    </row>
    <row r="1778">
      <c r="A1778" s="1" t="s">
        <v>5059</v>
      </c>
      <c r="B1778" s="1" t="s">
        <v>5060</v>
      </c>
      <c r="C1778" s="1">
        <v>1.0</v>
      </c>
      <c r="D1778" s="1" t="s">
        <v>16113</v>
      </c>
      <c r="E1778" s="2" t="str">
        <f>IFERROR(__xludf.DUMMYFUNCTION("INDEX(SPLIT(A1778, ""_""), 2)"),"general")</f>
        <v>general</v>
      </c>
      <c r="F1778" s="1" t="s">
        <v>16166</v>
      </c>
      <c r="G1778" s="2">
        <f>IFERROR(__xludf.DUMMYFUNCTION("IF(B1778="""","""",COUNTA(SPLIT(B1778,"" "")))"),28.0)</f>
        <v>28</v>
      </c>
    </row>
    <row r="1779">
      <c r="A1779" s="1" t="s">
        <v>5061</v>
      </c>
      <c r="B1779" s="1" t="s">
        <v>5062</v>
      </c>
      <c r="C1779" s="1">
        <v>1.0</v>
      </c>
      <c r="D1779" s="1" t="s">
        <v>16113</v>
      </c>
      <c r="E1779" s="2" t="str">
        <f>IFERROR(__xludf.DUMMYFUNCTION("INDEX(SPLIT(A1779, ""_""), 2)"),"general")</f>
        <v>general</v>
      </c>
      <c r="F1779" s="1" t="s">
        <v>16166</v>
      </c>
      <c r="G1779" s="2">
        <f>IFERROR(__xludf.DUMMYFUNCTION("IF(B1779="""","""",COUNTA(SPLIT(B1779,"" "")))"),46.0)</f>
        <v>46</v>
      </c>
    </row>
    <row r="1780">
      <c r="A1780" s="1" t="s">
        <v>5063</v>
      </c>
      <c r="B1780" s="1" t="s">
        <v>5064</v>
      </c>
      <c r="C1780" s="1">
        <v>1.0</v>
      </c>
      <c r="D1780" s="1" t="s">
        <v>16113</v>
      </c>
      <c r="E1780" s="2" t="str">
        <f>IFERROR(__xludf.DUMMYFUNCTION("INDEX(SPLIT(A1780, ""_""), 2)"),"general")</f>
        <v>general</v>
      </c>
      <c r="F1780" s="1" t="s">
        <v>16166</v>
      </c>
      <c r="G1780" s="2">
        <f>IFERROR(__xludf.DUMMYFUNCTION("IF(B1780="""","""",COUNTA(SPLIT(B1780,"" "")))"),27.0)</f>
        <v>27</v>
      </c>
    </row>
    <row r="1781">
      <c r="A1781" s="1" t="s">
        <v>5065</v>
      </c>
      <c r="B1781" s="1" t="s">
        <v>5066</v>
      </c>
      <c r="C1781" s="1">
        <v>1.0</v>
      </c>
      <c r="D1781" s="1" t="s">
        <v>16113</v>
      </c>
      <c r="E1781" s="2" t="str">
        <f>IFERROR(__xludf.DUMMYFUNCTION("INDEX(SPLIT(A1781, ""_""), 2)"),"general")</f>
        <v>general</v>
      </c>
      <c r="F1781" s="1" t="s">
        <v>16166</v>
      </c>
      <c r="G1781" s="2">
        <f>IFERROR(__xludf.DUMMYFUNCTION("IF(B1781="""","""",COUNTA(SPLIT(B1781,"" "")))"),29.0)</f>
        <v>29</v>
      </c>
    </row>
    <row r="1782">
      <c r="A1782" s="1" t="s">
        <v>5067</v>
      </c>
      <c r="B1782" s="1" t="s">
        <v>5068</v>
      </c>
      <c r="C1782" s="1">
        <v>1.0</v>
      </c>
      <c r="D1782" s="1" t="s">
        <v>16113</v>
      </c>
      <c r="E1782" s="2" t="str">
        <f>IFERROR(__xludf.DUMMYFUNCTION("INDEX(SPLIT(A1782, ""_""), 2)"),"general")</f>
        <v>general</v>
      </c>
      <c r="F1782" s="1" t="s">
        <v>16166</v>
      </c>
      <c r="G1782" s="2">
        <f>IFERROR(__xludf.DUMMYFUNCTION("IF(B1782="""","""",COUNTA(SPLIT(B1782,"" "")))"),22.0)</f>
        <v>22</v>
      </c>
    </row>
    <row r="1783">
      <c r="A1783" s="1" t="s">
        <v>5069</v>
      </c>
      <c r="B1783" s="1" t="s">
        <v>5070</v>
      </c>
      <c r="C1783" s="1">
        <v>1.0</v>
      </c>
      <c r="D1783" s="1" t="s">
        <v>16113</v>
      </c>
      <c r="E1783" s="2" t="str">
        <f>IFERROR(__xludf.DUMMYFUNCTION("INDEX(SPLIT(A1783, ""_""), 2)"),"general")</f>
        <v>general</v>
      </c>
      <c r="F1783" s="1" t="s">
        <v>16166</v>
      </c>
      <c r="G1783" s="2">
        <f>IFERROR(__xludf.DUMMYFUNCTION("IF(B1783="""","""",COUNTA(SPLIT(B1783,"" "")))"),25.0)</f>
        <v>25</v>
      </c>
    </row>
    <row r="1784">
      <c r="A1784" s="1" t="s">
        <v>5071</v>
      </c>
      <c r="B1784" s="1" t="s">
        <v>5072</v>
      </c>
      <c r="C1784" s="1">
        <v>1.0</v>
      </c>
      <c r="D1784" s="1" t="s">
        <v>16113</v>
      </c>
      <c r="E1784" s="2" t="str">
        <f>IFERROR(__xludf.DUMMYFUNCTION("INDEX(SPLIT(A1784, ""_""), 2)"),"general")</f>
        <v>general</v>
      </c>
      <c r="F1784" s="1" t="s">
        <v>16166</v>
      </c>
      <c r="G1784" s="2">
        <f>IFERROR(__xludf.DUMMYFUNCTION("IF(B1784="""","""",COUNTA(SPLIT(B1784,"" "")))"),8.0)</f>
        <v>8</v>
      </c>
    </row>
    <row r="1785">
      <c r="A1785" s="1" t="s">
        <v>5073</v>
      </c>
      <c r="B1785" s="1" t="s">
        <v>5074</v>
      </c>
      <c r="C1785" s="1">
        <v>1.0</v>
      </c>
      <c r="D1785" s="1" t="s">
        <v>16113</v>
      </c>
      <c r="E1785" s="2" t="str">
        <f>IFERROR(__xludf.DUMMYFUNCTION("INDEX(SPLIT(A1785, ""_""), 2)"),"general")</f>
        <v>general</v>
      </c>
      <c r="F1785" s="1" t="s">
        <v>16166</v>
      </c>
      <c r="G1785" s="2">
        <f>IFERROR(__xludf.DUMMYFUNCTION("IF(B1785="""","""",COUNTA(SPLIT(B1785,"" "")))"),18.0)</f>
        <v>18</v>
      </c>
    </row>
    <row r="1786">
      <c r="A1786" s="1" t="s">
        <v>5075</v>
      </c>
      <c r="B1786" s="1" t="s">
        <v>5076</v>
      </c>
      <c r="C1786" s="1">
        <v>1.0</v>
      </c>
      <c r="D1786" s="1" t="s">
        <v>16113</v>
      </c>
      <c r="E1786" s="2" t="str">
        <f>IFERROR(__xludf.DUMMYFUNCTION("INDEX(SPLIT(A1786, ""_""), 2)"),"general")</f>
        <v>general</v>
      </c>
      <c r="F1786" s="1" t="s">
        <v>16166</v>
      </c>
      <c r="G1786" s="2">
        <f>IFERROR(__xludf.DUMMYFUNCTION("IF(B1786="""","""",COUNTA(SPLIT(B1786,"" "")))"),25.0)</f>
        <v>25</v>
      </c>
    </row>
    <row r="1787">
      <c r="A1787" s="1" t="s">
        <v>5077</v>
      </c>
      <c r="B1787" s="1" t="s">
        <v>5078</v>
      </c>
      <c r="C1787" s="1">
        <v>1.0</v>
      </c>
      <c r="D1787" s="1" t="s">
        <v>16113</v>
      </c>
      <c r="E1787" s="2" t="str">
        <f>IFERROR(__xludf.DUMMYFUNCTION("INDEX(SPLIT(A1787, ""_""), 2)"),"general")</f>
        <v>general</v>
      </c>
      <c r="F1787" s="1" t="s">
        <v>16166</v>
      </c>
      <c r="G1787" s="2">
        <f>IFERROR(__xludf.DUMMYFUNCTION("IF(B1787="""","""",COUNTA(SPLIT(B1787,"" "")))"),36.0)</f>
        <v>36</v>
      </c>
    </row>
    <row r="1788">
      <c r="A1788" s="1" t="s">
        <v>5079</v>
      </c>
      <c r="B1788" s="1" t="s">
        <v>5080</v>
      </c>
      <c r="C1788" s="1">
        <v>1.0</v>
      </c>
      <c r="D1788" s="1" t="s">
        <v>16113</v>
      </c>
      <c r="E1788" s="2" t="str">
        <f>IFERROR(__xludf.DUMMYFUNCTION("INDEX(SPLIT(A1788, ""_""), 2)"),"general")</f>
        <v>general</v>
      </c>
      <c r="F1788" s="1" t="s">
        <v>16166</v>
      </c>
      <c r="G1788" s="2">
        <f>IFERROR(__xludf.DUMMYFUNCTION("IF(B1788="""","""",COUNTA(SPLIT(B1788,"" "")))"),26.0)</f>
        <v>26</v>
      </c>
    </row>
    <row r="1789">
      <c r="A1789" s="1" t="s">
        <v>5081</v>
      </c>
      <c r="B1789" s="1" t="s">
        <v>5082</v>
      </c>
      <c r="C1789" s="1">
        <v>1.0</v>
      </c>
      <c r="D1789" s="1" t="s">
        <v>16113</v>
      </c>
      <c r="E1789" s="2" t="str">
        <f>IFERROR(__xludf.DUMMYFUNCTION("INDEX(SPLIT(A1789, ""_""), 2)"),"general")</f>
        <v>general</v>
      </c>
      <c r="F1789" s="1" t="s">
        <v>16166</v>
      </c>
      <c r="G1789" s="2">
        <f>IFERROR(__xludf.DUMMYFUNCTION("IF(B1789="""","""",COUNTA(SPLIT(B1789,"" "")))"),23.0)</f>
        <v>23</v>
      </c>
    </row>
    <row r="1790">
      <c r="A1790" s="1" t="s">
        <v>5083</v>
      </c>
      <c r="B1790" s="1" t="s">
        <v>5084</v>
      </c>
      <c r="C1790" s="1">
        <v>1.0</v>
      </c>
      <c r="D1790" s="1" t="s">
        <v>16113</v>
      </c>
      <c r="E1790" s="2" t="str">
        <f>IFERROR(__xludf.DUMMYFUNCTION("INDEX(SPLIT(A1790, ""_""), 2)"),"general")</f>
        <v>general</v>
      </c>
      <c r="F1790" s="1" t="s">
        <v>16166</v>
      </c>
      <c r="G1790" s="2">
        <f>IFERROR(__xludf.DUMMYFUNCTION("IF(B1790="""","""",COUNTA(SPLIT(B1790,"" "")))"),24.0)</f>
        <v>24</v>
      </c>
    </row>
    <row r="1791">
      <c r="A1791" s="1" t="s">
        <v>5085</v>
      </c>
      <c r="B1791" s="1" t="s">
        <v>5086</v>
      </c>
      <c r="C1791" s="1">
        <v>1.0</v>
      </c>
      <c r="D1791" s="1" t="s">
        <v>16113</v>
      </c>
      <c r="E1791" s="2" t="str">
        <f>IFERROR(__xludf.DUMMYFUNCTION("INDEX(SPLIT(A1791, ""_""), 2)"),"general")</f>
        <v>general</v>
      </c>
      <c r="F1791" s="1" t="s">
        <v>16166</v>
      </c>
      <c r="G1791" s="2">
        <f>IFERROR(__xludf.DUMMYFUNCTION("IF(B1791="""","""",COUNTA(SPLIT(B1791,"" "")))"),15.0)</f>
        <v>15</v>
      </c>
    </row>
    <row r="1792">
      <c r="A1792" s="1" t="s">
        <v>5087</v>
      </c>
      <c r="B1792" s="1" t="s">
        <v>5088</v>
      </c>
      <c r="C1792" s="1">
        <v>1.0</v>
      </c>
      <c r="D1792" s="1" t="s">
        <v>16113</v>
      </c>
      <c r="E1792" s="2" t="str">
        <f>IFERROR(__xludf.DUMMYFUNCTION("INDEX(SPLIT(A1792, ""_""), 2)"),"general")</f>
        <v>general</v>
      </c>
      <c r="F1792" s="1" t="s">
        <v>16166</v>
      </c>
      <c r="G1792" s="2">
        <f>IFERROR(__xludf.DUMMYFUNCTION("IF(B1792="""","""",COUNTA(SPLIT(B1792,"" "")))"),16.0)</f>
        <v>16</v>
      </c>
    </row>
    <row r="1793">
      <c r="A1793" s="1" t="s">
        <v>5089</v>
      </c>
      <c r="B1793" s="1" t="s">
        <v>5090</v>
      </c>
      <c r="C1793" s="1">
        <v>1.0</v>
      </c>
      <c r="D1793" s="1" t="s">
        <v>16113</v>
      </c>
      <c r="E1793" s="2" t="str">
        <f>IFERROR(__xludf.DUMMYFUNCTION("INDEX(SPLIT(A1793, ""_""), 2)"),"general")</f>
        <v>general</v>
      </c>
      <c r="F1793" s="1" t="s">
        <v>16166</v>
      </c>
      <c r="G1793" s="2">
        <f>IFERROR(__xludf.DUMMYFUNCTION("IF(B1793="""","""",COUNTA(SPLIT(B1793,"" "")))"),16.0)</f>
        <v>16</v>
      </c>
    </row>
    <row r="1794">
      <c r="A1794" s="1" t="s">
        <v>5091</v>
      </c>
      <c r="B1794" s="1" t="s">
        <v>5092</v>
      </c>
      <c r="C1794" s="1">
        <v>1.0</v>
      </c>
      <c r="D1794" s="1" t="s">
        <v>16113</v>
      </c>
      <c r="E1794" s="2" t="str">
        <f>IFERROR(__xludf.DUMMYFUNCTION("INDEX(SPLIT(A1794, ""_""), 2)"),"general")</f>
        <v>general</v>
      </c>
      <c r="F1794" s="1" t="s">
        <v>16166</v>
      </c>
      <c r="G1794" s="2">
        <f>IFERROR(__xludf.DUMMYFUNCTION("IF(B1794="""","""",COUNTA(SPLIT(B1794,"" "")))"),13.0)</f>
        <v>13</v>
      </c>
    </row>
    <row r="1795">
      <c r="A1795" s="1" t="s">
        <v>5093</v>
      </c>
      <c r="B1795" s="1" t="s">
        <v>5094</v>
      </c>
      <c r="C1795" s="1">
        <v>1.0</v>
      </c>
      <c r="D1795" s="1" t="s">
        <v>16113</v>
      </c>
      <c r="E1795" s="2" t="str">
        <f>IFERROR(__xludf.DUMMYFUNCTION("INDEX(SPLIT(A1795, ""_""), 2)"),"general")</f>
        <v>general</v>
      </c>
      <c r="F1795" s="1" t="s">
        <v>16166</v>
      </c>
      <c r="G1795" s="2">
        <f>IFERROR(__xludf.DUMMYFUNCTION("IF(B1795="""","""",COUNTA(SPLIT(B1795,"" "")))"),25.0)</f>
        <v>25</v>
      </c>
    </row>
    <row r="1796">
      <c r="A1796" s="1" t="s">
        <v>5095</v>
      </c>
      <c r="B1796" s="1" t="s">
        <v>5096</v>
      </c>
      <c r="C1796" s="1">
        <v>1.0</v>
      </c>
      <c r="D1796" s="1" t="s">
        <v>16113</v>
      </c>
      <c r="E1796" s="2" t="str">
        <f>IFERROR(__xludf.DUMMYFUNCTION("INDEX(SPLIT(A1796, ""_""), 2)"),"general")</f>
        <v>general</v>
      </c>
      <c r="F1796" s="1" t="s">
        <v>16166</v>
      </c>
      <c r="G1796" s="2">
        <f>IFERROR(__xludf.DUMMYFUNCTION("IF(B1796="""","""",COUNTA(SPLIT(B1796,"" "")))"),17.0)</f>
        <v>17</v>
      </c>
    </row>
    <row r="1797">
      <c r="A1797" s="1" t="s">
        <v>5097</v>
      </c>
      <c r="B1797" s="1" t="s">
        <v>5098</v>
      </c>
      <c r="C1797" s="1">
        <v>1.0</v>
      </c>
      <c r="D1797" s="1" t="s">
        <v>16113</v>
      </c>
      <c r="E1797" s="2" t="str">
        <f>IFERROR(__xludf.DUMMYFUNCTION("INDEX(SPLIT(A1797, ""_""), 2)"),"general")</f>
        <v>general</v>
      </c>
      <c r="F1797" s="1" t="s">
        <v>16166</v>
      </c>
      <c r="G1797" s="2">
        <f>IFERROR(__xludf.DUMMYFUNCTION("IF(B1797="""","""",COUNTA(SPLIT(B1797,"" "")))"),44.0)</f>
        <v>44</v>
      </c>
    </row>
    <row r="1798">
      <c r="A1798" s="1" t="s">
        <v>5099</v>
      </c>
      <c r="B1798" s="1" t="s">
        <v>5100</v>
      </c>
      <c r="C1798" s="1">
        <v>1.0</v>
      </c>
      <c r="D1798" s="1" t="s">
        <v>16113</v>
      </c>
      <c r="E1798" s="2" t="str">
        <f>IFERROR(__xludf.DUMMYFUNCTION("INDEX(SPLIT(A1798, ""_""), 2)"),"general")</f>
        <v>general</v>
      </c>
      <c r="F1798" s="1" t="s">
        <v>16166</v>
      </c>
      <c r="G1798" s="2">
        <f>IFERROR(__xludf.DUMMYFUNCTION("IF(B1798="""","""",COUNTA(SPLIT(B1798,"" "")))"),18.0)</f>
        <v>18</v>
      </c>
    </row>
    <row r="1799">
      <c r="A1799" s="1" t="s">
        <v>5101</v>
      </c>
      <c r="B1799" s="1" t="s">
        <v>5102</v>
      </c>
      <c r="C1799" s="1">
        <v>1.0</v>
      </c>
      <c r="D1799" s="1" t="s">
        <v>16113</v>
      </c>
      <c r="E1799" s="2" t="str">
        <f>IFERROR(__xludf.DUMMYFUNCTION("INDEX(SPLIT(A1799, ""_""), 2)"),"general")</f>
        <v>general</v>
      </c>
      <c r="F1799" s="1" t="s">
        <v>16166</v>
      </c>
      <c r="G1799" s="2">
        <f>IFERROR(__xludf.DUMMYFUNCTION("IF(B1799="""","""",COUNTA(SPLIT(B1799,"" "")))"),36.0)</f>
        <v>36</v>
      </c>
    </row>
    <row r="1800">
      <c r="A1800" s="1" t="s">
        <v>5103</v>
      </c>
      <c r="B1800" s="1" t="s">
        <v>5104</v>
      </c>
      <c r="C1800" s="1">
        <v>1.0</v>
      </c>
      <c r="D1800" s="1" t="s">
        <v>16113</v>
      </c>
      <c r="E1800" s="2" t="str">
        <f>IFERROR(__xludf.DUMMYFUNCTION("INDEX(SPLIT(A1800, ""_""), 2)"),"general")</f>
        <v>general</v>
      </c>
      <c r="F1800" s="1" t="s">
        <v>16166</v>
      </c>
      <c r="G1800" s="2">
        <f>IFERROR(__xludf.DUMMYFUNCTION("IF(B1800="""","""",COUNTA(SPLIT(B1800,"" "")))"),16.0)</f>
        <v>16</v>
      </c>
    </row>
    <row r="1801">
      <c r="A1801" s="1" t="s">
        <v>5105</v>
      </c>
      <c r="B1801" s="1" t="s">
        <v>5106</v>
      </c>
      <c r="C1801" s="1">
        <v>1.0</v>
      </c>
      <c r="D1801" s="1" t="s">
        <v>16113</v>
      </c>
      <c r="E1801" s="2" t="str">
        <f>IFERROR(__xludf.DUMMYFUNCTION("INDEX(SPLIT(A1801, ""_""), 2)"),"general")</f>
        <v>general</v>
      </c>
      <c r="F1801" s="1" t="s">
        <v>16166</v>
      </c>
      <c r="G1801" s="2">
        <f>IFERROR(__xludf.DUMMYFUNCTION("IF(B1801="""","""",COUNTA(SPLIT(B1801,"" "")))"),37.0)</f>
        <v>37</v>
      </c>
    </row>
    <row r="1802">
      <c r="A1802" s="1" t="s">
        <v>5107</v>
      </c>
      <c r="B1802" s="1" t="s">
        <v>5108</v>
      </c>
      <c r="C1802" s="1">
        <v>1.0</v>
      </c>
      <c r="D1802" s="1" t="s">
        <v>16113</v>
      </c>
      <c r="E1802" s="2" t="str">
        <f>IFERROR(__xludf.DUMMYFUNCTION("INDEX(SPLIT(A1802, ""_""), 2)"),"general")</f>
        <v>general</v>
      </c>
      <c r="F1802" s="1" t="s">
        <v>16166</v>
      </c>
      <c r="G1802" s="2">
        <f>IFERROR(__xludf.DUMMYFUNCTION("IF(B1802="""","""",COUNTA(SPLIT(B1802,"" "")))"),30.0)</f>
        <v>30</v>
      </c>
    </row>
    <row r="1803">
      <c r="A1803" s="1" t="s">
        <v>5109</v>
      </c>
      <c r="B1803" s="1" t="s">
        <v>5110</v>
      </c>
      <c r="C1803" s="1">
        <v>1.0</v>
      </c>
      <c r="D1803" s="1" t="s">
        <v>16113</v>
      </c>
      <c r="E1803" s="2" t="str">
        <f>IFERROR(__xludf.DUMMYFUNCTION("INDEX(SPLIT(A1803, ""_""), 2)"),"general")</f>
        <v>general</v>
      </c>
      <c r="F1803" s="1" t="s">
        <v>16166</v>
      </c>
      <c r="G1803" s="2">
        <f>IFERROR(__xludf.DUMMYFUNCTION("IF(B1803="""","""",COUNTA(SPLIT(B1803,"" "")))"),31.0)</f>
        <v>31</v>
      </c>
    </row>
    <row r="1804">
      <c r="A1804" s="1" t="s">
        <v>5111</v>
      </c>
      <c r="B1804" s="1" t="s">
        <v>5112</v>
      </c>
      <c r="C1804" s="1">
        <v>1.0</v>
      </c>
      <c r="D1804" s="1" t="s">
        <v>16113</v>
      </c>
      <c r="E1804" s="2" t="str">
        <f>IFERROR(__xludf.DUMMYFUNCTION("INDEX(SPLIT(A1804, ""_""), 2)"),"general")</f>
        <v>general</v>
      </c>
      <c r="F1804" s="1" t="s">
        <v>16166</v>
      </c>
      <c r="G1804" s="2">
        <f>IFERROR(__xludf.DUMMYFUNCTION("IF(B1804="""","""",COUNTA(SPLIT(B1804,"" "")))"),21.0)</f>
        <v>21</v>
      </c>
    </row>
    <row r="1805">
      <c r="A1805" s="1" t="s">
        <v>5113</v>
      </c>
      <c r="B1805" s="1" t="s">
        <v>5114</v>
      </c>
      <c r="C1805" s="1">
        <v>1.0</v>
      </c>
      <c r="D1805" s="1" t="s">
        <v>16113</v>
      </c>
      <c r="E1805" s="2" t="str">
        <f>IFERROR(__xludf.DUMMYFUNCTION("INDEX(SPLIT(A1805, ""_""), 2)"),"general")</f>
        <v>general</v>
      </c>
      <c r="F1805" s="1" t="s">
        <v>16166</v>
      </c>
      <c r="G1805" s="2">
        <f>IFERROR(__xludf.DUMMYFUNCTION("IF(B1805="""","""",COUNTA(SPLIT(B1805,"" "")))"),48.0)</f>
        <v>48</v>
      </c>
    </row>
    <row r="1806">
      <c r="A1806" s="1" t="s">
        <v>5115</v>
      </c>
      <c r="B1806" s="1" t="s">
        <v>5116</v>
      </c>
      <c r="C1806" s="1">
        <v>1.0</v>
      </c>
      <c r="D1806" s="1" t="s">
        <v>16113</v>
      </c>
      <c r="E1806" s="2" t="str">
        <f>IFERROR(__xludf.DUMMYFUNCTION("INDEX(SPLIT(A1806, ""_""), 2)"),"general")</f>
        <v>general</v>
      </c>
      <c r="F1806" s="1" t="s">
        <v>16166</v>
      </c>
      <c r="G1806" s="2">
        <f>IFERROR(__xludf.DUMMYFUNCTION("IF(B1806="""","""",COUNTA(SPLIT(B1806,"" "")))"),39.0)</f>
        <v>39</v>
      </c>
    </row>
    <row r="1807">
      <c r="A1807" s="1" t="s">
        <v>5117</v>
      </c>
      <c r="B1807" s="1" t="s">
        <v>5118</v>
      </c>
      <c r="C1807" s="1">
        <v>1.0</v>
      </c>
      <c r="D1807" s="1" t="s">
        <v>16113</v>
      </c>
      <c r="E1807" s="2" t="str">
        <f>IFERROR(__xludf.DUMMYFUNCTION("INDEX(SPLIT(A1807, ""_""), 2)"),"general")</f>
        <v>general</v>
      </c>
      <c r="F1807" s="1" t="s">
        <v>16166</v>
      </c>
      <c r="G1807" s="2">
        <f>IFERROR(__xludf.DUMMYFUNCTION("IF(B1807="""","""",COUNTA(SPLIT(B1807,"" "")))"),9.0)</f>
        <v>9</v>
      </c>
    </row>
    <row r="1808">
      <c r="A1808" s="1" t="s">
        <v>5119</v>
      </c>
      <c r="B1808" s="1" t="s">
        <v>5120</v>
      </c>
      <c r="C1808" s="1">
        <v>1.0</v>
      </c>
      <c r="D1808" s="1" t="s">
        <v>16113</v>
      </c>
      <c r="E1808" s="2" t="str">
        <f>IFERROR(__xludf.DUMMYFUNCTION("INDEX(SPLIT(A1808, ""_""), 2)"),"general")</f>
        <v>general</v>
      </c>
      <c r="F1808" s="1" t="s">
        <v>16166</v>
      </c>
      <c r="G1808" s="2">
        <f>IFERROR(__xludf.DUMMYFUNCTION("IF(B1808="""","""",COUNTA(SPLIT(B1808,"" "")))"),17.0)</f>
        <v>17</v>
      </c>
    </row>
    <row r="1809">
      <c r="A1809" s="1" t="s">
        <v>5121</v>
      </c>
      <c r="B1809" s="1" t="s">
        <v>5122</v>
      </c>
      <c r="C1809" s="1">
        <v>1.0</v>
      </c>
      <c r="D1809" s="1" t="s">
        <v>16113</v>
      </c>
      <c r="E1809" s="2" t="str">
        <f>IFERROR(__xludf.DUMMYFUNCTION("INDEX(SPLIT(A1809, ""_""), 2)"),"general")</f>
        <v>general</v>
      </c>
      <c r="F1809" s="1" t="s">
        <v>16166</v>
      </c>
      <c r="G1809" s="2">
        <f>IFERROR(__xludf.DUMMYFUNCTION("IF(B1809="""","""",COUNTA(SPLIT(B1809,"" "")))"),10.0)</f>
        <v>10</v>
      </c>
    </row>
    <row r="1810">
      <c r="A1810" s="1" t="s">
        <v>5123</v>
      </c>
      <c r="B1810" s="1" t="s">
        <v>5124</v>
      </c>
      <c r="C1810" s="1">
        <v>1.0</v>
      </c>
      <c r="D1810" s="1" t="s">
        <v>16113</v>
      </c>
      <c r="E1810" s="2" t="str">
        <f>IFERROR(__xludf.DUMMYFUNCTION("INDEX(SPLIT(A1810, ""_""), 2)"),"general")</f>
        <v>general</v>
      </c>
      <c r="F1810" s="1" t="s">
        <v>16166</v>
      </c>
      <c r="G1810" s="2">
        <f>IFERROR(__xludf.DUMMYFUNCTION("IF(B1810="""","""",COUNTA(SPLIT(B1810,"" "")))"),34.0)</f>
        <v>34</v>
      </c>
    </row>
    <row r="1811">
      <c r="A1811" s="1" t="s">
        <v>5125</v>
      </c>
      <c r="B1811" s="1" t="s">
        <v>5126</v>
      </c>
      <c r="C1811" s="1">
        <v>1.0</v>
      </c>
      <c r="D1811" s="1" t="s">
        <v>16113</v>
      </c>
      <c r="E1811" s="2" t="str">
        <f>IFERROR(__xludf.DUMMYFUNCTION("INDEX(SPLIT(A1811, ""_""), 2)"),"general")</f>
        <v>general</v>
      </c>
      <c r="F1811" s="1" t="s">
        <v>16166</v>
      </c>
      <c r="G1811" s="2">
        <f>IFERROR(__xludf.DUMMYFUNCTION("IF(B1811="""","""",COUNTA(SPLIT(B1811,"" "")))"),6.0)</f>
        <v>6</v>
      </c>
    </row>
    <row r="1812">
      <c r="A1812" s="1" t="s">
        <v>5127</v>
      </c>
      <c r="B1812" s="1" t="s">
        <v>5128</v>
      </c>
      <c r="C1812" s="1">
        <v>1.0</v>
      </c>
      <c r="D1812" s="1" t="s">
        <v>16113</v>
      </c>
      <c r="E1812" s="2" t="str">
        <f>IFERROR(__xludf.DUMMYFUNCTION("INDEX(SPLIT(A1812, ""_""), 2)"),"general")</f>
        <v>general</v>
      </c>
      <c r="F1812" s="1" t="s">
        <v>16166</v>
      </c>
      <c r="G1812" s="2">
        <f>IFERROR(__xludf.DUMMYFUNCTION("IF(B1812="""","""",COUNTA(SPLIT(B1812,"" "")))"),18.0)</f>
        <v>18</v>
      </c>
    </row>
    <row r="1813">
      <c r="A1813" s="1" t="s">
        <v>5129</v>
      </c>
      <c r="B1813" s="1" t="s">
        <v>5130</v>
      </c>
      <c r="C1813" s="1">
        <v>1.0</v>
      </c>
      <c r="D1813" s="1" t="s">
        <v>16113</v>
      </c>
      <c r="E1813" s="2" t="str">
        <f>IFERROR(__xludf.DUMMYFUNCTION("INDEX(SPLIT(A1813, ""_""), 2)"),"general")</f>
        <v>general</v>
      </c>
      <c r="F1813" s="1" t="s">
        <v>16166</v>
      </c>
      <c r="G1813" s="2">
        <f>IFERROR(__xludf.DUMMYFUNCTION("IF(B1813="""","""",COUNTA(SPLIT(B1813,"" "")))"),16.0)</f>
        <v>16</v>
      </c>
    </row>
    <row r="1814">
      <c r="A1814" s="1" t="s">
        <v>5131</v>
      </c>
      <c r="B1814" s="1" t="s">
        <v>5132</v>
      </c>
      <c r="C1814" s="1">
        <v>1.0</v>
      </c>
      <c r="D1814" s="1" t="s">
        <v>16113</v>
      </c>
      <c r="E1814" s="2" t="str">
        <f>IFERROR(__xludf.DUMMYFUNCTION("INDEX(SPLIT(A1814, ""_""), 2)"),"general")</f>
        <v>general</v>
      </c>
      <c r="F1814" s="1" t="s">
        <v>16166</v>
      </c>
      <c r="G1814" s="2">
        <f>IFERROR(__xludf.DUMMYFUNCTION("IF(B1814="""","""",COUNTA(SPLIT(B1814,"" "")))"),15.0)</f>
        <v>15</v>
      </c>
    </row>
    <row r="1815">
      <c r="A1815" s="1" t="s">
        <v>5133</v>
      </c>
      <c r="B1815" s="1" t="s">
        <v>5134</v>
      </c>
      <c r="C1815" s="1">
        <v>1.0</v>
      </c>
      <c r="D1815" s="1" t="s">
        <v>16113</v>
      </c>
      <c r="E1815" s="2" t="str">
        <f>IFERROR(__xludf.DUMMYFUNCTION("INDEX(SPLIT(A1815, ""_""), 2)"),"general")</f>
        <v>general</v>
      </c>
      <c r="F1815" s="1" t="s">
        <v>16166</v>
      </c>
      <c r="G1815" s="2">
        <f>IFERROR(__xludf.DUMMYFUNCTION("IF(B1815="""","""",COUNTA(SPLIT(B1815,"" "")))"),27.0)</f>
        <v>27</v>
      </c>
    </row>
    <row r="1816">
      <c r="A1816" s="1" t="s">
        <v>5135</v>
      </c>
      <c r="B1816" s="1" t="s">
        <v>5136</v>
      </c>
      <c r="C1816" s="1">
        <v>1.0</v>
      </c>
      <c r="D1816" s="1" t="s">
        <v>16113</v>
      </c>
      <c r="E1816" s="2" t="str">
        <f>IFERROR(__xludf.DUMMYFUNCTION("INDEX(SPLIT(A1816, ""_""), 2)"),"general")</f>
        <v>general</v>
      </c>
      <c r="F1816" s="1" t="s">
        <v>16166</v>
      </c>
      <c r="G1816" s="2">
        <f>IFERROR(__xludf.DUMMYFUNCTION("IF(B1816="""","""",COUNTA(SPLIT(B1816,"" "")))"),48.0)</f>
        <v>48</v>
      </c>
    </row>
    <row r="1817">
      <c r="A1817" s="1" t="s">
        <v>5137</v>
      </c>
      <c r="B1817" s="1" t="s">
        <v>5138</v>
      </c>
      <c r="C1817" s="1">
        <v>1.0</v>
      </c>
      <c r="D1817" s="1" t="s">
        <v>16113</v>
      </c>
      <c r="E1817" s="2" t="str">
        <f>IFERROR(__xludf.DUMMYFUNCTION("INDEX(SPLIT(A1817, ""_""), 2)"),"general")</f>
        <v>general</v>
      </c>
      <c r="F1817" s="1" t="s">
        <v>16166</v>
      </c>
      <c r="G1817" s="2">
        <f>IFERROR(__xludf.DUMMYFUNCTION("IF(B1817="""","""",COUNTA(SPLIT(B1817,"" "")))"),41.0)</f>
        <v>41</v>
      </c>
    </row>
    <row r="1818">
      <c r="A1818" s="1" t="s">
        <v>5139</v>
      </c>
      <c r="B1818" s="1" t="s">
        <v>5140</v>
      </c>
      <c r="C1818" s="1">
        <v>1.0</v>
      </c>
      <c r="D1818" s="1" t="s">
        <v>16113</v>
      </c>
      <c r="E1818" s="2" t="str">
        <f>IFERROR(__xludf.DUMMYFUNCTION("INDEX(SPLIT(A1818, ""_""), 2)"),"general")</f>
        <v>general</v>
      </c>
      <c r="F1818" s="1" t="s">
        <v>16166</v>
      </c>
      <c r="G1818" s="2">
        <f>IFERROR(__xludf.DUMMYFUNCTION("IF(B1818="""","""",COUNTA(SPLIT(B1818,"" "")))"),20.0)</f>
        <v>20</v>
      </c>
    </row>
    <row r="1819">
      <c r="A1819" s="1" t="s">
        <v>5141</v>
      </c>
      <c r="B1819" s="1" t="s">
        <v>5142</v>
      </c>
      <c r="C1819" s="1">
        <v>1.0</v>
      </c>
      <c r="D1819" s="1" t="s">
        <v>16113</v>
      </c>
      <c r="E1819" s="2" t="str">
        <f>IFERROR(__xludf.DUMMYFUNCTION("INDEX(SPLIT(A1819, ""_""), 2)"),"general")</f>
        <v>general</v>
      </c>
      <c r="F1819" s="1" t="s">
        <v>16166</v>
      </c>
      <c r="G1819" s="2">
        <f>IFERROR(__xludf.DUMMYFUNCTION("IF(B1819="""","""",COUNTA(SPLIT(B1819,"" "")))"),19.0)</f>
        <v>19</v>
      </c>
    </row>
    <row r="1820">
      <c r="A1820" s="1" t="s">
        <v>5143</v>
      </c>
      <c r="B1820" s="1" t="s">
        <v>5144</v>
      </c>
      <c r="C1820" s="1">
        <v>1.0</v>
      </c>
      <c r="D1820" s="1" t="s">
        <v>16113</v>
      </c>
      <c r="E1820" s="2" t="str">
        <f>IFERROR(__xludf.DUMMYFUNCTION("INDEX(SPLIT(A1820, ""_""), 2)"),"general")</f>
        <v>general</v>
      </c>
      <c r="F1820" s="1" t="s">
        <v>16166</v>
      </c>
      <c r="G1820" s="2">
        <f>IFERROR(__xludf.DUMMYFUNCTION("IF(B1820="""","""",COUNTA(SPLIT(B1820,"" "")))"),20.0)</f>
        <v>20</v>
      </c>
    </row>
    <row r="1821">
      <c r="A1821" s="1" t="s">
        <v>5145</v>
      </c>
      <c r="B1821" s="1" t="s">
        <v>5146</v>
      </c>
      <c r="C1821" s="1">
        <v>1.0</v>
      </c>
      <c r="D1821" s="1" t="s">
        <v>16113</v>
      </c>
      <c r="E1821" s="2" t="str">
        <f>IFERROR(__xludf.DUMMYFUNCTION("INDEX(SPLIT(A1821, ""_""), 2)"),"general")</f>
        <v>general</v>
      </c>
      <c r="F1821" s="1" t="s">
        <v>16166</v>
      </c>
      <c r="G1821" s="2">
        <f>IFERROR(__xludf.DUMMYFUNCTION("IF(B1821="""","""",COUNTA(SPLIT(B1821,"" "")))"),21.0)</f>
        <v>21</v>
      </c>
    </row>
    <row r="1822">
      <c r="A1822" s="1" t="s">
        <v>5147</v>
      </c>
      <c r="B1822" s="1" t="s">
        <v>5148</v>
      </c>
      <c r="C1822" s="1">
        <v>1.0</v>
      </c>
      <c r="D1822" s="1" t="s">
        <v>16113</v>
      </c>
      <c r="E1822" s="2" t="str">
        <f>IFERROR(__xludf.DUMMYFUNCTION("INDEX(SPLIT(A1822, ""_""), 2)"),"general")</f>
        <v>general</v>
      </c>
      <c r="F1822" s="1" t="s">
        <v>16166</v>
      </c>
      <c r="G1822" s="2">
        <f>IFERROR(__xludf.DUMMYFUNCTION("IF(B1822="""","""",COUNTA(SPLIT(B1822,"" "")))"),36.0)</f>
        <v>36</v>
      </c>
    </row>
    <row r="1823">
      <c r="A1823" s="1" t="s">
        <v>5149</v>
      </c>
      <c r="B1823" s="1" t="s">
        <v>5150</v>
      </c>
      <c r="C1823" s="1">
        <v>1.0</v>
      </c>
      <c r="D1823" s="1" t="s">
        <v>16113</v>
      </c>
      <c r="E1823" s="2" t="str">
        <f>IFERROR(__xludf.DUMMYFUNCTION("INDEX(SPLIT(A1823, ""_""), 2)"),"general")</f>
        <v>general</v>
      </c>
      <c r="F1823" s="1" t="s">
        <v>16166</v>
      </c>
      <c r="G1823" s="2">
        <f>IFERROR(__xludf.DUMMYFUNCTION("IF(B1823="""","""",COUNTA(SPLIT(B1823,"" "")))"),18.0)</f>
        <v>18</v>
      </c>
    </row>
    <row r="1824">
      <c r="A1824" s="1" t="s">
        <v>5151</v>
      </c>
      <c r="B1824" s="1" t="s">
        <v>5152</v>
      </c>
      <c r="C1824" s="1">
        <v>1.0</v>
      </c>
      <c r="D1824" s="1" t="s">
        <v>16113</v>
      </c>
      <c r="E1824" s="2" t="str">
        <f>IFERROR(__xludf.DUMMYFUNCTION("INDEX(SPLIT(A1824, ""_""), 2)"),"general")</f>
        <v>general</v>
      </c>
      <c r="F1824" s="1" t="s">
        <v>16166</v>
      </c>
      <c r="G1824" s="2">
        <f>IFERROR(__xludf.DUMMYFUNCTION("IF(B1824="""","""",COUNTA(SPLIT(B1824,"" "")))"),15.0)</f>
        <v>15</v>
      </c>
    </row>
    <row r="1825">
      <c r="A1825" s="1" t="s">
        <v>5153</v>
      </c>
      <c r="B1825" s="1" t="s">
        <v>5154</v>
      </c>
      <c r="C1825" s="1">
        <v>1.0</v>
      </c>
      <c r="D1825" s="1" t="s">
        <v>16113</v>
      </c>
      <c r="E1825" s="2" t="str">
        <f>IFERROR(__xludf.DUMMYFUNCTION("INDEX(SPLIT(A1825, ""_""), 2)"),"general")</f>
        <v>general</v>
      </c>
      <c r="F1825" s="1" t="s">
        <v>16166</v>
      </c>
      <c r="G1825" s="2">
        <f>IFERROR(__xludf.DUMMYFUNCTION("IF(B1825="""","""",COUNTA(SPLIT(B1825,"" "")))"),17.0)</f>
        <v>17</v>
      </c>
    </row>
    <row r="1826">
      <c r="A1826" s="1" t="s">
        <v>5155</v>
      </c>
      <c r="B1826" s="1" t="s">
        <v>5156</v>
      </c>
      <c r="C1826" s="1">
        <v>1.0</v>
      </c>
      <c r="D1826" s="1" t="s">
        <v>16113</v>
      </c>
      <c r="E1826" s="2" t="str">
        <f>IFERROR(__xludf.DUMMYFUNCTION("INDEX(SPLIT(A1826, ""_""), 2)"),"general")</f>
        <v>general</v>
      </c>
      <c r="F1826" s="1" t="s">
        <v>16166</v>
      </c>
      <c r="G1826" s="2">
        <f>IFERROR(__xludf.DUMMYFUNCTION("IF(B1826="""","""",COUNTA(SPLIT(B1826,"" "")))"),8.0)</f>
        <v>8</v>
      </c>
    </row>
    <row r="1827">
      <c r="A1827" s="1" t="s">
        <v>5157</v>
      </c>
      <c r="B1827" s="1" t="s">
        <v>5158</v>
      </c>
      <c r="C1827" s="1">
        <v>1.0</v>
      </c>
      <c r="D1827" s="1" t="s">
        <v>16113</v>
      </c>
      <c r="E1827" s="2" t="str">
        <f>IFERROR(__xludf.DUMMYFUNCTION("INDEX(SPLIT(A1827, ""_""), 2)"),"general")</f>
        <v>general</v>
      </c>
      <c r="F1827" s="1" t="s">
        <v>16166</v>
      </c>
      <c r="G1827" s="2">
        <f>IFERROR(__xludf.DUMMYFUNCTION("IF(B1827="""","""",COUNTA(SPLIT(B1827,"" "")))"),8.0)</f>
        <v>8</v>
      </c>
    </row>
    <row r="1828">
      <c r="A1828" s="1" t="s">
        <v>5159</v>
      </c>
      <c r="B1828" s="1" t="s">
        <v>5160</v>
      </c>
      <c r="C1828" s="1">
        <v>1.0</v>
      </c>
      <c r="D1828" s="1" t="s">
        <v>16113</v>
      </c>
      <c r="E1828" s="2" t="str">
        <f>IFERROR(__xludf.DUMMYFUNCTION("INDEX(SPLIT(A1828, ""_""), 2)"),"general")</f>
        <v>general</v>
      </c>
      <c r="F1828" s="1" t="s">
        <v>16166</v>
      </c>
      <c r="G1828" s="2">
        <f>IFERROR(__xludf.DUMMYFUNCTION("IF(B1828="""","""",COUNTA(SPLIT(B1828,"" "")))"),12.0)</f>
        <v>12</v>
      </c>
    </row>
    <row r="1829">
      <c r="A1829" s="1" t="s">
        <v>5161</v>
      </c>
      <c r="B1829" s="1" t="s">
        <v>5162</v>
      </c>
      <c r="C1829" s="1">
        <v>1.0</v>
      </c>
      <c r="D1829" s="1" t="s">
        <v>16113</v>
      </c>
      <c r="E1829" s="2" t="str">
        <f>IFERROR(__xludf.DUMMYFUNCTION("INDEX(SPLIT(A1829, ""_""), 2)"),"general")</f>
        <v>general</v>
      </c>
      <c r="F1829" s="1" t="s">
        <v>16166</v>
      </c>
      <c r="G1829" s="2">
        <f>IFERROR(__xludf.DUMMYFUNCTION("IF(B1829="""","""",COUNTA(SPLIT(B1829,"" "")))"),7.0)</f>
        <v>7</v>
      </c>
    </row>
    <row r="1830">
      <c r="A1830" s="1" t="s">
        <v>5163</v>
      </c>
      <c r="B1830" s="1" t="s">
        <v>5164</v>
      </c>
      <c r="C1830" s="1">
        <v>1.0</v>
      </c>
      <c r="D1830" s="1" t="s">
        <v>16113</v>
      </c>
      <c r="E1830" s="2" t="str">
        <f>IFERROR(__xludf.DUMMYFUNCTION("INDEX(SPLIT(A1830, ""_""), 2)"),"general")</f>
        <v>general</v>
      </c>
      <c r="F1830" s="1" t="s">
        <v>16166</v>
      </c>
      <c r="G1830" s="2">
        <f>IFERROR(__xludf.DUMMYFUNCTION("IF(B1830="""","""",COUNTA(SPLIT(B1830,"" "")))"),10.0)</f>
        <v>10</v>
      </c>
    </row>
    <row r="1831">
      <c r="A1831" s="1" t="s">
        <v>5165</v>
      </c>
      <c r="B1831" s="1" t="s">
        <v>5166</v>
      </c>
      <c r="C1831" s="1">
        <v>1.0</v>
      </c>
      <c r="D1831" s="1" t="s">
        <v>16113</v>
      </c>
      <c r="E1831" s="2" t="str">
        <f>IFERROR(__xludf.DUMMYFUNCTION("INDEX(SPLIT(A1831, ""_""), 2)"),"general")</f>
        <v>general</v>
      </c>
      <c r="F1831" s="1" t="s">
        <v>16166</v>
      </c>
      <c r="G1831" s="2">
        <f>IFERROR(__xludf.DUMMYFUNCTION("IF(B1831="""","""",COUNTA(SPLIT(B1831,"" "")))"),26.0)</f>
        <v>26</v>
      </c>
    </row>
    <row r="1832">
      <c r="A1832" s="1" t="s">
        <v>5167</v>
      </c>
      <c r="B1832" s="1" t="s">
        <v>5168</v>
      </c>
      <c r="C1832" s="1">
        <v>1.0</v>
      </c>
      <c r="D1832" s="1" t="s">
        <v>16113</v>
      </c>
      <c r="E1832" s="2" t="str">
        <f>IFERROR(__xludf.DUMMYFUNCTION("INDEX(SPLIT(A1832, ""_""), 2)"),"general")</f>
        <v>general</v>
      </c>
      <c r="F1832" s="1" t="s">
        <v>16166</v>
      </c>
      <c r="G1832" s="2">
        <f>IFERROR(__xludf.DUMMYFUNCTION("IF(B1832="""","""",COUNTA(SPLIT(B1832,"" "")))"),20.0)</f>
        <v>20</v>
      </c>
    </row>
    <row r="1833">
      <c r="A1833" s="1" t="s">
        <v>5169</v>
      </c>
      <c r="B1833" s="1" t="s">
        <v>5170</v>
      </c>
      <c r="C1833" s="1">
        <v>1.0</v>
      </c>
      <c r="D1833" s="1" t="s">
        <v>16113</v>
      </c>
      <c r="E1833" s="2" t="str">
        <f>IFERROR(__xludf.DUMMYFUNCTION("INDEX(SPLIT(A1833, ""_""), 2)"),"general")</f>
        <v>general</v>
      </c>
      <c r="F1833" s="1" t="s">
        <v>16166</v>
      </c>
      <c r="G1833" s="2">
        <f>IFERROR(__xludf.DUMMYFUNCTION("IF(B1833="""","""",COUNTA(SPLIT(B1833,"" "")))"),32.0)</f>
        <v>32</v>
      </c>
    </row>
    <row r="1834">
      <c r="A1834" s="1" t="s">
        <v>5171</v>
      </c>
      <c r="B1834" s="1" t="s">
        <v>5172</v>
      </c>
      <c r="C1834" s="1">
        <v>1.0</v>
      </c>
      <c r="D1834" s="1" t="s">
        <v>16113</v>
      </c>
      <c r="E1834" s="2" t="str">
        <f>IFERROR(__xludf.DUMMYFUNCTION("INDEX(SPLIT(A1834, ""_""), 2)"),"general")</f>
        <v>general</v>
      </c>
      <c r="F1834" s="1" t="s">
        <v>16166</v>
      </c>
      <c r="G1834" s="2">
        <f>IFERROR(__xludf.DUMMYFUNCTION("IF(B1834="""","""",COUNTA(SPLIT(B1834,"" "")))"),20.0)</f>
        <v>20</v>
      </c>
    </row>
    <row r="1835">
      <c r="A1835" s="1" t="s">
        <v>5173</v>
      </c>
      <c r="B1835" s="1" t="s">
        <v>5174</v>
      </c>
      <c r="C1835" s="1">
        <v>1.0</v>
      </c>
      <c r="D1835" s="1" t="s">
        <v>16113</v>
      </c>
      <c r="E1835" s="2" t="str">
        <f>IFERROR(__xludf.DUMMYFUNCTION("INDEX(SPLIT(A1835, ""_""), 2)"),"general")</f>
        <v>general</v>
      </c>
      <c r="F1835" s="1" t="s">
        <v>16166</v>
      </c>
      <c r="G1835" s="2">
        <f>IFERROR(__xludf.DUMMYFUNCTION("IF(B1835="""","""",COUNTA(SPLIT(B1835,"" "")))"),34.0)</f>
        <v>34</v>
      </c>
    </row>
    <row r="1836">
      <c r="A1836" s="1" t="s">
        <v>5175</v>
      </c>
      <c r="B1836" s="1" t="s">
        <v>5176</v>
      </c>
      <c r="C1836" s="1">
        <v>1.0</v>
      </c>
      <c r="D1836" s="1" t="s">
        <v>16113</v>
      </c>
      <c r="E1836" s="2" t="str">
        <f>IFERROR(__xludf.DUMMYFUNCTION("INDEX(SPLIT(A1836, ""_""), 2)"),"general")</f>
        <v>general</v>
      </c>
      <c r="F1836" s="1" t="s">
        <v>16166</v>
      </c>
      <c r="G1836" s="2">
        <f>IFERROR(__xludf.DUMMYFUNCTION("IF(B1836="""","""",COUNTA(SPLIT(B1836,"" "")))"),9.0)</f>
        <v>9</v>
      </c>
    </row>
    <row r="1837">
      <c r="A1837" s="1" t="s">
        <v>5177</v>
      </c>
      <c r="B1837" s="1" t="s">
        <v>5178</v>
      </c>
      <c r="C1837" s="1">
        <v>1.0</v>
      </c>
      <c r="D1837" s="1" t="s">
        <v>16113</v>
      </c>
      <c r="E1837" s="2" t="str">
        <f>IFERROR(__xludf.DUMMYFUNCTION("INDEX(SPLIT(A1837, ""_""), 2)"),"general")</f>
        <v>general</v>
      </c>
      <c r="F1837" s="1" t="s">
        <v>16166</v>
      </c>
      <c r="G1837" s="2">
        <f>IFERROR(__xludf.DUMMYFUNCTION("IF(B1837="""","""",COUNTA(SPLIT(B1837,"" "")))"),7.0)</f>
        <v>7</v>
      </c>
    </row>
    <row r="1838">
      <c r="A1838" s="1" t="s">
        <v>5179</v>
      </c>
      <c r="B1838" s="1" t="s">
        <v>5180</v>
      </c>
      <c r="C1838" s="1">
        <v>1.0</v>
      </c>
      <c r="D1838" s="1" t="s">
        <v>16113</v>
      </c>
      <c r="E1838" s="2" t="str">
        <f>IFERROR(__xludf.DUMMYFUNCTION("INDEX(SPLIT(A1838, ""_""), 2)"),"general")</f>
        <v>general</v>
      </c>
      <c r="F1838" s="1" t="s">
        <v>16166</v>
      </c>
      <c r="G1838" s="2">
        <f>IFERROR(__xludf.DUMMYFUNCTION("IF(B1838="""","""",COUNTA(SPLIT(B1838,"" "")))"),7.0)</f>
        <v>7</v>
      </c>
    </row>
    <row r="1839">
      <c r="A1839" s="1" t="s">
        <v>5181</v>
      </c>
      <c r="B1839" s="1" t="s">
        <v>5182</v>
      </c>
      <c r="C1839" s="1">
        <v>1.0</v>
      </c>
      <c r="D1839" s="1" t="s">
        <v>16113</v>
      </c>
      <c r="E1839" s="2" t="str">
        <f>IFERROR(__xludf.DUMMYFUNCTION("INDEX(SPLIT(A1839, ""_""), 2)"),"general")</f>
        <v>general</v>
      </c>
      <c r="F1839" s="1" t="s">
        <v>16166</v>
      </c>
      <c r="G1839" s="2">
        <f>IFERROR(__xludf.DUMMYFUNCTION("IF(B1839="""","""",COUNTA(SPLIT(B1839,"" "")))"),10.0)</f>
        <v>10</v>
      </c>
    </row>
    <row r="1840">
      <c r="A1840" s="1" t="s">
        <v>5183</v>
      </c>
      <c r="B1840" s="1" t="s">
        <v>5184</v>
      </c>
      <c r="C1840" s="1">
        <v>1.0</v>
      </c>
      <c r="D1840" s="1" t="s">
        <v>16113</v>
      </c>
      <c r="E1840" s="2" t="str">
        <f>IFERROR(__xludf.DUMMYFUNCTION("INDEX(SPLIT(A1840, ""_""), 2)"),"general")</f>
        <v>general</v>
      </c>
      <c r="F1840" s="1" t="s">
        <v>16166</v>
      </c>
      <c r="G1840" s="2">
        <f>IFERROR(__xludf.DUMMYFUNCTION("IF(B1840="""","""",COUNTA(SPLIT(B1840,"" "")))"),6.0)</f>
        <v>6</v>
      </c>
    </row>
    <row r="1841">
      <c r="A1841" s="1" t="s">
        <v>5185</v>
      </c>
      <c r="B1841" s="1" t="s">
        <v>5186</v>
      </c>
      <c r="C1841" s="1">
        <v>1.0</v>
      </c>
      <c r="D1841" s="1" t="s">
        <v>16113</v>
      </c>
      <c r="E1841" s="2" t="str">
        <f>IFERROR(__xludf.DUMMYFUNCTION("INDEX(SPLIT(A1841, ""_""), 2)"),"general")</f>
        <v>general</v>
      </c>
      <c r="F1841" s="1" t="s">
        <v>16166</v>
      </c>
      <c r="G1841" s="2">
        <f>IFERROR(__xludf.DUMMYFUNCTION("IF(B1841="""","""",COUNTA(SPLIT(B1841,"" "")))"),8.0)</f>
        <v>8</v>
      </c>
    </row>
    <row r="1842">
      <c r="A1842" s="1" t="s">
        <v>5187</v>
      </c>
      <c r="B1842" s="1" t="s">
        <v>5188</v>
      </c>
      <c r="C1842" s="1">
        <v>1.0</v>
      </c>
      <c r="D1842" s="1" t="s">
        <v>16113</v>
      </c>
      <c r="E1842" s="2" t="str">
        <f>IFERROR(__xludf.DUMMYFUNCTION("INDEX(SPLIT(A1842, ""_""), 2)"),"general")</f>
        <v>general</v>
      </c>
      <c r="F1842" s="1" t="s">
        <v>16166</v>
      </c>
      <c r="G1842" s="2">
        <f>IFERROR(__xludf.DUMMYFUNCTION("IF(B1842="""","""",COUNTA(SPLIT(B1842,"" "")))"),12.0)</f>
        <v>12</v>
      </c>
    </row>
    <row r="1843">
      <c r="A1843" s="1" t="s">
        <v>5189</v>
      </c>
      <c r="B1843" s="1" t="s">
        <v>5190</v>
      </c>
      <c r="C1843" s="1">
        <v>1.0</v>
      </c>
      <c r="D1843" s="1" t="s">
        <v>16113</v>
      </c>
      <c r="E1843" s="2" t="str">
        <f>IFERROR(__xludf.DUMMYFUNCTION("INDEX(SPLIT(A1843, ""_""), 2)"),"general")</f>
        <v>general</v>
      </c>
      <c r="F1843" s="1" t="s">
        <v>16166</v>
      </c>
      <c r="G1843" s="2">
        <f>IFERROR(__xludf.DUMMYFUNCTION("IF(B1843="""","""",COUNTA(SPLIT(B1843,"" "")))"),9.0)</f>
        <v>9</v>
      </c>
    </row>
    <row r="1844">
      <c r="A1844" s="1" t="s">
        <v>5191</v>
      </c>
      <c r="B1844" s="1" t="s">
        <v>5192</v>
      </c>
      <c r="C1844" s="1">
        <v>1.0</v>
      </c>
      <c r="D1844" s="1" t="s">
        <v>16113</v>
      </c>
      <c r="E1844" s="2" t="str">
        <f>IFERROR(__xludf.DUMMYFUNCTION("INDEX(SPLIT(A1844, ""_""), 2)"),"general")</f>
        <v>general</v>
      </c>
      <c r="F1844" s="1" t="s">
        <v>16166</v>
      </c>
      <c r="G1844" s="2">
        <f>IFERROR(__xludf.DUMMYFUNCTION("IF(B1844="""","""",COUNTA(SPLIT(B1844,"" "")))"),6.0)</f>
        <v>6</v>
      </c>
    </row>
    <row r="1845">
      <c r="A1845" s="1" t="s">
        <v>5193</v>
      </c>
      <c r="B1845" s="1" t="s">
        <v>5194</v>
      </c>
      <c r="C1845" s="1">
        <v>1.0</v>
      </c>
      <c r="D1845" s="1" t="s">
        <v>16113</v>
      </c>
      <c r="E1845" s="2" t="str">
        <f>IFERROR(__xludf.DUMMYFUNCTION("INDEX(SPLIT(A1845, ""_""), 2)"),"general")</f>
        <v>general</v>
      </c>
      <c r="F1845" s="1" t="s">
        <v>16166</v>
      </c>
      <c r="G1845" s="2">
        <f>IFERROR(__xludf.DUMMYFUNCTION("IF(B1845="""","""",COUNTA(SPLIT(B1845,"" "")))"),11.0)</f>
        <v>11</v>
      </c>
    </row>
    <row r="1846">
      <c r="A1846" s="1" t="s">
        <v>5195</v>
      </c>
      <c r="B1846" s="1" t="s">
        <v>5196</v>
      </c>
      <c r="C1846" s="1">
        <v>1.0</v>
      </c>
      <c r="D1846" s="1" t="s">
        <v>16113</v>
      </c>
      <c r="E1846" s="2" t="str">
        <f>IFERROR(__xludf.DUMMYFUNCTION("INDEX(SPLIT(A1846, ""_""), 2)"),"general")</f>
        <v>general</v>
      </c>
      <c r="F1846" s="1" t="s">
        <v>16166</v>
      </c>
      <c r="G1846" s="2">
        <f>IFERROR(__xludf.DUMMYFUNCTION("IF(B1846="""","""",COUNTA(SPLIT(B1846,"" "")))"),5.0)</f>
        <v>5</v>
      </c>
    </row>
    <row r="1847">
      <c r="A1847" s="1" t="s">
        <v>5197</v>
      </c>
      <c r="B1847" s="1" t="s">
        <v>5198</v>
      </c>
      <c r="C1847" s="1">
        <v>1.0</v>
      </c>
      <c r="D1847" s="1" t="s">
        <v>16113</v>
      </c>
      <c r="E1847" s="2" t="str">
        <f>IFERROR(__xludf.DUMMYFUNCTION("INDEX(SPLIT(A1847, ""_""), 2)"),"general")</f>
        <v>general</v>
      </c>
      <c r="F1847" s="1" t="s">
        <v>16166</v>
      </c>
      <c r="G1847" s="2">
        <f>IFERROR(__xludf.DUMMYFUNCTION("IF(B1847="""","""",COUNTA(SPLIT(B1847,"" "")))"),6.0)</f>
        <v>6</v>
      </c>
    </row>
    <row r="1848">
      <c r="A1848" s="1" t="s">
        <v>5199</v>
      </c>
      <c r="B1848" s="1" t="s">
        <v>5200</v>
      </c>
      <c r="C1848" s="1">
        <v>1.0</v>
      </c>
      <c r="D1848" s="1" t="s">
        <v>16113</v>
      </c>
      <c r="E1848" s="2" t="str">
        <f>IFERROR(__xludf.DUMMYFUNCTION("INDEX(SPLIT(A1848, ""_""), 2)"),"general")</f>
        <v>general</v>
      </c>
      <c r="F1848" s="1" t="s">
        <v>16166</v>
      </c>
      <c r="G1848" s="2">
        <f>IFERROR(__xludf.DUMMYFUNCTION("IF(B1848="""","""",COUNTA(SPLIT(B1848,"" "")))"),3.0)</f>
        <v>3</v>
      </c>
    </row>
    <row r="1849">
      <c r="A1849" s="1" t="s">
        <v>5201</v>
      </c>
      <c r="B1849" s="1" t="s">
        <v>5202</v>
      </c>
      <c r="C1849" s="1">
        <v>1.0</v>
      </c>
      <c r="D1849" s="1" t="s">
        <v>16113</v>
      </c>
      <c r="E1849" s="2" t="str">
        <f>IFERROR(__xludf.DUMMYFUNCTION("INDEX(SPLIT(A1849, ""_""), 2)"),"general")</f>
        <v>general</v>
      </c>
      <c r="F1849" s="1" t="s">
        <v>16166</v>
      </c>
      <c r="G1849" s="2">
        <f>IFERROR(__xludf.DUMMYFUNCTION("IF(B1849="""","""",COUNTA(SPLIT(B1849,"" "")))"),8.0)</f>
        <v>8</v>
      </c>
    </row>
    <row r="1850">
      <c r="A1850" s="1" t="s">
        <v>5203</v>
      </c>
      <c r="B1850" s="1" t="s">
        <v>5204</v>
      </c>
      <c r="C1850" s="1">
        <v>1.0</v>
      </c>
      <c r="D1850" s="1" t="s">
        <v>16113</v>
      </c>
      <c r="E1850" s="2" t="str">
        <f>IFERROR(__xludf.DUMMYFUNCTION("INDEX(SPLIT(A1850, ""_""), 2)"),"general")</f>
        <v>general</v>
      </c>
      <c r="F1850" s="1" t="s">
        <v>16166</v>
      </c>
      <c r="G1850" s="2">
        <f>IFERROR(__xludf.DUMMYFUNCTION("IF(B1850="""","""",COUNTA(SPLIT(B1850,"" "")))"),5.0)</f>
        <v>5</v>
      </c>
    </row>
    <row r="1851">
      <c r="A1851" s="1" t="s">
        <v>5205</v>
      </c>
      <c r="B1851" s="1" t="s">
        <v>5206</v>
      </c>
      <c r="C1851" s="1">
        <v>1.0</v>
      </c>
      <c r="D1851" s="1" t="s">
        <v>16113</v>
      </c>
      <c r="E1851" s="2" t="str">
        <f>IFERROR(__xludf.DUMMYFUNCTION("INDEX(SPLIT(A1851, ""_""), 2)"),"general")</f>
        <v>general</v>
      </c>
      <c r="F1851" s="1" t="s">
        <v>16166</v>
      </c>
      <c r="G1851" s="2">
        <f>IFERROR(__xludf.DUMMYFUNCTION("IF(B1851="""","""",COUNTA(SPLIT(B1851,"" "")))"),6.0)</f>
        <v>6</v>
      </c>
    </row>
    <row r="1852">
      <c r="A1852" s="1" t="s">
        <v>5207</v>
      </c>
      <c r="B1852" s="1" t="s">
        <v>5208</v>
      </c>
      <c r="C1852" s="1">
        <v>1.0</v>
      </c>
      <c r="D1852" s="1" t="s">
        <v>16113</v>
      </c>
      <c r="E1852" s="2" t="str">
        <f>IFERROR(__xludf.DUMMYFUNCTION("INDEX(SPLIT(A1852, ""_""), 2)"),"general")</f>
        <v>general</v>
      </c>
      <c r="F1852" s="1" t="s">
        <v>16166</v>
      </c>
      <c r="G1852" s="2">
        <f>IFERROR(__xludf.DUMMYFUNCTION("IF(B1852="""","""",COUNTA(SPLIT(B1852,"" "")))"),10.0)</f>
        <v>10</v>
      </c>
    </row>
    <row r="1853">
      <c r="A1853" s="1" t="s">
        <v>5209</v>
      </c>
      <c r="B1853" s="1" t="s">
        <v>5210</v>
      </c>
      <c r="C1853" s="1">
        <v>1.0</v>
      </c>
      <c r="D1853" s="1" t="s">
        <v>16113</v>
      </c>
      <c r="E1853" s="2" t="str">
        <f>IFERROR(__xludf.DUMMYFUNCTION("INDEX(SPLIT(A1853, ""_""), 2)"),"general")</f>
        <v>general</v>
      </c>
      <c r="F1853" s="1" t="s">
        <v>16166</v>
      </c>
      <c r="G1853" s="2">
        <f>IFERROR(__xludf.DUMMYFUNCTION("IF(B1853="""","""",COUNTA(SPLIT(B1853,"" "")))"),6.0)</f>
        <v>6</v>
      </c>
    </row>
    <row r="1854">
      <c r="A1854" s="1" t="s">
        <v>5211</v>
      </c>
      <c r="B1854" s="1" t="s">
        <v>5212</v>
      </c>
      <c r="C1854" s="1">
        <v>1.0</v>
      </c>
      <c r="D1854" s="1" t="s">
        <v>16113</v>
      </c>
      <c r="E1854" s="2" t="str">
        <f>IFERROR(__xludf.DUMMYFUNCTION("INDEX(SPLIT(A1854, ""_""), 2)"),"general")</f>
        <v>general</v>
      </c>
      <c r="F1854" s="1" t="s">
        <v>16166</v>
      </c>
      <c r="G1854" s="2">
        <f>IFERROR(__xludf.DUMMYFUNCTION("IF(B1854="""","""",COUNTA(SPLIT(B1854,"" "")))"),3.0)</f>
        <v>3</v>
      </c>
    </row>
    <row r="1855">
      <c r="A1855" s="1" t="s">
        <v>5213</v>
      </c>
      <c r="B1855" s="1" t="s">
        <v>5214</v>
      </c>
      <c r="C1855" s="1">
        <v>1.0</v>
      </c>
      <c r="D1855" s="1" t="s">
        <v>16113</v>
      </c>
      <c r="E1855" s="2" t="str">
        <f>IFERROR(__xludf.DUMMYFUNCTION("INDEX(SPLIT(A1855, ""_""), 2)"),"general")</f>
        <v>general</v>
      </c>
      <c r="F1855" s="1" t="s">
        <v>16166</v>
      </c>
      <c r="G1855" s="2">
        <f>IFERROR(__xludf.DUMMYFUNCTION("IF(B1855="""","""",COUNTA(SPLIT(B1855,"" "")))"),8.0)</f>
        <v>8</v>
      </c>
    </row>
    <row r="1856">
      <c r="A1856" s="1" t="s">
        <v>5215</v>
      </c>
      <c r="B1856" s="1" t="s">
        <v>5216</v>
      </c>
      <c r="C1856" s="1">
        <v>1.0</v>
      </c>
      <c r="D1856" s="1" t="s">
        <v>16113</v>
      </c>
      <c r="E1856" s="2" t="str">
        <f>IFERROR(__xludf.DUMMYFUNCTION("INDEX(SPLIT(A1856, ""_""), 2)"),"general")</f>
        <v>general</v>
      </c>
      <c r="F1856" s="1" t="s">
        <v>16166</v>
      </c>
      <c r="G1856" s="2">
        <f>IFERROR(__xludf.DUMMYFUNCTION("IF(B1856="""","""",COUNTA(SPLIT(B1856,"" "")))"),11.0)</f>
        <v>11</v>
      </c>
    </row>
    <row r="1857">
      <c r="A1857" s="1" t="s">
        <v>5217</v>
      </c>
      <c r="B1857" s="1" t="s">
        <v>5218</v>
      </c>
      <c r="C1857" s="1">
        <v>1.0</v>
      </c>
      <c r="D1857" s="1" t="s">
        <v>16113</v>
      </c>
      <c r="E1857" s="2" t="str">
        <f>IFERROR(__xludf.DUMMYFUNCTION("INDEX(SPLIT(A1857, ""_""), 2)"),"general")</f>
        <v>general</v>
      </c>
      <c r="F1857" s="1" t="s">
        <v>16166</v>
      </c>
      <c r="G1857" s="2">
        <f>IFERROR(__xludf.DUMMYFUNCTION("IF(B1857="""","""",COUNTA(SPLIT(B1857,"" "")))"),6.0)</f>
        <v>6</v>
      </c>
    </row>
    <row r="1858">
      <c r="A1858" s="1" t="s">
        <v>5219</v>
      </c>
      <c r="B1858" s="1" t="s">
        <v>5220</v>
      </c>
      <c r="C1858" s="1">
        <v>1.0</v>
      </c>
      <c r="D1858" s="1" t="s">
        <v>16113</v>
      </c>
      <c r="E1858" s="2" t="str">
        <f>IFERROR(__xludf.DUMMYFUNCTION("INDEX(SPLIT(A1858, ""_""), 2)"),"general")</f>
        <v>general</v>
      </c>
      <c r="F1858" s="1" t="s">
        <v>16166</v>
      </c>
      <c r="G1858" s="2">
        <f>IFERROR(__xludf.DUMMYFUNCTION("IF(B1858="""","""",COUNTA(SPLIT(B1858,"" "")))"),3.0)</f>
        <v>3</v>
      </c>
    </row>
    <row r="1859">
      <c r="A1859" s="1" t="s">
        <v>5221</v>
      </c>
      <c r="B1859" s="1" t="s">
        <v>5222</v>
      </c>
      <c r="C1859" s="1">
        <v>1.0</v>
      </c>
      <c r="D1859" s="1" t="s">
        <v>16113</v>
      </c>
      <c r="E1859" s="2" t="str">
        <f>IFERROR(__xludf.DUMMYFUNCTION("INDEX(SPLIT(A1859, ""_""), 2)"),"general")</f>
        <v>general</v>
      </c>
      <c r="F1859" s="1" t="s">
        <v>16166</v>
      </c>
      <c r="G1859" s="2">
        <f>IFERROR(__xludf.DUMMYFUNCTION("IF(B1859="""","""",COUNTA(SPLIT(B1859,"" "")))"),7.0)</f>
        <v>7</v>
      </c>
    </row>
    <row r="1860">
      <c r="A1860" s="1" t="s">
        <v>5223</v>
      </c>
      <c r="B1860" s="1" t="s">
        <v>5224</v>
      </c>
      <c r="C1860" s="1">
        <v>1.0</v>
      </c>
      <c r="D1860" s="1" t="s">
        <v>16113</v>
      </c>
      <c r="E1860" s="2" t="str">
        <f>IFERROR(__xludf.DUMMYFUNCTION("INDEX(SPLIT(A1860, ""_""), 2)"),"general")</f>
        <v>general</v>
      </c>
      <c r="F1860" s="1" t="s">
        <v>16166</v>
      </c>
      <c r="G1860" s="2">
        <f>IFERROR(__xludf.DUMMYFUNCTION("IF(B1860="""","""",COUNTA(SPLIT(B1860,"" "")))"),5.0)</f>
        <v>5</v>
      </c>
    </row>
    <row r="1861">
      <c r="A1861" s="1" t="s">
        <v>5225</v>
      </c>
      <c r="B1861" s="1" t="s">
        <v>5226</v>
      </c>
      <c r="C1861" s="1">
        <v>1.0</v>
      </c>
      <c r="D1861" s="1" t="s">
        <v>16113</v>
      </c>
      <c r="E1861" s="2" t="str">
        <f>IFERROR(__xludf.DUMMYFUNCTION("INDEX(SPLIT(A1861, ""_""), 2)"),"general")</f>
        <v>general</v>
      </c>
      <c r="F1861" s="1" t="s">
        <v>16166</v>
      </c>
      <c r="G1861" s="2">
        <f>IFERROR(__xludf.DUMMYFUNCTION("IF(B1861="""","""",COUNTA(SPLIT(B1861,"" "")))"),4.0)</f>
        <v>4</v>
      </c>
    </row>
    <row r="1862">
      <c r="A1862" s="1" t="s">
        <v>5227</v>
      </c>
      <c r="B1862" s="1" t="s">
        <v>5228</v>
      </c>
      <c r="C1862" s="1">
        <v>1.0</v>
      </c>
      <c r="D1862" s="1" t="s">
        <v>16113</v>
      </c>
      <c r="E1862" s="2" t="str">
        <f>IFERROR(__xludf.DUMMYFUNCTION("INDEX(SPLIT(A1862, ""_""), 2)"),"general")</f>
        <v>general</v>
      </c>
      <c r="F1862" s="1" t="s">
        <v>16166</v>
      </c>
      <c r="G1862" s="2">
        <f>IFERROR(__xludf.DUMMYFUNCTION("IF(B1862="""","""",COUNTA(SPLIT(B1862,"" "")))"),6.0)</f>
        <v>6</v>
      </c>
    </row>
    <row r="1863">
      <c r="A1863" s="1" t="s">
        <v>5229</v>
      </c>
      <c r="B1863" s="1" t="s">
        <v>5230</v>
      </c>
      <c r="C1863" s="1">
        <v>1.0</v>
      </c>
      <c r="D1863" s="1" t="s">
        <v>16113</v>
      </c>
      <c r="E1863" s="2" t="str">
        <f>IFERROR(__xludf.DUMMYFUNCTION("INDEX(SPLIT(A1863, ""_""), 2)"),"general")</f>
        <v>general</v>
      </c>
      <c r="F1863" s="1" t="s">
        <v>16166</v>
      </c>
      <c r="G1863" s="2">
        <f>IFERROR(__xludf.DUMMYFUNCTION("IF(B1863="""","""",COUNTA(SPLIT(B1863,"" "")))"),6.0)</f>
        <v>6</v>
      </c>
    </row>
    <row r="1864">
      <c r="A1864" s="1" t="s">
        <v>5231</v>
      </c>
      <c r="B1864" s="1" t="s">
        <v>5232</v>
      </c>
      <c r="C1864" s="1">
        <v>1.0</v>
      </c>
      <c r="D1864" s="1" t="s">
        <v>16113</v>
      </c>
      <c r="E1864" s="2" t="str">
        <f>IFERROR(__xludf.DUMMYFUNCTION("INDEX(SPLIT(A1864, ""_""), 2)"),"general")</f>
        <v>general</v>
      </c>
      <c r="F1864" s="1" t="s">
        <v>16166</v>
      </c>
      <c r="G1864" s="2">
        <f>IFERROR(__xludf.DUMMYFUNCTION("IF(B1864="""","""",COUNTA(SPLIT(B1864,"" "")))"),4.0)</f>
        <v>4</v>
      </c>
    </row>
    <row r="1865">
      <c r="A1865" s="1" t="s">
        <v>5233</v>
      </c>
      <c r="B1865" s="1" t="s">
        <v>5234</v>
      </c>
      <c r="C1865" s="1">
        <v>1.0</v>
      </c>
      <c r="D1865" s="1" t="s">
        <v>16113</v>
      </c>
      <c r="E1865" s="2" t="str">
        <f>IFERROR(__xludf.DUMMYFUNCTION("INDEX(SPLIT(A1865, ""_""), 2)"),"general")</f>
        <v>general</v>
      </c>
      <c r="F1865" s="1" t="s">
        <v>16166</v>
      </c>
      <c r="G1865" s="2">
        <f>IFERROR(__xludf.DUMMYFUNCTION("IF(B1865="""","""",COUNTA(SPLIT(B1865,"" "")))"),7.0)</f>
        <v>7</v>
      </c>
    </row>
    <row r="1866">
      <c r="A1866" s="1" t="s">
        <v>5235</v>
      </c>
      <c r="B1866" s="1" t="s">
        <v>5236</v>
      </c>
      <c r="C1866" s="1">
        <v>1.0</v>
      </c>
      <c r="D1866" s="1" t="s">
        <v>16113</v>
      </c>
      <c r="E1866" s="2" t="str">
        <f>IFERROR(__xludf.DUMMYFUNCTION("INDEX(SPLIT(A1866, ""_""), 2)"),"general")</f>
        <v>general</v>
      </c>
      <c r="F1866" s="1" t="s">
        <v>16166</v>
      </c>
      <c r="G1866" s="2">
        <f>IFERROR(__xludf.DUMMYFUNCTION("IF(B1866="""","""",COUNTA(SPLIT(B1866,"" "")))"),8.0)</f>
        <v>8</v>
      </c>
    </row>
    <row r="1867">
      <c r="A1867" s="1" t="s">
        <v>5237</v>
      </c>
      <c r="B1867" s="1" t="s">
        <v>5238</v>
      </c>
      <c r="C1867" s="1">
        <v>1.0</v>
      </c>
      <c r="D1867" s="1" t="s">
        <v>16113</v>
      </c>
      <c r="E1867" s="2" t="str">
        <f>IFERROR(__xludf.DUMMYFUNCTION("INDEX(SPLIT(A1867, ""_""), 2)"),"general")</f>
        <v>general</v>
      </c>
      <c r="F1867" s="1" t="s">
        <v>16166</v>
      </c>
      <c r="G1867" s="2">
        <f>IFERROR(__xludf.DUMMYFUNCTION("IF(B1867="""","""",COUNTA(SPLIT(B1867,"" "")))"),8.0)</f>
        <v>8</v>
      </c>
    </row>
    <row r="1868">
      <c r="A1868" s="1" t="s">
        <v>5239</v>
      </c>
      <c r="B1868" s="1" t="s">
        <v>5240</v>
      </c>
      <c r="C1868" s="1">
        <v>1.0</v>
      </c>
      <c r="D1868" s="1" t="s">
        <v>16113</v>
      </c>
      <c r="E1868" s="2" t="str">
        <f>IFERROR(__xludf.DUMMYFUNCTION("INDEX(SPLIT(A1868, ""_""), 2)"),"general")</f>
        <v>general</v>
      </c>
      <c r="F1868" s="1" t="s">
        <v>16166</v>
      </c>
      <c r="G1868" s="2">
        <f>IFERROR(__xludf.DUMMYFUNCTION("IF(B1868="""","""",COUNTA(SPLIT(B1868,"" "")))"),10.0)</f>
        <v>10</v>
      </c>
    </row>
    <row r="1869">
      <c r="A1869" s="1" t="s">
        <v>5241</v>
      </c>
      <c r="B1869" s="1" t="s">
        <v>4708</v>
      </c>
      <c r="C1869" s="1">
        <v>1.0</v>
      </c>
      <c r="D1869" s="1" t="s">
        <v>16113</v>
      </c>
      <c r="E1869" s="2" t="str">
        <f>IFERROR(__xludf.DUMMYFUNCTION("INDEX(SPLIT(A1869, ""_""), 2)"),"general")</f>
        <v>general</v>
      </c>
      <c r="F1869" s="1" t="s">
        <v>16166</v>
      </c>
      <c r="G1869" s="2">
        <f>IFERROR(__xludf.DUMMYFUNCTION("IF(B1869="""","""",COUNTA(SPLIT(B1869,"" "")))"),1.0)</f>
        <v>1</v>
      </c>
    </row>
    <row r="1870">
      <c r="A1870" s="1" t="s">
        <v>5242</v>
      </c>
      <c r="B1870" s="1" t="s">
        <v>4710</v>
      </c>
      <c r="C1870" s="1">
        <v>1.0</v>
      </c>
      <c r="D1870" s="1" t="s">
        <v>16113</v>
      </c>
      <c r="E1870" s="2" t="str">
        <f>IFERROR(__xludf.DUMMYFUNCTION("INDEX(SPLIT(A1870, ""_""), 2)"),"general")</f>
        <v>general</v>
      </c>
      <c r="F1870" s="1" t="s">
        <v>16166</v>
      </c>
      <c r="G1870" s="2">
        <f>IFERROR(__xludf.DUMMYFUNCTION("IF(B1870="""","""",COUNTA(SPLIT(B1870,"" "")))"),1.0)</f>
        <v>1</v>
      </c>
    </row>
    <row r="1871">
      <c r="A1871" s="1" t="s">
        <v>5243</v>
      </c>
      <c r="B1871" s="1" t="s">
        <v>4712</v>
      </c>
      <c r="C1871" s="1">
        <v>1.0</v>
      </c>
      <c r="D1871" s="1" t="s">
        <v>16113</v>
      </c>
      <c r="E1871" s="2" t="str">
        <f>IFERROR(__xludf.DUMMYFUNCTION("INDEX(SPLIT(A1871, ""_""), 2)"),"general")</f>
        <v>general</v>
      </c>
      <c r="F1871" s="1" t="s">
        <v>16166</v>
      </c>
      <c r="G1871" s="2">
        <f>IFERROR(__xludf.DUMMYFUNCTION("IF(B1871="""","""",COUNTA(SPLIT(B1871,"" "")))"),1.0)</f>
        <v>1</v>
      </c>
    </row>
    <row r="1872">
      <c r="A1872" s="1" t="s">
        <v>5244</v>
      </c>
      <c r="B1872" s="1" t="s">
        <v>1650</v>
      </c>
      <c r="C1872" s="1">
        <v>1.0</v>
      </c>
      <c r="D1872" s="1" t="s">
        <v>16113</v>
      </c>
      <c r="E1872" s="2" t="str">
        <f>IFERROR(__xludf.DUMMYFUNCTION("INDEX(SPLIT(A1872, ""_""), 2)"),"general")</f>
        <v>general</v>
      </c>
      <c r="F1872" s="1" t="s">
        <v>16166</v>
      </c>
      <c r="G1872" s="2">
        <f>IFERROR(__xludf.DUMMYFUNCTION("IF(B1872="""","""",COUNTA(SPLIT(B1872,"" "")))"),1.0)</f>
        <v>1</v>
      </c>
    </row>
    <row r="1873">
      <c r="A1873" s="1" t="s">
        <v>5245</v>
      </c>
      <c r="B1873" s="1" t="s">
        <v>5246</v>
      </c>
      <c r="C1873" s="1">
        <v>1.0</v>
      </c>
      <c r="D1873" s="1" t="s">
        <v>16113</v>
      </c>
      <c r="E1873" s="2" t="str">
        <f>IFERROR(__xludf.DUMMYFUNCTION("INDEX(SPLIT(A1873, ""_""), 2)"),"general")</f>
        <v>general</v>
      </c>
      <c r="F1873" s="1" t="s">
        <v>16166</v>
      </c>
      <c r="G1873" s="2">
        <f>IFERROR(__xludf.DUMMYFUNCTION("IF(B1873="""","""",COUNTA(SPLIT(B1873,"" "")))"),1.0)</f>
        <v>1</v>
      </c>
    </row>
    <row r="1874">
      <c r="A1874" s="1" t="s">
        <v>5247</v>
      </c>
      <c r="B1874" s="1" t="s">
        <v>5248</v>
      </c>
      <c r="C1874" s="1">
        <v>1.0</v>
      </c>
      <c r="D1874" s="1" t="s">
        <v>16113</v>
      </c>
      <c r="E1874" s="2" t="str">
        <f>IFERROR(__xludf.DUMMYFUNCTION("INDEX(SPLIT(A1874, ""_""), 2)"),"general")</f>
        <v>general</v>
      </c>
      <c r="F1874" s="1" t="s">
        <v>16166</v>
      </c>
      <c r="G1874" s="2">
        <f>IFERROR(__xludf.DUMMYFUNCTION("IF(B1874="""","""",COUNTA(SPLIT(B1874,"" "")))"),2.0)</f>
        <v>2</v>
      </c>
    </row>
    <row r="1875">
      <c r="A1875" s="1" t="s">
        <v>5249</v>
      </c>
      <c r="B1875" s="1" t="s">
        <v>5250</v>
      </c>
      <c r="C1875" s="1">
        <v>12.0</v>
      </c>
      <c r="D1875" s="1" t="s">
        <v>16124</v>
      </c>
      <c r="E1875" s="2" t="str">
        <f>IFERROR(__xludf.DUMMYFUNCTION("INDEX(SPLIT(A1875, ""_""), 2)"),"general")</f>
        <v>general</v>
      </c>
      <c r="F1875" s="1" t="s">
        <v>16166</v>
      </c>
      <c r="G1875" s="2">
        <f>IFERROR(__xludf.DUMMYFUNCTION("IF(B1875="""","""",COUNTA(SPLIT(B1875,"" "")))"),2.0)</f>
        <v>2</v>
      </c>
    </row>
    <row r="1876">
      <c r="A1876" s="1" t="s">
        <v>5251</v>
      </c>
      <c r="B1876" s="1" t="s">
        <v>5252</v>
      </c>
      <c r="C1876" s="1">
        <v>11.0</v>
      </c>
      <c r="D1876" s="1" t="s">
        <v>16122</v>
      </c>
      <c r="E1876" s="2" t="str">
        <f>IFERROR(__xludf.DUMMYFUNCTION("INDEX(SPLIT(A1876, ""_""), 2)"),"general")</f>
        <v>general</v>
      </c>
      <c r="F1876" s="1" t="s">
        <v>16166</v>
      </c>
      <c r="G1876" s="2">
        <f>IFERROR(__xludf.DUMMYFUNCTION("IF(B1876="""","""",COUNTA(SPLIT(B1876,"" "")))"),10.0)</f>
        <v>10</v>
      </c>
    </row>
    <row r="1877">
      <c r="A1877" s="1" t="s">
        <v>5253</v>
      </c>
      <c r="B1877" s="1" t="s">
        <v>5254</v>
      </c>
      <c r="C1877" s="1">
        <v>12.0</v>
      </c>
      <c r="D1877" s="1" t="s">
        <v>16124</v>
      </c>
      <c r="E1877" s="2" t="str">
        <f>IFERROR(__xludf.DUMMYFUNCTION("INDEX(SPLIT(A1877, ""_""), 2)"),"general")</f>
        <v>general</v>
      </c>
      <c r="F1877" s="1" t="s">
        <v>16166</v>
      </c>
      <c r="G1877" s="2">
        <f>IFERROR(__xludf.DUMMYFUNCTION("IF(B1877="""","""",COUNTA(SPLIT(B1877,"" "")))"),6.0)</f>
        <v>6</v>
      </c>
    </row>
    <row r="1878">
      <c r="A1878" s="1" t="s">
        <v>5255</v>
      </c>
      <c r="B1878" s="1" t="s">
        <v>5256</v>
      </c>
      <c r="C1878" s="1">
        <v>11.0</v>
      </c>
      <c r="D1878" s="1" t="s">
        <v>16122</v>
      </c>
      <c r="E1878" s="2" t="str">
        <f>IFERROR(__xludf.DUMMYFUNCTION("INDEX(SPLIT(A1878, ""_""), 2)"),"general")</f>
        <v>general</v>
      </c>
      <c r="F1878" s="1" t="s">
        <v>16166</v>
      </c>
      <c r="G1878" s="2">
        <f>IFERROR(__xludf.DUMMYFUNCTION("IF(B1878="""","""",COUNTA(SPLIT(B1878,"" "")))"),12.0)</f>
        <v>12</v>
      </c>
    </row>
    <row r="1879">
      <c r="A1879" s="1" t="s">
        <v>5257</v>
      </c>
      <c r="B1879" s="1" t="s">
        <v>5258</v>
      </c>
      <c r="C1879" s="1">
        <v>11.0</v>
      </c>
      <c r="D1879" s="1" t="s">
        <v>16122</v>
      </c>
      <c r="E1879" s="2" t="str">
        <f>IFERROR(__xludf.DUMMYFUNCTION("INDEX(SPLIT(A1879, ""_""), 2)"),"general")</f>
        <v>general</v>
      </c>
      <c r="F1879" s="1" t="s">
        <v>16166</v>
      </c>
      <c r="G1879" s="2">
        <f>IFERROR(__xludf.DUMMYFUNCTION("IF(B1879="""","""",COUNTA(SPLIT(B1879,"" "")))"),26.0)</f>
        <v>26</v>
      </c>
    </row>
    <row r="1880">
      <c r="A1880" s="1" t="s">
        <v>5259</v>
      </c>
      <c r="B1880" s="1" t="s">
        <v>5260</v>
      </c>
      <c r="C1880" s="1">
        <v>12.0</v>
      </c>
      <c r="D1880" s="1" t="s">
        <v>16124</v>
      </c>
      <c r="E1880" s="2" t="str">
        <f>IFERROR(__xludf.DUMMYFUNCTION("INDEX(SPLIT(A1880, ""_""), 2)"),"general")</f>
        <v>general</v>
      </c>
      <c r="F1880" s="1" t="s">
        <v>16166</v>
      </c>
      <c r="G1880" s="2">
        <f>IFERROR(__xludf.DUMMYFUNCTION("IF(B1880="""","""",COUNTA(SPLIT(B1880,"" "")))"),16.0)</f>
        <v>16</v>
      </c>
    </row>
    <row r="1881">
      <c r="A1881" s="1" t="s">
        <v>5261</v>
      </c>
      <c r="B1881" s="1" t="s">
        <v>5262</v>
      </c>
      <c r="C1881" s="1">
        <v>1.0</v>
      </c>
      <c r="D1881" s="1" t="s">
        <v>16113</v>
      </c>
      <c r="E1881" s="2" t="str">
        <f>IFERROR(__xludf.DUMMYFUNCTION("INDEX(SPLIT(A1881, ""_""), 2)"),"general")</f>
        <v>general</v>
      </c>
      <c r="F1881" s="1" t="s">
        <v>16166</v>
      </c>
      <c r="G1881" s="2">
        <f>IFERROR(__xludf.DUMMYFUNCTION("IF(B1881="""","""",COUNTA(SPLIT(B1881,"" "")))"),31.0)</f>
        <v>31</v>
      </c>
    </row>
    <row r="1882">
      <c r="A1882" s="1" t="s">
        <v>5263</v>
      </c>
      <c r="B1882" s="1" t="s">
        <v>5264</v>
      </c>
      <c r="C1882" s="1">
        <v>2.0</v>
      </c>
      <c r="D1882" s="1" t="s">
        <v>16118</v>
      </c>
      <c r="E1882" s="2" t="str">
        <f>IFERROR(__xludf.DUMMYFUNCTION("INDEX(SPLIT(A1882, ""_""), 2)"),"general")</f>
        <v>general</v>
      </c>
      <c r="F1882" s="1" t="s">
        <v>16166</v>
      </c>
      <c r="G1882" s="2">
        <f>IFERROR(__xludf.DUMMYFUNCTION("IF(B1882="""","""",COUNTA(SPLIT(B1882,"" "")))"),13.0)</f>
        <v>13</v>
      </c>
    </row>
    <row r="1883">
      <c r="A1883" s="1" t="s">
        <v>5265</v>
      </c>
      <c r="B1883" s="1" t="s">
        <v>5266</v>
      </c>
      <c r="C1883" s="1">
        <v>1.0</v>
      </c>
      <c r="D1883" s="1" t="s">
        <v>16113</v>
      </c>
      <c r="E1883" s="2" t="str">
        <f>IFERROR(__xludf.DUMMYFUNCTION("INDEX(SPLIT(A1883, ""_""), 2)"),"general")</f>
        <v>general</v>
      </c>
      <c r="F1883" s="1" t="s">
        <v>16166</v>
      </c>
      <c r="G1883" s="2">
        <f>IFERROR(__xludf.DUMMYFUNCTION("IF(B1883="""","""",COUNTA(SPLIT(B1883,"" "")))"),6.0)</f>
        <v>6</v>
      </c>
    </row>
    <row r="1884">
      <c r="A1884" s="1" t="s">
        <v>5267</v>
      </c>
      <c r="B1884" s="1" t="s">
        <v>5268</v>
      </c>
      <c r="C1884" s="1">
        <v>1.0</v>
      </c>
      <c r="D1884" s="1" t="s">
        <v>16113</v>
      </c>
      <c r="E1884" s="2" t="str">
        <f>IFERROR(__xludf.DUMMYFUNCTION("INDEX(SPLIT(A1884, ""_""), 2)"),"general")</f>
        <v>general</v>
      </c>
      <c r="F1884" s="1" t="s">
        <v>16166</v>
      </c>
      <c r="G1884" s="2">
        <f>IFERROR(__xludf.DUMMYFUNCTION("IF(B1884="""","""",COUNTA(SPLIT(B1884,"" "")))"),8.0)</f>
        <v>8</v>
      </c>
    </row>
    <row r="1885">
      <c r="A1885" s="1" t="s">
        <v>5269</v>
      </c>
      <c r="B1885" s="1" t="s">
        <v>5270</v>
      </c>
      <c r="C1885" s="1">
        <v>1.0</v>
      </c>
      <c r="D1885" s="1" t="s">
        <v>16113</v>
      </c>
      <c r="E1885" s="2" t="str">
        <f>IFERROR(__xludf.DUMMYFUNCTION("INDEX(SPLIT(A1885, ""_""), 2)"),"general")</f>
        <v>general</v>
      </c>
      <c r="F1885" s="1" t="s">
        <v>16166</v>
      </c>
      <c r="G1885" s="2">
        <f>IFERROR(__xludf.DUMMYFUNCTION("IF(B1885="""","""",COUNTA(SPLIT(B1885,"" "")))"),8.0)</f>
        <v>8</v>
      </c>
    </row>
    <row r="1886">
      <c r="A1886" s="1" t="s">
        <v>5271</v>
      </c>
      <c r="B1886" s="1" t="s">
        <v>5272</v>
      </c>
      <c r="C1886" s="1">
        <v>1.0</v>
      </c>
      <c r="D1886" s="1" t="s">
        <v>16113</v>
      </c>
      <c r="E1886" s="2" t="str">
        <f>IFERROR(__xludf.DUMMYFUNCTION("INDEX(SPLIT(A1886, ""_""), 2)"),"general")</f>
        <v>general</v>
      </c>
      <c r="F1886" s="1" t="s">
        <v>16166</v>
      </c>
      <c r="G1886" s="2">
        <f>IFERROR(__xludf.DUMMYFUNCTION("IF(B1886="""","""",COUNTA(SPLIT(B1886,"" "")))"),8.0)</f>
        <v>8</v>
      </c>
    </row>
    <row r="1887">
      <c r="A1887" s="1" t="s">
        <v>5273</v>
      </c>
      <c r="B1887" s="1" t="s">
        <v>5274</v>
      </c>
      <c r="C1887" s="1">
        <v>1.0</v>
      </c>
      <c r="D1887" s="1" t="s">
        <v>16113</v>
      </c>
      <c r="E1887" s="2" t="str">
        <f>IFERROR(__xludf.DUMMYFUNCTION("INDEX(SPLIT(A1887, ""_""), 2)"),"general")</f>
        <v>general</v>
      </c>
      <c r="F1887" s="1" t="s">
        <v>16166</v>
      </c>
      <c r="G1887" s="2">
        <f>IFERROR(__xludf.DUMMYFUNCTION("IF(B1887="""","""",COUNTA(SPLIT(B1887,"" "")))"),5.0)</f>
        <v>5</v>
      </c>
    </row>
    <row r="1888">
      <c r="A1888" s="1" t="s">
        <v>5275</v>
      </c>
      <c r="B1888" s="1" t="s">
        <v>5276</v>
      </c>
      <c r="C1888" s="1">
        <v>1.0</v>
      </c>
      <c r="D1888" s="1" t="s">
        <v>16113</v>
      </c>
      <c r="E1888" s="2" t="str">
        <f>IFERROR(__xludf.DUMMYFUNCTION("INDEX(SPLIT(A1888, ""_""), 2)"),"general")</f>
        <v>general</v>
      </c>
      <c r="F1888" s="1" t="s">
        <v>16166</v>
      </c>
      <c r="G1888" s="2">
        <f>IFERROR(__xludf.DUMMYFUNCTION("IF(B1888="""","""",COUNTA(SPLIT(B1888,"" "")))"),7.0)</f>
        <v>7</v>
      </c>
    </row>
    <row r="1889">
      <c r="A1889" s="1" t="s">
        <v>5277</v>
      </c>
      <c r="B1889" s="1" t="s">
        <v>5278</v>
      </c>
      <c r="C1889" s="1">
        <v>1.0</v>
      </c>
      <c r="D1889" s="1" t="s">
        <v>16113</v>
      </c>
      <c r="E1889" s="2" t="str">
        <f>IFERROR(__xludf.DUMMYFUNCTION("INDEX(SPLIT(A1889, ""_""), 2)"),"general")</f>
        <v>general</v>
      </c>
      <c r="F1889" s="1" t="s">
        <v>16166</v>
      </c>
      <c r="G1889" s="2">
        <f>IFERROR(__xludf.DUMMYFUNCTION("IF(B1889="""","""",COUNTA(SPLIT(B1889,"" "")))"),7.0)</f>
        <v>7</v>
      </c>
    </row>
    <row r="1890">
      <c r="A1890" s="1" t="s">
        <v>5279</v>
      </c>
      <c r="B1890" s="1" t="s">
        <v>5280</v>
      </c>
      <c r="C1890" s="1">
        <v>1.0</v>
      </c>
      <c r="D1890" s="1" t="s">
        <v>16113</v>
      </c>
      <c r="E1890" s="2" t="str">
        <f>IFERROR(__xludf.DUMMYFUNCTION("INDEX(SPLIT(A1890, ""_""), 2)"),"general")</f>
        <v>general</v>
      </c>
      <c r="F1890" s="1" t="s">
        <v>16166</v>
      </c>
      <c r="G1890" s="2">
        <f>IFERROR(__xludf.DUMMYFUNCTION("IF(B1890="""","""",COUNTA(SPLIT(B1890,"" "")))"),5.0)</f>
        <v>5</v>
      </c>
    </row>
    <row r="1891">
      <c r="A1891" s="1" t="s">
        <v>5281</v>
      </c>
      <c r="B1891" s="1" t="s">
        <v>5282</v>
      </c>
      <c r="C1891" s="1">
        <v>1.0</v>
      </c>
      <c r="D1891" s="1" t="s">
        <v>16113</v>
      </c>
      <c r="E1891" s="2" t="str">
        <f>IFERROR(__xludf.DUMMYFUNCTION("INDEX(SPLIT(A1891, ""_""), 2)"),"general")</f>
        <v>general</v>
      </c>
      <c r="F1891" s="1" t="s">
        <v>16166</v>
      </c>
      <c r="G1891" s="2">
        <f>IFERROR(__xludf.DUMMYFUNCTION("IF(B1891="""","""",COUNTA(SPLIT(B1891,"" "")))"),7.0)</f>
        <v>7</v>
      </c>
    </row>
    <row r="1892">
      <c r="A1892" s="1" t="s">
        <v>5283</v>
      </c>
      <c r="B1892" s="1" t="s">
        <v>5284</v>
      </c>
      <c r="C1892" s="1">
        <v>1.0</v>
      </c>
      <c r="D1892" s="1" t="s">
        <v>16113</v>
      </c>
      <c r="E1892" s="2" t="str">
        <f>IFERROR(__xludf.DUMMYFUNCTION("INDEX(SPLIT(A1892, ""_""), 2)"),"general")</f>
        <v>general</v>
      </c>
      <c r="F1892" s="1" t="s">
        <v>16166</v>
      </c>
      <c r="G1892" s="2">
        <f>IFERROR(__xludf.DUMMYFUNCTION("IF(B1892="""","""",COUNTA(SPLIT(B1892,"" "")))"),5.0)</f>
        <v>5</v>
      </c>
    </row>
    <row r="1893">
      <c r="A1893" s="1" t="s">
        <v>5285</v>
      </c>
      <c r="B1893" s="1" t="s">
        <v>5286</v>
      </c>
      <c r="C1893" s="1">
        <v>1.0</v>
      </c>
      <c r="D1893" s="1" t="s">
        <v>16113</v>
      </c>
      <c r="E1893" s="2" t="str">
        <f>IFERROR(__xludf.DUMMYFUNCTION("INDEX(SPLIT(A1893, ""_""), 2)"),"general")</f>
        <v>general</v>
      </c>
      <c r="F1893" s="1" t="s">
        <v>16166</v>
      </c>
      <c r="G1893" s="2">
        <f>IFERROR(__xludf.DUMMYFUNCTION("IF(B1893="""","""",COUNTA(SPLIT(B1893,"" "")))"),7.0)</f>
        <v>7</v>
      </c>
    </row>
    <row r="1894">
      <c r="A1894" s="1" t="s">
        <v>5287</v>
      </c>
      <c r="B1894" s="1" t="s">
        <v>5288</v>
      </c>
      <c r="C1894" s="1">
        <v>1.0</v>
      </c>
      <c r="D1894" s="1" t="s">
        <v>16113</v>
      </c>
      <c r="E1894" s="2" t="str">
        <f>IFERROR(__xludf.DUMMYFUNCTION("INDEX(SPLIT(A1894, ""_""), 2)"),"general")</f>
        <v>general</v>
      </c>
      <c r="F1894" s="1" t="s">
        <v>16166</v>
      </c>
      <c r="G1894" s="2">
        <f>IFERROR(__xludf.DUMMYFUNCTION("IF(B1894="""","""",COUNTA(SPLIT(B1894,"" "")))"),6.0)</f>
        <v>6</v>
      </c>
    </row>
    <row r="1895">
      <c r="A1895" s="1" t="s">
        <v>5289</v>
      </c>
      <c r="B1895" s="1" t="s">
        <v>5290</v>
      </c>
      <c r="C1895" s="1">
        <v>1.0</v>
      </c>
      <c r="D1895" s="1" t="s">
        <v>16113</v>
      </c>
      <c r="E1895" s="2" t="str">
        <f>IFERROR(__xludf.DUMMYFUNCTION("INDEX(SPLIT(A1895, ""_""), 2)"),"general")</f>
        <v>general</v>
      </c>
      <c r="F1895" s="1" t="s">
        <v>16166</v>
      </c>
      <c r="G1895" s="2">
        <f>IFERROR(__xludf.DUMMYFUNCTION("IF(B1895="""","""",COUNTA(SPLIT(B1895,"" "")))"),9.0)</f>
        <v>9</v>
      </c>
    </row>
    <row r="1896">
      <c r="A1896" s="1" t="s">
        <v>5291</v>
      </c>
      <c r="B1896" s="1" t="s">
        <v>5292</v>
      </c>
      <c r="C1896" s="1">
        <v>1.0</v>
      </c>
      <c r="D1896" s="1" t="s">
        <v>16113</v>
      </c>
      <c r="E1896" s="2" t="str">
        <f>IFERROR(__xludf.DUMMYFUNCTION("INDEX(SPLIT(A1896, ""_""), 2)"),"general")</f>
        <v>general</v>
      </c>
      <c r="F1896" s="1" t="s">
        <v>16166</v>
      </c>
      <c r="G1896" s="2">
        <f>IFERROR(__xludf.DUMMYFUNCTION("IF(B1896="""","""",COUNTA(SPLIT(B1896,"" "")))"),3.0)</f>
        <v>3</v>
      </c>
    </row>
    <row r="1897">
      <c r="A1897" s="1" t="s">
        <v>5293</v>
      </c>
      <c r="B1897" s="1" t="s">
        <v>5292</v>
      </c>
      <c r="C1897" s="1">
        <v>1.0</v>
      </c>
      <c r="D1897" s="1" t="s">
        <v>16113</v>
      </c>
      <c r="E1897" s="2" t="str">
        <f>IFERROR(__xludf.DUMMYFUNCTION("INDEX(SPLIT(A1897, ""_""), 2)"),"general")</f>
        <v>general</v>
      </c>
      <c r="F1897" s="1" t="s">
        <v>16166</v>
      </c>
      <c r="G1897" s="2">
        <f>IFERROR(__xludf.DUMMYFUNCTION("IF(B1897="""","""",COUNTA(SPLIT(B1897,"" "")))"),3.0)</f>
        <v>3</v>
      </c>
    </row>
    <row r="1898">
      <c r="A1898" s="1" t="s">
        <v>5294</v>
      </c>
      <c r="B1898" s="1" t="s">
        <v>5292</v>
      </c>
      <c r="C1898" s="1">
        <v>1.0</v>
      </c>
      <c r="D1898" s="1" t="s">
        <v>16113</v>
      </c>
      <c r="E1898" s="2" t="str">
        <f>IFERROR(__xludf.DUMMYFUNCTION("INDEX(SPLIT(A1898, ""_""), 2)"),"general")</f>
        <v>general</v>
      </c>
      <c r="F1898" s="1" t="s">
        <v>16166</v>
      </c>
      <c r="G1898" s="2">
        <f>IFERROR(__xludf.DUMMYFUNCTION("IF(B1898="""","""",COUNTA(SPLIT(B1898,"" "")))"),3.0)</f>
        <v>3</v>
      </c>
    </row>
    <row r="1899">
      <c r="A1899" s="1" t="s">
        <v>5295</v>
      </c>
      <c r="B1899" s="1" t="s">
        <v>5296</v>
      </c>
      <c r="C1899" s="1">
        <v>1.0</v>
      </c>
      <c r="D1899" s="1" t="s">
        <v>16113</v>
      </c>
      <c r="E1899" s="2" t="str">
        <f>IFERROR(__xludf.DUMMYFUNCTION("INDEX(SPLIT(A1899, ""_""), 2)"),"general")</f>
        <v>general</v>
      </c>
      <c r="F1899" s="1" t="s">
        <v>16166</v>
      </c>
      <c r="G1899" s="2">
        <f>IFERROR(__xludf.DUMMYFUNCTION("IF(B1899="""","""",COUNTA(SPLIT(B1899,"" "")))"),6.0)</f>
        <v>6</v>
      </c>
    </row>
    <row r="1900">
      <c r="A1900" s="1" t="s">
        <v>5297</v>
      </c>
      <c r="B1900" s="1" t="s">
        <v>5298</v>
      </c>
      <c r="C1900" s="1">
        <v>1.0</v>
      </c>
      <c r="D1900" s="1" t="s">
        <v>16113</v>
      </c>
      <c r="E1900" s="2" t="str">
        <f>IFERROR(__xludf.DUMMYFUNCTION("INDEX(SPLIT(A1900, ""_""), 2)"),"general")</f>
        <v>general</v>
      </c>
      <c r="F1900" s="1" t="s">
        <v>16166</v>
      </c>
      <c r="G1900" s="2">
        <f>IFERROR(__xludf.DUMMYFUNCTION("IF(B1900="""","""",COUNTA(SPLIT(B1900,"" "")))"),11.0)</f>
        <v>11</v>
      </c>
    </row>
    <row r="1901">
      <c r="A1901" s="1" t="s">
        <v>5299</v>
      </c>
      <c r="B1901" s="1" t="s">
        <v>5300</v>
      </c>
      <c r="C1901" s="1">
        <v>1.0</v>
      </c>
      <c r="D1901" s="1" t="s">
        <v>16113</v>
      </c>
      <c r="E1901" s="2" t="str">
        <f>IFERROR(__xludf.DUMMYFUNCTION("INDEX(SPLIT(A1901, ""_""), 2)"),"general")</f>
        <v>general</v>
      </c>
      <c r="F1901" s="1" t="s">
        <v>16166</v>
      </c>
      <c r="G1901" s="2">
        <f>IFERROR(__xludf.DUMMYFUNCTION("IF(B1901="""","""",COUNTA(SPLIT(B1901,"" "")))"),8.0)</f>
        <v>8</v>
      </c>
    </row>
    <row r="1902">
      <c r="A1902" s="1" t="s">
        <v>5301</v>
      </c>
      <c r="B1902" s="1" t="s">
        <v>5302</v>
      </c>
      <c r="C1902" s="1">
        <v>1.0</v>
      </c>
      <c r="D1902" s="1" t="s">
        <v>16113</v>
      </c>
      <c r="E1902" s="2" t="str">
        <f>IFERROR(__xludf.DUMMYFUNCTION("INDEX(SPLIT(A1902, ""_""), 2)"),"general")</f>
        <v>general</v>
      </c>
      <c r="F1902" s="1" t="s">
        <v>16166</v>
      </c>
      <c r="G1902" s="2">
        <f>IFERROR(__xludf.DUMMYFUNCTION("IF(B1902="""","""",COUNTA(SPLIT(B1902,"" "")))"),5.0)</f>
        <v>5</v>
      </c>
    </row>
    <row r="1903">
      <c r="A1903" s="1" t="s">
        <v>5303</v>
      </c>
      <c r="B1903" s="1" t="s">
        <v>5304</v>
      </c>
      <c r="C1903" s="1">
        <v>1.0</v>
      </c>
      <c r="D1903" s="1" t="s">
        <v>16113</v>
      </c>
      <c r="E1903" s="2" t="str">
        <f>IFERROR(__xludf.DUMMYFUNCTION("INDEX(SPLIT(A1903, ""_""), 2)"),"general")</f>
        <v>general</v>
      </c>
      <c r="F1903" s="1" t="s">
        <v>16166</v>
      </c>
      <c r="G1903" s="2">
        <f>IFERROR(__xludf.DUMMYFUNCTION("IF(B1903="""","""",COUNTA(SPLIT(B1903,"" "")))"),7.0)</f>
        <v>7</v>
      </c>
    </row>
    <row r="1904">
      <c r="A1904" s="1" t="s">
        <v>5305</v>
      </c>
      <c r="B1904" s="1" t="s">
        <v>5306</v>
      </c>
      <c r="C1904" s="1">
        <v>1.0</v>
      </c>
      <c r="D1904" s="1" t="s">
        <v>16113</v>
      </c>
      <c r="E1904" s="2" t="str">
        <f>IFERROR(__xludf.DUMMYFUNCTION("INDEX(SPLIT(A1904, ""_""), 2)"),"general")</f>
        <v>general</v>
      </c>
      <c r="F1904" s="1" t="s">
        <v>16166</v>
      </c>
      <c r="G1904" s="2">
        <f>IFERROR(__xludf.DUMMYFUNCTION("IF(B1904="""","""",COUNTA(SPLIT(B1904,"" "")))"),8.0)</f>
        <v>8</v>
      </c>
    </row>
    <row r="1905">
      <c r="A1905" s="1" t="s">
        <v>5307</v>
      </c>
      <c r="B1905" s="1" t="s">
        <v>5308</v>
      </c>
      <c r="C1905" s="1">
        <v>1.0</v>
      </c>
      <c r="D1905" s="1" t="s">
        <v>16113</v>
      </c>
      <c r="E1905" s="2" t="str">
        <f>IFERROR(__xludf.DUMMYFUNCTION("INDEX(SPLIT(A1905, ""_""), 2)"),"general")</f>
        <v>general</v>
      </c>
      <c r="F1905" s="1" t="s">
        <v>16166</v>
      </c>
      <c r="G1905" s="2">
        <f>IFERROR(__xludf.DUMMYFUNCTION("IF(B1905="""","""",COUNTA(SPLIT(B1905,"" "")))"),8.0)</f>
        <v>8</v>
      </c>
    </row>
    <row r="1906">
      <c r="A1906" s="1" t="s">
        <v>5309</v>
      </c>
      <c r="B1906" s="1" t="s">
        <v>5310</v>
      </c>
      <c r="C1906" s="1">
        <v>1.0</v>
      </c>
      <c r="D1906" s="1" t="s">
        <v>16113</v>
      </c>
      <c r="E1906" s="2" t="str">
        <f>IFERROR(__xludf.DUMMYFUNCTION("INDEX(SPLIT(A1906, ""_""), 2)"),"general")</f>
        <v>general</v>
      </c>
      <c r="F1906" s="1" t="s">
        <v>16166</v>
      </c>
      <c r="G1906" s="2">
        <f>IFERROR(__xludf.DUMMYFUNCTION("IF(B1906="""","""",COUNTA(SPLIT(B1906,"" "")))"),11.0)</f>
        <v>11</v>
      </c>
    </row>
    <row r="1907">
      <c r="A1907" s="1" t="s">
        <v>5311</v>
      </c>
      <c r="B1907" s="1" t="s">
        <v>5312</v>
      </c>
      <c r="C1907" s="1">
        <v>1.0</v>
      </c>
      <c r="D1907" s="1" t="s">
        <v>16113</v>
      </c>
      <c r="E1907" s="2" t="str">
        <f>IFERROR(__xludf.DUMMYFUNCTION("INDEX(SPLIT(A1907, ""_""), 2)"),"general")</f>
        <v>general</v>
      </c>
      <c r="F1907" s="1" t="s">
        <v>16166</v>
      </c>
      <c r="G1907" s="2">
        <f>IFERROR(__xludf.DUMMYFUNCTION("IF(B1907="""","""",COUNTA(SPLIT(B1907,"" "")))"),6.0)</f>
        <v>6</v>
      </c>
    </row>
    <row r="1908">
      <c r="A1908" s="1" t="s">
        <v>5313</v>
      </c>
      <c r="B1908" s="1" t="s">
        <v>5314</v>
      </c>
      <c r="C1908" s="1">
        <v>1.0</v>
      </c>
      <c r="D1908" s="1" t="s">
        <v>16113</v>
      </c>
      <c r="E1908" s="2" t="str">
        <f>IFERROR(__xludf.DUMMYFUNCTION("INDEX(SPLIT(A1908, ""_""), 2)"),"general")</f>
        <v>general</v>
      </c>
      <c r="F1908" s="1" t="s">
        <v>16166</v>
      </c>
      <c r="G1908" s="2">
        <f>IFERROR(__xludf.DUMMYFUNCTION("IF(B1908="""","""",COUNTA(SPLIT(B1908,"" "")))"),14.0)</f>
        <v>14</v>
      </c>
    </row>
    <row r="1909">
      <c r="A1909" s="1" t="s">
        <v>5315</v>
      </c>
      <c r="B1909" s="1" t="s">
        <v>5316</v>
      </c>
      <c r="C1909" s="1">
        <v>2.0</v>
      </c>
      <c r="D1909" s="1" t="s">
        <v>16118</v>
      </c>
      <c r="E1909" s="2" t="str">
        <f>IFERROR(__xludf.DUMMYFUNCTION("INDEX(SPLIT(A1909, ""_""), 2)"),"general")</f>
        <v>general</v>
      </c>
      <c r="F1909" s="1" t="s">
        <v>16166</v>
      </c>
      <c r="G1909" s="2">
        <f>IFERROR(__xludf.DUMMYFUNCTION("IF(B1909="""","""",COUNTA(SPLIT(B1909,"" "")))"),1.0)</f>
        <v>1</v>
      </c>
    </row>
    <row r="1910">
      <c r="A1910" s="1" t="s">
        <v>5317</v>
      </c>
      <c r="B1910" s="1" t="s">
        <v>5318</v>
      </c>
      <c r="C1910" s="1">
        <v>2.0</v>
      </c>
      <c r="D1910" s="1" t="s">
        <v>16118</v>
      </c>
      <c r="E1910" s="2" t="str">
        <f>IFERROR(__xludf.DUMMYFUNCTION("INDEX(SPLIT(A1910, ""_""), 2)"),"general")</f>
        <v>general</v>
      </c>
      <c r="F1910" s="1" t="s">
        <v>16166</v>
      </c>
      <c r="G1910" s="2">
        <f>IFERROR(__xludf.DUMMYFUNCTION("IF(B1910="""","""",COUNTA(SPLIT(B1910,"" "")))"),1.0)</f>
        <v>1</v>
      </c>
    </row>
    <row r="1911">
      <c r="A1911" s="1" t="s">
        <v>5319</v>
      </c>
      <c r="B1911" s="1" t="s">
        <v>5320</v>
      </c>
      <c r="C1911" s="1">
        <v>2.0</v>
      </c>
      <c r="D1911" s="1" t="s">
        <v>16118</v>
      </c>
      <c r="E1911" s="2" t="str">
        <f>IFERROR(__xludf.DUMMYFUNCTION("INDEX(SPLIT(A1911, ""_""), 2)"),"general")</f>
        <v>general</v>
      </c>
      <c r="F1911" s="1" t="s">
        <v>16166</v>
      </c>
      <c r="G1911" s="2">
        <f>IFERROR(__xludf.DUMMYFUNCTION("IF(B1911="""","""",COUNTA(SPLIT(B1911,"" "")))"),1.0)</f>
        <v>1</v>
      </c>
    </row>
    <row r="1912">
      <c r="A1912" s="1" t="s">
        <v>5321</v>
      </c>
      <c r="B1912" s="1" t="s">
        <v>5322</v>
      </c>
      <c r="C1912" s="1">
        <v>2.0</v>
      </c>
      <c r="D1912" s="1" t="s">
        <v>16118</v>
      </c>
      <c r="E1912" s="2" t="str">
        <f>IFERROR(__xludf.DUMMYFUNCTION("INDEX(SPLIT(A1912, ""_""), 2)"),"general")</f>
        <v>general</v>
      </c>
      <c r="F1912" s="1" t="s">
        <v>16166</v>
      </c>
      <c r="G1912" s="2">
        <f>IFERROR(__xludf.DUMMYFUNCTION("IF(B1912="""","""",COUNTA(SPLIT(B1912,"" "")))"),1.0)</f>
        <v>1</v>
      </c>
    </row>
    <row r="1913">
      <c r="A1913" s="1" t="s">
        <v>5323</v>
      </c>
      <c r="B1913" s="1" t="s">
        <v>5316</v>
      </c>
      <c r="C1913" s="1">
        <v>2.0</v>
      </c>
      <c r="D1913" s="1" t="s">
        <v>16118</v>
      </c>
      <c r="E1913" s="2" t="str">
        <f>IFERROR(__xludf.DUMMYFUNCTION("INDEX(SPLIT(A1913, ""_""), 2)"),"general")</f>
        <v>general</v>
      </c>
      <c r="F1913" s="1" t="s">
        <v>16166</v>
      </c>
      <c r="G1913" s="2">
        <f>IFERROR(__xludf.DUMMYFUNCTION("IF(B1913="""","""",COUNTA(SPLIT(B1913,"" "")))"),1.0)</f>
        <v>1</v>
      </c>
    </row>
    <row r="1914">
      <c r="A1914" s="1" t="s">
        <v>5324</v>
      </c>
      <c r="B1914" s="1" t="s">
        <v>5325</v>
      </c>
      <c r="C1914" s="1">
        <v>2.0</v>
      </c>
      <c r="D1914" s="1" t="s">
        <v>16118</v>
      </c>
      <c r="E1914" s="2" t="str">
        <f>IFERROR(__xludf.DUMMYFUNCTION("INDEX(SPLIT(A1914, ""_""), 2)"),"general")</f>
        <v>general</v>
      </c>
      <c r="F1914" s="1" t="s">
        <v>16166</v>
      </c>
      <c r="G1914" s="2">
        <f>IFERROR(__xludf.DUMMYFUNCTION("IF(B1914="""","""",COUNTA(SPLIT(B1914,"" "")))"),1.0)</f>
        <v>1</v>
      </c>
    </row>
    <row r="1915">
      <c r="A1915" s="1" t="s">
        <v>5326</v>
      </c>
      <c r="B1915" s="1" t="s">
        <v>5322</v>
      </c>
      <c r="C1915" s="1">
        <v>2.0</v>
      </c>
      <c r="D1915" s="1" t="s">
        <v>16118</v>
      </c>
      <c r="E1915" s="2" t="str">
        <f>IFERROR(__xludf.DUMMYFUNCTION("INDEX(SPLIT(A1915, ""_""), 2)"),"general")</f>
        <v>general</v>
      </c>
      <c r="F1915" s="1" t="s">
        <v>16166</v>
      </c>
      <c r="G1915" s="2">
        <f>IFERROR(__xludf.DUMMYFUNCTION("IF(B1915="""","""",COUNTA(SPLIT(B1915,"" "")))"),1.0)</f>
        <v>1</v>
      </c>
    </row>
    <row r="1916">
      <c r="A1916" s="1" t="s">
        <v>5327</v>
      </c>
      <c r="B1916" s="1" t="s">
        <v>5328</v>
      </c>
      <c r="C1916" s="1">
        <v>2.0</v>
      </c>
      <c r="D1916" s="1" t="s">
        <v>16118</v>
      </c>
      <c r="E1916" s="2" t="str">
        <f>IFERROR(__xludf.DUMMYFUNCTION("INDEX(SPLIT(A1916, ""_""), 2)"),"general")</f>
        <v>general</v>
      </c>
      <c r="F1916" s="1" t="s">
        <v>16166</v>
      </c>
      <c r="G1916" s="2">
        <f>IFERROR(__xludf.DUMMYFUNCTION("IF(B1916="""","""",COUNTA(SPLIT(B1916,"" "")))"),1.0)</f>
        <v>1</v>
      </c>
    </row>
    <row r="1917">
      <c r="A1917" s="1" t="s">
        <v>5329</v>
      </c>
      <c r="B1917" s="1" t="s">
        <v>5330</v>
      </c>
      <c r="C1917" s="1">
        <v>2.0</v>
      </c>
      <c r="D1917" s="1" t="s">
        <v>16118</v>
      </c>
      <c r="E1917" s="2" t="str">
        <f>IFERROR(__xludf.DUMMYFUNCTION("INDEX(SPLIT(A1917, ""_""), 2)"),"general")</f>
        <v>general</v>
      </c>
      <c r="F1917" s="1" t="s">
        <v>16166</v>
      </c>
      <c r="G1917" s="2">
        <f>IFERROR(__xludf.DUMMYFUNCTION("IF(B1917="""","""",COUNTA(SPLIT(B1917,"" "")))"),1.0)</f>
        <v>1</v>
      </c>
    </row>
    <row r="1918">
      <c r="A1918" s="1" t="s">
        <v>5331</v>
      </c>
      <c r="B1918" s="1" t="s">
        <v>5316</v>
      </c>
      <c r="C1918" s="1">
        <v>2.0</v>
      </c>
      <c r="D1918" s="1" t="s">
        <v>16118</v>
      </c>
      <c r="E1918" s="2" t="str">
        <f>IFERROR(__xludf.DUMMYFUNCTION("INDEX(SPLIT(A1918, ""_""), 2)"),"general")</f>
        <v>general</v>
      </c>
      <c r="F1918" s="1" t="s">
        <v>16166</v>
      </c>
      <c r="G1918" s="2">
        <f>IFERROR(__xludf.DUMMYFUNCTION("IF(B1918="""","""",COUNTA(SPLIT(B1918,"" "")))"),1.0)</f>
        <v>1</v>
      </c>
    </row>
    <row r="1919">
      <c r="A1919" s="1" t="s">
        <v>5332</v>
      </c>
      <c r="B1919" s="1" t="s">
        <v>5316</v>
      </c>
      <c r="C1919" s="1">
        <v>2.0</v>
      </c>
      <c r="D1919" s="1" t="s">
        <v>16118</v>
      </c>
      <c r="E1919" s="2" t="str">
        <f>IFERROR(__xludf.DUMMYFUNCTION("INDEX(SPLIT(A1919, ""_""), 2)"),"general")</f>
        <v>general</v>
      </c>
      <c r="F1919" s="1" t="s">
        <v>16166</v>
      </c>
      <c r="G1919" s="2">
        <f>IFERROR(__xludf.DUMMYFUNCTION("IF(B1919="""","""",COUNTA(SPLIT(B1919,"" "")))"),1.0)</f>
        <v>1</v>
      </c>
    </row>
    <row r="1920">
      <c r="A1920" s="1" t="s">
        <v>5333</v>
      </c>
      <c r="B1920" s="1" t="s">
        <v>5334</v>
      </c>
      <c r="C1920" s="1">
        <v>2.0</v>
      </c>
      <c r="D1920" s="1" t="s">
        <v>16118</v>
      </c>
      <c r="E1920" s="2" t="str">
        <f>IFERROR(__xludf.DUMMYFUNCTION("INDEX(SPLIT(A1920, ""_""), 2)"),"general")</f>
        <v>general</v>
      </c>
      <c r="F1920" s="1" t="s">
        <v>16166</v>
      </c>
      <c r="G1920" s="2">
        <f>IFERROR(__xludf.DUMMYFUNCTION("IF(B1920="""","""",COUNTA(SPLIT(B1920,"" "")))"),1.0)</f>
        <v>1</v>
      </c>
    </row>
    <row r="1921">
      <c r="A1921" s="1" t="s">
        <v>5335</v>
      </c>
      <c r="B1921" s="1" t="s">
        <v>5336</v>
      </c>
      <c r="C1921" s="1">
        <v>2.0</v>
      </c>
      <c r="D1921" s="1" t="s">
        <v>16118</v>
      </c>
      <c r="E1921" s="2" t="str">
        <f>IFERROR(__xludf.DUMMYFUNCTION("INDEX(SPLIT(A1921, ""_""), 2)"),"general")</f>
        <v>general</v>
      </c>
      <c r="F1921" s="1" t="s">
        <v>16166</v>
      </c>
      <c r="G1921" s="2">
        <f>IFERROR(__xludf.DUMMYFUNCTION("IF(B1921="""","""",COUNTA(SPLIT(B1921,"" "")))"),4.0)</f>
        <v>4</v>
      </c>
    </row>
    <row r="1922">
      <c r="A1922" s="1" t="s">
        <v>5337</v>
      </c>
      <c r="B1922" s="1" t="s">
        <v>5338</v>
      </c>
      <c r="C1922" s="1">
        <v>2.0</v>
      </c>
      <c r="D1922" s="1" t="s">
        <v>16118</v>
      </c>
      <c r="E1922" s="2" t="str">
        <f>IFERROR(__xludf.DUMMYFUNCTION("INDEX(SPLIT(A1922, ""_""), 2)"),"general")</f>
        <v>general</v>
      </c>
      <c r="F1922" s="1" t="s">
        <v>16166</v>
      </c>
      <c r="G1922" s="2">
        <f>IFERROR(__xludf.DUMMYFUNCTION("IF(B1922="""","""",COUNTA(SPLIT(B1922,"" "")))"),2.0)</f>
        <v>2</v>
      </c>
    </row>
    <row r="1923">
      <c r="A1923" s="1" t="s">
        <v>5339</v>
      </c>
      <c r="B1923" s="1" t="s">
        <v>5340</v>
      </c>
      <c r="C1923" s="1">
        <v>2.0</v>
      </c>
      <c r="D1923" s="1" t="s">
        <v>16118</v>
      </c>
      <c r="E1923" s="2" t="str">
        <f>IFERROR(__xludf.DUMMYFUNCTION("INDEX(SPLIT(A1923, ""_""), 2)"),"general")</f>
        <v>general</v>
      </c>
      <c r="F1923" s="1" t="s">
        <v>16166</v>
      </c>
      <c r="G1923" s="2">
        <f>IFERROR(__xludf.DUMMYFUNCTION("IF(B1923="""","""",COUNTA(SPLIT(B1923,"" "")))"),2.0)</f>
        <v>2</v>
      </c>
    </row>
    <row r="1924">
      <c r="A1924" s="1" t="s">
        <v>5341</v>
      </c>
      <c r="B1924" s="1" t="s">
        <v>5342</v>
      </c>
      <c r="C1924" s="1">
        <v>2.0</v>
      </c>
      <c r="D1924" s="1" t="s">
        <v>16118</v>
      </c>
      <c r="E1924" s="2" t="str">
        <f>IFERROR(__xludf.DUMMYFUNCTION("INDEX(SPLIT(A1924, ""_""), 2)"),"general")</f>
        <v>general</v>
      </c>
      <c r="F1924" s="1" t="s">
        <v>16166</v>
      </c>
      <c r="G1924" s="2">
        <f>IFERROR(__xludf.DUMMYFUNCTION("IF(B1924="""","""",COUNTA(SPLIT(B1924,"" "")))"),4.0)</f>
        <v>4</v>
      </c>
    </row>
    <row r="1925">
      <c r="A1925" s="1" t="s">
        <v>5343</v>
      </c>
      <c r="B1925" s="1" t="s">
        <v>5344</v>
      </c>
      <c r="C1925" s="1">
        <v>2.0</v>
      </c>
      <c r="D1925" s="1" t="s">
        <v>16118</v>
      </c>
      <c r="E1925" s="2" t="str">
        <f>IFERROR(__xludf.DUMMYFUNCTION("INDEX(SPLIT(A1925, ""_""), 2)"),"general")</f>
        <v>general</v>
      </c>
      <c r="F1925" s="1" t="s">
        <v>16166</v>
      </c>
      <c r="G1925" s="2">
        <f>IFERROR(__xludf.DUMMYFUNCTION("IF(B1925="""","""",COUNTA(SPLIT(B1925,"" "")))"),1.0)</f>
        <v>1</v>
      </c>
    </row>
    <row r="1926">
      <c r="A1926" s="1" t="s">
        <v>5345</v>
      </c>
      <c r="B1926" s="1" t="s">
        <v>5325</v>
      </c>
      <c r="C1926" s="1">
        <v>2.0</v>
      </c>
      <c r="D1926" s="1" t="s">
        <v>16118</v>
      </c>
      <c r="E1926" s="2" t="str">
        <f>IFERROR(__xludf.DUMMYFUNCTION("INDEX(SPLIT(A1926, ""_""), 2)"),"general")</f>
        <v>general</v>
      </c>
      <c r="F1926" s="1" t="s">
        <v>16166</v>
      </c>
      <c r="G1926" s="2">
        <f>IFERROR(__xludf.DUMMYFUNCTION("IF(B1926="""","""",COUNTA(SPLIT(B1926,"" "")))"),1.0)</f>
        <v>1</v>
      </c>
    </row>
    <row r="1927">
      <c r="A1927" s="1" t="s">
        <v>5346</v>
      </c>
      <c r="B1927" s="1" t="s">
        <v>5347</v>
      </c>
      <c r="C1927" s="1">
        <v>2.0</v>
      </c>
      <c r="D1927" s="1" t="s">
        <v>16118</v>
      </c>
      <c r="E1927" s="2" t="str">
        <f>IFERROR(__xludf.DUMMYFUNCTION("INDEX(SPLIT(A1927, ""_""), 2)"),"general")</f>
        <v>general</v>
      </c>
      <c r="F1927" s="1" t="s">
        <v>16166</v>
      </c>
      <c r="G1927" s="2">
        <f>IFERROR(__xludf.DUMMYFUNCTION("IF(B1927="""","""",COUNTA(SPLIT(B1927,"" "")))"),1.0)</f>
        <v>1</v>
      </c>
    </row>
    <row r="1928">
      <c r="A1928" s="1" t="s">
        <v>5348</v>
      </c>
      <c r="B1928" s="1" t="s">
        <v>5349</v>
      </c>
      <c r="C1928" s="1">
        <v>2.0</v>
      </c>
      <c r="D1928" s="1" t="s">
        <v>16118</v>
      </c>
      <c r="E1928" s="2" t="str">
        <f>IFERROR(__xludf.DUMMYFUNCTION("INDEX(SPLIT(A1928, ""_""), 2)"),"general")</f>
        <v>general</v>
      </c>
      <c r="F1928" s="1" t="s">
        <v>16166</v>
      </c>
      <c r="G1928" s="2">
        <f>IFERROR(__xludf.DUMMYFUNCTION("IF(B1928="""","""",COUNTA(SPLIT(B1928,"" "")))"),1.0)</f>
        <v>1</v>
      </c>
    </row>
    <row r="1929">
      <c r="A1929" s="1" t="s">
        <v>5350</v>
      </c>
      <c r="B1929" s="1" t="s">
        <v>5351</v>
      </c>
      <c r="C1929" s="1">
        <v>2.0</v>
      </c>
      <c r="D1929" s="1" t="s">
        <v>16118</v>
      </c>
      <c r="E1929" s="2" t="str">
        <f>IFERROR(__xludf.DUMMYFUNCTION("INDEX(SPLIT(A1929, ""_""), 2)"),"general")</f>
        <v>general</v>
      </c>
      <c r="F1929" s="1" t="s">
        <v>16166</v>
      </c>
      <c r="G1929" s="2">
        <f>IFERROR(__xludf.DUMMYFUNCTION("IF(B1929="""","""",COUNTA(SPLIT(B1929,"" "")))"),1.0)</f>
        <v>1</v>
      </c>
    </row>
    <row r="1930">
      <c r="A1930" s="1" t="s">
        <v>5352</v>
      </c>
      <c r="B1930" s="1" t="s">
        <v>5353</v>
      </c>
      <c r="C1930" s="1">
        <v>2.0</v>
      </c>
      <c r="D1930" s="1" t="s">
        <v>16118</v>
      </c>
      <c r="E1930" s="2" t="str">
        <f>IFERROR(__xludf.DUMMYFUNCTION("INDEX(SPLIT(A1930, ""_""), 2)"),"general")</f>
        <v>general</v>
      </c>
      <c r="F1930" s="1" t="s">
        <v>16166</v>
      </c>
      <c r="G1930" s="2">
        <f>IFERROR(__xludf.DUMMYFUNCTION("IF(B1930="""","""",COUNTA(SPLIT(B1930,"" "")))"),4.0)</f>
        <v>4</v>
      </c>
    </row>
    <row r="1931">
      <c r="A1931" s="1" t="s">
        <v>5354</v>
      </c>
      <c r="B1931" s="1" t="s">
        <v>5355</v>
      </c>
      <c r="C1931" s="1">
        <v>2.0</v>
      </c>
      <c r="D1931" s="1" t="s">
        <v>16118</v>
      </c>
      <c r="E1931" s="2" t="str">
        <f>IFERROR(__xludf.DUMMYFUNCTION("INDEX(SPLIT(A1931, ""_""), 2)"),"general")</f>
        <v>general</v>
      </c>
      <c r="F1931" s="1" t="s">
        <v>16166</v>
      </c>
      <c r="G1931" s="2">
        <f>IFERROR(__xludf.DUMMYFUNCTION("IF(B1931="""","""",COUNTA(SPLIT(B1931,"" "")))"),3.0)</f>
        <v>3</v>
      </c>
    </row>
    <row r="1932">
      <c r="A1932" s="1" t="s">
        <v>5356</v>
      </c>
      <c r="B1932" s="1" t="s">
        <v>5357</v>
      </c>
      <c r="C1932" s="1">
        <v>2.0</v>
      </c>
      <c r="D1932" s="1" t="s">
        <v>16118</v>
      </c>
      <c r="E1932" s="2" t="str">
        <f>IFERROR(__xludf.DUMMYFUNCTION("INDEX(SPLIT(A1932, ""_""), 2)"),"general")</f>
        <v>general</v>
      </c>
      <c r="F1932" s="1" t="s">
        <v>16166</v>
      </c>
      <c r="G1932" s="2">
        <f>IFERROR(__xludf.DUMMYFUNCTION("IF(B1932="""","""",COUNTA(SPLIT(B1932,"" "")))"),4.0)</f>
        <v>4</v>
      </c>
    </row>
    <row r="1933">
      <c r="A1933" s="1" t="s">
        <v>5358</v>
      </c>
      <c r="B1933" s="1" t="s">
        <v>5359</v>
      </c>
      <c r="C1933" s="1">
        <v>2.0</v>
      </c>
      <c r="D1933" s="1" t="s">
        <v>16118</v>
      </c>
      <c r="E1933" s="2" t="str">
        <f>IFERROR(__xludf.DUMMYFUNCTION("INDEX(SPLIT(A1933, ""_""), 2)"),"general")</f>
        <v>general</v>
      </c>
      <c r="F1933" s="1" t="s">
        <v>16166</v>
      </c>
      <c r="G1933" s="2">
        <f>IFERROR(__xludf.DUMMYFUNCTION("IF(B1933="""","""",COUNTA(SPLIT(B1933,"" "")))"),3.0)</f>
        <v>3</v>
      </c>
    </row>
    <row r="1934">
      <c r="A1934" s="1" t="s">
        <v>5360</v>
      </c>
      <c r="B1934" s="1" t="s">
        <v>5361</v>
      </c>
      <c r="C1934" s="1">
        <v>2.0</v>
      </c>
      <c r="D1934" s="1" t="s">
        <v>16118</v>
      </c>
      <c r="E1934" s="2" t="str">
        <f>IFERROR(__xludf.DUMMYFUNCTION("INDEX(SPLIT(A1934, ""_""), 2)"),"general")</f>
        <v>general</v>
      </c>
      <c r="F1934" s="1" t="s">
        <v>16166</v>
      </c>
      <c r="G1934" s="2">
        <f>IFERROR(__xludf.DUMMYFUNCTION("IF(B1934="""","""",COUNTA(SPLIT(B1934,"" "")))"),4.0)</f>
        <v>4</v>
      </c>
    </row>
    <row r="1935">
      <c r="A1935" s="1" t="s">
        <v>5362</v>
      </c>
      <c r="B1935" s="1" t="s">
        <v>5363</v>
      </c>
      <c r="C1935" s="1">
        <v>2.0</v>
      </c>
      <c r="D1935" s="1" t="s">
        <v>16118</v>
      </c>
      <c r="E1935" s="2" t="str">
        <f>IFERROR(__xludf.DUMMYFUNCTION("INDEX(SPLIT(A1935, ""_""), 2)"),"general")</f>
        <v>general</v>
      </c>
      <c r="F1935" s="1" t="s">
        <v>16166</v>
      </c>
      <c r="G1935" s="2">
        <f>IFERROR(__xludf.DUMMYFUNCTION("IF(B1935="""","""",COUNTA(SPLIT(B1935,"" "")))"),3.0)</f>
        <v>3</v>
      </c>
    </row>
    <row r="1936">
      <c r="A1936" s="1" t="s">
        <v>5364</v>
      </c>
      <c r="B1936" s="1" t="s">
        <v>5365</v>
      </c>
      <c r="C1936" s="1">
        <v>2.0</v>
      </c>
      <c r="D1936" s="1" t="s">
        <v>16118</v>
      </c>
      <c r="E1936" s="2" t="str">
        <f>IFERROR(__xludf.DUMMYFUNCTION("INDEX(SPLIT(A1936, ""_""), 2)"),"general")</f>
        <v>general</v>
      </c>
      <c r="F1936" s="1" t="s">
        <v>16166</v>
      </c>
      <c r="G1936" s="2">
        <f>IFERROR(__xludf.DUMMYFUNCTION("IF(B1936="""","""",COUNTA(SPLIT(B1936,"" "")))"),2.0)</f>
        <v>2</v>
      </c>
    </row>
    <row r="1937">
      <c r="A1937" s="1" t="s">
        <v>5366</v>
      </c>
      <c r="B1937" s="1" t="s">
        <v>5367</v>
      </c>
      <c r="C1937" s="1">
        <v>2.0</v>
      </c>
      <c r="D1937" s="1" t="s">
        <v>16118</v>
      </c>
      <c r="E1937" s="2" t="str">
        <f>IFERROR(__xludf.DUMMYFUNCTION("INDEX(SPLIT(A1937, ""_""), 2)"),"general")</f>
        <v>general</v>
      </c>
      <c r="F1937" s="1" t="s">
        <v>16166</v>
      </c>
      <c r="G1937" s="2">
        <f>IFERROR(__xludf.DUMMYFUNCTION("IF(B1937="""","""",COUNTA(SPLIT(B1937,"" "")))"),8.0)</f>
        <v>8</v>
      </c>
    </row>
    <row r="1938">
      <c r="A1938" s="1" t="s">
        <v>5368</v>
      </c>
      <c r="B1938" s="1" t="s">
        <v>5369</v>
      </c>
      <c r="C1938" s="1">
        <v>2.0</v>
      </c>
      <c r="D1938" s="1" t="s">
        <v>16118</v>
      </c>
      <c r="E1938" s="2" t="str">
        <f>IFERROR(__xludf.DUMMYFUNCTION("INDEX(SPLIT(A1938, ""_""), 2)"),"general")</f>
        <v>general</v>
      </c>
      <c r="F1938" s="1" t="s">
        <v>16166</v>
      </c>
      <c r="G1938" s="2">
        <f>IFERROR(__xludf.DUMMYFUNCTION("IF(B1938="""","""",COUNTA(SPLIT(B1938,"" "")))"),1.0)</f>
        <v>1</v>
      </c>
    </row>
    <row r="1939">
      <c r="A1939" s="1" t="s">
        <v>5370</v>
      </c>
      <c r="B1939" s="1" t="s">
        <v>5371</v>
      </c>
      <c r="C1939" s="1">
        <v>2.0</v>
      </c>
      <c r="D1939" s="1" t="s">
        <v>16118</v>
      </c>
      <c r="E1939" s="2" t="str">
        <f>IFERROR(__xludf.DUMMYFUNCTION("INDEX(SPLIT(A1939, ""_""), 2)"),"general")</f>
        <v>general</v>
      </c>
      <c r="F1939" s="1" t="s">
        <v>16166</v>
      </c>
      <c r="G1939" s="2">
        <f>IFERROR(__xludf.DUMMYFUNCTION("IF(B1939="""","""",COUNTA(SPLIT(B1939,"" "")))"),3.0)</f>
        <v>3</v>
      </c>
    </row>
    <row r="1940">
      <c r="A1940" s="1" t="s">
        <v>5372</v>
      </c>
      <c r="B1940" s="1" t="s">
        <v>4708</v>
      </c>
      <c r="C1940" s="1">
        <v>2.0</v>
      </c>
      <c r="D1940" s="1" t="s">
        <v>16118</v>
      </c>
      <c r="E1940" s="2" t="str">
        <f>IFERROR(__xludf.DUMMYFUNCTION("INDEX(SPLIT(A1940, ""_""), 2)"),"general")</f>
        <v>general</v>
      </c>
      <c r="F1940" s="1" t="s">
        <v>16166</v>
      </c>
      <c r="G1940" s="2">
        <f>IFERROR(__xludf.DUMMYFUNCTION("IF(B1940="""","""",COUNTA(SPLIT(B1940,"" "")))"),1.0)</f>
        <v>1</v>
      </c>
    </row>
    <row r="1941">
      <c r="A1941" s="1" t="s">
        <v>5373</v>
      </c>
      <c r="B1941" s="1" t="s">
        <v>4872</v>
      </c>
      <c r="C1941" s="1">
        <v>2.0</v>
      </c>
      <c r="D1941" s="1" t="s">
        <v>16118</v>
      </c>
      <c r="E1941" s="2" t="str">
        <f>IFERROR(__xludf.DUMMYFUNCTION("INDEX(SPLIT(A1941, ""_""), 2)"),"general")</f>
        <v>general</v>
      </c>
      <c r="F1941" s="1" t="s">
        <v>16166</v>
      </c>
      <c r="G1941" s="2">
        <f>IFERROR(__xludf.DUMMYFUNCTION("IF(B1941="""","""",COUNTA(SPLIT(B1941,"" "")))"),1.0)</f>
        <v>1</v>
      </c>
    </row>
    <row r="1942">
      <c r="A1942" s="1" t="s">
        <v>5374</v>
      </c>
      <c r="B1942" s="1" t="s">
        <v>4712</v>
      </c>
      <c r="C1942" s="1">
        <v>2.0</v>
      </c>
      <c r="D1942" s="1" t="s">
        <v>16118</v>
      </c>
      <c r="E1942" s="2" t="str">
        <f>IFERROR(__xludf.DUMMYFUNCTION("INDEX(SPLIT(A1942, ""_""), 2)"),"general")</f>
        <v>general</v>
      </c>
      <c r="F1942" s="1" t="s">
        <v>16166</v>
      </c>
      <c r="G1942" s="2">
        <f>IFERROR(__xludf.DUMMYFUNCTION("IF(B1942="""","""",COUNTA(SPLIT(B1942,"" "")))"),1.0)</f>
        <v>1</v>
      </c>
    </row>
    <row r="1943">
      <c r="A1943" s="1" t="s">
        <v>5375</v>
      </c>
      <c r="B1943" s="1" t="s">
        <v>4708</v>
      </c>
      <c r="C1943" s="1">
        <v>2.0</v>
      </c>
      <c r="D1943" s="1" t="s">
        <v>16118</v>
      </c>
      <c r="E1943" s="2" t="str">
        <f>IFERROR(__xludf.DUMMYFUNCTION("INDEX(SPLIT(A1943, ""_""), 2)"),"general")</f>
        <v>general</v>
      </c>
      <c r="F1943" s="1" t="s">
        <v>16166</v>
      </c>
      <c r="G1943" s="2">
        <f>IFERROR(__xludf.DUMMYFUNCTION("IF(B1943="""","""",COUNTA(SPLIT(B1943,"" "")))"),1.0)</f>
        <v>1</v>
      </c>
    </row>
    <row r="1944">
      <c r="A1944" s="1" t="s">
        <v>5376</v>
      </c>
      <c r="B1944" s="1" t="s">
        <v>1650</v>
      </c>
      <c r="C1944" s="1">
        <v>2.0</v>
      </c>
      <c r="D1944" s="1" t="s">
        <v>16118</v>
      </c>
      <c r="E1944" s="2" t="str">
        <f>IFERROR(__xludf.DUMMYFUNCTION("INDEX(SPLIT(A1944, ""_""), 2)"),"general")</f>
        <v>general</v>
      </c>
      <c r="F1944" s="1" t="s">
        <v>16166</v>
      </c>
      <c r="G1944" s="2">
        <f>IFERROR(__xludf.DUMMYFUNCTION("IF(B1944="""","""",COUNTA(SPLIT(B1944,"" "")))"),1.0)</f>
        <v>1</v>
      </c>
    </row>
    <row r="1945">
      <c r="A1945" s="1" t="s">
        <v>5377</v>
      </c>
      <c r="B1945" s="1" t="s">
        <v>4710</v>
      </c>
      <c r="C1945" s="1">
        <v>2.0</v>
      </c>
      <c r="D1945" s="1" t="s">
        <v>16118</v>
      </c>
      <c r="E1945" s="2" t="str">
        <f>IFERROR(__xludf.DUMMYFUNCTION("INDEX(SPLIT(A1945, ""_""), 2)"),"general")</f>
        <v>general</v>
      </c>
      <c r="F1945" s="1" t="s">
        <v>16166</v>
      </c>
      <c r="G1945" s="2">
        <f>IFERROR(__xludf.DUMMYFUNCTION("IF(B1945="""","""",COUNTA(SPLIT(B1945,"" "")))"),1.0)</f>
        <v>1</v>
      </c>
    </row>
    <row r="1946">
      <c r="A1946" s="1" t="s">
        <v>5378</v>
      </c>
      <c r="B1946" s="1" t="s">
        <v>4712</v>
      </c>
      <c r="C1946" s="1">
        <v>2.0</v>
      </c>
      <c r="D1946" s="1" t="s">
        <v>16118</v>
      </c>
      <c r="E1946" s="2" t="str">
        <f>IFERROR(__xludf.DUMMYFUNCTION("INDEX(SPLIT(A1946, ""_""), 2)"),"general")</f>
        <v>general</v>
      </c>
      <c r="F1946" s="1" t="s">
        <v>16166</v>
      </c>
      <c r="G1946" s="2">
        <f>IFERROR(__xludf.DUMMYFUNCTION("IF(B1946="""","""",COUNTA(SPLIT(B1946,"" "")))"),1.0)</f>
        <v>1</v>
      </c>
    </row>
    <row r="1947">
      <c r="A1947" s="1" t="s">
        <v>5379</v>
      </c>
      <c r="B1947" s="1" t="s">
        <v>5380</v>
      </c>
      <c r="C1947" s="1">
        <v>2.0</v>
      </c>
      <c r="D1947" s="1" t="s">
        <v>16118</v>
      </c>
      <c r="E1947" s="2" t="str">
        <f>IFERROR(__xludf.DUMMYFUNCTION("INDEX(SPLIT(A1947, ""_""), 2)"),"general")</f>
        <v>general</v>
      </c>
      <c r="F1947" s="1" t="s">
        <v>16166</v>
      </c>
      <c r="G1947" s="2">
        <f>IFERROR(__xludf.DUMMYFUNCTION("IF(B1947="""","""",COUNTA(SPLIT(B1947,"" "")))"),2.0)</f>
        <v>2</v>
      </c>
    </row>
    <row r="1948">
      <c r="A1948" s="1" t="s">
        <v>5381</v>
      </c>
      <c r="B1948" s="1" t="s">
        <v>5382</v>
      </c>
      <c r="C1948" s="1">
        <v>2.0</v>
      </c>
      <c r="D1948" s="1" t="s">
        <v>16118</v>
      </c>
      <c r="E1948" s="2" t="str">
        <f>IFERROR(__xludf.DUMMYFUNCTION("INDEX(SPLIT(A1948, ""_""), 2)"),"general")</f>
        <v>general</v>
      </c>
      <c r="F1948" s="1" t="s">
        <v>16166</v>
      </c>
      <c r="G1948" s="2">
        <f>IFERROR(__xludf.DUMMYFUNCTION("IF(B1948="""","""",COUNTA(SPLIT(B1948,"" "")))"),2.0)</f>
        <v>2</v>
      </c>
    </row>
    <row r="1949">
      <c r="A1949" s="1" t="s">
        <v>5383</v>
      </c>
      <c r="B1949" s="1" t="s">
        <v>5384</v>
      </c>
      <c r="C1949" s="1">
        <v>2.0</v>
      </c>
      <c r="D1949" s="1" t="s">
        <v>16118</v>
      </c>
      <c r="E1949" s="2" t="str">
        <f>IFERROR(__xludf.DUMMYFUNCTION("INDEX(SPLIT(A1949, ""_""), 2)"),"general")</f>
        <v>general</v>
      </c>
      <c r="F1949" s="1" t="s">
        <v>16166</v>
      </c>
      <c r="G1949" s="2">
        <f>IFERROR(__xludf.DUMMYFUNCTION("IF(B1949="""","""",COUNTA(SPLIT(B1949,"" "")))"),2.0)</f>
        <v>2</v>
      </c>
    </row>
    <row r="1950">
      <c r="A1950" s="1" t="s">
        <v>5385</v>
      </c>
      <c r="B1950" s="1" t="s">
        <v>5386</v>
      </c>
      <c r="C1950" s="1">
        <v>2.0</v>
      </c>
      <c r="D1950" s="1" t="s">
        <v>16118</v>
      </c>
      <c r="E1950" s="2" t="str">
        <f>IFERROR(__xludf.DUMMYFUNCTION("INDEX(SPLIT(A1950, ""_""), 2)"),"general")</f>
        <v>general</v>
      </c>
      <c r="F1950" s="1" t="s">
        <v>16166</v>
      </c>
      <c r="G1950" s="2">
        <f>IFERROR(__xludf.DUMMYFUNCTION("IF(B1950="""","""",COUNTA(SPLIT(B1950,"" "")))"),3.0)</f>
        <v>3</v>
      </c>
    </row>
    <row r="1951">
      <c r="A1951" s="1" t="s">
        <v>5387</v>
      </c>
      <c r="B1951" s="1" t="s">
        <v>5388</v>
      </c>
      <c r="C1951" s="1">
        <v>2.0</v>
      </c>
      <c r="D1951" s="1" t="s">
        <v>16118</v>
      </c>
      <c r="E1951" s="2" t="str">
        <f>IFERROR(__xludf.DUMMYFUNCTION("INDEX(SPLIT(A1951, ""_""), 2)"),"general")</f>
        <v>general</v>
      </c>
      <c r="F1951" s="1" t="s">
        <v>16166</v>
      </c>
      <c r="G1951" s="2">
        <f>IFERROR(__xludf.DUMMYFUNCTION("IF(B1951="""","""",COUNTA(SPLIT(B1951,"" "")))"),2.0)</f>
        <v>2</v>
      </c>
    </row>
    <row r="1952">
      <c r="A1952" s="1" t="s">
        <v>5389</v>
      </c>
      <c r="B1952" s="1" t="s">
        <v>5390</v>
      </c>
      <c r="C1952" s="1">
        <v>2.0</v>
      </c>
      <c r="D1952" s="1" t="s">
        <v>16118</v>
      </c>
      <c r="E1952" s="2" t="str">
        <f>IFERROR(__xludf.DUMMYFUNCTION("INDEX(SPLIT(A1952, ""_""), 2)"),"general")</f>
        <v>general</v>
      </c>
      <c r="F1952" s="1" t="s">
        <v>16166</v>
      </c>
      <c r="G1952" s="2">
        <f>IFERROR(__xludf.DUMMYFUNCTION("IF(B1952="""","""",COUNTA(SPLIT(B1952,"" "")))"),4.0)</f>
        <v>4</v>
      </c>
    </row>
    <row r="1953">
      <c r="A1953" s="1" t="s">
        <v>5391</v>
      </c>
      <c r="B1953" s="1" t="s">
        <v>5392</v>
      </c>
      <c r="C1953" s="1">
        <v>2.0</v>
      </c>
      <c r="D1953" s="1" t="s">
        <v>16118</v>
      </c>
      <c r="E1953" s="2" t="str">
        <f>IFERROR(__xludf.DUMMYFUNCTION("INDEX(SPLIT(A1953, ""_""), 2)"),"general")</f>
        <v>general</v>
      </c>
      <c r="F1953" s="1" t="s">
        <v>16166</v>
      </c>
      <c r="G1953" s="2">
        <f>IFERROR(__xludf.DUMMYFUNCTION("IF(B1953="""","""",COUNTA(SPLIT(B1953,"" "")))"),3.0)</f>
        <v>3</v>
      </c>
    </row>
    <row r="1954">
      <c r="A1954" s="1" t="s">
        <v>5393</v>
      </c>
      <c r="B1954" s="1" t="s">
        <v>5394</v>
      </c>
      <c r="C1954" s="1">
        <v>2.0</v>
      </c>
      <c r="D1954" s="1" t="s">
        <v>16118</v>
      </c>
      <c r="E1954" s="2" t="str">
        <f>IFERROR(__xludf.DUMMYFUNCTION("INDEX(SPLIT(A1954, ""_""), 2)"),"general")</f>
        <v>general</v>
      </c>
      <c r="F1954" s="1" t="s">
        <v>16166</v>
      </c>
      <c r="G1954" s="2">
        <f>IFERROR(__xludf.DUMMYFUNCTION("IF(B1954="""","""",COUNTA(SPLIT(B1954,"" "")))"),6.0)</f>
        <v>6</v>
      </c>
    </row>
    <row r="1955">
      <c r="A1955" s="1" t="s">
        <v>5395</v>
      </c>
      <c r="B1955" s="1" t="s">
        <v>5396</v>
      </c>
      <c r="C1955" s="1">
        <v>2.0</v>
      </c>
      <c r="D1955" s="1" t="s">
        <v>16118</v>
      </c>
      <c r="E1955" s="2" t="str">
        <f>IFERROR(__xludf.DUMMYFUNCTION("INDEX(SPLIT(A1955, ""_""), 2)"),"general")</f>
        <v>general</v>
      </c>
      <c r="F1955" s="1" t="s">
        <v>16166</v>
      </c>
      <c r="G1955" s="2">
        <f>IFERROR(__xludf.DUMMYFUNCTION("IF(B1955="""","""",COUNTA(SPLIT(B1955,"" "")))"),3.0)</f>
        <v>3</v>
      </c>
    </row>
    <row r="1956">
      <c r="A1956" s="1" t="s">
        <v>5397</v>
      </c>
      <c r="B1956" s="1" t="s">
        <v>5398</v>
      </c>
      <c r="C1956" s="1">
        <v>2.0</v>
      </c>
      <c r="D1956" s="1" t="s">
        <v>16118</v>
      </c>
      <c r="E1956" s="2" t="str">
        <f>IFERROR(__xludf.DUMMYFUNCTION("INDEX(SPLIT(A1956, ""_""), 2)"),"general")</f>
        <v>general</v>
      </c>
      <c r="F1956" s="1" t="s">
        <v>16166</v>
      </c>
      <c r="G1956" s="2">
        <f>IFERROR(__xludf.DUMMYFUNCTION("IF(B1956="""","""",COUNTA(SPLIT(B1956,"" "")))"),4.0)</f>
        <v>4</v>
      </c>
    </row>
    <row r="1957">
      <c r="A1957" s="1" t="s">
        <v>5399</v>
      </c>
      <c r="B1957" s="1" t="s">
        <v>5400</v>
      </c>
      <c r="C1957" s="1">
        <v>2.0</v>
      </c>
      <c r="D1957" s="1" t="s">
        <v>16118</v>
      </c>
      <c r="E1957" s="2" t="str">
        <f>IFERROR(__xludf.DUMMYFUNCTION("INDEX(SPLIT(A1957, ""_""), 2)"),"general")</f>
        <v>general</v>
      </c>
      <c r="F1957" s="1" t="s">
        <v>16166</v>
      </c>
      <c r="G1957" s="2">
        <f>IFERROR(__xludf.DUMMYFUNCTION("IF(B1957="""","""",COUNTA(SPLIT(B1957,"" "")))"),3.0)</f>
        <v>3</v>
      </c>
    </row>
    <row r="1958">
      <c r="A1958" s="1" t="s">
        <v>5401</v>
      </c>
      <c r="B1958" s="1" t="s">
        <v>5292</v>
      </c>
      <c r="C1958" s="1">
        <v>2.0</v>
      </c>
      <c r="D1958" s="1" t="s">
        <v>16118</v>
      </c>
      <c r="E1958" s="2" t="str">
        <f>IFERROR(__xludf.DUMMYFUNCTION("INDEX(SPLIT(A1958, ""_""), 2)"),"general")</f>
        <v>general</v>
      </c>
      <c r="F1958" s="1" t="s">
        <v>16166</v>
      </c>
      <c r="G1958" s="2">
        <f>IFERROR(__xludf.DUMMYFUNCTION("IF(B1958="""","""",COUNTA(SPLIT(B1958,"" "")))"),3.0)</f>
        <v>3</v>
      </c>
    </row>
    <row r="1959">
      <c r="A1959" s="1" t="s">
        <v>5402</v>
      </c>
      <c r="B1959" s="1" t="s">
        <v>5403</v>
      </c>
      <c r="C1959" s="1">
        <v>2.0</v>
      </c>
      <c r="D1959" s="1" t="s">
        <v>16118</v>
      </c>
      <c r="E1959" s="2" t="str">
        <f>IFERROR(__xludf.DUMMYFUNCTION("INDEX(SPLIT(A1959, ""_""), 2)"),"general")</f>
        <v>general</v>
      </c>
      <c r="F1959" s="1" t="s">
        <v>16166</v>
      </c>
      <c r="G1959" s="2">
        <f>IFERROR(__xludf.DUMMYFUNCTION("IF(B1959="""","""",COUNTA(SPLIT(B1959,"" "")))"),3.0)</f>
        <v>3</v>
      </c>
    </row>
    <row r="1960">
      <c r="A1960" s="1" t="s">
        <v>5404</v>
      </c>
      <c r="B1960" s="1" t="s">
        <v>5405</v>
      </c>
      <c r="C1960" s="1">
        <v>2.0</v>
      </c>
      <c r="D1960" s="1" t="s">
        <v>16118</v>
      </c>
      <c r="E1960" s="2" t="str">
        <f>IFERROR(__xludf.DUMMYFUNCTION("INDEX(SPLIT(A1960, ""_""), 2)"),"general")</f>
        <v>general</v>
      </c>
      <c r="F1960" s="1" t="s">
        <v>16166</v>
      </c>
      <c r="G1960" s="2">
        <f>IFERROR(__xludf.DUMMYFUNCTION("IF(B1960="""","""",COUNTA(SPLIT(B1960,"" "")))"),6.0)</f>
        <v>6</v>
      </c>
    </row>
    <row r="1961">
      <c r="A1961" s="1" t="s">
        <v>5406</v>
      </c>
      <c r="B1961" s="1" t="s">
        <v>5407</v>
      </c>
      <c r="C1961" s="1">
        <v>2.0</v>
      </c>
      <c r="D1961" s="1" t="s">
        <v>16118</v>
      </c>
      <c r="E1961" s="2" t="str">
        <f>IFERROR(__xludf.DUMMYFUNCTION("INDEX(SPLIT(A1961, ""_""), 2)"),"general")</f>
        <v>general</v>
      </c>
      <c r="F1961" s="1" t="s">
        <v>16166</v>
      </c>
      <c r="G1961" s="2">
        <f>IFERROR(__xludf.DUMMYFUNCTION("IF(B1961="""","""",COUNTA(SPLIT(B1961,"" "")))"),5.0)</f>
        <v>5</v>
      </c>
    </row>
    <row r="1962">
      <c r="A1962" s="1" t="s">
        <v>5408</v>
      </c>
      <c r="B1962" s="1" t="s">
        <v>5409</v>
      </c>
      <c r="C1962" s="1">
        <v>2.0</v>
      </c>
      <c r="D1962" s="1" t="s">
        <v>16118</v>
      </c>
      <c r="E1962" s="2" t="str">
        <f>IFERROR(__xludf.DUMMYFUNCTION("INDEX(SPLIT(A1962, ""_""), 2)"),"general")</f>
        <v>general</v>
      </c>
      <c r="F1962" s="1" t="s">
        <v>16166</v>
      </c>
      <c r="G1962" s="2">
        <f>IFERROR(__xludf.DUMMYFUNCTION("IF(B1962="""","""",COUNTA(SPLIT(B1962,"" "")))"),5.0)</f>
        <v>5</v>
      </c>
    </row>
    <row r="1963">
      <c r="A1963" s="1" t="s">
        <v>5410</v>
      </c>
      <c r="B1963" s="1" t="s">
        <v>5411</v>
      </c>
      <c r="C1963" s="1">
        <v>2.0</v>
      </c>
      <c r="D1963" s="1" t="s">
        <v>16118</v>
      </c>
      <c r="E1963" s="2" t="str">
        <f>IFERROR(__xludf.DUMMYFUNCTION("INDEX(SPLIT(A1963, ""_""), 2)"),"general")</f>
        <v>general</v>
      </c>
      <c r="F1963" s="1" t="s">
        <v>16166</v>
      </c>
      <c r="G1963" s="2">
        <f>IFERROR(__xludf.DUMMYFUNCTION("IF(B1963="""","""",COUNTA(SPLIT(B1963,"" "")))"),6.0)</f>
        <v>6</v>
      </c>
    </row>
    <row r="1964">
      <c r="A1964" s="1" t="s">
        <v>5412</v>
      </c>
      <c r="B1964" s="1" t="s">
        <v>5413</v>
      </c>
      <c r="C1964" s="1">
        <v>2.0</v>
      </c>
      <c r="D1964" s="1" t="s">
        <v>16118</v>
      </c>
      <c r="E1964" s="2" t="str">
        <f>IFERROR(__xludf.DUMMYFUNCTION("INDEX(SPLIT(A1964, ""_""), 2)"),"general")</f>
        <v>general</v>
      </c>
      <c r="F1964" s="1" t="s">
        <v>16166</v>
      </c>
      <c r="G1964" s="2">
        <f>IFERROR(__xludf.DUMMYFUNCTION("IF(B1964="""","""",COUNTA(SPLIT(B1964,"" "")))"),8.0)</f>
        <v>8</v>
      </c>
    </row>
    <row r="1965">
      <c r="A1965" s="1" t="s">
        <v>5414</v>
      </c>
      <c r="B1965" s="1" t="s">
        <v>5415</v>
      </c>
      <c r="C1965" s="1">
        <v>2.0</v>
      </c>
      <c r="D1965" s="1" t="s">
        <v>16118</v>
      </c>
      <c r="E1965" s="2" t="str">
        <f>IFERROR(__xludf.DUMMYFUNCTION("INDEX(SPLIT(A1965, ""_""), 2)"),"general")</f>
        <v>general</v>
      </c>
      <c r="F1965" s="1" t="s">
        <v>16166</v>
      </c>
      <c r="G1965" s="2">
        <f>IFERROR(__xludf.DUMMYFUNCTION("IF(B1965="""","""",COUNTA(SPLIT(B1965,"" "")))"),5.0)</f>
        <v>5</v>
      </c>
    </row>
    <row r="1966">
      <c r="A1966" s="1" t="s">
        <v>5416</v>
      </c>
      <c r="B1966" s="1" t="s">
        <v>5417</v>
      </c>
      <c r="C1966" s="1">
        <v>2.0</v>
      </c>
      <c r="D1966" s="1" t="s">
        <v>16118</v>
      </c>
      <c r="E1966" s="2" t="str">
        <f>IFERROR(__xludf.DUMMYFUNCTION("INDEX(SPLIT(A1966, ""_""), 2)"),"general")</f>
        <v>general</v>
      </c>
      <c r="F1966" s="1" t="s">
        <v>16166</v>
      </c>
      <c r="G1966" s="2">
        <f>IFERROR(__xludf.DUMMYFUNCTION("IF(B1966="""","""",COUNTA(SPLIT(B1966,"" "")))"),5.0)</f>
        <v>5</v>
      </c>
    </row>
    <row r="1967">
      <c r="A1967" s="1" t="s">
        <v>5418</v>
      </c>
      <c r="B1967" s="1" t="s">
        <v>5419</v>
      </c>
      <c r="C1967" s="1">
        <v>2.0</v>
      </c>
      <c r="D1967" s="1" t="s">
        <v>16118</v>
      </c>
      <c r="E1967" s="2" t="str">
        <f>IFERROR(__xludf.DUMMYFUNCTION("INDEX(SPLIT(A1967, ""_""), 2)"),"general")</f>
        <v>general</v>
      </c>
      <c r="F1967" s="1" t="s">
        <v>16166</v>
      </c>
      <c r="G1967" s="2">
        <f>IFERROR(__xludf.DUMMYFUNCTION("IF(B1967="""","""",COUNTA(SPLIT(B1967,"" "")))"),4.0)</f>
        <v>4</v>
      </c>
    </row>
    <row r="1968">
      <c r="A1968" s="1" t="s">
        <v>5420</v>
      </c>
      <c r="B1968" s="1" t="s">
        <v>5421</v>
      </c>
      <c r="C1968" s="1">
        <v>2.0</v>
      </c>
      <c r="D1968" s="1" t="s">
        <v>16118</v>
      </c>
      <c r="E1968" s="2" t="str">
        <f>IFERROR(__xludf.DUMMYFUNCTION("INDEX(SPLIT(A1968, ""_""), 2)"),"general")</f>
        <v>general</v>
      </c>
      <c r="F1968" s="1" t="s">
        <v>16166</v>
      </c>
      <c r="G1968" s="2">
        <f>IFERROR(__xludf.DUMMYFUNCTION("IF(B1968="""","""",COUNTA(SPLIT(B1968,"" "")))"),4.0)</f>
        <v>4</v>
      </c>
    </row>
    <row r="1969">
      <c r="A1969" s="1" t="s">
        <v>5422</v>
      </c>
      <c r="B1969" s="1" t="s">
        <v>5423</v>
      </c>
      <c r="C1969" s="1">
        <v>2.0</v>
      </c>
      <c r="D1969" s="1" t="s">
        <v>16118</v>
      </c>
      <c r="E1969" s="2" t="str">
        <f>IFERROR(__xludf.DUMMYFUNCTION("INDEX(SPLIT(A1969, ""_""), 2)"),"general")</f>
        <v>general</v>
      </c>
      <c r="F1969" s="1" t="s">
        <v>16166</v>
      </c>
      <c r="G1969" s="2">
        <f>IFERROR(__xludf.DUMMYFUNCTION("IF(B1969="""","""",COUNTA(SPLIT(B1969,"" "")))"),4.0)</f>
        <v>4</v>
      </c>
    </row>
    <row r="1970">
      <c r="A1970" s="1" t="s">
        <v>5424</v>
      </c>
      <c r="B1970" s="1" t="s">
        <v>5425</v>
      </c>
      <c r="C1970" s="1">
        <v>2.0</v>
      </c>
      <c r="D1970" s="1" t="s">
        <v>16118</v>
      </c>
      <c r="E1970" s="2" t="str">
        <f>IFERROR(__xludf.DUMMYFUNCTION("INDEX(SPLIT(A1970, ""_""), 2)"),"general")</f>
        <v>general</v>
      </c>
      <c r="F1970" s="1" t="s">
        <v>16166</v>
      </c>
      <c r="G1970" s="2">
        <f>IFERROR(__xludf.DUMMYFUNCTION("IF(B1970="""","""",COUNTA(SPLIT(B1970,"" "")))"),6.0)</f>
        <v>6</v>
      </c>
    </row>
    <row r="1971">
      <c r="A1971" s="1" t="s">
        <v>5426</v>
      </c>
      <c r="B1971" s="1" t="s">
        <v>5427</v>
      </c>
      <c r="C1971" s="1">
        <v>2.0</v>
      </c>
      <c r="D1971" s="1" t="s">
        <v>16118</v>
      </c>
      <c r="E1971" s="2" t="str">
        <f>IFERROR(__xludf.DUMMYFUNCTION("INDEX(SPLIT(A1971, ""_""), 2)"),"general")</f>
        <v>general</v>
      </c>
      <c r="F1971" s="1" t="s">
        <v>16166</v>
      </c>
      <c r="G1971" s="2">
        <f>IFERROR(__xludf.DUMMYFUNCTION("IF(B1971="""","""",COUNTA(SPLIT(B1971,"" "")))"),14.0)</f>
        <v>14</v>
      </c>
    </row>
    <row r="1972">
      <c r="A1972" s="1" t="s">
        <v>5428</v>
      </c>
      <c r="B1972" s="1" t="s">
        <v>5429</v>
      </c>
      <c r="C1972" s="1">
        <v>2.0</v>
      </c>
      <c r="D1972" s="1" t="s">
        <v>16118</v>
      </c>
      <c r="E1972" s="2" t="str">
        <f>IFERROR(__xludf.DUMMYFUNCTION("INDEX(SPLIT(A1972, ""_""), 2)"),"general")</f>
        <v>general</v>
      </c>
      <c r="F1972" s="1" t="s">
        <v>16166</v>
      </c>
      <c r="G1972" s="2">
        <f>IFERROR(__xludf.DUMMYFUNCTION("IF(B1972="""","""",COUNTA(SPLIT(B1972,"" "")))"),6.0)</f>
        <v>6</v>
      </c>
    </row>
    <row r="1973">
      <c r="A1973" s="1" t="s">
        <v>5430</v>
      </c>
      <c r="B1973" s="1" t="s">
        <v>5431</v>
      </c>
      <c r="C1973" s="1">
        <v>2.0</v>
      </c>
      <c r="D1973" s="1" t="s">
        <v>16118</v>
      </c>
      <c r="E1973" s="2" t="str">
        <f>IFERROR(__xludf.DUMMYFUNCTION("INDEX(SPLIT(A1973, ""_""), 2)"),"general")</f>
        <v>general</v>
      </c>
      <c r="F1973" s="1" t="s">
        <v>16166</v>
      </c>
      <c r="G1973" s="2">
        <f>IFERROR(__xludf.DUMMYFUNCTION("IF(B1973="""","""",COUNTA(SPLIT(B1973,"" "")))"),5.0)</f>
        <v>5</v>
      </c>
    </row>
    <row r="1974">
      <c r="A1974" s="1" t="s">
        <v>5432</v>
      </c>
      <c r="B1974" s="1" t="s">
        <v>5433</v>
      </c>
      <c r="C1974" s="1">
        <v>2.0</v>
      </c>
      <c r="D1974" s="1" t="s">
        <v>16118</v>
      </c>
      <c r="E1974" s="2" t="str">
        <f>IFERROR(__xludf.DUMMYFUNCTION("INDEX(SPLIT(A1974, ""_""), 2)"),"general")</f>
        <v>general</v>
      </c>
      <c r="F1974" s="1" t="s">
        <v>16166</v>
      </c>
      <c r="G1974" s="2">
        <f>IFERROR(__xludf.DUMMYFUNCTION("IF(B1974="""","""",COUNTA(SPLIT(B1974,"" "")))"),6.0)</f>
        <v>6</v>
      </c>
    </row>
    <row r="1975">
      <c r="A1975" s="1" t="s">
        <v>5434</v>
      </c>
      <c r="B1975" s="1" t="s">
        <v>5435</v>
      </c>
      <c r="C1975" s="1">
        <v>2.0</v>
      </c>
      <c r="D1975" s="1" t="s">
        <v>16118</v>
      </c>
      <c r="E1975" s="2" t="str">
        <f>IFERROR(__xludf.DUMMYFUNCTION("INDEX(SPLIT(A1975, ""_""), 2)"),"general")</f>
        <v>general</v>
      </c>
      <c r="F1975" s="1" t="s">
        <v>16166</v>
      </c>
      <c r="G1975" s="2">
        <f>IFERROR(__xludf.DUMMYFUNCTION("IF(B1975="""","""",COUNTA(SPLIT(B1975,"" "")))"),2.0)</f>
        <v>2</v>
      </c>
    </row>
    <row r="1976">
      <c r="A1976" s="1" t="s">
        <v>5436</v>
      </c>
      <c r="B1976" s="1" t="s">
        <v>5437</v>
      </c>
      <c r="C1976" s="1">
        <v>2.0</v>
      </c>
      <c r="D1976" s="1" t="s">
        <v>16118</v>
      </c>
      <c r="E1976" s="2" t="str">
        <f>IFERROR(__xludf.DUMMYFUNCTION("INDEX(SPLIT(A1976, ""_""), 2)"),"general")</f>
        <v>general</v>
      </c>
      <c r="F1976" s="1" t="s">
        <v>16166</v>
      </c>
      <c r="G1976" s="2">
        <f>IFERROR(__xludf.DUMMYFUNCTION("IF(B1976="""","""",COUNTA(SPLIT(B1976,"" "")))"),3.0)</f>
        <v>3</v>
      </c>
    </row>
    <row r="1977">
      <c r="A1977" s="1" t="s">
        <v>5438</v>
      </c>
      <c r="B1977" s="1" t="s">
        <v>5439</v>
      </c>
      <c r="C1977" s="1">
        <v>2.0</v>
      </c>
      <c r="D1977" s="1" t="s">
        <v>16118</v>
      </c>
      <c r="E1977" s="2" t="str">
        <f>IFERROR(__xludf.DUMMYFUNCTION("INDEX(SPLIT(A1977, ""_""), 2)"),"general")</f>
        <v>general</v>
      </c>
      <c r="F1977" s="1" t="s">
        <v>16166</v>
      </c>
      <c r="G1977" s="2">
        <f>IFERROR(__xludf.DUMMYFUNCTION("IF(B1977="""","""",COUNTA(SPLIT(B1977,"" "")))"),5.0)</f>
        <v>5</v>
      </c>
    </row>
    <row r="1978">
      <c r="A1978" s="1" t="s">
        <v>5440</v>
      </c>
      <c r="B1978" s="1" t="s">
        <v>5441</v>
      </c>
      <c r="C1978" s="1">
        <v>2.0</v>
      </c>
      <c r="D1978" s="1" t="s">
        <v>16118</v>
      </c>
      <c r="E1978" s="2" t="str">
        <f>IFERROR(__xludf.DUMMYFUNCTION("INDEX(SPLIT(A1978, ""_""), 2)"),"general")</f>
        <v>general</v>
      </c>
      <c r="F1978" s="1" t="s">
        <v>16166</v>
      </c>
      <c r="G1978" s="2">
        <f>IFERROR(__xludf.DUMMYFUNCTION("IF(B1978="""","""",COUNTA(SPLIT(B1978,"" "")))"),6.0)</f>
        <v>6</v>
      </c>
    </row>
    <row r="1979">
      <c r="A1979" s="1" t="s">
        <v>5442</v>
      </c>
      <c r="B1979" s="1" t="s">
        <v>5443</v>
      </c>
      <c r="C1979" s="1">
        <v>2.0</v>
      </c>
      <c r="D1979" s="1" t="s">
        <v>16118</v>
      </c>
      <c r="E1979" s="2" t="str">
        <f>IFERROR(__xludf.DUMMYFUNCTION("INDEX(SPLIT(A1979, ""_""), 2)"),"general")</f>
        <v>general</v>
      </c>
      <c r="F1979" s="1" t="s">
        <v>16166</v>
      </c>
      <c r="G1979" s="2">
        <f>IFERROR(__xludf.DUMMYFUNCTION("IF(B1979="""","""",COUNTA(SPLIT(B1979,"" "")))"),1.0)</f>
        <v>1</v>
      </c>
    </row>
    <row r="1980">
      <c r="A1980" s="1" t="s">
        <v>5444</v>
      </c>
      <c r="B1980" s="1" t="s">
        <v>5371</v>
      </c>
      <c r="C1980" s="1">
        <v>2.0</v>
      </c>
      <c r="D1980" s="1" t="s">
        <v>16118</v>
      </c>
      <c r="E1980" s="2" t="str">
        <f>IFERROR(__xludf.DUMMYFUNCTION("INDEX(SPLIT(A1980, ""_""), 2)"),"general")</f>
        <v>general</v>
      </c>
      <c r="F1980" s="1" t="s">
        <v>16166</v>
      </c>
      <c r="G1980" s="2">
        <f>IFERROR(__xludf.DUMMYFUNCTION("IF(B1980="""","""",COUNTA(SPLIT(B1980,"" "")))"),3.0)</f>
        <v>3</v>
      </c>
    </row>
    <row r="1981">
      <c r="A1981" s="1" t="s">
        <v>5445</v>
      </c>
      <c r="B1981" s="1" t="s">
        <v>5446</v>
      </c>
      <c r="C1981" s="1">
        <v>2.0</v>
      </c>
      <c r="D1981" s="1" t="s">
        <v>16118</v>
      </c>
      <c r="E1981" s="2" t="str">
        <f>IFERROR(__xludf.DUMMYFUNCTION("INDEX(SPLIT(A1981, ""_""), 2)"),"general")</f>
        <v>general</v>
      </c>
      <c r="F1981" s="1" t="s">
        <v>16166</v>
      </c>
      <c r="G1981" s="2">
        <f>IFERROR(__xludf.DUMMYFUNCTION("IF(B1981="""","""",COUNTA(SPLIT(B1981,"" "")))"),2.0)</f>
        <v>2</v>
      </c>
    </row>
    <row r="1982">
      <c r="A1982" s="1" t="s">
        <v>5447</v>
      </c>
      <c r="B1982" s="1" t="s">
        <v>5448</v>
      </c>
      <c r="C1982" s="1">
        <v>2.0</v>
      </c>
      <c r="D1982" s="1" t="s">
        <v>16118</v>
      </c>
      <c r="E1982" s="2" t="str">
        <f>IFERROR(__xludf.DUMMYFUNCTION("INDEX(SPLIT(A1982, ""_""), 2)"),"general")</f>
        <v>general</v>
      </c>
      <c r="F1982" s="1" t="s">
        <v>16166</v>
      </c>
      <c r="G1982" s="2">
        <f>IFERROR(__xludf.DUMMYFUNCTION("IF(B1982="""","""",COUNTA(SPLIT(B1982,"" "")))"),5.0)</f>
        <v>5</v>
      </c>
    </row>
    <row r="1983">
      <c r="A1983" s="1" t="s">
        <v>5449</v>
      </c>
      <c r="B1983" s="1" t="s">
        <v>5450</v>
      </c>
      <c r="C1983" s="1">
        <v>2.0</v>
      </c>
      <c r="D1983" s="1" t="s">
        <v>16118</v>
      </c>
      <c r="E1983" s="2" t="str">
        <f>IFERROR(__xludf.DUMMYFUNCTION("INDEX(SPLIT(A1983, ""_""), 2)"),"general")</f>
        <v>general</v>
      </c>
      <c r="F1983" s="1" t="s">
        <v>16166</v>
      </c>
      <c r="G1983" s="2">
        <f>IFERROR(__xludf.DUMMYFUNCTION("IF(B1983="""","""",COUNTA(SPLIT(B1983,"" "")))"),4.0)</f>
        <v>4</v>
      </c>
    </row>
    <row r="1984">
      <c r="A1984" s="1" t="s">
        <v>5451</v>
      </c>
      <c r="B1984" s="1" t="s">
        <v>5452</v>
      </c>
      <c r="C1984" s="1">
        <v>2.0</v>
      </c>
      <c r="D1984" s="1" t="s">
        <v>16118</v>
      </c>
      <c r="E1984" s="2" t="str">
        <f>IFERROR(__xludf.DUMMYFUNCTION("INDEX(SPLIT(A1984, ""_""), 2)"),"general")</f>
        <v>general</v>
      </c>
      <c r="F1984" s="1" t="s">
        <v>16166</v>
      </c>
      <c r="G1984" s="2">
        <f>IFERROR(__xludf.DUMMYFUNCTION("IF(B1984="""","""",COUNTA(SPLIT(B1984,"" "")))"),5.0)</f>
        <v>5</v>
      </c>
    </row>
    <row r="1985">
      <c r="A1985" s="1" t="s">
        <v>5453</v>
      </c>
      <c r="B1985" s="1" t="s">
        <v>5454</v>
      </c>
      <c r="C1985" s="1">
        <v>2.0</v>
      </c>
      <c r="D1985" s="1" t="s">
        <v>16118</v>
      </c>
      <c r="E1985" s="2" t="str">
        <f>IFERROR(__xludf.DUMMYFUNCTION("INDEX(SPLIT(A1985, ""_""), 2)"),"general")</f>
        <v>general</v>
      </c>
      <c r="F1985" s="1" t="s">
        <v>16166</v>
      </c>
      <c r="G1985" s="2">
        <f>IFERROR(__xludf.DUMMYFUNCTION("IF(B1985="""","""",COUNTA(SPLIT(B1985,"" "")))"),5.0)</f>
        <v>5</v>
      </c>
    </row>
    <row r="1986">
      <c r="A1986" s="1" t="s">
        <v>5455</v>
      </c>
      <c r="B1986" s="1" t="s">
        <v>5456</v>
      </c>
      <c r="C1986" s="1">
        <v>2.0</v>
      </c>
      <c r="D1986" s="1" t="s">
        <v>16118</v>
      </c>
      <c r="E1986" s="2" t="str">
        <f>IFERROR(__xludf.DUMMYFUNCTION("INDEX(SPLIT(A1986, ""_""), 2)"),"general")</f>
        <v>general</v>
      </c>
      <c r="F1986" s="1" t="s">
        <v>16166</v>
      </c>
      <c r="G1986" s="2">
        <f>IFERROR(__xludf.DUMMYFUNCTION("IF(B1986="""","""",COUNTA(SPLIT(B1986,"" "")))"),4.0)</f>
        <v>4</v>
      </c>
    </row>
    <row r="1987">
      <c r="A1987" s="1" t="s">
        <v>5457</v>
      </c>
      <c r="B1987" s="1" t="s">
        <v>5458</v>
      </c>
      <c r="C1987" s="1">
        <v>2.0</v>
      </c>
      <c r="D1987" s="1" t="s">
        <v>16118</v>
      </c>
      <c r="E1987" s="2" t="str">
        <f>IFERROR(__xludf.DUMMYFUNCTION("INDEX(SPLIT(A1987, ""_""), 2)"),"general")</f>
        <v>general</v>
      </c>
      <c r="F1987" s="1" t="s">
        <v>16166</v>
      </c>
      <c r="G1987" s="2">
        <f>IFERROR(__xludf.DUMMYFUNCTION("IF(B1987="""","""",COUNTA(SPLIT(B1987,"" "")))"),6.0)</f>
        <v>6</v>
      </c>
    </row>
    <row r="1988">
      <c r="A1988" s="1" t="s">
        <v>5459</v>
      </c>
      <c r="B1988" s="1" t="s">
        <v>5460</v>
      </c>
      <c r="C1988" s="1">
        <v>2.0</v>
      </c>
      <c r="D1988" s="1" t="s">
        <v>16118</v>
      </c>
      <c r="E1988" s="2" t="str">
        <f>IFERROR(__xludf.DUMMYFUNCTION("INDEX(SPLIT(A1988, ""_""), 2)"),"general")</f>
        <v>general</v>
      </c>
      <c r="F1988" s="1" t="s">
        <v>16166</v>
      </c>
      <c r="G1988" s="2">
        <f>IFERROR(__xludf.DUMMYFUNCTION("IF(B1988="""","""",COUNTA(SPLIT(B1988,"" "")))"),3.0)</f>
        <v>3</v>
      </c>
    </row>
    <row r="1989">
      <c r="A1989" s="1" t="s">
        <v>5461</v>
      </c>
      <c r="B1989" s="1" t="s">
        <v>5462</v>
      </c>
      <c r="C1989" s="1">
        <v>2.0</v>
      </c>
      <c r="D1989" s="1" t="s">
        <v>16118</v>
      </c>
      <c r="E1989" s="2" t="str">
        <f>IFERROR(__xludf.DUMMYFUNCTION("INDEX(SPLIT(A1989, ""_""), 2)"),"general")</f>
        <v>general</v>
      </c>
      <c r="F1989" s="1" t="s">
        <v>16166</v>
      </c>
      <c r="G1989" s="2">
        <f>IFERROR(__xludf.DUMMYFUNCTION("IF(B1989="""","""",COUNTA(SPLIT(B1989,"" "")))"),3.0)</f>
        <v>3</v>
      </c>
    </row>
    <row r="1990">
      <c r="A1990" s="1" t="s">
        <v>5463</v>
      </c>
      <c r="B1990" s="1" t="s">
        <v>5464</v>
      </c>
      <c r="C1990" s="1">
        <v>2.0</v>
      </c>
      <c r="D1990" s="1" t="s">
        <v>16118</v>
      </c>
      <c r="E1990" s="2" t="str">
        <f>IFERROR(__xludf.DUMMYFUNCTION("INDEX(SPLIT(A1990, ""_""), 2)"),"general")</f>
        <v>general</v>
      </c>
      <c r="F1990" s="1" t="s">
        <v>16166</v>
      </c>
      <c r="G1990" s="2">
        <f>IFERROR(__xludf.DUMMYFUNCTION("IF(B1990="""","""",COUNTA(SPLIT(B1990,"" "")))"),5.0)</f>
        <v>5</v>
      </c>
    </row>
    <row r="1991">
      <c r="A1991" s="1" t="s">
        <v>5465</v>
      </c>
      <c r="B1991" s="1" t="s">
        <v>5466</v>
      </c>
      <c r="C1991" s="1">
        <v>2.0</v>
      </c>
      <c r="D1991" s="1" t="s">
        <v>16118</v>
      </c>
      <c r="E1991" s="2" t="str">
        <f>IFERROR(__xludf.DUMMYFUNCTION("INDEX(SPLIT(A1991, ""_""), 2)"),"general")</f>
        <v>general</v>
      </c>
      <c r="F1991" s="1" t="s">
        <v>16166</v>
      </c>
      <c r="G1991" s="2">
        <f>IFERROR(__xludf.DUMMYFUNCTION("IF(B1991="""","""",COUNTA(SPLIT(B1991,"" "")))"),3.0)</f>
        <v>3</v>
      </c>
    </row>
    <row r="1992">
      <c r="A1992" s="1" t="s">
        <v>5467</v>
      </c>
      <c r="B1992" s="1" t="s">
        <v>5468</v>
      </c>
      <c r="C1992" s="1">
        <v>2.0</v>
      </c>
      <c r="D1992" s="1" t="s">
        <v>16118</v>
      </c>
      <c r="E1992" s="2" t="str">
        <f>IFERROR(__xludf.DUMMYFUNCTION("INDEX(SPLIT(A1992, ""_""), 2)"),"general")</f>
        <v>general</v>
      </c>
      <c r="F1992" s="1" t="s">
        <v>16166</v>
      </c>
      <c r="G1992" s="2">
        <f>IFERROR(__xludf.DUMMYFUNCTION("IF(B1992="""","""",COUNTA(SPLIT(B1992,"" "")))"),4.0)</f>
        <v>4</v>
      </c>
    </row>
    <row r="1993">
      <c r="A1993" s="1" t="s">
        <v>5469</v>
      </c>
      <c r="B1993" s="1" t="s">
        <v>5470</v>
      </c>
      <c r="C1993" s="1">
        <v>2.0</v>
      </c>
      <c r="D1993" s="1" t="s">
        <v>16118</v>
      </c>
      <c r="E1993" s="2" t="str">
        <f>IFERROR(__xludf.DUMMYFUNCTION("INDEX(SPLIT(A1993, ""_""), 2)"),"general")</f>
        <v>general</v>
      </c>
      <c r="F1993" s="1" t="s">
        <v>16166</v>
      </c>
      <c r="G1993" s="2">
        <f>IFERROR(__xludf.DUMMYFUNCTION("IF(B1993="""","""",COUNTA(SPLIT(B1993,"" "")))"),3.0)</f>
        <v>3</v>
      </c>
    </row>
    <row r="1994">
      <c r="A1994" s="1" t="s">
        <v>5471</v>
      </c>
      <c r="B1994" s="1" t="s">
        <v>5472</v>
      </c>
      <c r="C1994" s="1">
        <v>2.0</v>
      </c>
      <c r="D1994" s="1" t="s">
        <v>16118</v>
      </c>
      <c r="E1994" s="2" t="str">
        <f>IFERROR(__xludf.DUMMYFUNCTION("INDEX(SPLIT(A1994, ""_""), 2)"),"general")</f>
        <v>general</v>
      </c>
      <c r="F1994" s="1" t="s">
        <v>16166</v>
      </c>
      <c r="G1994" s="2">
        <f>IFERROR(__xludf.DUMMYFUNCTION("IF(B1994="""","""",COUNTA(SPLIT(B1994,"" "")))"),3.0)</f>
        <v>3</v>
      </c>
    </row>
    <row r="1995">
      <c r="A1995" s="1" t="s">
        <v>5473</v>
      </c>
      <c r="B1995" s="1" t="s">
        <v>5474</v>
      </c>
      <c r="C1995" s="1">
        <v>2.0</v>
      </c>
      <c r="D1995" s="1" t="s">
        <v>16118</v>
      </c>
      <c r="E1995" s="2" t="str">
        <f>IFERROR(__xludf.DUMMYFUNCTION("INDEX(SPLIT(A1995, ""_""), 2)"),"general")</f>
        <v>general</v>
      </c>
      <c r="F1995" s="1" t="s">
        <v>16166</v>
      </c>
      <c r="G1995" s="2">
        <f>IFERROR(__xludf.DUMMYFUNCTION("IF(B1995="""","""",COUNTA(SPLIT(B1995,"" "")))"),5.0)</f>
        <v>5</v>
      </c>
    </row>
    <row r="1996">
      <c r="A1996" s="1" t="s">
        <v>5475</v>
      </c>
      <c r="B1996" s="1" t="s">
        <v>5476</v>
      </c>
      <c r="C1996" s="1">
        <v>2.0</v>
      </c>
      <c r="D1996" s="1" t="s">
        <v>16118</v>
      </c>
      <c r="E1996" s="2" t="str">
        <f>IFERROR(__xludf.DUMMYFUNCTION("INDEX(SPLIT(A1996, ""_""), 2)"),"general")</f>
        <v>general</v>
      </c>
      <c r="F1996" s="1" t="s">
        <v>16166</v>
      </c>
      <c r="G1996" s="2">
        <f>IFERROR(__xludf.DUMMYFUNCTION("IF(B1996="""","""",COUNTA(SPLIT(B1996,"" "")))"),5.0)</f>
        <v>5</v>
      </c>
    </row>
    <row r="1997">
      <c r="A1997" s="1" t="s">
        <v>5477</v>
      </c>
      <c r="B1997" s="1" t="s">
        <v>5478</v>
      </c>
      <c r="C1997" s="1">
        <v>2.0</v>
      </c>
      <c r="D1997" s="1" t="s">
        <v>16118</v>
      </c>
      <c r="E1997" s="2" t="str">
        <f>IFERROR(__xludf.DUMMYFUNCTION("INDEX(SPLIT(A1997, ""_""), 2)"),"general")</f>
        <v>general</v>
      </c>
      <c r="F1997" s="1" t="s">
        <v>16166</v>
      </c>
      <c r="G1997" s="2">
        <f>IFERROR(__xludf.DUMMYFUNCTION("IF(B1997="""","""",COUNTA(SPLIT(B1997,"" "")))"),5.0)</f>
        <v>5</v>
      </c>
    </row>
    <row r="1998">
      <c r="A1998" s="1" t="s">
        <v>5479</v>
      </c>
      <c r="B1998" s="1" t="s">
        <v>5480</v>
      </c>
      <c r="C1998" s="1">
        <v>2.0</v>
      </c>
      <c r="D1998" s="1" t="s">
        <v>16118</v>
      </c>
      <c r="E1998" s="2" t="str">
        <f>IFERROR(__xludf.DUMMYFUNCTION("INDEX(SPLIT(A1998, ""_""), 2)"),"general")</f>
        <v>general</v>
      </c>
      <c r="F1998" s="1" t="s">
        <v>16166</v>
      </c>
      <c r="G1998" s="2">
        <f>IFERROR(__xludf.DUMMYFUNCTION("IF(B1998="""","""",COUNTA(SPLIT(B1998,"" "")))"),5.0)</f>
        <v>5</v>
      </c>
    </row>
    <row r="1999">
      <c r="A1999" s="1" t="s">
        <v>5481</v>
      </c>
      <c r="B1999" s="1" t="s">
        <v>5482</v>
      </c>
      <c r="C1999" s="1">
        <v>2.0</v>
      </c>
      <c r="D1999" s="1" t="s">
        <v>16118</v>
      </c>
      <c r="E1999" s="2" t="str">
        <f>IFERROR(__xludf.DUMMYFUNCTION("INDEX(SPLIT(A1999, ""_""), 2)"),"general")</f>
        <v>general</v>
      </c>
      <c r="F1999" s="1" t="s">
        <v>16166</v>
      </c>
      <c r="G1999" s="2">
        <f>IFERROR(__xludf.DUMMYFUNCTION("IF(B1999="""","""",COUNTA(SPLIT(B1999,"" "")))"),4.0)</f>
        <v>4</v>
      </c>
    </row>
    <row r="2000">
      <c r="A2000" s="1" t="s">
        <v>5483</v>
      </c>
      <c r="B2000" s="1" t="s">
        <v>5484</v>
      </c>
      <c r="C2000" s="1">
        <v>2.0</v>
      </c>
      <c r="D2000" s="1" t="s">
        <v>16118</v>
      </c>
      <c r="E2000" s="2" t="str">
        <f>IFERROR(__xludf.DUMMYFUNCTION("INDEX(SPLIT(A2000, ""_""), 2)"),"general")</f>
        <v>general</v>
      </c>
      <c r="F2000" s="1" t="s">
        <v>16166</v>
      </c>
      <c r="G2000" s="2">
        <f>IFERROR(__xludf.DUMMYFUNCTION("IF(B2000="""","""",COUNTA(SPLIT(B2000,"" "")))"),6.0)</f>
        <v>6</v>
      </c>
    </row>
    <row r="2001">
      <c r="A2001" s="1" t="s">
        <v>5485</v>
      </c>
      <c r="B2001" s="1" t="s">
        <v>5486</v>
      </c>
      <c r="C2001" s="1">
        <v>2.0</v>
      </c>
      <c r="D2001" s="1" t="s">
        <v>16118</v>
      </c>
      <c r="E2001" s="2" t="str">
        <f>IFERROR(__xludf.DUMMYFUNCTION("INDEX(SPLIT(A2001, ""_""), 2)"),"general")</f>
        <v>general</v>
      </c>
      <c r="F2001" s="1" t="s">
        <v>16166</v>
      </c>
      <c r="G2001" s="2">
        <f>IFERROR(__xludf.DUMMYFUNCTION("IF(B2001="""","""",COUNTA(SPLIT(B2001,"" "")))"),2.0)</f>
        <v>2</v>
      </c>
    </row>
    <row r="2002">
      <c r="A2002" s="1" t="s">
        <v>5487</v>
      </c>
      <c r="B2002" s="1" t="s">
        <v>5488</v>
      </c>
      <c r="C2002" s="1">
        <v>2.0</v>
      </c>
      <c r="D2002" s="1" t="s">
        <v>16118</v>
      </c>
      <c r="E2002" s="2" t="str">
        <f>IFERROR(__xludf.DUMMYFUNCTION("INDEX(SPLIT(A2002, ""_""), 2)"),"general")</f>
        <v>general</v>
      </c>
      <c r="F2002" s="1" t="s">
        <v>16166</v>
      </c>
      <c r="G2002" s="2">
        <f>IFERROR(__xludf.DUMMYFUNCTION("IF(B2002="""","""",COUNTA(SPLIT(B2002,"" "")))"),2.0)</f>
        <v>2</v>
      </c>
    </row>
    <row r="2003">
      <c r="A2003" s="1" t="s">
        <v>5489</v>
      </c>
      <c r="B2003" s="1" t="s">
        <v>5490</v>
      </c>
      <c r="C2003" s="1">
        <v>2.0</v>
      </c>
      <c r="D2003" s="1" t="s">
        <v>16118</v>
      </c>
      <c r="E2003" s="2" t="str">
        <f>IFERROR(__xludf.DUMMYFUNCTION("INDEX(SPLIT(A2003, ""_""), 2)"),"general")</f>
        <v>general</v>
      </c>
      <c r="F2003" s="1" t="s">
        <v>16166</v>
      </c>
      <c r="G2003" s="2">
        <f>IFERROR(__xludf.DUMMYFUNCTION("IF(B2003="""","""",COUNTA(SPLIT(B2003,"" "")))"),6.0)</f>
        <v>6</v>
      </c>
    </row>
    <row r="2004">
      <c r="A2004" s="1" t="s">
        <v>5491</v>
      </c>
      <c r="B2004" s="1" t="s">
        <v>5466</v>
      </c>
      <c r="C2004" s="1">
        <v>2.0</v>
      </c>
      <c r="D2004" s="1" t="s">
        <v>16118</v>
      </c>
      <c r="E2004" s="2" t="str">
        <f>IFERROR(__xludf.DUMMYFUNCTION("INDEX(SPLIT(A2004, ""_""), 2)"),"general")</f>
        <v>general</v>
      </c>
      <c r="F2004" s="1" t="s">
        <v>16166</v>
      </c>
      <c r="G2004" s="2">
        <f>IFERROR(__xludf.DUMMYFUNCTION("IF(B2004="""","""",COUNTA(SPLIT(B2004,"" "")))"),3.0)</f>
        <v>3</v>
      </c>
    </row>
    <row r="2005">
      <c r="A2005" s="1" t="s">
        <v>5492</v>
      </c>
      <c r="B2005" s="1" t="s">
        <v>4734</v>
      </c>
      <c r="C2005" s="1">
        <v>2.0</v>
      </c>
      <c r="D2005" s="1" t="s">
        <v>16118</v>
      </c>
      <c r="E2005" s="2" t="str">
        <f>IFERROR(__xludf.DUMMYFUNCTION("INDEX(SPLIT(A2005, ""_""), 2)"),"general")</f>
        <v>general</v>
      </c>
      <c r="F2005" s="1" t="s">
        <v>16166</v>
      </c>
      <c r="G2005" s="2">
        <f>IFERROR(__xludf.DUMMYFUNCTION("IF(B2005="""","""",COUNTA(SPLIT(B2005,"" "")))"),1.0)</f>
        <v>1</v>
      </c>
    </row>
    <row r="2006">
      <c r="A2006" s="1" t="s">
        <v>5493</v>
      </c>
      <c r="B2006" s="1" t="s">
        <v>5494</v>
      </c>
      <c r="C2006" s="1">
        <v>2.0</v>
      </c>
      <c r="D2006" s="1" t="s">
        <v>16118</v>
      </c>
      <c r="E2006" s="2" t="str">
        <f>IFERROR(__xludf.DUMMYFUNCTION("INDEX(SPLIT(A2006, ""_""), 2)"),"general")</f>
        <v>general</v>
      </c>
      <c r="F2006" s="1" t="s">
        <v>16166</v>
      </c>
      <c r="G2006" s="2">
        <f>IFERROR(__xludf.DUMMYFUNCTION("IF(B2006="""","""",COUNTA(SPLIT(B2006,"" "")))"),5.0)</f>
        <v>5</v>
      </c>
    </row>
    <row r="2007">
      <c r="A2007" s="1" t="s">
        <v>5495</v>
      </c>
      <c r="B2007" s="1" t="s">
        <v>5496</v>
      </c>
      <c r="C2007" s="1">
        <v>2.0</v>
      </c>
      <c r="D2007" s="1" t="s">
        <v>16118</v>
      </c>
      <c r="E2007" s="2" t="str">
        <f>IFERROR(__xludf.DUMMYFUNCTION("INDEX(SPLIT(A2007, ""_""), 2)"),"general")</f>
        <v>general</v>
      </c>
      <c r="F2007" s="1" t="s">
        <v>16166</v>
      </c>
      <c r="G2007" s="2">
        <f>IFERROR(__xludf.DUMMYFUNCTION("IF(B2007="""","""",COUNTA(SPLIT(B2007,"" "")))"),3.0)</f>
        <v>3</v>
      </c>
    </row>
    <row r="2008">
      <c r="A2008" s="1" t="s">
        <v>5497</v>
      </c>
      <c r="B2008" s="1" t="s">
        <v>5417</v>
      </c>
      <c r="C2008" s="1">
        <v>2.0</v>
      </c>
      <c r="D2008" s="1" t="s">
        <v>16118</v>
      </c>
      <c r="E2008" s="2" t="str">
        <f>IFERROR(__xludf.DUMMYFUNCTION("INDEX(SPLIT(A2008, ""_""), 2)"),"general")</f>
        <v>general</v>
      </c>
      <c r="F2008" s="1" t="s">
        <v>16166</v>
      </c>
      <c r="G2008" s="2">
        <f>IFERROR(__xludf.DUMMYFUNCTION("IF(B2008="""","""",COUNTA(SPLIT(B2008,"" "")))"),5.0)</f>
        <v>5</v>
      </c>
    </row>
    <row r="2009">
      <c r="A2009" s="1" t="s">
        <v>5498</v>
      </c>
      <c r="B2009" s="1" t="s">
        <v>5499</v>
      </c>
      <c r="C2009" s="1">
        <v>2.0</v>
      </c>
      <c r="D2009" s="1" t="s">
        <v>16118</v>
      </c>
      <c r="E2009" s="2" t="str">
        <f>IFERROR(__xludf.DUMMYFUNCTION("INDEX(SPLIT(A2009, ""_""), 2)"),"general")</f>
        <v>general</v>
      </c>
      <c r="F2009" s="1" t="s">
        <v>16166</v>
      </c>
      <c r="G2009" s="2">
        <f>IFERROR(__xludf.DUMMYFUNCTION("IF(B2009="""","""",COUNTA(SPLIT(B2009,"" "")))"),2.0)</f>
        <v>2</v>
      </c>
    </row>
    <row r="2010">
      <c r="A2010" s="1" t="s">
        <v>5500</v>
      </c>
      <c r="B2010" s="1" t="s">
        <v>5501</v>
      </c>
      <c r="C2010" s="1">
        <v>2.0</v>
      </c>
      <c r="D2010" s="1" t="s">
        <v>16118</v>
      </c>
      <c r="E2010" s="2" t="str">
        <f>IFERROR(__xludf.DUMMYFUNCTION("INDEX(SPLIT(A2010, ""_""), 2)"),"general")</f>
        <v>general</v>
      </c>
      <c r="F2010" s="1" t="s">
        <v>16166</v>
      </c>
      <c r="G2010" s="2">
        <f>IFERROR(__xludf.DUMMYFUNCTION("IF(B2010="""","""",COUNTA(SPLIT(B2010,"" "")))"),5.0)</f>
        <v>5</v>
      </c>
    </row>
    <row r="2011">
      <c r="A2011" s="1" t="s">
        <v>5502</v>
      </c>
      <c r="B2011" s="1" t="s">
        <v>5503</v>
      </c>
      <c r="C2011" s="1">
        <v>2.0</v>
      </c>
      <c r="D2011" s="1" t="s">
        <v>16118</v>
      </c>
      <c r="E2011" s="2" t="str">
        <f>IFERROR(__xludf.DUMMYFUNCTION("INDEX(SPLIT(A2011, ""_""), 2)"),"general")</f>
        <v>general</v>
      </c>
      <c r="F2011" s="1" t="s">
        <v>16166</v>
      </c>
      <c r="G2011" s="2">
        <f>IFERROR(__xludf.DUMMYFUNCTION("IF(B2011="""","""",COUNTA(SPLIT(B2011,"" "")))"),1.0)</f>
        <v>1</v>
      </c>
    </row>
    <row r="2012">
      <c r="A2012" s="1" t="s">
        <v>5504</v>
      </c>
      <c r="B2012" s="1" t="s">
        <v>5505</v>
      </c>
      <c r="C2012" s="1">
        <v>2.0</v>
      </c>
      <c r="D2012" s="1" t="s">
        <v>16118</v>
      </c>
      <c r="E2012" s="2" t="str">
        <f>IFERROR(__xludf.DUMMYFUNCTION("INDEX(SPLIT(A2012, ""_""), 2)"),"general")</f>
        <v>general</v>
      </c>
      <c r="F2012" s="1" t="s">
        <v>16166</v>
      </c>
      <c r="G2012" s="2">
        <f>IFERROR(__xludf.DUMMYFUNCTION("IF(B2012="""","""",COUNTA(SPLIT(B2012,"" "")))"),2.0)</f>
        <v>2</v>
      </c>
    </row>
    <row r="2013">
      <c r="A2013" s="1" t="s">
        <v>5506</v>
      </c>
      <c r="B2013" s="1" t="s">
        <v>5507</v>
      </c>
      <c r="C2013" s="1">
        <v>2.0</v>
      </c>
      <c r="D2013" s="1" t="s">
        <v>16118</v>
      </c>
      <c r="E2013" s="2" t="str">
        <f>IFERROR(__xludf.DUMMYFUNCTION("INDEX(SPLIT(A2013, ""_""), 2)"),"general")</f>
        <v>general</v>
      </c>
      <c r="F2013" s="1" t="s">
        <v>16166</v>
      </c>
      <c r="G2013" s="2">
        <f>IFERROR(__xludf.DUMMYFUNCTION("IF(B2013="""","""",COUNTA(SPLIT(B2013,"" "")))"),5.0)</f>
        <v>5</v>
      </c>
    </row>
    <row r="2014">
      <c r="A2014" s="1" t="s">
        <v>5508</v>
      </c>
      <c r="B2014" s="1" t="s">
        <v>5509</v>
      </c>
      <c r="C2014" s="1">
        <v>2.0</v>
      </c>
      <c r="D2014" s="1" t="s">
        <v>16118</v>
      </c>
      <c r="E2014" s="2" t="str">
        <f>IFERROR(__xludf.DUMMYFUNCTION("INDEX(SPLIT(A2014, ""_""), 2)"),"general")</f>
        <v>general</v>
      </c>
      <c r="F2014" s="1" t="s">
        <v>16166</v>
      </c>
      <c r="G2014" s="2">
        <f>IFERROR(__xludf.DUMMYFUNCTION("IF(B2014="""","""",COUNTA(SPLIT(B2014,"" "")))"),3.0)</f>
        <v>3</v>
      </c>
    </row>
    <row r="2015">
      <c r="A2015" s="1" t="s">
        <v>5510</v>
      </c>
      <c r="B2015" s="1" t="s">
        <v>5511</v>
      </c>
      <c r="C2015" s="1">
        <v>2.0</v>
      </c>
      <c r="D2015" s="1" t="s">
        <v>16118</v>
      </c>
      <c r="E2015" s="2" t="str">
        <f>IFERROR(__xludf.DUMMYFUNCTION("INDEX(SPLIT(A2015, ""_""), 2)"),"general")</f>
        <v>general</v>
      </c>
      <c r="F2015" s="1" t="s">
        <v>16166</v>
      </c>
      <c r="G2015" s="2">
        <f>IFERROR(__xludf.DUMMYFUNCTION("IF(B2015="""","""",COUNTA(SPLIT(B2015,"" "")))"),4.0)</f>
        <v>4</v>
      </c>
    </row>
    <row r="2016">
      <c r="A2016" s="1" t="s">
        <v>5512</v>
      </c>
      <c r="B2016" s="1" t="s">
        <v>5513</v>
      </c>
      <c r="C2016" s="1">
        <v>2.0</v>
      </c>
      <c r="D2016" s="1" t="s">
        <v>16118</v>
      </c>
      <c r="E2016" s="2" t="str">
        <f>IFERROR(__xludf.DUMMYFUNCTION("INDEX(SPLIT(A2016, ""_""), 2)"),"general")</f>
        <v>general</v>
      </c>
      <c r="F2016" s="1" t="s">
        <v>16166</v>
      </c>
      <c r="G2016" s="2">
        <f>IFERROR(__xludf.DUMMYFUNCTION("IF(B2016="""","""",COUNTA(SPLIT(B2016,"" "")))"),7.0)</f>
        <v>7</v>
      </c>
    </row>
    <row r="2017">
      <c r="A2017" s="1" t="s">
        <v>5514</v>
      </c>
      <c r="B2017" s="1" t="s">
        <v>5515</v>
      </c>
      <c r="C2017" s="1">
        <v>2.0</v>
      </c>
      <c r="D2017" s="1" t="s">
        <v>16118</v>
      </c>
      <c r="E2017" s="2" t="str">
        <f>IFERROR(__xludf.DUMMYFUNCTION("INDEX(SPLIT(A2017, ""_""), 2)"),"general")</f>
        <v>general</v>
      </c>
      <c r="F2017" s="1" t="s">
        <v>16166</v>
      </c>
      <c r="G2017" s="2">
        <f>IFERROR(__xludf.DUMMYFUNCTION("IF(B2017="""","""",COUNTA(SPLIT(B2017,"" "")))"),2.0)</f>
        <v>2</v>
      </c>
    </row>
    <row r="2018">
      <c r="A2018" s="1" t="s">
        <v>5516</v>
      </c>
      <c r="B2018" s="1" t="s">
        <v>5517</v>
      </c>
      <c r="C2018" s="1">
        <v>2.0</v>
      </c>
      <c r="D2018" s="1" t="s">
        <v>16118</v>
      </c>
      <c r="E2018" s="2" t="str">
        <f>IFERROR(__xludf.DUMMYFUNCTION("INDEX(SPLIT(A2018, ""_""), 2)"),"general")</f>
        <v>general</v>
      </c>
      <c r="F2018" s="1" t="s">
        <v>16166</v>
      </c>
      <c r="G2018" s="2">
        <f>IFERROR(__xludf.DUMMYFUNCTION("IF(B2018="""","""",COUNTA(SPLIT(B2018,"" "")))"),5.0)</f>
        <v>5</v>
      </c>
    </row>
    <row r="2019">
      <c r="A2019" s="1" t="s">
        <v>5518</v>
      </c>
      <c r="B2019" s="1" t="s">
        <v>5519</v>
      </c>
      <c r="C2019" s="1">
        <v>2.0</v>
      </c>
      <c r="D2019" s="1" t="s">
        <v>16118</v>
      </c>
      <c r="E2019" s="2" t="str">
        <f>IFERROR(__xludf.DUMMYFUNCTION("INDEX(SPLIT(A2019, ""_""), 2)"),"general")</f>
        <v>general</v>
      </c>
      <c r="F2019" s="1" t="s">
        <v>16166</v>
      </c>
      <c r="G2019" s="2">
        <f>IFERROR(__xludf.DUMMYFUNCTION("IF(B2019="""","""",COUNTA(SPLIT(B2019,"" "")))"),4.0)</f>
        <v>4</v>
      </c>
    </row>
    <row r="2020">
      <c r="A2020" s="1" t="s">
        <v>5520</v>
      </c>
      <c r="B2020" s="1" t="s">
        <v>5437</v>
      </c>
      <c r="C2020" s="1">
        <v>2.0</v>
      </c>
      <c r="D2020" s="1" t="s">
        <v>16118</v>
      </c>
      <c r="E2020" s="2" t="str">
        <f>IFERROR(__xludf.DUMMYFUNCTION("INDEX(SPLIT(A2020, ""_""), 2)"),"general")</f>
        <v>general</v>
      </c>
      <c r="F2020" s="1" t="s">
        <v>16166</v>
      </c>
      <c r="G2020" s="2">
        <f>IFERROR(__xludf.DUMMYFUNCTION("IF(B2020="""","""",COUNTA(SPLIT(B2020,"" "")))"),3.0)</f>
        <v>3</v>
      </c>
    </row>
    <row r="2021">
      <c r="A2021" s="1" t="s">
        <v>5521</v>
      </c>
      <c r="B2021" s="1" t="s">
        <v>5522</v>
      </c>
      <c r="C2021" s="1">
        <v>2.0</v>
      </c>
      <c r="D2021" s="1" t="s">
        <v>16118</v>
      </c>
      <c r="E2021" s="2" t="str">
        <f>IFERROR(__xludf.DUMMYFUNCTION("INDEX(SPLIT(A2021, ""_""), 2)"),"general")</f>
        <v>general</v>
      </c>
      <c r="F2021" s="1" t="s">
        <v>16166</v>
      </c>
      <c r="G2021" s="2">
        <f>IFERROR(__xludf.DUMMYFUNCTION("IF(B2021="""","""",COUNTA(SPLIT(B2021,"" "")))"),4.0)</f>
        <v>4</v>
      </c>
    </row>
    <row r="2022">
      <c r="A2022" s="1" t="s">
        <v>5523</v>
      </c>
      <c r="B2022" s="1" t="s">
        <v>5524</v>
      </c>
      <c r="C2022" s="1">
        <v>2.0</v>
      </c>
      <c r="D2022" s="1" t="s">
        <v>16118</v>
      </c>
      <c r="E2022" s="2" t="str">
        <f>IFERROR(__xludf.DUMMYFUNCTION("INDEX(SPLIT(A2022, ""_""), 2)"),"general")</f>
        <v>general</v>
      </c>
      <c r="F2022" s="1" t="s">
        <v>16166</v>
      </c>
      <c r="G2022" s="2">
        <f>IFERROR(__xludf.DUMMYFUNCTION("IF(B2022="""","""",COUNTA(SPLIT(B2022,"" "")))"),9.0)</f>
        <v>9</v>
      </c>
    </row>
    <row r="2023">
      <c r="A2023" s="1" t="s">
        <v>5525</v>
      </c>
      <c r="B2023" s="1" t="s">
        <v>5526</v>
      </c>
      <c r="C2023" s="1">
        <v>2.0</v>
      </c>
      <c r="D2023" s="1" t="s">
        <v>16118</v>
      </c>
      <c r="E2023" s="2" t="str">
        <f>IFERROR(__xludf.DUMMYFUNCTION("INDEX(SPLIT(A2023, ""_""), 2)"),"general")</f>
        <v>general</v>
      </c>
      <c r="F2023" s="1" t="s">
        <v>16166</v>
      </c>
      <c r="G2023" s="2">
        <f>IFERROR(__xludf.DUMMYFUNCTION("IF(B2023="""","""",COUNTA(SPLIT(B2023,"" "")))"),4.0)</f>
        <v>4</v>
      </c>
    </row>
    <row r="2024">
      <c r="A2024" s="1" t="s">
        <v>5527</v>
      </c>
      <c r="B2024" s="1" t="s">
        <v>5528</v>
      </c>
      <c r="C2024" s="1">
        <v>2.0</v>
      </c>
      <c r="D2024" s="1" t="s">
        <v>16118</v>
      </c>
      <c r="E2024" s="2" t="str">
        <f>IFERROR(__xludf.DUMMYFUNCTION("INDEX(SPLIT(A2024, ""_""), 2)"),"general")</f>
        <v>general</v>
      </c>
      <c r="F2024" s="1" t="s">
        <v>16166</v>
      </c>
      <c r="G2024" s="2">
        <f>IFERROR(__xludf.DUMMYFUNCTION("IF(B2024="""","""",COUNTA(SPLIT(B2024,"" "")))"),11.0)</f>
        <v>11</v>
      </c>
    </row>
    <row r="2025">
      <c r="A2025" s="1" t="s">
        <v>5529</v>
      </c>
      <c r="B2025" s="1" t="s">
        <v>5530</v>
      </c>
      <c r="C2025" s="1">
        <v>2.0</v>
      </c>
      <c r="D2025" s="1" t="s">
        <v>16118</v>
      </c>
      <c r="E2025" s="2" t="str">
        <f>IFERROR(__xludf.DUMMYFUNCTION("INDEX(SPLIT(A2025, ""_""), 2)"),"general")</f>
        <v>general</v>
      </c>
      <c r="F2025" s="1" t="s">
        <v>16166</v>
      </c>
      <c r="G2025" s="2">
        <f>IFERROR(__xludf.DUMMYFUNCTION("IF(B2025="""","""",COUNTA(SPLIT(B2025,"" "")))"),3.0)</f>
        <v>3</v>
      </c>
    </row>
    <row r="2026">
      <c r="A2026" s="1" t="s">
        <v>5531</v>
      </c>
      <c r="B2026" s="1" t="s">
        <v>5532</v>
      </c>
      <c r="C2026" s="1">
        <v>2.0</v>
      </c>
      <c r="D2026" s="1" t="s">
        <v>16118</v>
      </c>
      <c r="E2026" s="2" t="str">
        <f>IFERROR(__xludf.DUMMYFUNCTION("INDEX(SPLIT(A2026, ""_""), 2)"),"general")</f>
        <v>general</v>
      </c>
      <c r="F2026" s="1" t="s">
        <v>16166</v>
      </c>
      <c r="G2026" s="2">
        <f>IFERROR(__xludf.DUMMYFUNCTION("IF(B2026="""","""",COUNTA(SPLIT(B2026,"" "")))"),14.0)</f>
        <v>14</v>
      </c>
    </row>
    <row r="2027">
      <c r="A2027" s="1" t="s">
        <v>5533</v>
      </c>
      <c r="B2027" s="1" t="s">
        <v>5534</v>
      </c>
      <c r="C2027" s="1">
        <v>2.0</v>
      </c>
      <c r="D2027" s="1" t="s">
        <v>16118</v>
      </c>
      <c r="E2027" s="2" t="str">
        <f>IFERROR(__xludf.DUMMYFUNCTION("INDEX(SPLIT(A2027, ""_""), 2)"),"general")</f>
        <v>general</v>
      </c>
      <c r="F2027" s="1" t="s">
        <v>16166</v>
      </c>
      <c r="G2027" s="2">
        <f>IFERROR(__xludf.DUMMYFUNCTION("IF(B2027="""","""",COUNTA(SPLIT(B2027,"" "")))"),14.0)</f>
        <v>14</v>
      </c>
    </row>
    <row r="2028">
      <c r="A2028" s="1" t="s">
        <v>5535</v>
      </c>
      <c r="B2028" s="1" t="s">
        <v>5536</v>
      </c>
      <c r="C2028" s="1">
        <v>2.0</v>
      </c>
      <c r="D2028" s="1" t="s">
        <v>16118</v>
      </c>
      <c r="E2028" s="2" t="str">
        <f>IFERROR(__xludf.DUMMYFUNCTION("INDEX(SPLIT(A2028, ""_""), 2)"),"general")</f>
        <v>general</v>
      </c>
      <c r="F2028" s="1" t="s">
        <v>16166</v>
      </c>
      <c r="G2028" s="2">
        <f>IFERROR(__xludf.DUMMYFUNCTION("IF(B2028="""","""",COUNTA(SPLIT(B2028,"" "")))"),17.0)</f>
        <v>17</v>
      </c>
    </row>
    <row r="2029">
      <c r="A2029" s="1" t="s">
        <v>5537</v>
      </c>
      <c r="B2029" s="1" t="s">
        <v>5538</v>
      </c>
      <c r="C2029" s="1">
        <v>2.0</v>
      </c>
      <c r="D2029" s="1" t="s">
        <v>16118</v>
      </c>
      <c r="E2029" s="2" t="str">
        <f>IFERROR(__xludf.DUMMYFUNCTION("INDEX(SPLIT(A2029, ""_""), 2)"),"general")</f>
        <v>general</v>
      </c>
      <c r="F2029" s="1" t="s">
        <v>16166</v>
      </c>
      <c r="G2029" s="2">
        <f>IFERROR(__xludf.DUMMYFUNCTION("IF(B2029="""","""",COUNTA(SPLIT(B2029,"" "")))"),9.0)</f>
        <v>9</v>
      </c>
    </row>
    <row r="2030">
      <c r="A2030" s="1" t="s">
        <v>5539</v>
      </c>
      <c r="B2030" s="1" t="s">
        <v>5540</v>
      </c>
      <c r="C2030" s="1">
        <v>2.0</v>
      </c>
      <c r="D2030" s="1" t="s">
        <v>16118</v>
      </c>
      <c r="E2030" s="2" t="str">
        <f>IFERROR(__xludf.DUMMYFUNCTION("INDEX(SPLIT(A2030, ""_""), 2)"),"general")</f>
        <v>general</v>
      </c>
      <c r="F2030" s="1" t="s">
        <v>16166</v>
      </c>
      <c r="G2030" s="2">
        <f>IFERROR(__xludf.DUMMYFUNCTION("IF(B2030="""","""",COUNTA(SPLIT(B2030,"" "")))"),6.0)</f>
        <v>6</v>
      </c>
    </row>
    <row r="2031">
      <c r="A2031" s="1" t="s">
        <v>5541</v>
      </c>
      <c r="B2031" s="1" t="s">
        <v>5542</v>
      </c>
      <c r="C2031" s="1">
        <v>2.0</v>
      </c>
      <c r="D2031" s="1" t="s">
        <v>16118</v>
      </c>
      <c r="E2031" s="2" t="str">
        <f>IFERROR(__xludf.DUMMYFUNCTION("INDEX(SPLIT(A2031, ""_""), 2)"),"general")</f>
        <v>general</v>
      </c>
      <c r="F2031" s="1" t="s">
        <v>16166</v>
      </c>
      <c r="G2031" s="2">
        <f>IFERROR(__xludf.DUMMYFUNCTION("IF(B2031="""","""",COUNTA(SPLIT(B2031,"" "")))"),9.0)</f>
        <v>9</v>
      </c>
    </row>
    <row r="2032">
      <c r="A2032" s="1" t="s">
        <v>5543</v>
      </c>
      <c r="B2032" s="1" t="s">
        <v>5544</v>
      </c>
      <c r="C2032" s="1">
        <v>2.0</v>
      </c>
      <c r="D2032" s="1" t="s">
        <v>16118</v>
      </c>
      <c r="E2032" s="2" t="str">
        <f>IFERROR(__xludf.DUMMYFUNCTION("INDEX(SPLIT(A2032, ""_""), 2)"),"general")</f>
        <v>general</v>
      </c>
      <c r="F2032" s="1" t="s">
        <v>16166</v>
      </c>
      <c r="G2032" s="2">
        <f>IFERROR(__xludf.DUMMYFUNCTION("IF(B2032="""","""",COUNTA(SPLIT(B2032,"" "")))"),2.0)</f>
        <v>2</v>
      </c>
    </row>
    <row r="2033">
      <c r="A2033" s="1" t="s">
        <v>5545</v>
      </c>
      <c r="B2033" s="1" t="s">
        <v>5546</v>
      </c>
      <c r="C2033" s="1">
        <v>2.0</v>
      </c>
      <c r="D2033" s="1" t="s">
        <v>16118</v>
      </c>
      <c r="E2033" s="2" t="str">
        <f>IFERROR(__xludf.DUMMYFUNCTION("INDEX(SPLIT(A2033, ""_""), 2)"),"general")</f>
        <v>general</v>
      </c>
      <c r="F2033" s="1" t="s">
        <v>16166</v>
      </c>
      <c r="G2033" s="2">
        <f>IFERROR(__xludf.DUMMYFUNCTION("IF(B2033="""","""",COUNTA(SPLIT(B2033,"" "")))"),12.0)</f>
        <v>12</v>
      </c>
    </row>
    <row r="2034">
      <c r="A2034" s="1" t="s">
        <v>5547</v>
      </c>
      <c r="B2034" s="1" t="s">
        <v>5548</v>
      </c>
      <c r="C2034" s="1">
        <v>2.0</v>
      </c>
      <c r="D2034" s="1" t="s">
        <v>16118</v>
      </c>
      <c r="E2034" s="2" t="str">
        <f>IFERROR(__xludf.DUMMYFUNCTION("INDEX(SPLIT(A2034, ""_""), 2)"),"general")</f>
        <v>general</v>
      </c>
      <c r="F2034" s="1" t="s">
        <v>16166</v>
      </c>
      <c r="G2034" s="2">
        <f>IFERROR(__xludf.DUMMYFUNCTION("IF(B2034="""","""",COUNTA(SPLIT(B2034,"" "")))"),6.0)</f>
        <v>6</v>
      </c>
    </row>
    <row r="2035">
      <c r="A2035" s="1" t="s">
        <v>5549</v>
      </c>
      <c r="B2035" s="1" t="s">
        <v>5550</v>
      </c>
      <c r="C2035" s="1">
        <v>2.0</v>
      </c>
      <c r="D2035" s="1" t="s">
        <v>16118</v>
      </c>
      <c r="E2035" s="2" t="str">
        <f>IFERROR(__xludf.DUMMYFUNCTION("INDEX(SPLIT(A2035, ""_""), 2)"),"general")</f>
        <v>general</v>
      </c>
      <c r="F2035" s="1" t="s">
        <v>16166</v>
      </c>
      <c r="G2035" s="2">
        <f>IFERROR(__xludf.DUMMYFUNCTION("IF(B2035="""","""",COUNTA(SPLIT(B2035,"" "")))"),15.0)</f>
        <v>15</v>
      </c>
    </row>
    <row r="2036">
      <c r="A2036" s="1" t="s">
        <v>5551</v>
      </c>
      <c r="B2036" s="1" t="s">
        <v>5552</v>
      </c>
      <c r="C2036" s="1">
        <v>2.0</v>
      </c>
      <c r="D2036" s="1" t="s">
        <v>16118</v>
      </c>
      <c r="E2036" s="2" t="str">
        <f>IFERROR(__xludf.DUMMYFUNCTION("INDEX(SPLIT(A2036, ""_""), 2)"),"general")</f>
        <v>general</v>
      </c>
      <c r="F2036" s="1" t="s">
        <v>16166</v>
      </c>
      <c r="G2036" s="2">
        <f>IFERROR(__xludf.DUMMYFUNCTION("IF(B2036="""","""",COUNTA(SPLIT(B2036,"" "")))"),20.0)</f>
        <v>20</v>
      </c>
    </row>
    <row r="2037">
      <c r="A2037" s="1" t="s">
        <v>5553</v>
      </c>
      <c r="B2037" s="1" t="s">
        <v>5554</v>
      </c>
      <c r="C2037" s="1">
        <v>2.0</v>
      </c>
      <c r="D2037" s="1" t="s">
        <v>16118</v>
      </c>
      <c r="E2037" s="2" t="str">
        <f>IFERROR(__xludf.DUMMYFUNCTION("INDEX(SPLIT(A2037, ""_""), 2)"),"general")</f>
        <v>general</v>
      </c>
      <c r="F2037" s="1" t="s">
        <v>16166</v>
      </c>
      <c r="G2037" s="2">
        <f>IFERROR(__xludf.DUMMYFUNCTION("IF(B2037="""","""",COUNTA(SPLIT(B2037,"" "")))"),17.0)</f>
        <v>17</v>
      </c>
    </row>
    <row r="2038">
      <c r="A2038" s="1" t="s">
        <v>5555</v>
      </c>
      <c r="B2038" s="1" t="s">
        <v>5556</v>
      </c>
      <c r="C2038" s="1">
        <v>1.0</v>
      </c>
      <c r="D2038" s="1" t="s">
        <v>16113</v>
      </c>
      <c r="E2038" s="2" t="str">
        <f>IFERROR(__xludf.DUMMYFUNCTION("INDEX(SPLIT(A2038, ""_""), 2)"),"general")</f>
        <v>general</v>
      </c>
      <c r="F2038" s="1" t="s">
        <v>16166</v>
      </c>
      <c r="G2038" s="2">
        <f>IFERROR(__xludf.DUMMYFUNCTION("IF(B2038="""","""",COUNTA(SPLIT(B2038,"" "")))"),6.0)</f>
        <v>6</v>
      </c>
    </row>
    <row r="2039">
      <c r="A2039" s="1" t="s">
        <v>5557</v>
      </c>
      <c r="B2039" s="1" t="s">
        <v>5558</v>
      </c>
      <c r="C2039" s="1">
        <v>1.0</v>
      </c>
      <c r="D2039" s="1" t="s">
        <v>16113</v>
      </c>
      <c r="E2039" s="2" t="str">
        <f>IFERROR(__xludf.DUMMYFUNCTION("INDEX(SPLIT(A2039, ""_""), 2)"),"general")</f>
        <v>general</v>
      </c>
      <c r="F2039" s="1" t="s">
        <v>16166</v>
      </c>
      <c r="G2039" s="2">
        <f>IFERROR(__xludf.DUMMYFUNCTION("IF(B2039="""","""",COUNTA(SPLIT(B2039,"" "")))"),11.0)</f>
        <v>11</v>
      </c>
    </row>
    <row r="2040">
      <c r="A2040" s="1" t="s">
        <v>5559</v>
      </c>
      <c r="B2040" s="1" t="s">
        <v>5560</v>
      </c>
      <c r="C2040" s="1">
        <v>1.0</v>
      </c>
      <c r="D2040" s="1" t="s">
        <v>16113</v>
      </c>
      <c r="E2040" s="2" t="str">
        <f>IFERROR(__xludf.DUMMYFUNCTION("INDEX(SPLIT(A2040, ""_""), 2)"),"general")</f>
        <v>general</v>
      </c>
      <c r="F2040" s="1" t="s">
        <v>16166</v>
      </c>
      <c r="G2040" s="2">
        <f>IFERROR(__xludf.DUMMYFUNCTION("IF(B2040="""","""",COUNTA(SPLIT(B2040,"" "")))"),10.0)</f>
        <v>10</v>
      </c>
    </row>
    <row r="2041">
      <c r="A2041" s="1" t="s">
        <v>5561</v>
      </c>
      <c r="B2041" s="1" t="s">
        <v>5562</v>
      </c>
      <c r="C2041" s="1">
        <v>1.0</v>
      </c>
      <c r="D2041" s="1" t="s">
        <v>16113</v>
      </c>
      <c r="E2041" s="2" t="str">
        <f>IFERROR(__xludf.DUMMYFUNCTION("INDEX(SPLIT(A2041, ""_""), 2)"),"general")</f>
        <v>general</v>
      </c>
      <c r="F2041" s="1" t="s">
        <v>16166</v>
      </c>
      <c r="G2041" s="2">
        <f>IFERROR(__xludf.DUMMYFUNCTION("IF(B2041="""","""",COUNTA(SPLIT(B2041,"" "")))"),10.0)</f>
        <v>10</v>
      </c>
    </row>
    <row r="2042">
      <c r="A2042" s="1" t="s">
        <v>5563</v>
      </c>
      <c r="B2042" s="1" t="s">
        <v>5564</v>
      </c>
      <c r="C2042" s="1">
        <v>1.0</v>
      </c>
      <c r="D2042" s="1" t="s">
        <v>16113</v>
      </c>
      <c r="E2042" s="2" t="str">
        <f>IFERROR(__xludf.DUMMYFUNCTION("INDEX(SPLIT(A2042, ""_""), 2)"),"general")</f>
        <v>general</v>
      </c>
      <c r="F2042" s="1" t="s">
        <v>16166</v>
      </c>
      <c r="G2042" s="2">
        <f>IFERROR(__xludf.DUMMYFUNCTION("IF(B2042="""","""",COUNTA(SPLIT(B2042,"" "")))"),13.0)</f>
        <v>13</v>
      </c>
    </row>
    <row r="2043">
      <c r="A2043" s="1" t="s">
        <v>5565</v>
      </c>
      <c r="B2043" s="1" t="s">
        <v>5566</v>
      </c>
      <c r="C2043" s="1">
        <v>1.0</v>
      </c>
      <c r="D2043" s="1" t="s">
        <v>16113</v>
      </c>
      <c r="E2043" s="2" t="str">
        <f>IFERROR(__xludf.DUMMYFUNCTION("INDEX(SPLIT(A2043, ""_""), 2)"),"general")</f>
        <v>general</v>
      </c>
      <c r="F2043" s="1" t="s">
        <v>16166</v>
      </c>
      <c r="G2043" s="2">
        <f>IFERROR(__xludf.DUMMYFUNCTION("IF(B2043="""","""",COUNTA(SPLIT(B2043,"" "")))"),12.0)</f>
        <v>12</v>
      </c>
    </row>
    <row r="2044">
      <c r="A2044" s="1" t="s">
        <v>5567</v>
      </c>
      <c r="B2044" s="1" t="s">
        <v>5568</v>
      </c>
      <c r="C2044" s="1">
        <v>1.0</v>
      </c>
      <c r="D2044" s="1" t="s">
        <v>16113</v>
      </c>
      <c r="E2044" s="2" t="str">
        <f>IFERROR(__xludf.DUMMYFUNCTION("INDEX(SPLIT(A2044, ""_""), 2)"),"general")</f>
        <v>general</v>
      </c>
      <c r="F2044" s="1" t="s">
        <v>16166</v>
      </c>
      <c r="G2044" s="2">
        <f>IFERROR(__xludf.DUMMYFUNCTION("IF(B2044="""","""",COUNTA(SPLIT(B2044,"" "")))"),8.0)</f>
        <v>8</v>
      </c>
    </row>
    <row r="2045">
      <c r="A2045" s="1" t="s">
        <v>5569</v>
      </c>
      <c r="B2045" s="1" t="s">
        <v>5570</v>
      </c>
      <c r="C2045" s="1">
        <v>1.0</v>
      </c>
      <c r="D2045" s="1" t="s">
        <v>16113</v>
      </c>
      <c r="E2045" s="2" t="str">
        <f>IFERROR(__xludf.DUMMYFUNCTION("INDEX(SPLIT(A2045, ""_""), 2)"),"general")</f>
        <v>general</v>
      </c>
      <c r="F2045" s="1" t="s">
        <v>16166</v>
      </c>
      <c r="G2045" s="2">
        <f>IFERROR(__xludf.DUMMYFUNCTION("IF(B2045="""","""",COUNTA(SPLIT(B2045,"" "")))"),6.0)</f>
        <v>6</v>
      </c>
    </row>
    <row r="2046">
      <c r="A2046" s="1" t="s">
        <v>5571</v>
      </c>
      <c r="B2046" s="1" t="s">
        <v>5572</v>
      </c>
      <c r="C2046" s="1">
        <v>1.0</v>
      </c>
      <c r="D2046" s="1" t="s">
        <v>16113</v>
      </c>
      <c r="E2046" s="2" t="str">
        <f>IFERROR(__xludf.DUMMYFUNCTION("INDEX(SPLIT(A2046, ""_""), 2)"),"general")</f>
        <v>general</v>
      </c>
      <c r="F2046" s="1" t="s">
        <v>16166</v>
      </c>
      <c r="G2046" s="2">
        <f>IFERROR(__xludf.DUMMYFUNCTION("IF(B2046="""","""",COUNTA(SPLIT(B2046,"" "")))"),10.0)</f>
        <v>10</v>
      </c>
    </row>
    <row r="2047">
      <c r="A2047" s="1" t="s">
        <v>5573</v>
      </c>
      <c r="B2047" s="1" t="s">
        <v>5574</v>
      </c>
      <c r="C2047" s="1">
        <v>1.0</v>
      </c>
      <c r="D2047" s="1" t="s">
        <v>16113</v>
      </c>
      <c r="E2047" s="2" t="str">
        <f>IFERROR(__xludf.DUMMYFUNCTION("INDEX(SPLIT(A2047, ""_""), 2)"),"general")</f>
        <v>general</v>
      </c>
      <c r="F2047" s="1" t="s">
        <v>16166</v>
      </c>
      <c r="G2047" s="2">
        <f>IFERROR(__xludf.DUMMYFUNCTION("IF(B2047="""","""",COUNTA(SPLIT(B2047,"" "")))"),8.0)</f>
        <v>8</v>
      </c>
    </row>
    <row r="2048">
      <c r="A2048" s="1" t="s">
        <v>5575</v>
      </c>
      <c r="B2048" s="1" t="s">
        <v>5576</v>
      </c>
      <c r="C2048" s="1">
        <v>1.0</v>
      </c>
      <c r="D2048" s="1" t="s">
        <v>16113</v>
      </c>
      <c r="E2048" s="2" t="str">
        <f>IFERROR(__xludf.DUMMYFUNCTION("INDEX(SPLIT(A2048, ""_""), 2)"),"general")</f>
        <v>general</v>
      </c>
      <c r="F2048" s="1" t="s">
        <v>16166</v>
      </c>
      <c r="G2048" s="2">
        <f>IFERROR(__xludf.DUMMYFUNCTION("IF(B2048="""","""",COUNTA(SPLIT(B2048,"" "")))"),8.0)</f>
        <v>8</v>
      </c>
    </row>
    <row r="2049">
      <c r="A2049" s="1" t="s">
        <v>5577</v>
      </c>
      <c r="B2049" s="1" t="s">
        <v>5578</v>
      </c>
      <c r="C2049" s="1">
        <v>1.0</v>
      </c>
      <c r="D2049" s="1" t="s">
        <v>16113</v>
      </c>
      <c r="E2049" s="2" t="str">
        <f>IFERROR(__xludf.DUMMYFUNCTION("INDEX(SPLIT(A2049, ""_""), 2)"),"general")</f>
        <v>general</v>
      </c>
      <c r="F2049" s="1" t="s">
        <v>16166</v>
      </c>
      <c r="G2049" s="2">
        <f>IFERROR(__xludf.DUMMYFUNCTION("IF(B2049="""","""",COUNTA(SPLIT(B2049,"" "")))"),6.0)</f>
        <v>6</v>
      </c>
    </row>
    <row r="2050">
      <c r="A2050" s="1" t="s">
        <v>5579</v>
      </c>
      <c r="B2050" s="1" t="s">
        <v>5580</v>
      </c>
      <c r="C2050" s="1">
        <v>1.0</v>
      </c>
      <c r="D2050" s="1" t="s">
        <v>16113</v>
      </c>
      <c r="E2050" s="2" t="str">
        <f>IFERROR(__xludf.DUMMYFUNCTION("INDEX(SPLIT(A2050, ""_""), 2)"),"general")</f>
        <v>general</v>
      </c>
      <c r="F2050" s="1" t="s">
        <v>16166</v>
      </c>
      <c r="G2050" s="2">
        <f>IFERROR(__xludf.DUMMYFUNCTION("IF(B2050="""","""",COUNTA(SPLIT(B2050,"" "")))"),5.0)</f>
        <v>5</v>
      </c>
    </row>
    <row r="2051">
      <c r="A2051" s="1" t="s">
        <v>5581</v>
      </c>
      <c r="B2051" s="1" t="s">
        <v>5582</v>
      </c>
      <c r="C2051" s="1">
        <v>1.0</v>
      </c>
      <c r="D2051" s="1" t="s">
        <v>16113</v>
      </c>
      <c r="E2051" s="2" t="str">
        <f>IFERROR(__xludf.DUMMYFUNCTION("INDEX(SPLIT(A2051, ""_""), 2)"),"general")</f>
        <v>general</v>
      </c>
      <c r="F2051" s="1" t="s">
        <v>16166</v>
      </c>
      <c r="G2051" s="2">
        <f>IFERROR(__xludf.DUMMYFUNCTION("IF(B2051="""","""",COUNTA(SPLIT(B2051,"" "")))"),12.0)</f>
        <v>12</v>
      </c>
    </row>
    <row r="2052">
      <c r="A2052" s="1" t="s">
        <v>5583</v>
      </c>
      <c r="B2052" s="1" t="s">
        <v>5584</v>
      </c>
      <c r="C2052" s="1">
        <v>1.0</v>
      </c>
      <c r="D2052" s="1" t="s">
        <v>16113</v>
      </c>
      <c r="E2052" s="2" t="str">
        <f>IFERROR(__xludf.DUMMYFUNCTION("INDEX(SPLIT(A2052, ""_""), 2)"),"general")</f>
        <v>general</v>
      </c>
      <c r="F2052" s="1" t="s">
        <v>16166</v>
      </c>
      <c r="G2052" s="2">
        <f>IFERROR(__xludf.DUMMYFUNCTION("IF(B2052="""","""",COUNTA(SPLIT(B2052,"" "")))"),7.0)</f>
        <v>7</v>
      </c>
    </row>
    <row r="2053">
      <c r="A2053" s="1" t="s">
        <v>5585</v>
      </c>
      <c r="B2053" s="1" t="s">
        <v>5586</v>
      </c>
      <c r="C2053" s="1">
        <v>1.0</v>
      </c>
      <c r="D2053" s="1" t="s">
        <v>16113</v>
      </c>
      <c r="E2053" s="2" t="str">
        <f>IFERROR(__xludf.DUMMYFUNCTION("INDEX(SPLIT(A2053, ""_""), 2)"),"general")</f>
        <v>general</v>
      </c>
      <c r="F2053" s="1" t="s">
        <v>16166</v>
      </c>
      <c r="G2053" s="2">
        <f>IFERROR(__xludf.DUMMYFUNCTION("IF(B2053="""","""",COUNTA(SPLIT(B2053,"" "")))"),9.0)</f>
        <v>9</v>
      </c>
    </row>
    <row r="2054">
      <c r="A2054" s="1" t="s">
        <v>5587</v>
      </c>
      <c r="B2054" s="1" t="s">
        <v>5588</v>
      </c>
      <c r="C2054" s="1">
        <v>1.0</v>
      </c>
      <c r="D2054" s="1" t="s">
        <v>16113</v>
      </c>
      <c r="E2054" s="2" t="str">
        <f>IFERROR(__xludf.DUMMYFUNCTION("INDEX(SPLIT(A2054, ""_""), 2)"),"general")</f>
        <v>general</v>
      </c>
      <c r="F2054" s="1" t="s">
        <v>16166</v>
      </c>
      <c r="G2054" s="2">
        <f>IFERROR(__xludf.DUMMYFUNCTION("IF(B2054="""","""",COUNTA(SPLIT(B2054,"" "")))"),12.0)</f>
        <v>12</v>
      </c>
    </row>
    <row r="2055">
      <c r="A2055" s="1" t="s">
        <v>5589</v>
      </c>
      <c r="B2055" s="1" t="s">
        <v>5590</v>
      </c>
      <c r="C2055" s="1">
        <v>1.0</v>
      </c>
      <c r="D2055" s="1" t="s">
        <v>16113</v>
      </c>
      <c r="E2055" s="2" t="str">
        <f>IFERROR(__xludf.DUMMYFUNCTION("INDEX(SPLIT(A2055, ""_""), 2)"),"general")</f>
        <v>general</v>
      </c>
      <c r="F2055" s="1" t="s">
        <v>16166</v>
      </c>
      <c r="G2055" s="2">
        <f>IFERROR(__xludf.DUMMYFUNCTION("IF(B2055="""","""",COUNTA(SPLIT(B2055,"" "")))"),7.0)</f>
        <v>7</v>
      </c>
    </row>
    <row r="2056">
      <c r="A2056" s="1" t="s">
        <v>5591</v>
      </c>
      <c r="B2056" s="1" t="s">
        <v>5592</v>
      </c>
      <c r="C2056" s="1">
        <v>1.0</v>
      </c>
      <c r="D2056" s="1" t="s">
        <v>16113</v>
      </c>
      <c r="E2056" s="2" t="str">
        <f>IFERROR(__xludf.DUMMYFUNCTION("INDEX(SPLIT(A2056, ""_""), 2)"),"general")</f>
        <v>general</v>
      </c>
      <c r="F2056" s="1" t="s">
        <v>16166</v>
      </c>
      <c r="G2056" s="2">
        <f>IFERROR(__xludf.DUMMYFUNCTION("IF(B2056="""","""",COUNTA(SPLIT(B2056,"" "")))"),7.0)</f>
        <v>7</v>
      </c>
    </row>
    <row r="2057">
      <c r="A2057" s="1" t="s">
        <v>5593</v>
      </c>
      <c r="B2057" s="1" t="s">
        <v>5594</v>
      </c>
      <c r="C2057" s="1">
        <v>1.0</v>
      </c>
      <c r="D2057" s="1" t="s">
        <v>16113</v>
      </c>
      <c r="E2057" s="2" t="str">
        <f>IFERROR(__xludf.DUMMYFUNCTION("INDEX(SPLIT(A2057, ""_""), 2)"),"general")</f>
        <v>general</v>
      </c>
      <c r="F2057" s="1" t="s">
        <v>16166</v>
      </c>
      <c r="G2057" s="2">
        <f>IFERROR(__xludf.DUMMYFUNCTION("IF(B2057="""","""",COUNTA(SPLIT(B2057,"" "")))"),9.0)</f>
        <v>9</v>
      </c>
    </row>
    <row r="2058">
      <c r="A2058" s="1" t="s">
        <v>5595</v>
      </c>
      <c r="B2058" s="1" t="s">
        <v>5596</v>
      </c>
      <c r="C2058" s="1">
        <v>1.0</v>
      </c>
      <c r="D2058" s="1" t="s">
        <v>16113</v>
      </c>
      <c r="E2058" s="2" t="str">
        <f>IFERROR(__xludf.DUMMYFUNCTION("INDEX(SPLIT(A2058, ""_""), 2)"),"general")</f>
        <v>general</v>
      </c>
      <c r="F2058" s="1" t="s">
        <v>16166</v>
      </c>
      <c r="G2058" s="2">
        <f>IFERROR(__xludf.DUMMYFUNCTION("IF(B2058="""","""",COUNTA(SPLIT(B2058,"" "")))"),10.0)</f>
        <v>10</v>
      </c>
    </row>
    <row r="2059">
      <c r="A2059" s="1" t="s">
        <v>5597</v>
      </c>
      <c r="B2059" s="1" t="s">
        <v>5598</v>
      </c>
      <c r="C2059" s="1">
        <v>1.0</v>
      </c>
      <c r="D2059" s="1" t="s">
        <v>16113</v>
      </c>
      <c r="E2059" s="2" t="str">
        <f>IFERROR(__xludf.DUMMYFUNCTION("INDEX(SPLIT(A2059, ""_""), 2)"),"general")</f>
        <v>general</v>
      </c>
      <c r="F2059" s="1" t="s">
        <v>16166</v>
      </c>
      <c r="G2059" s="2">
        <f>IFERROR(__xludf.DUMMYFUNCTION("IF(B2059="""","""",COUNTA(SPLIT(B2059,"" "")))"),6.0)</f>
        <v>6</v>
      </c>
    </row>
    <row r="2060">
      <c r="A2060" s="1" t="s">
        <v>5599</v>
      </c>
      <c r="B2060" s="1" t="s">
        <v>5600</v>
      </c>
      <c r="C2060" s="1">
        <v>1.0</v>
      </c>
      <c r="D2060" s="1" t="s">
        <v>16113</v>
      </c>
      <c r="E2060" s="2" t="str">
        <f>IFERROR(__xludf.DUMMYFUNCTION("INDEX(SPLIT(A2060, ""_""), 2)"),"general")</f>
        <v>general</v>
      </c>
      <c r="F2060" s="1" t="s">
        <v>16166</v>
      </c>
      <c r="G2060" s="2">
        <f>IFERROR(__xludf.DUMMYFUNCTION("IF(B2060="""","""",COUNTA(SPLIT(B2060,"" "")))"),8.0)</f>
        <v>8</v>
      </c>
    </row>
    <row r="2061">
      <c r="A2061" s="1" t="s">
        <v>5601</v>
      </c>
      <c r="B2061" s="1" t="s">
        <v>5602</v>
      </c>
      <c r="C2061" s="1">
        <v>1.0</v>
      </c>
      <c r="D2061" s="1" t="s">
        <v>16113</v>
      </c>
      <c r="E2061" s="2" t="str">
        <f>IFERROR(__xludf.DUMMYFUNCTION("INDEX(SPLIT(A2061, ""_""), 2)"),"general")</f>
        <v>general</v>
      </c>
      <c r="F2061" s="1" t="s">
        <v>16166</v>
      </c>
      <c r="G2061" s="2">
        <f>IFERROR(__xludf.DUMMYFUNCTION("IF(B2061="""","""",COUNTA(SPLIT(B2061,"" "")))"),9.0)</f>
        <v>9</v>
      </c>
    </row>
    <row r="2062">
      <c r="A2062" s="1" t="s">
        <v>5603</v>
      </c>
      <c r="B2062" s="1" t="s">
        <v>5604</v>
      </c>
      <c r="C2062" s="1">
        <v>1.0</v>
      </c>
      <c r="D2062" s="1" t="s">
        <v>16113</v>
      </c>
      <c r="E2062" s="2" t="str">
        <f>IFERROR(__xludf.DUMMYFUNCTION("INDEX(SPLIT(A2062, ""_""), 2)"),"general")</f>
        <v>general</v>
      </c>
      <c r="F2062" s="1" t="s">
        <v>16166</v>
      </c>
      <c r="G2062" s="2">
        <f>IFERROR(__xludf.DUMMYFUNCTION("IF(B2062="""","""",COUNTA(SPLIT(B2062,"" "")))"),6.0)</f>
        <v>6</v>
      </c>
    </row>
    <row r="2063">
      <c r="A2063" s="1" t="s">
        <v>5605</v>
      </c>
      <c r="B2063" s="1" t="s">
        <v>5606</v>
      </c>
      <c r="C2063" s="1">
        <v>1.0</v>
      </c>
      <c r="D2063" s="1" t="s">
        <v>16113</v>
      </c>
      <c r="E2063" s="2" t="str">
        <f>IFERROR(__xludf.DUMMYFUNCTION("INDEX(SPLIT(A2063, ""_""), 2)"),"general")</f>
        <v>general</v>
      </c>
      <c r="F2063" s="1" t="s">
        <v>16166</v>
      </c>
      <c r="G2063" s="2">
        <f>IFERROR(__xludf.DUMMYFUNCTION("IF(B2063="""","""",COUNTA(SPLIT(B2063,"" "")))"),12.0)</f>
        <v>12</v>
      </c>
    </row>
    <row r="2064">
      <c r="A2064" s="1" t="s">
        <v>5607</v>
      </c>
      <c r="B2064" s="1" t="s">
        <v>5608</v>
      </c>
      <c r="C2064" s="1">
        <v>1.0</v>
      </c>
      <c r="D2064" s="1" t="s">
        <v>16113</v>
      </c>
      <c r="E2064" s="2" t="str">
        <f>IFERROR(__xludf.DUMMYFUNCTION("INDEX(SPLIT(A2064, ""_""), 2)"),"general")</f>
        <v>general</v>
      </c>
      <c r="F2064" s="1" t="s">
        <v>16166</v>
      </c>
      <c r="G2064" s="2">
        <f>IFERROR(__xludf.DUMMYFUNCTION("IF(B2064="""","""",COUNTA(SPLIT(B2064,"" "")))"),9.0)</f>
        <v>9</v>
      </c>
    </row>
    <row r="2065">
      <c r="A2065" s="1" t="s">
        <v>5609</v>
      </c>
      <c r="B2065" s="1" t="s">
        <v>5610</v>
      </c>
      <c r="C2065" s="1">
        <v>1.0</v>
      </c>
      <c r="D2065" s="1" t="s">
        <v>16113</v>
      </c>
      <c r="E2065" s="2" t="str">
        <f>IFERROR(__xludf.DUMMYFUNCTION("INDEX(SPLIT(A2065, ""_""), 2)"),"general")</f>
        <v>general</v>
      </c>
      <c r="F2065" s="1" t="s">
        <v>16166</v>
      </c>
      <c r="G2065" s="2">
        <f>IFERROR(__xludf.DUMMYFUNCTION("IF(B2065="""","""",COUNTA(SPLIT(B2065,"" "")))"),8.0)</f>
        <v>8</v>
      </c>
    </row>
    <row r="2066">
      <c r="A2066" s="1" t="s">
        <v>5611</v>
      </c>
      <c r="B2066" s="1" t="s">
        <v>5612</v>
      </c>
      <c r="C2066" s="1">
        <v>1.0</v>
      </c>
      <c r="D2066" s="1" t="s">
        <v>16113</v>
      </c>
      <c r="E2066" s="2" t="str">
        <f>IFERROR(__xludf.DUMMYFUNCTION("INDEX(SPLIT(A2066, ""_""), 2)"),"general")</f>
        <v>general</v>
      </c>
      <c r="F2066" s="1" t="s">
        <v>16166</v>
      </c>
      <c r="G2066" s="2">
        <f>IFERROR(__xludf.DUMMYFUNCTION("IF(B2066="""","""",COUNTA(SPLIT(B2066,"" "")))"),15.0)</f>
        <v>15</v>
      </c>
    </row>
    <row r="2067">
      <c r="A2067" s="1" t="s">
        <v>5613</v>
      </c>
      <c r="B2067" s="1" t="s">
        <v>5614</v>
      </c>
      <c r="C2067" s="1">
        <v>1.0</v>
      </c>
      <c r="D2067" s="1" t="s">
        <v>16113</v>
      </c>
      <c r="E2067" s="2" t="str">
        <f>IFERROR(__xludf.DUMMYFUNCTION("INDEX(SPLIT(A2067, ""_""), 2)"),"general")</f>
        <v>general</v>
      </c>
      <c r="F2067" s="1" t="s">
        <v>16166</v>
      </c>
      <c r="G2067" s="2">
        <f>IFERROR(__xludf.DUMMYFUNCTION("IF(B2067="""","""",COUNTA(SPLIT(B2067,"" "")))"),12.0)</f>
        <v>12</v>
      </c>
    </row>
    <row r="2068">
      <c r="A2068" s="1" t="s">
        <v>5615</v>
      </c>
      <c r="B2068" s="1" t="s">
        <v>5616</v>
      </c>
      <c r="C2068" s="1">
        <v>1.0</v>
      </c>
      <c r="D2068" s="1" t="s">
        <v>16113</v>
      </c>
      <c r="E2068" s="2" t="str">
        <f>IFERROR(__xludf.DUMMYFUNCTION("INDEX(SPLIT(A2068, ""_""), 2)"),"general")</f>
        <v>general</v>
      </c>
      <c r="F2068" s="1" t="s">
        <v>16166</v>
      </c>
      <c r="G2068" s="2">
        <f>IFERROR(__xludf.DUMMYFUNCTION("IF(B2068="""","""",COUNTA(SPLIT(B2068,"" "")))"),15.0)</f>
        <v>15</v>
      </c>
    </row>
    <row r="2069">
      <c r="A2069" s="1" t="s">
        <v>5617</v>
      </c>
      <c r="B2069" s="1" t="s">
        <v>5618</v>
      </c>
      <c r="C2069" s="1">
        <v>1.0</v>
      </c>
      <c r="D2069" s="1" t="s">
        <v>16113</v>
      </c>
      <c r="E2069" s="2" t="str">
        <f>IFERROR(__xludf.DUMMYFUNCTION("INDEX(SPLIT(A2069, ""_""), 2)"),"general")</f>
        <v>general</v>
      </c>
      <c r="F2069" s="1" t="s">
        <v>16166</v>
      </c>
      <c r="G2069" s="2">
        <f>IFERROR(__xludf.DUMMYFUNCTION("IF(B2069="""","""",COUNTA(SPLIT(B2069,"" "")))"),7.0)</f>
        <v>7</v>
      </c>
    </row>
    <row r="2070">
      <c r="A2070" s="1" t="s">
        <v>5619</v>
      </c>
      <c r="B2070" s="1" t="s">
        <v>5620</v>
      </c>
      <c r="C2070" s="1">
        <v>2.0</v>
      </c>
      <c r="D2070" s="1" t="s">
        <v>16118</v>
      </c>
      <c r="E2070" s="2" t="str">
        <f>IFERROR(__xludf.DUMMYFUNCTION("INDEX(SPLIT(A2070, ""_""), 2)"),"goddess")</f>
        <v>goddess</v>
      </c>
      <c r="F2070" s="1" t="s">
        <v>5682</v>
      </c>
      <c r="G2070" s="2">
        <f>IFERROR(__xludf.DUMMYFUNCTION("IF(B2070="""","""",COUNTA(SPLIT(B2070,"" "")))"),32.0)</f>
        <v>32</v>
      </c>
    </row>
    <row r="2071">
      <c r="A2071" s="1" t="s">
        <v>5621</v>
      </c>
      <c r="B2071" s="1" t="s">
        <v>5622</v>
      </c>
      <c r="C2071" s="1">
        <v>9.0</v>
      </c>
      <c r="D2071" s="1" t="s">
        <v>16120</v>
      </c>
      <c r="E2071" s="2" t="str">
        <f>IFERROR(__xludf.DUMMYFUNCTION("INDEX(SPLIT(A2071, ""_""), 2)"),"goddess")</f>
        <v>goddess</v>
      </c>
      <c r="F2071" s="1" t="s">
        <v>5682</v>
      </c>
      <c r="G2071" s="2">
        <f>IFERROR(__xludf.DUMMYFUNCTION("IF(B2071="""","""",COUNTA(SPLIT(B2071,"" "")))"),24.0)</f>
        <v>24</v>
      </c>
    </row>
    <row r="2072">
      <c r="A2072" s="1" t="s">
        <v>5623</v>
      </c>
      <c r="B2072" s="1" t="s">
        <v>5624</v>
      </c>
      <c r="C2072" s="1">
        <v>9.0</v>
      </c>
      <c r="D2072" s="1" t="s">
        <v>16120</v>
      </c>
      <c r="E2072" s="2" t="str">
        <f>IFERROR(__xludf.DUMMYFUNCTION("INDEX(SPLIT(A2072, ""_""), 2)"),"goddess")</f>
        <v>goddess</v>
      </c>
      <c r="F2072" s="1" t="s">
        <v>5682</v>
      </c>
      <c r="G2072" s="2">
        <f>IFERROR(__xludf.DUMMYFUNCTION("IF(B2072="""","""",COUNTA(SPLIT(B2072,"" "")))"),18.0)</f>
        <v>18</v>
      </c>
    </row>
    <row r="2073">
      <c r="A2073" s="1" t="s">
        <v>5625</v>
      </c>
      <c r="B2073" s="1" t="s">
        <v>5626</v>
      </c>
      <c r="C2073" s="1">
        <v>2.0</v>
      </c>
      <c r="D2073" s="1" t="s">
        <v>16118</v>
      </c>
      <c r="E2073" s="2" t="str">
        <f>IFERROR(__xludf.DUMMYFUNCTION("INDEX(SPLIT(A2073, ""_""), 2)"),"goddess")</f>
        <v>goddess</v>
      </c>
      <c r="F2073" s="1" t="s">
        <v>5682</v>
      </c>
      <c r="G2073" s="2">
        <f>IFERROR(__xludf.DUMMYFUNCTION("IF(B2073="""","""",COUNTA(SPLIT(B2073,"" "")))"),18.0)</f>
        <v>18</v>
      </c>
    </row>
    <row r="2074">
      <c r="A2074" s="1" t="s">
        <v>5627</v>
      </c>
      <c r="B2074" s="1" t="s">
        <v>5628</v>
      </c>
      <c r="C2074" s="1">
        <v>9.0</v>
      </c>
      <c r="D2074" s="1" t="s">
        <v>16120</v>
      </c>
      <c r="E2074" s="2" t="str">
        <f>IFERROR(__xludf.DUMMYFUNCTION("INDEX(SPLIT(A2074, ""_""), 2)"),"goddess")</f>
        <v>goddess</v>
      </c>
      <c r="F2074" s="1" t="s">
        <v>5682</v>
      </c>
      <c r="G2074" s="2">
        <f>IFERROR(__xludf.DUMMYFUNCTION("IF(B2074="""","""",COUNTA(SPLIT(B2074,"" "")))"),21.0)</f>
        <v>21</v>
      </c>
    </row>
    <row r="2075">
      <c r="A2075" s="1" t="s">
        <v>5629</v>
      </c>
      <c r="B2075" s="1" t="s">
        <v>5630</v>
      </c>
      <c r="C2075" s="1">
        <v>2.0</v>
      </c>
      <c r="D2075" s="1" t="s">
        <v>16118</v>
      </c>
      <c r="E2075" s="2" t="str">
        <f>IFERROR(__xludf.DUMMYFUNCTION("INDEX(SPLIT(A2075, ""_""), 2)"),"goddess")</f>
        <v>goddess</v>
      </c>
      <c r="F2075" s="1" t="s">
        <v>5682</v>
      </c>
      <c r="G2075" s="2">
        <f>IFERROR(__xludf.DUMMYFUNCTION("IF(B2075="""","""",COUNTA(SPLIT(B2075,"" "")))"),34.0)</f>
        <v>34</v>
      </c>
    </row>
    <row r="2076">
      <c r="A2076" s="1" t="s">
        <v>5631</v>
      </c>
      <c r="B2076" s="1" t="s">
        <v>5632</v>
      </c>
      <c r="C2076" s="1">
        <v>2.0</v>
      </c>
      <c r="D2076" s="1" t="s">
        <v>16118</v>
      </c>
      <c r="E2076" s="2" t="str">
        <f>IFERROR(__xludf.DUMMYFUNCTION("INDEX(SPLIT(A2076, ""_""), 2)"),"goddess")</f>
        <v>goddess</v>
      </c>
      <c r="F2076" s="1" t="s">
        <v>5682</v>
      </c>
      <c r="G2076" s="2">
        <f>IFERROR(__xludf.DUMMYFUNCTION("IF(B2076="""","""",COUNTA(SPLIT(B2076,"" "")))"),17.0)</f>
        <v>17</v>
      </c>
    </row>
    <row r="2077">
      <c r="A2077" s="1" t="s">
        <v>5633</v>
      </c>
      <c r="B2077" s="1" t="s">
        <v>5634</v>
      </c>
      <c r="C2077" s="1">
        <v>2.0</v>
      </c>
      <c r="D2077" s="1" t="s">
        <v>16118</v>
      </c>
      <c r="E2077" s="2" t="str">
        <f>IFERROR(__xludf.DUMMYFUNCTION("INDEX(SPLIT(A2077, ""_""), 2)"),"goddess")</f>
        <v>goddess</v>
      </c>
      <c r="F2077" s="1" t="s">
        <v>5682</v>
      </c>
      <c r="G2077" s="2">
        <f>IFERROR(__xludf.DUMMYFUNCTION("IF(B2077="""","""",COUNTA(SPLIT(B2077,"" "")))"),17.0)</f>
        <v>17</v>
      </c>
    </row>
    <row r="2078">
      <c r="A2078" s="1" t="s">
        <v>5635</v>
      </c>
      <c r="B2078" s="1" t="s">
        <v>5636</v>
      </c>
      <c r="C2078" s="1">
        <v>2.0</v>
      </c>
      <c r="D2078" s="1" t="s">
        <v>16118</v>
      </c>
      <c r="E2078" s="2" t="str">
        <f>IFERROR(__xludf.DUMMYFUNCTION("INDEX(SPLIT(A2078, ""_""), 2)"),"goddess")</f>
        <v>goddess</v>
      </c>
      <c r="F2078" s="1" t="s">
        <v>5682</v>
      </c>
      <c r="G2078" s="2">
        <f>IFERROR(__xludf.DUMMYFUNCTION("IF(B2078="""","""",COUNTA(SPLIT(B2078,"" "")))"),10.0)</f>
        <v>10</v>
      </c>
    </row>
    <row r="2079">
      <c r="A2079" s="1" t="s">
        <v>5637</v>
      </c>
      <c r="B2079" s="1" t="s">
        <v>5638</v>
      </c>
      <c r="C2079" s="1">
        <v>2.0</v>
      </c>
      <c r="D2079" s="1" t="s">
        <v>16118</v>
      </c>
      <c r="E2079" s="2" t="str">
        <f>IFERROR(__xludf.DUMMYFUNCTION("INDEX(SPLIT(A2079, ""_""), 2)"),"goddess")</f>
        <v>goddess</v>
      </c>
      <c r="F2079" s="1" t="s">
        <v>5682</v>
      </c>
      <c r="G2079" s="2">
        <f>IFERROR(__xludf.DUMMYFUNCTION("IF(B2079="""","""",COUNTA(SPLIT(B2079,"" "")))"),3.0)</f>
        <v>3</v>
      </c>
    </row>
    <row r="2080">
      <c r="A2080" s="1" t="s">
        <v>5639</v>
      </c>
      <c r="B2080" s="1" t="s">
        <v>5640</v>
      </c>
      <c r="C2080" s="1">
        <v>1.0</v>
      </c>
      <c r="D2080" s="1" t="s">
        <v>16113</v>
      </c>
      <c r="E2080" s="2" t="str">
        <f>IFERROR(__xludf.DUMMYFUNCTION("INDEX(SPLIT(A2080, ""_""), 2)"),"goddess")</f>
        <v>goddess</v>
      </c>
      <c r="F2080" s="1" t="s">
        <v>5682</v>
      </c>
      <c r="G2080" s="2">
        <f>IFERROR(__xludf.DUMMYFUNCTION("IF(B2080="""","""",COUNTA(SPLIT(B2080,"" "")))"),14.0)</f>
        <v>14</v>
      </c>
    </row>
    <row r="2081">
      <c r="A2081" s="1" t="s">
        <v>5641</v>
      </c>
      <c r="B2081" s="1" t="s">
        <v>5642</v>
      </c>
      <c r="C2081" s="1">
        <v>1.0</v>
      </c>
      <c r="D2081" s="1" t="s">
        <v>16113</v>
      </c>
      <c r="E2081" s="2" t="str">
        <f>IFERROR(__xludf.DUMMYFUNCTION("INDEX(SPLIT(A2081, ""_""), 2)"),"goddess")</f>
        <v>goddess</v>
      </c>
      <c r="F2081" s="1" t="s">
        <v>5682</v>
      </c>
      <c r="G2081" s="2">
        <f>IFERROR(__xludf.DUMMYFUNCTION("IF(B2081="""","""",COUNTA(SPLIT(B2081,"" "")))"),12.0)</f>
        <v>12</v>
      </c>
    </row>
    <row r="2082">
      <c r="A2082" s="1" t="s">
        <v>5643</v>
      </c>
      <c r="B2082" s="1" t="s">
        <v>5644</v>
      </c>
      <c r="C2082" s="1">
        <v>9.0</v>
      </c>
      <c r="D2082" s="1" t="s">
        <v>16120</v>
      </c>
      <c r="E2082" s="2" t="str">
        <f>IFERROR(__xludf.DUMMYFUNCTION("INDEX(SPLIT(A2082, ""_""), 2)"),"goddess")</f>
        <v>goddess</v>
      </c>
      <c r="F2082" s="1" t="s">
        <v>5682</v>
      </c>
      <c r="G2082" s="2">
        <f>IFERROR(__xludf.DUMMYFUNCTION("IF(B2082="""","""",COUNTA(SPLIT(B2082,"" "")))"),41.0)</f>
        <v>41</v>
      </c>
    </row>
    <row r="2083">
      <c r="A2083" s="1" t="s">
        <v>5645</v>
      </c>
      <c r="B2083" s="1" t="s">
        <v>5646</v>
      </c>
      <c r="C2083" s="1">
        <v>1.0</v>
      </c>
      <c r="D2083" s="1" t="s">
        <v>16113</v>
      </c>
      <c r="E2083" s="2" t="str">
        <f>IFERROR(__xludf.DUMMYFUNCTION("INDEX(SPLIT(A2083, ""_""), 2)"),"goddess")</f>
        <v>goddess</v>
      </c>
      <c r="F2083" s="1" t="s">
        <v>5682</v>
      </c>
      <c r="G2083" s="2">
        <f>IFERROR(__xludf.DUMMYFUNCTION("IF(B2083="""","""",COUNTA(SPLIT(B2083,"" "")))"),10.0)</f>
        <v>10</v>
      </c>
    </row>
    <row r="2084">
      <c r="A2084" s="1" t="s">
        <v>5647</v>
      </c>
      <c r="B2084" s="1" t="s">
        <v>5648</v>
      </c>
      <c r="C2084" s="1">
        <v>9.0</v>
      </c>
      <c r="D2084" s="1" t="s">
        <v>16120</v>
      </c>
      <c r="E2084" s="2" t="str">
        <f>IFERROR(__xludf.DUMMYFUNCTION("INDEX(SPLIT(A2084, ""_""), 2)"),"goddess")</f>
        <v>goddess</v>
      </c>
      <c r="F2084" s="1" t="s">
        <v>5682</v>
      </c>
      <c r="G2084" s="2">
        <f>IFERROR(__xludf.DUMMYFUNCTION("IF(B2084="""","""",COUNTA(SPLIT(B2084,"" "")))"),29.0)</f>
        <v>29</v>
      </c>
    </row>
    <row r="2085">
      <c r="A2085" s="1" t="s">
        <v>5649</v>
      </c>
      <c r="B2085" s="1" t="s">
        <v>5650</v>
      </c>
      <c r="C2085" s="1">
        <v>1.0</v>
      </c>
      <c r="D2085" s="1" t="s">
        <v>16113</v>
      </c>
      <c r="E2085" s="2" t="str">
        <f>IFERROR(__xludf.DUMMYFUNCTION("INDEX(SPLIT(A2085, ""_""), 2)"),"goddess")</f>
        <v>goddess</v>
      </c>
      <c r="F2085" s="1" t="s">
        <v>5682</v>
      </c>
      <c r="G2085" s="2">
        <f>IFERROR(__xludf.DUMMYFUNCTION("IF(B2085="""","""",COUNTA(SPLIT(B2085,"" "")))"),18.0)</f>
        <v>18</v>
      </c>
    </row>
    <row r="2086">
      <c r="A2086" s="1" t="s">
        <v>5651</v>
      </c>
      <c r="B2086" s="1" t="s">
        <v>5652</v>
      </c>
      <c r="C2086" s="1">
        <v>2.0</v>
      </c>
      <c r="D2086" s="1" t="s">
        <v>16118</v>
      </c>
      <c r="E2086" s="2" t="str">
        <f>IFERROR(__xludf.DUMMYFUNCTION("INDEX(SPLIT(A2086, ""_""), 2)"),"goddess")</f>
        <v>goddess</v>
      </c>
      <c r="F2086" s="1" t="s">
        <v>5682</v>
      </c>
      <c r="G2086" s="2">
        <f>IFERROR(__xludf.DUMMYFUNCTION("IF(B2086="""","""",COUNTA(SPLIT(B2086,"" "")))"),22.0)</f>
        <v>22</v>
      </c>
    </row>
    <row r="2087">
      <c r="A2087" s="1" t="s">
        <v>5653</v>
      </c>
      <c r="B2087" s="1" t="s">
        <v>5654</v>
      </c>
      <c r="C2087" s="1">
        <v>1.0</v>
      </c>
      <c r="D2087" s="1" t="s">
        <v>16113</v>
      </c>
      <c r="E2087" s="2" t="str">
        <f>IFERROR(__xludf.DUMMYFUNCTION("INDEX(SPLIT(A2087, ""_""), 2)"),"goddess")</f>
        <v>goddess</v>
      </c>
      <c r="F2087" s="1" t="s">
        <v>5682</v>
      </c>
      <c r="G2087" s="2">
        <f>IFERROR(__xludf.DUMMYFUNCTION("IF(B2087="""","""",COUNTA(SPLIT(B2087,"" "")))"),18.0)</f>
        <v>18</v>
      </c>
    </row>
    <row r="2088">
      <c r="A2088" s="1" t="s">
        <v>5655</v>
      </c>
      <c r="B2088" s="1" t="s">
        <v>5656</v>
      </c>
      <c r="C2088" s="1">
        <v>1.0</v>
      </c>
      <c r="D2088" s="1" t="s">
        <v>16113</v>
      </c>
      <c r="E2088" s="2" t="str">
        <f>IFERROR(__xludf.DUMMYFUNCTION("INDEX(SPLIT(A2088, ""_""), 2)"),"goddess")</f>
        <v>goddess</v>
      </c>
      <c r="F2088" s="1" t="s">
        <v>5682</v>
      </c>
      <c r="G2088" s="2">
        <f>IFERROR(__xludf.DUMMYFUNCTION("IF(B2088="""","""",COUNTA(SPLIT(B2088,"" "")))"),35.0)</f>
        <v>35</v>
      </c>
    </row>
    <row r="2089">
      <c r="A2089" s="1" t="s">
        <v>5657</v>
      </c>
      <c r="B2089" s="1" t="s">
        <v>5658</v>
      </c>
      <c r="C2089" s="1">
        <v>1.0</v>
      </c>
      <c r="D2089" s="1" t="s">
        <v>16113</v>
      </c>
      <c r="E2089" s="2" t="str">
        <f>IFERROR(__xludf.DUMMYFUNCTION("INDEX(SPLIT(A2089, ""_""), 2)"),"goddess")</f>
        <v>goddess</v>
      </c>
      <c r="F2089" s="1" t="s">
        <v>5682</v>
      </c>
      <c r="G2089" s="2">
        <f>IFERROR(__xludf.DUMMYFUNCTION("IF(B2089="""","""",COUNTA(SPLIT(B2089,"" "")))"),20.0)</f>
        <v>20</v>
      </c>
    </row>
    <row r="2090">
      <c r="A2090" s="1" t="s">
        <v>5659</v>
      </c>
      <c r="B2090" s="1" t="s">
        <v>5660</v>
      </c>
      <c r="C2090" s="1">
        <v>2.0</v>
      </c>
      <c r="D2090" s="1" t="s">
        <v>16118</v>
      </c>
      <c r="E2090" s="2" t="str">
        <f>IFERROR(__xludf.DUMMYFUNCTION("INDEX(SPLIT(A2090, ""_""), 2)"),"goddess")</f>
        <v>goddess</v>
      </c>
      <c r="F2090" s="1" t="s">
        <v>5682</v>
      </c>
      <c r="G2090" s="2">
        <f>IFERROR(__xludf.DUMMYFUNCTION("IF(B2090="""","""",COUNTA(SPLIT(B2090,"" "")))"),31.0)</f>
        <v>31</v>
      </c>
    </row>
    <row r="2091">
      <c r="A2091" s="1" t="s">
        <v>5661</v>
      </c>
      <c r="B2091" s="1" t="s">
        <v>5662</v>
      </c>
      <c r="C2091" s="1">
        <v>1.0</v>
      </c>
      <c r="D2091" s="1" t="s">
        <v>16113</v>
      </c>
      <c r="E2091" s="2" t="str">
        <f>IFERROR(__xludf.DUMMYFUNCTION("INDEX(SPLIT(A2091, ""_""), 2)"),"goddess")</f>
        <v>goddess</v>
      </c>
      <c r="F2091" s="1" t="s">
        <v>5682</v>
      </c>
      <c r="G2091" s="2">
        <f>IFERROR(__xludf.DUMMYFUNCTION("IF(B2091="""","""",COUNTA(SPLIT(B2091,"" "")))"),15.0)</f>
        <v>15</v>
      </c>
    </row>
    <row r="2092">
      <c r="A2092" s="1" t="s">
        <v>5663</v>
      </c>
      <c r="B2092" s="1" t="s">
        <v>5664</v>
      </c>
      <c r="C2092" s="1">
        <v>2.0</v>
      </c>
      <c r="D2092" s="1" t="s">
        <v>16118</v>
      </c>
      <c r="E2092" s="2" t="str">
        <f>IFERROR(__xludf.DUMMYFUNCTION("INDEX(SPLIT(A2092, ""_""), 2)"),"goddess")</f>
        <v>goddess</v>
      </c>
      <c r="F2092" s="1" t="s">
        <v>5682</v>
      </c>
      <c r="G2092" s="2">
        <f>IFERROR(__xludf.DUMMYFUNCTION("IF(B2092="""","""",COUNTA(SPLIT(B2092,"" "")))"),2.0)</f>
        <v>2</v>
      </c>
    </row>
    <row r="2093">
      <c r="A2093" s="1" t="s">
        <v>5665</v>
      </c>
      <c r="B2093" s="1" t="s">
        <v>5666</v>
      </c>
      <c r="C2093" s="1">
        <v>9.0</v>
      </c>
      <c r="D2093" s="1" t="s">
        <v>16120</v>
      </c>
      <c r="E2093" s="2" t="str">
        <f>IFERROR(__xludf.DUMMYFUNCTION("INDEX(SPLIT(A2093, ""_""), 2)"),"goddess")</f>
        <v>goddess</v>
      </c>
      <c r="F2093" s="1" t="s">
        <v>5682</v>
      </c>
      <c r="G2093" s="2">
        <f>IFERROR(__xludf.DUMMYFUNCTION("IF(B2093="""","""",COUNTA(SPLIT(B2093,"" "")))"),32.0)</f>
        <v>32</v>
      </c>
    </row>
    <row r="2094">
      <c r="A2094" s="1" t="s">
        <v>5667</v>
      </c>
      <c r="B2094" s="1" t="s">
        <v>5668</v>
      </c>
      <c r="C2094" s="1">
        <v>2.0</v>
      </c>
      <c r="D2094" s="1" t="s">
        <v>16118</v>
      </c>
      <c r="E2094" s="2" t="str">
        <f>IFERROR(__xludf.DUMMYFUNCTION("INDEX(SPLIT(A2094, ""_""), 2)"),"goddess")</f>
        <v>goddess</v>
      </c>
      <c r="F2094" s="1" t="s">
        <v>5682</v>
      </c>
      <c r="G2094" s="2">
        <f>IFERROR(__xludf.DUMMYFUNCTION("IF(B2094="""","""",COUNTA(SPLIT(B2094,"" "")))"),8.0)</f>
        <v>8</v>
      </c>
    </row>
    <row r="2095">
      <c r="A2095" s="1" t="s">
        <v>5669</v>
      </c>
      <c r="B2095" s="1" t="s">
        <v>5670</v>
      </c>
      <c r="C2095" s="1">
        <v>9.0</v>
      </c>
      <c r="D2095" s="1" t="s">
        <v>16120</v>
      </c>
      <c r="E2095" s="2" t="str">
        <f>IFERROR(__xludf.DUMMYFUNCTION("INDEX(SPLIT(A2095, ""_""), 2)"),"goddess")</f>
        <v>goddess</v>
      </c>
      <c r="F2095" s="1" t="s">
        <v>5682</v>
      </c>
      <c r="G2095" s="2">
        <f>IFERROR(__xludf.DUMMYFUNCTION("IF(B2095="""","""",COUNTA(SPLIT(B2095,"" "")))"),26.0)</f>
        <v>26</v>
      </c>
    </row>
    <row r="2096">
      <c r="A2096" s="1" t="s">
        <v>5671</v>
      </c>
      <c r="B2096" s="1" t="s">
        <v>5672</v>
      </c>
      <c r="C2096" s="1">
        <v>2.0</v>
      </c>
      <c r="D2096" s="1" t="s">
        <v>16118</v>
      </c>
      <c r="E2096" s="2" t="str">
        <f>IFERROR(__xludf.DUMMYFUNCTION("INDEX(SPLIT(A2096, ""_""), 2)"),"goddess")</f>
        <v>goddess</v>
      </c>
      <c r="F2096" s="1" t="s">
        <v>5682</v>
      </c>
      <c r="G2096" s="2">
        <f>IFERROR(__xludf.DUMMYFUNCTION("IF(B2096="""","""",COUNTA(SPLIT(B2096,"" "")))"),37.0)</f>
        <v>37</v>
      </c>
    </row>
    <row r="2097">
      <c r="A2097" s="1" t="s">
        <v>5673</v>
      </c>
      <c r="B2097" s="1" t="s">
        <v>5674</v>
      </c>
      <c r="C2097" s="1">
        <v>2.0</v>
      </c>
      <c r="D2097" s="1" t="s">
        <v>16118</v>
      </c>
      <c r="E2097" s="2" t="str">
        <f>IFERROR(__xludf.DUMMYFUNCTION("INDEX(SPLIT(A2097, ""_""), 2)"),"goddess")</f>
        <v>goddess</v>
      </c>
      <c r="F2097" s="1" t="s">
        <v>5682</v>
      </c>
      <c r="G2097" s="2">
        <f>IFERROR(__xludf.DUMMYFUNCTION("IF(B2097="""","""",COUNTA(SPLIT(B2097,"" "")))"),23.0)</f>
        <v>23</v>
      </c>
    </row>
    <row r="2098">
      <c r="A2098" s="1" t="s">
        <v>5675</v>
      </c>
      <c r="B2098" s="1" t="s">
        <v>5676</v>
      </c>
      <c r="C2098" s="1">
        <v>1.0</v>
      </c>
      <c r="D2098" s="1" t="s">
        <v>16113</v>
      </c>
      <c r="E2098" s="2" t="str">
        <f>IFERROR(__xludf.DUMMYFUNCTION("INDEX(SPLIT(A2098, ""_""), 2)"),"goddess")</f>
        <v>goddess</v>
      </c>
      <c r="F2098" s="1" t="s">
        <v>5682</v>
      </c>
      <c r="G2098" s="2">
        <f>IFERROR(__xludf.DUMMYFUNCTION("IF(B2098="""","""",COUNTA(SPLIT(B2098,"" "")))"),25.0)</f>
        <v>25</v>
      </c>
    </row>
    <row r="2099">
      <c r="A2099" s="1" t="s">
        <v>5677</v>
      </c>
      <c r="B2099" s="1" t="s">
        <v>5678</v>
      </c>
      <c r="C2099" s="1">
        <v>2.0</v>
      </c>
      <c r="D2099" s="1" t="s">
        <v>16118</v>
      </c>
      <c r="E2099" s="2" t="str">
        <f>IFERROR(__xludf.DUMMYFUNCTION("INDEX(SPLIT(A2099, ""_""), 2)"),"goddess")</f>
        <v>goddess</v>
      </c>
      <c r="F2099" s="1" t="s">
        <v>5682</v>
      </c>
      <c r="G2099" s="2">
        <f>IFERROR(__xludf.DUMMYFUNCTION("IF(B2099="""","""",COUNTA(SPLIT(B2099,"" "")))"),26.0)</f>
        <v>26</v>
      </c>
    </row>
    <row r="2100">
      <c r="A2100" s="1" t="s">
        <v>5679</v>
      </c>
      <c r="B2100" s="1" t="s">
        <v>5680</v>
      </c>
      <c r="C2100" s="1">
        <v>9.0</v>
      </c>
      <c r="D2100" s="1" t="s">
        <v>16120</v>
      </c>
      <c r="E2100" s="2" t="str">
        <f>IFERROR(__xludf.DUMMYFUNCTION("INDEX(SPLIT(A2100, ""_""), 2)"),"goddess")</f>
        <v>goddess</v>
      </c>
      <c r="F2100" s="1" t="s">
        <v>5682</v>
      </c>
      <c r="G2100" s="2">
        <f>IFERROR(__xludf.DUMMYFUNCTION("IF(B2100="""","""",COUNTA(SPLIT(B2100,"" "")))"),9.0)</f>
        <v>9</v>
      </c>
    </row>
    <row r="2101">
      <c r="A2101" s="1" t="s">
        <v>5681</v>
      </c>
      <c r="B2101" s="1" t="s">
        <v>5682</v>
      </c>
      <c r="C2101" s="1">
        <v>1.0</v>
      </c>
      <c r="D2101" s="1" t="s">
        <v>16113</v>
      </c>
      <c r="E2101" s="2" t="str">
        <f>IFERROR(__xludf.DUMMYFUNCTION("INDEX(SPLIT(A2101, ""_""), 2)"),"goddess")</f>
        <v>goddess</v>
      </c>
      <c r="F2101" s="1" t="s">
        <v>5682</v>
      </c>
      <c r="G2101" s="2">
        <f>IFERROR(__xludf.DUMMYFUNCTION("IF(B2101="""","""",COUNTA(SPLIT(B2101,"" "")))"),4.0)</f>
        <v>4</v>
      </c>
    </row>
    <row r="2102">
      <c r="A2102" s="1" t="s">
        <v>5683</v>
      </c>
      <c r="B2102" s="1" t="s">
        <v>5684</v>
      </c>
      <c r="C2102" s="1">
        <v>1.0</v>
      </c>
      <c r="D2102" s="1" t="s">
        <v>16113</v>
      </c>
      <c r="E2102" s="2" t="str">
        <f>IFERROR(__xludf.DUMMYFUNCTION("INDEX(SPLIT(A2102, ""_""), 2)"),"goddess")</f>
        <v>goddess</v>
      </c>
      <c r="F2102" s="1" t="s">
        <v>5682</v>
      </c>
      <c r="G2102" s="2">
        <f>IFERROR(__xludf.DUMMYFUNCTION("IF(B2102="""","""",COUNTA(SPLIT(B2102,"" "")))"),25.0)</f>
        <v>25</v>
      </c>
    </row>
    <row r="2103">
      <c r="A2103" s="1" t="s">
        <v>5685</v>
      </c>
      <c r="B2103" s="1" t="s">
        <v>5686</v>
      </c>
      <c r="C2103" s="1">
        <v>2.0</v>
      </c>
      <c r="D2103" s="1" t="s">
        <v>16118</v>
      </c>
      <c r="E2103" s="2" t="str">
        <f>IFERROR(__xludf.DUMMYFUNCTION("INDEX(SPLIT(A2103, ""_""), 2)"),"goddess")</f>
        <v>goddess</v>
      </c>
      <c r="F2103" s="1" t="s">
        <v>5682</v>
      </c>
      <c r="G2103" s="2">
        <f>IFERROR(__xludf.DUMMYFUNCTION("IF(B2103="""","""",COUNTA(SPLIT(B2103,"" "")))"),9.0)</f>
        <v>9</v>
      </c>
    </row>
    <row r="2104">
      <c r="A2104" s="1" t="s">
        <v>5687</v>
      </c>
      <c r="B2104" s="1" t="s">
        <v>5688</v>
      </c>
      <c r="C2104" s="1">
        <v>1.0</v>
      </c>
      <c r="D2104" s="1" t="s">
        <v>16113</v>
      </c>
      <c r="E2104" s="2" t="str">
        <f>IFERROR(__xludf.DUMMYFUNCTION("INDEX(SPLIT(A2104, ""_""), 2)"),"goddess")</f>
        <v>goddess</v>
      </c>
      <c r="F2104" s="1" t="s">
        <v>5682</v>
      </c>
      <c r="G2104" s="2">
        <f>IFERROR(__xludf.DUMMYFUNCTION("IF(B2104="""","""",COUNTA(SPLIT(B2104,"" "")))"),41.0)</f>
        <v>41</v>
      </c>
    </row>
    <row r="2105">
      <c r="A2105" s="1" t="s">
        <v>5689</v>
      </c>
      <c r="B2105" s="1" t="s">
        <v>5690</v>
      </c>
      <c r="C2105" s="1">
        <v>2.0</v>
      </c>
      <c r="D2105" s="1" t="s">
        <v>16118</v>
      </c>
      <c r="E2105" s="2" t="str">
        <f>IFERROR(__xludf.DUMMYFUNCTION("INDEX(SPLIT(A2105, ""_""), 2)"),"goddess")</f>
        <v>goddess</v>
      </c>
      <c r="F2105" s="1" t="s">
        <v>5682</v>
      </c>
      <c r="G2105" s="2">
        <f>IFERROR(__xludf.DUMMYFUNCTION("IF(B2105="""","""",COUNTA(SPLIT(B2105,"" "")))"),18.0)</f>
        <v>18</v>
      </c>
    </row>
    <row r="2106">
      <c r="A2106" s="1" t="s">
        <v>5691</v>
      </c>
      <c r="B2106" s="1" t="s">
        <v>5692</v>
      </c>
      <c r="C2106" s="1">
        <v>1.0</v>
      </c>
      <c r="D2106" s="1" t="s">
        <v>16113</v>
      </c>
      <c r="E2106" s="2" t="str">
        <f>IFERROR(__xludf.DUMMYFUNCTION("INDEX(SPLIT(A2106, ""_""), 2)"),"goddess")</f>
        <v>goddess</v>
      </c>
      <c r="F2106" s="1" t="s">
        <v>5682</v>
      </c>
      <c r="G2106" s="2">
        <f>IFERROR(__xludf.DUMMYFUNCTION("IF(B2106="""","""",COUNTA(SPLIT(B2106,"" "")))"),33.0)</f>
        <v>33</v>
      </c>
    </row>
    <row r="2107">
      <c r="A2107" s="1" t="s">
        <v>5693</v>
      </c>
      <c r="B2107" s="1" t="s">
        <v>5694</v>
      </c>
      <c r="C2107" s="1">
        <v>1.0</v>
      </c>
      <c r="D2107" s="1" t="s">
        <v>16113</v>
      </c>
      <c r="E2107" s="2" t="str">
        <f>IFERROR(__xludf.DUMMYFUNCTION("INDEX(SPLIT(A2107, ""_""), 2)"),"goddess")</f>
        <v>goddess</v>
      </c>
      <c r="F2107" s="1" t="s">
        <v>5682</v>
      </c>
      <c r="G2107" s="2">
        <f>IFERROR(__xludf.DUMMYFUNCTION("IF(B2107="""","""",COUNTA(SPLIT(B2107,"" "")))"),29.0)</f>
        <v>29</v>
      </c>
    </row>
    <row r="2108">
      <c r="A2108" s="1" t="s">
        <v>5695</v>
      </c>
      <c r="B2108" s="1" t="s">
        <v>5696</v>
      </c>
      <c r="C2108" s="1">
        <v>1.0</v>
      </c>
      <c r="D2108" s="1" t="s">
        <v>16113</v>
      </c>
      <c r="E2108" s="2" t="str">
        <f>IFERROR(__xludf.DUMMYFUNCTION("INDEX(SPLIT(A2108, ""_""), 2)"),"goddess")</f>
        <v>goddess</v>
      </c>
      <c r="F2108" s="1" t="s">
        <v>5682</v>
      </c>
      <c r="G2108" s="2">
        <f>IFERROR(__xludf.DUMMYFUNCTION("IF(B2108="""","""",COUNTA(SPLIT(B2108,"" "")))"),12.0)</f>
        <v>12</v>
      </c>
    </row>
    <row r="2109">
      <c r="A2109" s="1" t="s">
        <v>5697</v>
      </c>
      <c r="B2109" s="1" t="s">
        <v>5698</v>
      </c>
      <c r="C2109" s="1">
        <v>1.0</v>
      </c>
      <c r="D2109" s="1" t="s">
        <v>16113</v>
      </c>
      <c r="E2109" s="2" t="str">
        <f>IFERROR(__xludf.DUMMYFUNCTION("INDEX(SPLIT(A2109, ""_""), 2)"),"goddess")</f>
        <v>goddess</v>
      </c>
      <c r="F2109" s="1" t="s">
        <v>5682</v>
      </c>
      <c r="G2109" s="2">
        <f>IFERROR(__xludf.DUMMYFUNCTION("IF(B2109="""","""",COUNTA(SPLIT(B2109,"" "")))"),27.0)</f>
        <v>27</v>
      </c>
    </row>
    <row r="2110">
      <c r="A2110" s="1" t="s">
        <v>5699</v>
      </c>
      <c r="B2110" s="1" t="s">
        <v>5700</v>
      </c>
      <c r="C2110" s="1">
        <v>1.0</v>
      </c>
      <c r="D2110" s="1" t="s">
        <v>16113</v>
      </c>
      <c r="E2110" s="2" t="str">
        <f>IFERROR(__xludf.DUMMYFUNCTION("INDEX(SPLIT(A2110, ""_""), 2)"),"goddess")</f>
        <v>goddess</v>
      </c>
      <c r="F2110" s="1" t="s">
        <v>5682</v>
      </c>
      <c r="G2110" s="2">
        <f>IFERROR(__xludf.DUMMYFUNCTION("IF(B2110="""","""",COUNTA(SPLIT(B2110,"" "")))"),33.0)</f>
        <v>33</v>
      </c>
    </row>
    <row r="2111">
      <c r="A2111" s="1" t="s">
        <v>5701</v>
      </c>
      <c r="B2111" s="1" t="s">
        <v>5702</v>
      </c>
      <c r="C2111" s="1">
        <v>1.0</v>
      </c>
      <c r="D2111" s="1" t="s">
        <v>16113</v>
      </c>
      <c r="E2111" s="2" t="str">
        <f>IFERROR(__xludf.DUMMYFUNCTION("INDEX(SPLIT(A2111, ""_""), 2)"),"goddess")</f>
        <v>goddess</v>
      </c>
      <c r="F2111" s="1" t="s">
        <v>5682</v>
      </c>
      <c r="G2111" s="2">
        <f>IFERROR(__xludf.DUMMYFUNCTION("IF(B2111="""","""",COUNTA(SPLIT(B2111,"" "")))"),28.0)</f>
        <v>28</v>
      </c>
    </row>
    <row r="2112">
      <c r="A2112" s="1" t="s">
        <v>5703</v>
      </c>
      <c r="B2112" s="1" t="s">
        <v>5704</v>
      </c>
      <c r="C2112" s="1">
        <v>1.0</v>
      </c>
      <c r="D2112" s="1" t="s">
        <v>16113</v>
      </c>
      <c r="E2112" s="2" t="str">
        <f>IFERROR(__xludf.DUMMYFUNCTION("INDEX(SPLIT(A2112, ""_""), 2)"),"goddess")</f>
        <v>goddess</v>
      </c>
      <c r="F2112" s="1" t="s">
        <v>5682</v>
      </c>
      <c r="G2112" s="2">
        <f>IFERROR(__xludf.DUMMYFUNCTION("IF(B2112="""","""",COUNTA(SPLIT(B2112,"" "")))"),18.0)</f>
        <v>18</v>
      </c>
    </row>
    <row r="2113">
      <c r="A2113" s="1" t="s">
        <v>5705</v>
      </c>
      <c r="B2113" s="1" t="s">
        <v>5706</v>
      </c>
      <c r="C2113" s="1">
        <v>1.0</v>
      </c>
      <c r="D2113" s="1" t="s">
        <v>16113</v>
      </c>
      <c r="E2113" s="2" t="str">
        <f>IFERROR(__xludf.DUMMYFUNCTION("INDEX(SPLIT(A2113, ""_""), 2)"),"goddess")</f>
        <v>goddess</v>
      </c>
      <c r="F2113" s="1" t="s">
        <v>5682</v>
      </c>
      <c r="G2113" s="2">
        <f>IFERROR(__xludf.DUMMYFUNCTION("IF(B2113="""","""",COUNTA(SPLIT(B2113,"" "")))"),43.0)</f>
        <v>43</v>
      </c>
    </row>
    <row r="2114">
      <c r="A2114" s="1" t="s">
        <v>5707</v>
      </c>
      <c r="B2114" s="1" t="s">
        <v>5708</v>
      </c>
      <c r="C2114" s="1">
        <v>1.0</v>
      </c>
      <c r="D2114" s="1" t="s">
        <v>16113</v>
      </c>
      <c r="E2114" s="2" t="str">
        <f>IFERROR(__xludf.DUMMYFUNCTION("INDEX(SPLIT(A2114, ""_""), 2)"),"goddess")</f>
        <v>goddess</v>
      </c>
      <c r="F2114" s="1" t="s">
        <v>5682</v>
      </c>
      <c r="G2114" s="2">
        <f>IFERROR(__xludf.DUMMYFUNCTION("IF(B2114="""","""",COUNTA(SPLIT(B2114,"" "")))"),12.0)</f>
        <v>12</v>
      </c>
    </row>
    <row r="2115">
      <c r="A2115" s="1" t="s">
        <v>5709</v>
      </c>
      <c r="B2115" s="1" t="s">
        <v>5710</v>
      </c>
      <c r="C2115" s="1">
        <v>1.0</v>
      </c>
      <c r="D2115" s="1" t="s">
        <v>16113</v>
      </c>
      <c r="E2115" s="2" t="str">
        <f>IFERROR(__xludf.DUMMYFUNCTION("INDEX(SPLIT(A2115, ""_""), 2)"),"goddess")</f>
        <v>goddess</v>
      </c>
      <c r="F2115" s="1" t="s">
        <v>5682</v>
      </c>
      <c r="G2115" s="2">
        <f>IFERROR(__xludf.DUMMYFUNCTION("IF(B2115="""","""",COUNTA(SPLIT(B2115,"" "")))"),18.0)</f>
        <v>18</v>
      </c>
    </row>
    <row r="2116">
      <c r="A2116" s="1" t="s">
        <v>5711</v>
      </c>
      <c r="B2116" s="1" t="s">
        <v>5712</v>
      </c>
      <c r="C2116" s="1">
        <v>1.0</v>
      </c>
      <c r="D2116" s="1" t="s">
        <v>16113</v>
      </c>
      <c r="E2116" s="2" t="str">
        <f>IFERROR(__xludf.DUMMYFUNCTION("INDEX(SPLIT(A2116, ""_""), 2)"),"goddess")</f>
        <v>goddess</v>
      </c>
      <c r="F2116" s="1" t="s">
        <v>5682</v>
      </c>
      <c r="G2116" s="2">
        <f>IFERROR(__xludf.DUMMYFUNCTION("IF(B2116="""","""",COUNTA(SPLIT(B2116,"" "")))"),26.0)</f>
        <v>26</v>
      </c>
    </row>
    <row r="2117">
      <c r="A2117" s="1" t="s">
        <v>5713</v>
      </c>
      <c r="B2117" s="1" t="s">
        <v>5714</v>
      </c>
      <c r="C2117" s="1">
        <v>1.0</v>
      </c>
      <c r="D2117" s="1" t="s">
        <v>16113</v>
      </c>
      <c r="E2117" s="2" t="str">
        <f>IFERROR(__xludf.DUMMYFUNCTION("INDEX(SPLIT(A2117, ""_""), 2)"),"goddess")</f>
        <v>goddess</v>
      </c>
      <c r="F2117" s="1" t="s">
        <v>5682</v>
      </c>
      <c r="G2117" s="2">
        <f>IFERROR(__xludf.DUMMYFUNCTION("IF(B2117="""","""",COUNTA(SPLIT(B2117,"" "")))"),30.0)</f>
        <v>30</v>
      </c>
    </row>
    <row r="2118">
      <c r="A2118" s="1" t="s">
        <v>5715</v>
      </c>
      <c r="B2118" s="1" t="s">
        <v>5716</v>
      </c>
      <c r="C2118" s="1">
        <v>1.0</v>
      </c>
      <c r="D2118" s="1" t="s">
        <v>16113</v>
      </c>
      <c r="E2118" s="2" t="str">
        <f>IFERROR(__xludf.DUMMYFUNCTION("INDEX(SPLIT(A2118, ""_""), 2)"),"goddess")</f>
        <v>goddess</v>
      </c>
      <c r="F2118" s="1" t="s">
        <v>5682</v>
      </c>
      <c r="G2118" s="2">
        <f>IFERROR(__xludf.DUMMYFUNCTION("IF(B2118="""","""",COUNTA(SPLIT(B2118,"" "")))"),29.0)</f>
        <v>29</v>
      </c>
    </row>
    <row r="2119">
      <c r="A2119" s="1" t="s">
        <v>5717</v>
      </c>
      <c r="B2119" s="1" t="s">
        <v>5718</v>
      </c>
      <c r="C2119" s="1">
        <v>1.0</v>
      </c>
      <c r="D2119" s="1" t="s">
        <v>16113</v>
      </c>
      <c r="E2119" s="2" t="str">
        <f>IFERROR(__xludf.DUMMYFUNCTION("INDEX(SPLIT(A2119, ""_""), 2)"),"goddess")</f>
        <v>goddess</v>
      </c>
      <c r="F2119" s="1" t="s">
        <v>5682</v>
      </c>
      <c r="G2119" s="2">
        <f>IFERROR(__xludf.DUMMYFUNCTION("IF(B2119="""","""",COUNTA(SPLIT(B2119,"" "")))"),22.0)</f>
        <v>22</v>
      </c>
    </row>
    <row r="2120">
      <c r="A2120" s="1" t="s">
        <v>5719</v>
      </c>
      <c r="B2120" s="1" t="s">
        <v>5720</v>
      </c>
      <c r="C2120" s="1">
        <v>1.0</v>
      </c>
      <c r="D2120" s="1" t="s">
        <v>16113</v>
      </c>
      <c r="E2120" s="2" t="str">
        <f>IFERROR(__xludf.DUMMYFUNCTION("INDEX(SPLIT(A2120, ""_""), 2)"),"goddess")</f>
        <v>goddess</v>
      </c>
      <c r="F2120" s="1" t="s">
        <v>5682</v>
      </c>
      <c r="G2120" s="2">
        <f>IFERROR(__xludf.DUMMYFUNCTION("IF(B2120="""","""",COUNTA(SPLIT(B2120,"" "")))"),22.0)</f>
        <v>22</v>
      </c>
    </row>
    <row r="2121">
      <c r="A2121" s="1" t="s">
        <v>5721</v>
      </c>
      <c r="B2121" s="1" t="s">
        <v>5722</v>
      </c>
      <c r="C2121" s="1">
        <v>1.0</v>
      </c>
      <c r="D2121" s="1" t="s">
        <v>16113</v>
      </c>
      <c r="E2121" s="2" t="str">
        <f>IFERROR(__xludf.DUMMYFUNCTION("INDEX(SPLIT(A2121, ""_""), 2)"),"goddess")</f>
        <v>goddess</v>
      </c>
      <c r="F2121" s="1" t="s">
        <v>5682</v>
      </c>
      <c r="G2121" s="2">
        <f>IFERROR(__xludf.DUMMYFUNCTION("IF(B2121="""","""",COUNTA(SPLIT(B2121,"" "")))"),27.0)</f>
        <v>27</v>
      </c>
    </row>
    <row r="2122">
      <c r="A2122" s="1" t="s">
        <v>5723</v>
      </c>
      <c r="B2122" s="1" t="s">
        <v>5724</v>
      </c>
      <c r="C2122" s="1">
        <v>1.0</v>
      </c>
      <c r="D2122" s="1" t="s">
        <v>16113</v>
      </c>
      <c r="E2122" s="2" t="str">
        <f>IFERROR(__xludf.DUMMYFUNCTION("INDEX(SPLIT(A2122, ""_""), 2)"),"goddess")</f>
        <v>goddess</v>
      </c>
      <c r="F2122" s="1" t="s">
        <v>5682</v>
      </c>
      <c r="G2122" s="2">
        <f>IFERROR(__xludf.DUMMYFUNCTION("IF(B2122="""","""",COUNTA(SPLIT(B2122,"" "")))"),2.0)</f>
        <v>2</v>
      </c>
    </row>
    <row r="2123">
      <c r="A2123" s="1" t="s">
        <v>5725</v>
      </c>
      <c r="B2123" s="1" t="s">
        <v>5726</v>
      </c>
      <c r="C2123" s="1">
        <v>1.0</v>
      </c>
      <c r="D2123" s="1" t="s">
        <v>16113</v>
      </c>
      <c r="E2123" s="2" t="str">
        <f>IFERROR(__xludf.DUMMYFUNCTION("INDEX(SPLIT(A2123, ""_""), 2)"),"goddess")</f>
        <v>goddess</v>
      </c>
      <c r="F2123" s="1" t="s">
        <v>5682</v>
      </c>
      <c r="G2123" s="2">
        <f>IFERROR(__xludf.DUMMYFUNCTION("IF(B2123="""","""",COUNTA(SPLIT(B2123,"" "")))"),26.0)</f>
        <v>26</v>
      </c>
    </row>
    <row r="2124">
      <c r="A2124" s="1" t="s">
        <v>5727</v>
      </c>
      <c r="B2124" s="1" t="s">
        <v>5728</v>
      </c>
      <c r="C2124" s="1">
        <v>1.0</v>
      </c>
      <c r="D2124" s="1" t="s">
        <v>16113</v>
      </c>
      <c r="E2124" s="2" t="str">
        <f>IFERROR(__xludf.DUMMYFUNCTION("INDEX(SPLIT(A2124, ""_""), 2)"),"goddess")</f>
        <v>goddess</v>
      </c>
      <c r="F2124" s="1" t="s">
        <v>5682</v>
      </c>
      <c r="G2124" s="2">
        <f>IFERROR(__xludf.DUMMYFUNCTION("IF(B2124="""","""",COUNTA(SPLIT(B2124,"" "")))"),25.0)</f>
        <v>25</v>
      </c>
    </row>
    <row r="2125">
      <c r="A2125" s="1" t="s">
        <v>5729</v>
      </c>
      <c r="B2125" s="1" t="s">
        <v>5730</v>
      </c>
      <c r="C2125" s="1">
        <v>1.0</v>
      </c>
      <c r="D2125" s="1" t="s">
        <v>16113</v>
      </c>
      <c r="E2125" s="2" t="str">
        <f>IFERROR(__xludf.DUMMYFUNCTION("INDEX(SPLIT(A2125, ""_""), 2)"),"goddess")</f>
        <v>goddess</v>
      </c>
      <c r="F2125" s="1" t="s">
        <v>5682</v>
      </c>
      <c r="G2125" s="2">
        <f>IFERROR(__xludf.DUMMYFUNCTION("IF(B2125="""","""",COUNTA(SPLIT(B2125,"" "")))"),6.0)</f>
        <v>6</v>
      </c>
    </row>
    <row r="2126">
      <c r="A2126" s="1" t="s">
        <v>5731</v>
      </c>
      <c r="B2126" s="1" t="s">
        <v>5732</v>
      </c>
      <c r="C2126" s="1">
        <v>1.0</v>
      </c>
      <c r="D2126" s="1" t="s">
        <v>16113</v>
      </c>
      <c r="E2126" s="2" t="str">
        <f>IFERROR(__xludf.DUMMYFUNCTION("INDEX(SPLIT(A2126, ""_""), 2)"),"goddess")</f>
        <v>goddess</v>
      </c>
      <c r="F2126" s="1" t="s">
        <v>5682</v>
      </c>
      <c r="G2126" s="2">
        <f>IFERROR(__xludf.DUMMYFUNCTION("IF(B2126="""","""",COUNTA(SPLIT(B2126,"" "")))"),5.0)</f>
        <v>5</v>
      </c>
    </row>
    <row r="2127">
      <c r="A2127" s="1" t="s">
        <v>5733</v>
      </c>
      <c r="B2127" s="1" t="s">
        <v>5734</v>
      </c>
      <c r="C2127" s="1">
        <v>1.0</v>
      </c>
      <c r="D2127" s="1" t="s">
        <v>16113</v>
      </c>
      <c r="E2127" s="2" t="str">
        <f>IFERROR(__xludf.DUMMYFUNCTION("INDEX(SPLIT(A2127, ""_""), 2)"),"goddess")</f>
        <v>goddess</v>
      </c>
      <c r="F2127" s="1" t="s">
        <v>5682</v>
      </c>
      <c r="G2127" s="2">
        <f>IFERROR(__xludf.DUMMYFUNCTION("IF(B2127="""","""",COUNTA(SPLIT(B2127,"" "")))"),7.0)</f>
        <v>7</v>
      </c>
    </row>
    <row r="2128">
      <c r="A2128" s="1" t="s">
        <v>5735</v>
      </c>
      <c r="B2128" s="1" t="s">
        <v>5736</v>
      </c>
      <c r="C2128" s="1">
        <v>9.0</v>
      </c>
      <c r="D2128" s="1" t="s">
        <v>16120</v>
      </c>
      <c r="E2128" s="2" t="str">
        <f>IFERROR(__xludf.DUMMYFUNCTION("INDEX(SPLIT(A2128, ""_""), 2)"),"goddess")</f>
        <v>goddess</v>
      </c>
      <c r="F2128" s="1" t="s">
        <v>5682</v>
      </c>
      <c r="G2128" s="2">
        <f>IFERROR(__xludf.DUMMYFUNCTION("IF(B2128="""","""",COUNTA(SPLIT(B2128,"" "")))"),9.0)</f>
        <v>9</v>
      </c>
    </row>
    <row r="2129">
      <c r="A2129" s="1" t="s">
        <v>5737</v>
      </c>
      <c r="B2129" s="1" t="s">
        <v>5738</v>
      </c>
      <c r="C2129" s="1">
        <v>9.0</v>
      </c>
      <c r="D2129" s="1" t="s">
        <v>16120</v>
      </c>
      <c r="E2129" s="2" t="str">
        <f>IFERROR(__xludf.DUMMYFUNCTION("INDEX(SPLIT(A2129, ""_""), 2)"),"goddess")</f>
        <v>goddess</v>
      </c>
      <c r="F2129" s="1" t="s">
        <v>5682</v>
      </c>
      <c r="G2129" s="2">
        <f>IFERROR(__xludf.DUMMYFUNCTION("IF(B2129="""","""",COUNTA(SPLIT(B2129,"" "")))"),8.0)</f>
        <v>8</v>
      </c>
    </row>
    <row r="2130">
      <c r="A2130" s="1" t="s">
        <v>5739</v>
      </c>
      <c r="B2130" s="1" t="s">
        <v>5740</v>
      </c>
      <c r="C2130" s="1">
        <v>9.0</v>
      </c>
      <c r="D2130" s="1" t="s">
        <v>16120</v>
      </c>
      <c r="E2130" s="2" t="str">
        <f>IFERROR(__xludf.DUMMYFUNCTION("INDEX(SPLIT(A2130, ""_""), 2)"),"goddess")</f>
        <v>goddess</v>
      </c>
      <c r="F2130" s="1" t="s">
        <v>5682</v>
      </c>
      <c r="G2130" s="2">
        <f>IFERROR(__xludf.DUMMYFUNCTION("IF(B2130="""","""",COUNTA(SPLIT(B2130,"" "")))"),14.0)</f>
        <v>14</v>
      </c>
    </row>
    <row r="2131">
      <c r="A2131" s="1" t="s">
        <v>5741</v>
      </c>
      <c r="B2131" s="1" t="s">
        <v>5742</v>
      </c>
      <c r="C2131" s="1">
        <v>9.0</v>
      </c>
      <c r="D2131" s="1" t="s">
        <v>16120</v>
      </c>
      <c r="E2131" s="2" t="str">
        <f>IFERROR(__xludf.DUMMYFUNCTION("INDEX(SPLIT(A2131, ""_""), 2)"),"goddess")</f>
        <v>goddess</v>
      </c>
      <c r="F2131" s="1" t="s">
        <v>5682</v>
      </c>
      <c r="G2131" s="2">
        <f>IFERROR(__xludf.DUMMYFUNCTION("IF(B2131="""","""",COUNTA(SPLIT(B2131,"" "")))"),14.0)</f>
        <v>14</v>
      </c>
    </row>
    <row r="2132">
      <c r="A2132" s="1" t="s">
        <v>5743</v>
      </c>
      <c r="B2132" s="1" t="s">
        <v>5744</v>
      </c>
      <c r="C2132" s="1">
        <v>9.0</v>
      </c>
      <c r="D2132" s="1" t="s">
        <v>16120</v>
      </c>
      <c r="E2132" s="2" t="str">
        <f>IFERROR(__xludf.DUMMYFUNCTION("INDEX(SPLIT(A2132, ""_""), 2)"),"goddess")</f>
        <v>goddess</v>
      </c>
      <c r="F2132" s="1" t="s">
        <v>5682</v>
      </c>
      <c r="G2132" s="2">
        <f>IFERROR(__xludf.DUMMYFUNCTION("IF(B2132="""","""",COUNTA(SPLIT(B2132,"" "")))"),21.0)</f>
        <v>21</v>
      </c>
    </row>
    <row r="2133">
      <c r="A2133" s="1" t="s">
        <v>5745</v>
      </c>
      <c r="B2133" s="1" t="s">
        <v>5746</v>
      </c>
      <c r="C2133" s="1">
        <v>9.0</v>
      </c>
      <c r="D2133" s="1" t="s">
        <v>16120</v>
      </c>
      <c r="E2133" s="2" t="str">
        <f>IFERROR(__xludf.DUMMYFUNCTION("INDEX(SPLIT(A2133, ""_""), 2)"),"goddess")</f>
        <v>goddess</v>
      </c>
      <c r="F2133" s="1" t="s">
        <v>5682</v>
      </c>
      <c r="G2133" s="2">
        <f>IFERROR(__xludf.DUMMYFUNCTION("IF(B2133="""","""",COUNTA(SPLIT(B2133,"" "")))"),15.0)</f>
        <v>15</v>
      </c>
    </row>
    <row r="2134">
      <c r="A2134" s="1" t="s">
        <v>5747</v>
      </c>
      <c r="B2134" s="1" t="s">
        <v>5748</v>
      </c>
      <c r="C2134" s="1">
        <v>9.0</v>
      </c>
      <c r="D2134" s="1" t="s">
        <v>16120</v>
      </c>
      <c r="E2134" s="2" t="str">
        <f>IFERROR(__xludf.DUMMYFUNCTION("INDEX(SPLIT(A2134, ""_""), 2)"),"goddess")</f>
        <v>goddess</v>
      </c>
      <c r="F2134" s="1" t="s">
        <v>5682</v>
      </c>
      <c r="G2134" s="2">
        <f>IFERROR(__xludf.DUMMYFUNCTION("IF(B2134="""","""",COUNTA(SPLIT(B2134,"" "")))"),9.0)</f>
        <v>9</v>
      </c>
    </row>
    <row r="2135">
      <c r="A2135" s="1" t="s">
        <v>5749</v>
      </c>
      <c r="B2135" s="1" t="s">
        <v>5750</v>
      </c>
      <c r="C2135" s="1">
        <v>9.0</v>
      </c>
      <c r="D2135" s="1" t="s">
        <v>16120</v>
      </c>
      <c r="E2135" s="2" t="str">
        <f>IFERROR(__xludf.DUMMYFUNCTION("INDEX(SPLIT(A2135, ""_""), 2)"),"goddess")</f>
        <v>goddess</v>
      </c>
      <c r="F2135" s="1" t="s">
        <v>5682</v>
      </c>
      <c r="G2135" s="2">
        <f>IFERROR(__xludf.DUMMYFUNCTION("IF(B2135="""","""",COUNTA(SPLIT(B2135,"" "")))"),11.0)</f>
        <v>11</v>
      </c>
    </row>
    <row r="2136">
      <c r="A2136" s="1" t="s">
        <v>5751</v>
      </c>
      <c r="B2136" s="1" t="s">
        <v>5752</v>
      </c>
      <c r="C2136" s="1">
        <v>9.0</v>
      </c>
      <c r="D2136" s="1" t="s">
        <v>16120</v>
      </c>
      <c r="E2136" s="2" t="str">
        <f>IFERROR(__xludf.DUMMYFUNCTION("INDEX(SPLIT(A2136, ""_""), 2)"),"goddess")</f>
        <v>goddess</v>
      </c>
      <c r="F2136" s="1" t="s">
        <v>5682</v>
      </c>
      <c r="G2136" s="2">
        <f>IFERROR(__xludf.DUMMYFUNCTION("IF(B2136="""","""",COUNTA(SPLIT(B2136,"" "")))"),12.0)</f>
        <v>12</v>
      </c>
    </row>
    <row r="2137">
      <c r="A2137" s="1" t="s">
        <v>5753</v>
      </c>
      <c r="B2137" s="1" t="s">
        <v>5754</v>
      </c>
      <c r="C2137" s="1">
        <v>9.0</v>
      </c>
      <c r="D2137" s="1" t="s">
        <v>16120</v>
      </c>
      <c r="E2137" s="2" t="str">
        <f>IFERROR(__xludf.DUMMYFUNCTION("INDEX(SPLIT(A2137, ""_""), 2)"),"goddess")</f>
        <v>goddess</v>
      </c>
      <c r="F2137" s="1" t="s">
        <v>5682</v>
      </c>
      <c r="G2137" s="2">
        <f>IFERROR(__xludf.DUMMYFUNCTION("IF(B2137="""","""",COUNTA(SPLIT(B2137,"" "")))"),12.0)</f>
        <v>12</v>
      </c>
    </row>
    <row r="2138">
      <c r="A2138" s="1" t="s">
        <v>5755</v>
      </c>
      <c r="B2138" s="1" t="s">
        <v>5756</v>
      </c>
      <c r="C2138" s="1">
        <v>9.0</v>
      </c>
      <c r="D2138" s="1" t="s">
        <v>16120</v>
      </c>
      <c r="E2138" s="2" t="str">
        <f>IFERROR(__xludf.DUMMYFUNCTION("INDEX(SPLIT(A2138, ""_""), 2)"),"goddess")</f>
        <v>goddess</v>
      </c>
      <c r="F2138" s="1" t="s">
        <v>5682</v>
      </c>
      <c r="G2138" s="2">
        <f>IFERROR(__xludf.DUMMYFUNCTION("IF(B2138="""","""",COUNTA(SPLIT(B2138,"" "")))"),11.0)</f>
        <v>11</v>
      </c>
    </row>
    <row r="2139">
      <c r="A2139" s="1" t="s">
        <v>5757</v>
      </c>
      <c r="B2139" s="1" t="s">
        <v>5758</v>
      </c>
      <c r="C2139" s="1">
        <v>1.0</v>
      </c>
      <c r="D2139" s="1" t="s">
        <v>16113</v>
      </c>
      <c r="E2139" s="2" t="str">
        <f>IFERROR(__xludf.DUMMYFUNCTION("INDEX(SPLIT(A2139, ""_""), 2)"),"goddess")</f>
        <v>goddess</v>
      </c>
      <c r="F2139" s="1" t="s">
        <v>5682</v>
      </c>
      <c r="G2139" s="2">
        <f>IFERROR(__xludf.DUMMYFUNCTION("IF(B2139="""","""",COUNTA(SPLIT(B2139,"" "")))"),11.0)</f>
        <v>11</v>
      </c>
    </row>
    <row r="2140">
      <c r="A2140" s="1" t="s">
        <v>5759</v>
      </c>
      <c r="B2140" s="1" t="s">
        <v>5760</v>
      </c>
      <c r="C2140" s="1">
        <v>1.0</v>
      </c>
      <c r="D2140" s="1" t="s">
        <v>16113</v>
      </c>
      <c r="E2140" s="2" t="str">
        <f>IFERROR(__xludf.DUMMYFUNCTION("INDEX(SPLIT(A2140, ""_""), 2)"),"goddess")</f>
        <v>goddess</v>
      </c>
      <c r="F2140" s="1" t="s">
        <v>5682</v>
      </c>
      <c r="G2140" s="2">
        <f>IFERROR(__xludf.DUMMYFUNCTION("IF(B2140="""","""",COUNTA(SPLIT(B2140,"" "")))"),19.0)</f>
        <v>19</v>
      </c>
    </row>
    <row r="2141">
      <c r="A2141" s="1" t="s">
        <v>5761</v>
      </c>
      <c r="B2141" s="1" t="s">
        <v>5762</v>
      </c>
      <c r="C2141" s="1">
        <v>1.0</v>
      </c>
      <c r="D2141" s="1" t="s">
        <v>16113</v>
      </c>
      <c r="E2141" s="2" t="str">
        <f>IFERROR(__xludf.DUMMYFUNCTION("INDEX(SPLIT(A2141, ""_""), 2)"),"goddess")</f>
        <v>goddess</v>
      </c>
      <c r="F2141" s="1" t="s">
        <v>5682</v>
      </c>
      <c r="G2141" s="2">
        <f>IFERROR(__xludf.DUMMYFUNCTION("IF(B2141="""","""",COUNTA(SPLIT(B2141,"" "")))"),12.0)</f>
        <v>12</v>
      </c>
    </row>
    <row r="2142">
      <c r="A2142" s="1" t="s">
        <v>5763</v>
      </c>
      <c r="B2142" s="1" t="s">
        <v>5764</v>
      </c>
      <c r="C2142" s="1">
        <v>1.0</v>
      </c>
      <c r="D2142" s="1" t="s">
        <v>16113</v>
      </c>
      <c r="E2142" s="2" t="str">
        <f>IFERROR(__xludf.DUMMYFUNCTION("INDEX(SPLIT(A2142, ""_""), 2)"),"goddess")</f>
        <v>goddess</v>
      </c>
      <c r="F2142" s="1" t="s">
        <v>5682</v>
      </c>
      <c r="G2142" s="2">
        <f>IFERROR(__xludf.DUMMYFUNCTION("IF(B2142="""","""",COUNTA(SPLIT(B2142,"" "")))"),8.0)</f>
        <v>8</v>
      </c>
    </row>
    <row r="2143">
      <c r="A2143" s="1" t="s">
        <v>5765</v>
      </c>
      <c r="B2143" s="1" t="s">
        <v>5766</v>
      </c>
      <c r="C2143" s="1">
        <v>1.0</v>
      </c>
      <c r="D2143" s="1" t="s">
        <v>16113</v>
      </c>
      <c r="E2143" s="2" t="str">
        <f>IFERROR(__xludf.DUMMYFUNCTION("INDEX(SPLIT(A2143, ""_""), 2)"),"goddess")</f>
        <v>goddess</v>
      </c>
      <c r="F2143" s="1" t="s">
        <v>5682</v>
      </c>
      <c r="G2143" s="2">
        <f>IFERROR(__xludf.DUMMYFUNCTION("IF(B2143="""","""",COUNTA(SPLIT(B2143,"" "")))"),12.0)</f>
        <v>12</v>
      </c>
    </row>
    <row r="2144">
      <c r="A2144" s="1" t="s">
        <v>5767</v>
      </c>
      <c r="B2144" s="1" t="s">
        <v>5768</v>
      </c>
      <c r="C2144" s="1">
        <v>1.0</v>
      </c>
      <c r="D2144" s="1" t="s">
        <v>16113</v>
      </c>
      <c r="E2144" s="2" t="str">
        <f>IFERROR(__xludf.DUMMYFUNCTION("INDEX(SPLIT(A2144, ""_""), 2)"),"goddess")</f>
        <v>goddess</v>
      </c>
      <c r="F2144" s="1" t="s">
        <v>5682</v>
      </c>
      <c r="G2144" s="2">
        <f>IFERROR(__xludf.DUMMYFUNCTION("IF(B2144="""","""",COUNTA(SPLIT(B2144,"" "")))"),13.0)</f>
        <v>13</v>
      </c>
    </row>
    <row r="2145">
      <c r="A2145" s="1" t="s">
        <v>5769</v>
      </c>
      <c r="B2145" s="1" t="s">
        <v>5770</v>
      </c>
      <c r="C2145" s="1">
        <v>9.0</v>
      </c>
      <c r="D2145" s="1" t="s">
        <v>16120</v>
      </c>
      <c r="E2145" s="2" t="str">
        <f>IFERROR(__xludf.DUMMYFUNCTION("INDEX(SPLIT(A2145, ""_""), 2)"),"goddess")</f>
        <v>goddess</v>
      </c>
      <c r="F2145" s="1" t="s">
        <v>5682</v>
      </c>
      <c r="G2145" s="2">
        <f>IFERROR(__xludf.DUMMYFUNCTION("IF(B2145="""","""",COUNTA(SPLIT(B2145,"" "")))"),21.0)</f>
        <v>21</v>
      </c>
    </row>
    <row r="2146">
      <c r="A2146" s="1" t="s">
        <v>5771</v>
      </c>
      <c r="B2146" s="1" t="s">
        <v>5772</v>
      </c>
      <c r="C2146" s="1">
        <v>2.0</v>
      </c>
      <c r="D2146" s="1" t="s">
        <v>16118</v>
      </c>
      <c r="E2146" s="2" t="str">
        <f>IFERROR(__xludf.DUMMYFUNCTION("INDEX(SPLIT(A2146, ""_""), 2)"),"goddess")</f>
        <v>goddess</v>
      </c>
      <c r="F2146" s="1" t="s">
        <v>5682</v>
      </c>
      <c r="G2146" s="2">
        <f>IFERROR(__xludf.DUMMYFUNCTION("IF(B2146="""","""",COUNTA(SPLIT(B2146,"" "")))"),12.0)</f>
        <v>12</v>
      </c>
    </row>
    <row r="2147">
      <c r="A2147" s="1" t="s">
        <v>5773</v>
      </c>
      <c r="B2147" s="1" t="s">
        <v>5774</v>
      </c>
      <c r="C2147" s="1">
        <v>1.0</v>
      </c>
      <c r="D2147" s="1" t="s">
        <v>16113</v>
      </c>
      <c r="E2147" s="2" t="str">
        <f>IFERROR(__xludf.DUMMYFUNCTION("INDEX(SPLIT(A2147, ""_""), 2)"),"goddess")</f>
        <v>goddess</v>
      </c>
      <c r="F2147" s="1" t="s">
        <v>5682</v>
      </c>
      <c r="G2147" s="2">
        <f>IFERROR(__xludf.DUMMYFUNCTION("IF(B2147="""","""",COUNTA(SPLIT(B2147,"" "")))"),16.0)</f>
        <v>16</v>
      </c>
    </row>
    <row r="2148">
      <c r="A2148" s="1" t="s">
        <v>5775</v>
      </c>
      <c r="B2148" s="1" t="s">
        <v>5776</v>
      </c>
      <c r="C2148" s="1">
        <v>9.0</v>
      </c>
      <c r="D2148" s="1" t="s">
        <v>16120</v>
      </c>
      <c r="E2148" s="2" t="str">
        <f>IFERROR(__xludf.DUMMYFUNCTION("INDEX(SPLIT(A2148, ""_""), 2)"),"goddess")</f>
        <v>goddess</v>
      </c>
      <c r="F2148" s="1" t="s">
        <v>5682</v>
      </c>
      <c r="G2148" s="2">
        <f>IFERROR(__xludf.DUMMYFUNCTION("IF(B2148="""","""",COUNTA(SPLIT(B2148,"" "")))"),13.0)</f>
        <v>13</v>
      </c>
    </row>
    <row r="2149">
      <c r="A2149" s="1" t="s">
        <v>5777</v>
      </c>
      <c r="B2149" s="1" t="s">
        <v>5778</v>
      </c>
      <c r="C2149" s="1">
        <v>1.0</v>
      </c>
      <c r="D2149" s="1" t="s">
        <v>16113</v>
      </c>
      <c r="E2149" s="2" t="str">
        <f>IFERROR(__xludf.DUMMYFUNCTION("INDEX(SPLIT(A2149, ""_""), 2)"),"goddess")</f>
        <v>goddess</v>
      </c>
      <c r="F2149" s="1" t="s">
        <v>5682</v>
      </c>
      <c r="G2149" s="2">
        <f>IFERROR(__xludf.DUMMYFUNCTION("IF(B2149="""","""",COUNTA(SPLIT(B2149,"" "")))"),11.0)</f>
        <v>11</v>
      </c>
    </row>
    <row r="2150">
      <c r="A2150" s="1" t="s">
        <v>5779</v>
      </c>
      <c r="B2150" s="1" t="s">
        <v>5780</v>
      </c>
      <c r="C2150" s="1">
        <v>9.0</v>
      </c>
      <c r="D2150" s="1" t="s">
        <v>16120</v>
      </c>
      <c r="E2150" s="2" t="str">
        <f>IFERROR(__xludf.DUMMYFUNCTION("INDEX(SPLIT(A2150, ""_""), 2)"),"goddess")</f>
        <v>goddess</v>
      </c>
      <c r="F2150" s="1" t="s">
        <v>5682</v>
      </c>
      <c r="G2150" s="2">
        <f>IFERROR(__xludf.DUMMYFUNCTION("IF(B2150="""","""",COUNTA(SPLIT(B2150,"" "")))"),7.0)</f>
        <v>7</v>
      </c>
    </row>
    <row r="2151">
      <c r="A2151" s="1" t="s">
        <v>5781</v>
      </c>
      <c r="B2151" s="1" t="s">
        <v>5782</v>
      </c>
      <c r="C2151" s="1">
        <v>9.0</v>
      </c>
      <c r="D2151" s="1" t="s">
        <v>16120</v>
      </c>
      <c r="E2151" s="2" t="str">
        <f>IFERROR(__xludf.DUMMYFUNCTION("INDEX(SPLIT(A2151, ""_""), 2)"),"goddess")</f>
        <v>goddess</v>
      </c>
      <c r="F2151" s="1" t="s">
        <v>5682</v>
      </c>
      <c r="G2151" s="2">
        <f>IFERROR(__xludf.DUMMYFUNCTION("IF(B2151="""","""",COUNTA(SPLIT(B2151,"" "")))"),18.0)</f>
        <v>18</v>
      </c>
    </row>
    <row r="2152">
      <c r="A2152" s="1" t="s">
        <v>5783</v>
      </c>
      <c r="B2152" s="1" t="s">
        <v>5784</v>
      </c>
      <c r="C2152" s="1">
        <v>2.0</v>
      </c>
      <c r="D2152" s="1" t="s">
        <v>16118</v>
      </c>
      <c r="E2152" s="2" t="str">
        <f>IFERROR(__xludf.DUMMYFUNCTION("INDEX(SPLIT(A2152, ""_""), 2)"),"goddess")</f>
        <v>goddess</v>
      </c>
      <c r="F2152" s="1" t="s">
        <v>5682</v>
      </c>
      <c r="G2152" s="2">
        <f>IFERROR(__xludf.DUMMYFUNCTION("IF(B2152="""","""",COUNTA(SPLIT(B2152,"" "")))"),6.0)</f>
        <v>6</v>
      </c>
    </row>
    <row r="2153">
      <c r="A2153" s="1" t="s">
        <v>5785</v>
      </c>
      <c r="B2153" s="1" t="s">
        <v>5786</v>
      </c>
      <c r="C2153" s="1">
        <v>2.0</v>
      </c>
      <c r="D2153" s="1" t="s">
        <v>16118</v>
      </c>
      <c r="E2153" s="2" t="str">
        <f>IFERROR(__xludf.DUMMYFUNCTION("INDEX(SPLIT(A2153, ""_""), 2)"),"goddess")</f>
        <v>goddess</v>
      </c>
      <c r="F2153" s="1" t="s">
        <v>5682</v>
      </c>
      <c r="G2153" s="2">
        <f>IFERROR(__xludf.DUMMYFUNCTION("IF(B2153="""","""",COUNTA(SPLIT(B2153,"" "")))"),13.0)</f>
        <v>13</v>
      </c>
    </row>
    <row r="2154">
      <c r="A2154" s="1" t="s">
        <v>5787</v>
      </c>
      <c r="B2154" s="1" t="s">
        <v>5788</v>
      </c>
      <c r="C2154" s="1">
        <v>9.0</v>
      </c>
      <c r="D2154" s="1" t="s">
        <v>16120</v>
      </c>
      <c r="E2154" s="2" t="str">
        <f>IFERROR(__xludf.DUMMYFUNCTION("INDEX(SPLIT(A2154, ""_""), 2)"),"goddess")</f>
        <v>goddess</v>
      </c>
      <c r="F2154" s="1" t="s">
        <v>5682</v>
      </c>
      <c r="G2154" s="2">
        <f>IFERROR(__xludf.DUMMYFUNCTION("IF(B2154="""","""",COUNTA(SPLIT(B2154,"" "")))"),17.0)</f>
        <v>17</v>
      </c>
    </row>
    <row r="2155">
      <c r="A2155" s="1" t="s">
        <v>5789</v>
      </c>
      <c r="B2155" s="1" t="s">
        <v>5790</v>
      </c>
      <c r="C2155" s="1">
        <v>1.0</v>
      </c>
      <c r="D2155" s="1" t="s">
        <v>16113</v>
      </c>
      <c r="E2155" s="2" t="str">
        <f>IFERROR(__xludf.DUMMYFUNCTION("INDEX(SPLIT(A2155, ""_""), 2)"),"goddess")</f>
        <v>goddess</v>
      </c>
      <c r="F2155" s="1" t="s">
        <v>5682</v>
      </c>
      <c r="G2155" s="2">
        <f>IFERROR(__xludf.DUMMYFUNCTION("IF(B2155="""","""",COUNTA(SPLIT(B2155,"" "")))"),18.0)</f>
        <v>18</v>
      </c>
    </row>
    <row r="2156">
      <c r="A2156" s="1" t="s">
        <v>5791</v>
      </c>
      <c r="B2156" s="1" t="s">
        <v>5792</v>
      </c>
      <c r="C2156" s="1">
        <v>7.0</v>
      </c>
      <c r="D2156" s="1" t="s">
        <v>16104</v>
      </c>
      <c r="E2156" s="2" t="str">
        <f>IFERROR(__xludf.DUMMYFUNCTION("INDEX(SPLIT(A2156, ""_""), 2)"),"graves")</f>
        <v>graves</v>
      </c>
      <c r="F2156" s="1" t="s">
        <v>5909</v>
      </c>
      <c r="G2156" s="2">
        <f>IFERROR(__xludf.DUMMYFUNCTION("IF(B2156="""","""",COUNTA(SPLIT(B2156,"" "")))"),13.0)</f>
        <v>13</v>
      </c>
    </row>
    <row r="2157">
      <c r="A2157" s="1" t="s">
        <v>5793</v>
      </c>
      <c r="B2157" s="1" t="s">
        <v>5794</v>
      </c>
      <c r="C2157" s="1">
        <v>7.0</v>
      </c>
      <c r="D2157" s="1" t="s">
        <v>16104</v>
      </c>
      <c r="E2157" s="2" t="str">
        <f>IFERROR(__xludf.DUMMYFUNCTION("INDEX(SPLIT(A2157, ""_""), 2)"),"graves")</f>
        <v>graves</v>
      </c>
      <c r="F2157" s="1" t="s">
        <v>5909</v>
      </c>
      <c r="G2157" s="2">
        <f>IFERROR(__xludf.DUMMYFUNCTION("IF(B2157="""","""",COUNTA(SPLIT(B2157,"" "")))"),8.0)</f>
        <v>8</v>
      </c>
    </row>
    <row r="2158">
      <c r="A2158" s="1" t="s">
        <v>5795</v>
      </c>
      <c r="B2158" s="1" t="s">
        <v>5796</v>
      </c>
      <c r="C2158" s="1">
        <v>7.0</v>
      </c>
      <c r="D2158" s="1" t="s">
        <v>16104</v>
      </c>
      <c r="E2158" s="2" t="str">
        <f>IFERROR(__xludf.DUMMYFUNCTION("INDEX(SPLIT(A2158, ""_""), 2)"),"graves")</f>
        <v>graves</v>
      </c>
      <c r="F2158" s="1" t="s">
        <v>5909</v>
      </c>
      <c r="G2158" s="2">
        <f>IFERROR(__xludf.DUMMYFUNCTION("IF(B2158="""","""",COUNTA(SPLIT(B2158,"" "")))"),9.0)</f>
        <v>9</v>
      </c>
    </row>
    <row r="2159">
      <c r="A2159" s="1" t="s">
        <v>5797</v>
      </c>
      <c r="B2159" s="1" t="s">
        <v>5798</v>
      </c>
      <c r="C2159" s="1">
        <v>7.0</v>
      </c>
      <c r="D2159" s="1" t="s">
        <v>16104</v>
      </c>
      <c r="E2159" s="2" t="str">
        <f>IFERROR(__xludf.DUMMYFUNCTION("INDEX(SPLIT(A2159, ""_""), 2)"),"graves")</f>
        <v>graves</v>
      </c>
      <c r="F2159" s="1" t="s">
        <v>5909</v>
      </c>
      <c r="G2159" s="2">
        <f>IFERROR(__xludf.DUMMYFUNCTION("IF(B2159="""","""",COUNTA(SPLIT(B2159,"" "")))"),12.0)</f>
        <v>12</v>
      </c>
    </row>
    <row r="2160">
      <c r="A2160" s="1" t="s">
        <v>5799</v>
      </c>
      <c r="B2160" s="1" t="s">
        <v>5800</v>
      </c>
      <c r="C2160" s="1">
        <v>7.0</v>
      </c>
      <c r="D2160" s="1" t="s">
        <v>16104</v>
      </c>
      <c r="E2160" s="2" t="str">
        <f>IFERROR(__xludf.DUMMYFUNCTION("INDEX(SPLIT(A2160, ""_""), 2)"),"graves")</f>
        <v>graves</v>
      </c>
      <c r="F2160" s="1" t="s">
        <v>5909</v>
      </c>
      <c r="G2160" s="2">
        <f>IFERROR(__xludf.DUMMYFUNCTION("IF(B2160="""","""",COUNTA(SPLIT(B2160,"" "")))"),14.0)</f>
        <v>14</v>
      </c>
    </row>
    <row r="2161">
      <c r="A2161" s="1" t="s">
        <v>5801</v>
      </c>
      <c r="B2161" s="1" t="s">
        <v>5802</v>
      </c>
      <c r="C2161" s="1">
        <v>7.0</v>
      </c>
      <c r="D2161" s="1" t="s">
        <v>16104</v>
      </c>
      <c r="E2161" s="2" t="str">
        <f>IFERROR(__xludf.DUMMYFUNCTION("INDEX(SPLIT(A2161, ""_""), 2)"),"graves")</f>
        <v>graves</v>
      </c>
      <c r="F2161" s="1" t="s">
        <v>5909</v>
      </c>
      <c r="G2161" s="2">
        <f>IFERROR(__xludf.DUMMYFUNCTION("IF(B2161="""","""",COUNTA(SPLIT(B2161,"" "")))"),20.0)</f>
        <v>20</v>
      </c>
    </row>
    <row r="2162">
      <c r="A2162" s="1" t="s">
        <v>5803</v>
      </c>
      <c r="B2162" s="1" t="s">
        <v>5804</v>
      </c>
      <c r="C2162" s="1">
        <v>7.0</v>
      </c>
      <c r="D2162" s="1" t="s">
        <v>16104</v>
      </c>
      <c r="E2162" s="2" t="str">
        <f>IFERROR(__xludf.DUMMYFUNCTION("INDEX(SPLIT(A2162, ""_""), 2)"),"graves")</f>
        <v>graves</v>
      </c>
      <c r="F2162" s="1" t="s">
        <v>5909</v>
      </c>
      <c r="G2162" s="2">
        <f>IFERROR(__xludf.DUMMYFUNCTION("IF(B2162="""","""",COUNTA(SPLIT(B2162,"" "")))"),8.0)</f>
        <v>8</v>
      </c>
    </row>
    <row r="2163">
      <c r="A2163" s="1" t="s">
        <v>5805</v>
      </c>
      <c r="B2163" s="1" t="s">
        <v>5806</v>
      </c>
      <c r="C2163" s="1">
        <v>7.0</v>
      </c>
      <c r="D2163" s="1" t="s">
        <v>16104</v>
      </c>
      <c r="E2163" s="2" t="str">
        <f>IFERROR(__xludf.DUMMYFUNCTION("INDEX(SPLIT(A2163, ""_""), 2)"),"graves")</f>
        <v>graves</v>
      </c>
      <c r="F2163" s="1" t="s">
        <v>5909</v>
      </c>
      <c r="G2163" s="2">
        <f>IFERROR(__xludf.DUMMYFUNCTION("IF(B2163="""","""",COUNTA(SPLIT(B2163,"" "")))"),9.0)</f>
        <v>9</v>
      </c>
    </row>
    <row r="2164">
      <c r="A2164" s="1" t="s">
        <v>5807</v>
      </c>
      <c r="B2164" s="1" t="s">
        <v>5808</v>
      </c>
      <c r="C2164" s="1">
        <v>7.0</v>
      </c>
      <c r="D2164" s="1" t="s">
        <v>16104</v>
      </c>
      <c r="E2164" s="2" t="str">
        <f>IFERROR(__xludf.DUMMYFUNCTION("INDEX(SPLIT(A2164, ""_""), 2)"),"graves")</f>
        <v>graves</v>
      </c>
      <c r="F2164" s="1" t="s">
        <v>5909</v>
      </c>
      <c r="G2164" s="2">
        <f>IFERROR(__xludf.DUMMYFUNCTION("IF(B2164="""","""",COUNTA(SPLIT(B2164,"" "")))"),11.0)</f>
        <v>11</v>
      </c>
    </row>
    <row r="2165">
      <c r="A2165" s="1" t="s">
        <v>5809</v>
      </c>
      <c r="B2165" s="1" t="s">
        <v>5810</v>
      </c>
      <c r="C2165" s="1">
        <v>7.0</v>
      </c>
      <c r="D2165" s="1" t="s">
        <v>16104</v>
      </c>
      <c r="E2165" s="2" t="str">
        <f>IFERROR(__xludf.DUMMYFUNCTION("INDEX(SPLIT(A2165, ""_""), 2)"),"graves")</f>
        <v>graves</v>
      </c>
      <c r="F2165" s="1" t="s">
        <v>5909</v>
      </c>
      <c r="G2165" s="2">
        <f>IFERROR(__xludf.DUMMYFUNCTION("IF(B2165="""","""",COUNTA(SPLIT(B2165,"" "")))"),13.0)</f>
        <v>13</v>
      </c>
    </row>
    <row r="2166">
      <c r="A2166" s="1" t="s">
        <v>5811</v>
      </c>
      <c r="B2166" s="1" t="s">
        <v>5812</v>
      </c>
      <c r="C2166" s="1">
        <v>11.0</v>
      </c>
      <c r="D2166" s="1" t="s">
        <v>16122</v>
      </c>
      <c r="E2166" s="2" t="str">
        <f>IFERROR(__xludf.DUMMYFUNCTION("INDEX(SPLIT(A2166, ""_""), 2)"),"graves")</f>
        <v>graves</v>
      </c>
      <c r="F2166" s="1" t="s">
        <v>5909</v>
      </c>
      <c r="G2166" s="2">
        <f>IFERROR(__xludf.DUMMYFUNCTION("IF(B2166="""","""",COUNTA(SPLIT(B2166,"" "")))"),1.0)</f>
        <v>1</v>
      </c>
    </row>
    <row r="2167">
      <c r="A2167" s="1" t="s">
        <v>5813</v>
      </c>
      <c r="B2167" s="1" t="s">
        <v>5814</v>
      </c>
      <c r="C2167" s="1">
        <v>12.0</v>
      </c>
      <c r="D2167" s="1" t="s">
        <v>16124</v>
      </c>
      <c r="E2167" s="2" t="str">
        <f>IFERROR(__xludf.DUMMYFUNCTION("INDEX(SPLIT(A2167, ""_""), 2)"),"graves")</f>
        <v>graves</v>
      </c>
      <c r="F2167" s="1" t="s">
        <v>5909</v>
      </c>
      <c r="G2167" s="2">
        <f>IFERROR(__xludf.DUMMYFUNCTION("IF(B2167="""","""",COUNTA(SPLIT(B2167,"" "")))"),6.0)</f>
        <v>6</v>
      </c>
    </row>
    <row r="2168">
      <c r="A2168" s="1" t="s">
        <v>5815</v>
      </c>
      <c r="B2168" s="1" t="s">
        <v>5816</v>
      </c>
      <c r="C2168" s="1">
        <v>11.0</v>
      </c>
      <c r="D2168" s="1" t="s">
        <v>16122</v>
      </c>
      <c r="E2168" s="2" t="str">
        <f>IFERROR(__xludf.DUMMYFUNCTION("INDEX(SPLIT(A2168, ""_""), 2)"),"graves")</f>
        <v>graves</v>
      </c>
      <c r="F2168" s="1" t="s">
        <v>5909</v>
      </c>
      <c r="G2168" s="2">
        <f>IFERROR(__xludf.DUMMYFUNCTION("IF(B2168="""","""",COUNTA(SPLIT(B2168,"" "")))"),4.0)</f>
        <v>4</v>
      </c>
    </row>
    <row r="2169">
      <c r="A2169" s="1" t="s">
        <v>5817</v>
      </c>
      <c r="B2169" s="1" t="s">
        <v>5818</v>
      </c>
      <c r="C2169" s="1">
        <v>12.0</v>
      </c>
      <c r="D2169" s="1" t="s">
        <v>16124</v>
      </c>
      <c r="E2169" s="2" t="str">
        <f>IFERROR(__xludf.DUMMYFUNCTION("INDEX(SPLIT(A2169, ""_""), 2)"),"graves")</f>
        <v>graves</v>
      </c>
      <c r="F2169" s="1" t="s">
        <v>5909</v>
      </c>
      <c r="G2169" s="2">
        <f>IFERROR(__xludf.DUMMYFUNCTION("IF(B2169="""","""",COUNTA(SPLIT(B2169,"" "")))"),2.0)</f>
        <v>2</v>
      </c>
    </row>
    <row r="2170">
      <c r="A2170" s="1" t="s">
        <v>5819</v>
      </c>
      <c r="B2170" s="1" t="s">
        <v>5820</v>
      </c>
      <c r="C2170" s="1">
        <v>11.0</v>
      </c>
      <c r="D2170" s="1" t="s">
        <v>16122</v>
      </c>
      <c r="E2170" s="2" t="str">
        <f>IFERROR(__xludf.DUMMYFUNCTION("INDEX(SPLIT(A2170, ""_""), 2)"),"graves")</f>
        <v>graves</v>
      </c>
      <c r="F2170" s="1" t="s">
        <v>5909</v>
      </c>
      <c r="G2170" s="2">
        <f>IFERROR(__xludf.DUMMYFUNCTION("IF(B2170="""","""",COUNTA(SPLIT(B2170,"" "")))"),2.0)</f>
        <v>2</v>
      </c>
    </row>
    <row r="2171">
      <c r="A2171" s="1" t="s">
        <v>5821</v>
      </c>
      <c r="B2171" s="1" t="s">
        <v>5822</v>
      </c>
      <c r="C2171" s="1">
        <v>12.0</v>
      </c>
      <c r="D2171" s="1" t="s">
        <v>16124</v>
      </c>
      <c r="E2171" s="2" t="str">
        <f>IFERROR(__xludf.DUMMYFUNCTION("INDEX(SPLIT(A2171, ""_""), 2)"),"graves")</f>
        <v>graves</v>
      </c>
      <c r="F2171" s="1" t="s">
        <v>5909</v>
      </c>
      <c r="G2171" s="2">
        <f>IFERROR(__xludf.DUMMYFUNCTION("IF(B2171="""","""",COUNTA(SPLIT(B2171,"" "")))"),3.0)</f>
        <v>3</v>
      </c>
    </row>
    <row r="2172">
      <c r="A2172" s="1" t="s">
        <v>5823</v>
      </c>
      <c r="B2172" s="1" t="s">
        <v>5824</v>
      </c>
      <c r="C2172" s="1">
        <v>11.0</v>
      </c>
      <c r="D2172" s="1" t="s">
        <v>16122</v>
      </c>
      <c r="E2172" s="2" t="str">
        <f>IFERROR(__xludf.DUMMYFUNCTION("INDEX(SPLIT(A2172, ""_""), 2)"),"graves")</f>
        <v>graves</v>
      </c>
      <c r="F2172" s="1" t="s">
        <v>5909</v>
      </c>
      <c r="G2172" s="2">
        <f>IFERROR(__xludf.DUMMYFUNCTION("IF(B2172="""","""",COUNTA(SPLIT(B2172,"" "")))"),2.0)</f>
        <v>2</v>
      </c>
    </row>
    <row r="2173">
      <c r="A2173" s="1" t="s">
        <v>5825</v>
      </c>
      <c r="B2173" s="1" t="s">
        <v>5826</v>
      </c>
      <c r="C2173" s="1">
        <v>12.0</v>
      </c>
      <c r="D2173" s="1" t="s">
        <v>16124</v>
      </c>
      <c r="E2173" s="2" t="str">
        <f>IFERROR(__xludf.DUMMYFUNCTION("INDEX(SPLIT(A2173, ""_""), 2)"),"graves")</f>
        <v>graves</v>
      </c>
      <c r="F2173" s="1" t="s">
        <v>5909</v>
      </c>
      <c r="G2173" s="2">
        <f>IFERROR(__xludf.DUMMYFUNCTION("IF(B2173="""","""",COUNTA(SPLIT(B2173,"" "")))"),6.0)</f>
        <v>6</v>
      </c>
    </row>
    <row r="2174">
      <c r="A2174" s="1" t="s">
        <v>5827</v>
      </c>
      <c r="B2174" s="1" t="s">
        <v>4719</v>
      </c>
      <c r="C2174" s="1">
        <v>11.0</v>
      </c>
      <c r="D2174" s="1" t="s">
        <v>16122</v>
      </c>
      <c r="E2174" s="2" t="str">
        <f>IFERROR(__xludf.DUMMYFUNCTION("INDEX(SPLIT(A2174, ""_""), 2)"),"graves")</f>
        <v>graves</v>
      </c>
      <c r="F2174" s="1" t="s">
        <v>5909</v>
      </c>
      <c r="G2174" s="2">
        <f>IFERROR(__xludf.DUMMYFUNCTION("IF(B2174="""","""",COUNTA(SPLIT(B2174,"" "")))"),3.0)</f>
        <v>3</v>
      </c>
    </row>
    <row r="2175">
      <c r="A2175" s="1" t="s">
        <v>5828</v>
      </c>
      <c r="B2175" s="1" t="s">
        <v>5829</v>
      </c>
      <c r="C2175" s="1">
        <v>12.0</v>
      </c>
      <c r="D2175" s="1" t="s">
        <v>16124</v>
      </c>
      <c r="E2175" s="2" t="str">
        <f>IFERROR(__xludf.DUMMYFUNCTION("INDEX(SPLIT(A2175, ""_""), 2)"),"graves")</f>
        <v>graves</v>
      </c>
      <c r="F2175" s="1" t="s">
        <v>5909</v>
      </c>
      <c r="G2175" s="2">
        <f>IFERROR(__xludf.DUMMYFUNCTION("IF(B2175="""","""",COUNTA(SPLIT(B2175,"" "")))"),3.0)</f>
        <v>3</v>
      </c>
    </row>
    <row r="2176">
      <c r="A2176" s="1" t="s">
        <v>5830</v>
      </c>
      <c r="B2176" s="1" t="s">
        <v>5831</v>
      </c>
      <c r="C2176" s="1">
        <v>2.0</v>
      </c>
      <c r="D2176" s="1" t="s">
        <v>16118</v>
      </c>
      <c r="E2176" s="2" t="str">
        <f>IFERROR(__xludf.DUMMYFUNCTION("INDEX(SPLIT(A2176, ""_""), 2)"),"graves")</f>
        <v>graves</v>
      </c>
      <c r="F2176" s="1" t="s">
        <v>5909</v>
      </c>
      <c r="G2176" s="2">
        <f>IFERROR(__xludf.DUMMYFUNCTION("IF(B2176="""","""",COUNTA(SPLIT(B2176,"" "")))"),6.0)</f>
        <v>6</v>
      </c>
    </row>
    <row r="2177">
      <c r="A2177" s="1" t="s">
        <v>5832</v>
      </c>
      <c r="B2177" s="1" t="s">
        <v>5833</v>
      </c>
      <c r="C2177" s="1">
        <v>2.0</v>
      </c>
      <c r="D2177" s="1" t="s">
        <v>16118</v>
      </c>
      <c r="E2177" s="2" t="str">
        <f>IFERROR(__xludf.DUMMYFUNCTION("INDEX(SPLIT(A2177, ""_""), 2)"),"graves")</f>
        <v>graves</v>
      </c>
      <c r="F2177" s="1" t="s">
        <v>5909</v>
      </c>
      <c r="G2177" s="2">
        <f>IFERROR(__xludf.DUMMYFUNCTION("IF(B2177="""","""",COUNTA(SPLIT(B2177,"" "")))"),45.0)</f>
        <v>45</v>
      </c>
    </row>
    <row r="2178">
      <c r="A2178" s="1" t="s">
        <v>5834</v>
      </c>
      <c r="B2178" s="1" t="s">
        <v>5835</v>
      </c>
      <c r="C2178" s="1">
        <v>1.0</v>
      </c>
      <c r="D2178" s="1" t="s">
        <v>16113</v>
      </c>
      <c r="E2178" s="2" t="str">
        <f>IFERROR(__xludf.DUMMYFUNCTION("INDEX(SPLIT(A2178, ""_""), 2)"),"graves")</f>
        <v>graves</v>
      </c>
      <c r="F2178" s="1" t="s">
        <v>5909</v>
      </c>
      <c r="G2178" s="2">
        <f>IFERROR(__xludf.DUMMYFUNCTION("IF(B2178="""","""",COUNTA(SPLIT(B2178,"" "")))"),28.0)</f>
        <v>28</v>
      </c>
    </row>
    <row r="2179">
      <c r="A2179" s="1" t="s">
        <v>5836</v>
      </c>
      <c r="B2179" s="1" t="s">
        <v>5837</v>
      </c>
      <c r="C2179" s="1">
        <v>1.0</v>
      </c>
      <c r="D2179" s="1" t="s">
        <v>16113</v>
      </c>
      <c r="E2179" s="2" t="str">
        <f>IFERROR(__xludf.DUMMYFUNCTION("INDEX(SPLIT(A2179, ""_""), 2)"),"graves")</f>
        <v>graves</v>
      </c>
      <c r="F2179" s="1" t="s">
        <v>5909</v>
      </c>
      <c r="G2179" s="2">
        <f>IFERROR(__xludf.DUMMYFUNCTION("IF(B2179="""","""",COUNTA(SPLIT(B2179,"" "")))"),21.0)</f>
        <v>21</v>
      </c>
    </row>
    <row r="2180">
      <c r="A2180" s="1" t="s">
        <v>5838</v>
      </c>
      <c r="B2180" s="1" t="s">
        <v>5839</v>
      </c>
      <c r="C2180" s="1">
        <v>2.0</v>
      </c>
      <c r="D2180" s="1" t="s">
        <v>16118</v>
      </c>
      <c r="E2180" s="2" t="str">
        <f>IFERROR(__xludf.DUMMYFUNCTION("INDEX(SPLIT(A2180, ""_""), 2)"),"graves")</f>
        <v>graves</v>
      </c>
      <c r="F2180" s="1" t="s">
        <v>5909</v>
      </c>
      <c r="G2180" s="2">
        <f>IFERROR(__xludf.DUMMYFUNCTION("IF(B2180="""","""",COUNTA(SPLIT(B2180,"" "")))"),5.0)</f>
        <v>5</v>
      </c>
    </row>
    <row r="2181">
      <c r="A2181" s="1" t="s">
        <v>5840</v>
      </c>
      <c r="B2181" s="1" t="s">
        <v>5841</v>
      </c>
      <c r="C2181" s="1">
        <v>1.0</v>
      </c>
      <c r="D2181" s="1" t="s">
        <v>16113</v>
      </c>
      <c r="E2181" s="2" t="str">
        <f>IFERROR(__xludf.DUMMYFUNCTION("INDEX(SPLIT(A2181, ""_""), 2)"),"graves")</f>
        <v>graves</v>
      </c>
      <c r="F2181" s="1" t="s">
        <v>5909</v>
      </c>
      <c r="G2181" s="2">
        <f>IFERROR(__xludf.DUMMYFUNCTION("IF(B2181="""","""",COUNTA(SPLIT(B2181,"" "")))"),12.0)</f>
        <v>12</v>
      </c>
    </row>
    <row r="2182">
      <c r="A2182" s="1" t="s">
        <v>5842</v>
      </c>
      <c r="B2182" s="1" t="s">
        <v>5843</v>
      </c>
      <c r="C2182" s="1">
        <v>2.0</v>
      </c>
      <c r="D2182" s="1" t="s">
        <v>16118</v>
      </c>
      <c r="E2182" s="2" t="str">
        <f>IFERROR(__xludf.DUMMYFUNCTION("INDEX(SPLIT(A2182, ""_""), 2)"),"graves")</f>
        <v>graves</v>
      </c>
      <c r="F2182" s="1" t="s">
        <v>5909</v>
      </c>
      <c r="G2182" s="2">
        <f>IFERROR(__xludf.DUMMYFUNCTION("IF(B2182="""","""",COUNTA(SPLIT(B2182,"" "")))"),9.0)</f>
        <v>9</v>
      </c>
    </row>
    <row r="2183">
      <c r="A2183" s="1" t="s">
        <v>5844</v>
      </c>
      <c r="B2183" s="1" t="s">
        <v>5845</v>
      </c>
      <c r="C2183" s="1">
        <v>9.0</v>
      </c>
      <c r="D2183" s="1" t="s">
        <v>16120</v>
      </c>
      <c r="E2183" s="2" t="str">
        <f>IFERROR(__xludf.DUMMYFUNCTION("INDEX(SPLIT(A2183, ""_""), 2)"),"graves")</f>
        <v>graves</v>
      </c>
      <c r="F2183" s="1" t="s">
        <v>5909</v>
      </c>
      <c r="G2183" s="2">
        <f>IFERROR(__xludf.DUMMYFUNCTION("IF(B2183="""","""",COUNTA(SPLIT(B2183,"" "")))"),12.0)</f>
        <v>12</v>
      </c>
    </row>
    <row r="2184">
      <c r="A2184" s="1" t="s">
        <v>5846</v>
      </c>
      <c r="B2184" s="1" t="s">
        <v>5847</v>
      </c>
      <c r="C2184" s="1">
        <v>2.0</v>
      </c>
      <c r="D2184" s="1" t="s">
        <v>16118</v>
      </c>
      <c r="E2184" s="2" t="str">
        <f>IFERROR(__xludf.DUMMYFUNCTION("INDEX(SPLIT(A2184, ""_""), 2)"),"graves")</f>
        <v>graves</v>
      </c>
      <c r="F2184" s="1" t="s">
        <v>5909</v>
      </c>
      <c r="G2184" s="2">
        <f>IFERROR(__xludf.DUMMYFUNCTION("IF(B2184="""","""",COUNTA(SPLIT(B2184,"" "")))"),17.0)</f>
        <v>17</v>
      </c>
    </row>
    <row r="2185">
      <c r="A2185" s="1" t="s">
        <v>5848</v>
      </c>
      <c r="B2185" s="1" t="s">
        <v>5849</v>
      </c>
      <c r="C2185" s="1">
        <v>7.0</v>
      </c>
      <c r="D2185" s="1" t="s">
        <v>16104</v>
      </c>
      <c r="E2185" s="2" t="str">
        <f>IFERROR(__xludf.DUMMYFUNCTION("INDEX(SPLIT(A2185, ""_""), 2)"),"graves")</f>
        <v>graves</v>
      </c>
      <c r="F2185" s="1" t="s">
        <v>5909</v>
      </c>
      <c r="G2185" s="2">
        <f>IFERROR(__xludf.DUMMYFUNCTION("IF(B2185="""","""",COUNTA(SPLIT(B2185,"" "")))"),29.0)</f>
        <v>29</v>
      </c>
    </row>
    <row r="2186">
      <c r="A2186" s="1" t="s">
        <v>5850</v>
      </c>
      <c r="B2186" s="1" t="s">
        <v>5851</v>
      </c>
      <c r="C2186" s="1">
        <v>1.0</v>
      </c>
      <c r="D2186" s="1" t="s">
        <v>16113</v>
      </c>
      <c r="E2186" s="2" t="str">
        <f>IFERROR(__xludf.DUMMYFUNCTION("INDEX(SPLIT(A2186, ""_""), 2)"),"graves")</f>
        <v>graves</v>
      </c>
      <c r="F2186" s="1" t="s">
        <v>5909</v>
      </c>
      <c r="G2186" s="2">
        <f>IFERROR(__xludf.DUMMYFUNCTION("IF(B2186="""","""",COUNTA(SPLIT(B2186,"" "")))"),20.0)</f>
        <v>20</v>
      </c>
    </row>
    <row r="2187">
      <c r="A2187" s="1" t="s">
        <v>5852</v>
      </c>
      <c r="B2187" s="1" t="s">
        <v>5853</v>
      </c>
      <c r="C2187" s="1">
        <v>2.0</v>
      </c>
      <c r="D2187" s="1" t="s">
        <v>16118</v>
      </c>
      <c r="E2187" s="2" t="str">
        <f>IFERROR(__xludf.DUMMYFUNCTION("INDEX(SPLIT(A2187, ""_""), 2)"),"graves")</f>
        <v>graves</v>
      </c>
      <c r="F2187" s="1" t="s">
        <v>5909</v>
      </c>
      <c r="G2187" s="2">
        <f>IFERROR(__xludf.DUMMYFUNCTION("IF(B2187="""","""",COUNTA(SPLIT(B2187,"" "")))"),10.0)</f>
        <v>10</v>
      </c>
    </row>
    <row r="2188">
      <c r="A2188" s="1" t="s">
        <v>5854</v>
      </c>
      <c r="B2188" s="1" t="s">
        <v>5855</v>
      </c>
      <c r="C2188" s="1">
        <v>9.0</v>
      </c>
      <c r="D2188" s="1" t="s">
        <v>16120</v>
      </c>
      <c r="E2188" s="2" t="str">
        <f>IFERROR(__xludf.DUMMYFUNCTION("INDEX(SPLIT(A2188, ""_""), 2)"),"graves")</f>
        <v>graves</v>
      </c>
      <c r="F2188" s="1" t="s">
        <v>5909</v>
      </c>
      <c r="G2188" s="2">
        <f>IFERROR(__xludf.DUMMYFUNCTION("IF(B2188="""","""",COUNTA(SPLIT(B2188,"" "")))"),4.0)</f>
        <v>4</v>
      </c>
    </row>
    <row r="2189">
      <c r="A2189" s="1" t="s">
        <v>5856</v>
      </c>
      <c r="B2189" s="1" t="s">
        <v>5857</v>
      </c>
      <c r="C2189" s="1">
        <v>2.0</v>
      </c>
      <c r="D2189" s="1" t="s">
        <v>16118</v>
      </c>
      <c r="E2189" s="2" t="str">
        <f>IFERROR(__xludf.DUMMYFUNCTION("INDEX(SPLIT(A2189, ""_""), 2)"),"graves")</f>
        <v>graves</v>
      </c>
      <c r="F2189" s="1" t="s">
        <v>5909</v>
      </c>
      <c r="G2189" s="2">
        <f>IFERROR(__xludf.DUMMYFUNCTION("IF(B2189="""","""",COUNTA(SPLIT(B2189,"" "")))"),6.0)</f>
        <v>6</v>
      </c>
    </row>
    <row r="2190">
      <c r="A2190" s="1" t="s">
        <v>5858</v>
      </c>
      <c r="B2190" s="1" t="s">
        <v>5859</v>
      </c>
      <c r="C2190" s="1">
        <v>1.0</v>
      </c>
      <c r="D2190" s="1" t="s">
        <v>16113</v>
      </c>
      <c r="E2190" s="2" t="str">
        <f>IFERROR(__xludf.DUMMYFUNCTION("INDEX(SPLIT(A2190, ""_""), 2)"),"graves")</f>
        <v>graves</v>
      </c>
      <c r="F2190" s="1" t="s">
        <v>5909</v>
      </c>
      <c r="G2190" s="2">
        <f>IFERROR(__xludf.DUMMYFUNCTION("IF(B2190="""","""",COUNTA(SPLIT(B2190,"" "")))"),24.0)</f>
        <v>24</v>
      </c>
    </row>
    <row r="2191">
      <c r="A2191" s="1" t="s">
        <v>5860</v>
      </c>
      <c r="B2191" s="1" t="s">
        <v>5861</v>
      </c>
      <c r="C2191" s="1">
        <v>7.0</v>
      </c>
      <c r="D2191" s="1" t="s">
        <v>16104</v>
      </c>
      <c r="E2191" s="2" t="str">
        <f>IFERROR(__xludf.DUMMYFUNCTION("INDEX(SPLIT(A2191, ""_""), 2)"),"graves")</f>
        <v>graves</v>
      </c>
      <c r="F2191" s="1" t="s">
        <v>5909</v>
      </c>
      <c r="G2191" s="2">
        <f>IFERROR(__xludf.DUMMYFUNCTION("IF(B2191="""","""",COUNTA(SPLIT(B2191,"" "")))"),55.0)</f>
        <v>55</v>
      </c>
    </row>
    <row r="2192">
      <c r="A2192" s="1" t="s">
        <v>5862</v>
      </c>
      <c r="B2192" s="1" t="s">
        <v>5863</v>
      </c>
      <c r="C2192" s="1">
        <v>1.0</v>
      </c>
      <c r="D2192" s="1" t="s">
        <v>16113</v>
      </c>
      <c r="E2192" s="2" t="str">
        <f>IFERROR(__xludf.DUMMYFUNCTION("INDEX(SPLIT(A2192, ""_""), 2)"),"graves")</f>
        <v>graves</v>
      </c>
      <c r="F2192" s="1" t="s">
        <v>5909</v>
      </c>
      <c r="G2192" s="2">
        <f>IFERROR(__xludf.DUMMYFUNCTION("IF(B2192="""","""",COUNTA(SPLIT(B2192,"" "")))"),26.0)</f>
        <v>26</v>
      </c>
    </row>
    <row r="2193">
      <c r="A2193" s="1" t="s">
        <v>5864</v>
      </c>
      <c r="B2193" s="1" t="s">
        <v>5865</v>
      </c>
      <c r="C2193" s="1">
        <v>1.0</v>
      </c>
      <c r="D2193" s="1" t="s">
        <v>16113</v>
      </c>
      <c r="E2193" s="2" t="str">
        <f>IFERROR(__xludf.DUMMYFUNCTION("INDEX(SPLIT(A2193, ""_""), 2)"),"graves")</f>
        <v>graves</v>
      </c>
      <c r="F2193" s="1" t="s">
        <v>5909</v>
      </c>
      <c r="G2193" s="2">
        <f>IFERROR(__xludf.DUMMYFUNCTION("IF(B2193="""","""",COUNTA(SPLIT(B2193,"" "")))"),21.0)</f>
        <v>21</v>
      </c>
    </row>
    <row r="2194">
      <c r="A2194" s="1" t="s">
        <v>5866</v>
      </c>
      <c r="B2194" s="1" t="s">
        <v>5867</v>
      </c>
      <c r="C2194" s="1">
        <v>2.0</v>
      </c>
      <c r="D2194" s="1" t="s">
        <v>16118</v>
      </c>
      <c r="E2194" s="2" t="str">
        <f>IFERROR(__xludf.DUMMYFUNCTION("INDEX(SPLIT(A2194, ""_""), 2)"),"graves")</f>
        <v>graves</v>
      </c>
      <c r="F2194" s="1" t="s">
        <v>5909</v>
      </c>
      <c r="G2194" s="2">
        <f>IFERROR(__xludf.DUMMYFUNCTION("IF(B2194="""","""",COUNTA(SPLIT(B2194,"" "")))"),18.0)</f>
        <v>18</v>
      </c>
    </row>
    <row r="2195">
      <c r="A2195" s="1" t="s">
        <v>5868</v>
      </c>
      <c r="B2195" s="1" t="s">
        <v>5869</v>
      </c>
      <c r="C2195" s="1">
        <v>1.0</v>
      </c>
      <c r="D2195" s="1" t="s">
        <v>16113</v>
      </c>
      <c r="E2195" s="2" t="str">
        <f>IFERROR(__xludf.DUMMYFUNCTION("INDEX(SPLIT(A2195, ""_""), 2)"),"graves")</f>
        <v>graves</v>
      </c>
      <c r="F2195" s="1" t="s">
        <v>5909</v>
      </c>
      <c r="G2195" s="2">
        <f>IFERROR(__xludf.DUMMYFUNCTION("IF(B2195="""","""",COUNTA(SPLIT(B2195,"" "")))"),20.0)</f>
        <v>20</v>
      </c>
    </row>
    <row r="2196">
      <c r="A2196" s="1" t="s">
        <v>5870</v>
      </c>
      <c r="B2196" s="1" t="s">
        <v>5871</v>
      </c>
      <c r="C2196" s="1">
        <v>1.0</v>
      </c>
      <c r="D2196" s="1" t="s">
        <v>16113</v>
      </c>
      <c r="E2196" s="2" t="str">
        <f>IFERROR(__xludf.DUMMYFUNCTION("INDEX(SPLIT(A2196, ""_""), 2)"),"graves")</f>
        <v>graves</v>
      </c>
      <c r="F2196" s="1" t="s">
        <v>5909</v>
      </c>
      <c r="G2196" s="2">
        <f>IFERROR(__xludf.DUMMYFUNCTION("IF(B2196="""","""",COUNTA(SPLIT(B2196,"" "")))"),10.0)</f>
        <v>10</v>
      </c>
    </row>
    <row r="2197">
      <c r="A2197" s="1" t="s">
        <v>5872</v>
      </c>
      <c r="B2197" s="1" t="s">
        <v>5873</v>
      </c>
      <c r="C2197" s="1">
        <v>1.0</v>
      </c>
      <c r="D2197" s="1" t="s">
        <v>16113</v>
      </c>
      <c r="E2197" s="2" t="str">
        <f>IFERROR(__xludf.DUMMYFUNCTION("INDEX(SPLIT(A2197, ""_""), 2)"),"graves")</f>
        <v>graves</v>
      </c>
      <c r="F2197" s="1" t="s">
        <v>5909</v>
      </c>
      <c r="G2197" s="2">
        <f>IFERROR(__xludf.DUMMYFUNCTION("IF(B2197="""","""",COUNTA(SPLIT(B2197,"" "")))"),13.0)</f>
        <v>13</v>
      </c>
    </row>
    <row r="2198">
      <c r="A2198" s="1" t="s">
        <v>5874</v>
      </c>
      <c r="B2198" s="1" t="s">
        <v>5875</v>
      </c>
      <c r="C2198" s="1">
        <v>7.0</v>
      </c>
      <c r="D2198" s="1" t="s">
        <v>16104</v>
      </c>
      <c r="E2198" s="2" t="str">
        <f>IFERROR(__xludf.DUMMYFUNCTION("INDEX(SPLIT(A2198, ""_""), 2)"),"graves")</f>
        <v>graves</v>
      </c>
      <c r="F2198" s="1" t="s">
        <v>5909</v>
      </c>
      <c r="G2198" s="2">
        <f>IFERROR(__xludf.DUMMYFUNCTION("IF(B2198="""","""",COUNTA(SPLIT(B2198,"" "")))"),20.0)</f>
        <v>20</v>
      </c>
    </row>
    <row r="2199">
      <c r="A2199" s="1" t="s">
        <v>5876</v>
      </c>
      <c r="B2199" s="1" t="s">
        <v>5877</v>
      </c>
      <c r="C2199" s="1">
        <v>7.0</v>
      </c>
      <c r="D2199" s="1" t="s">
        <v>16104</v>
      </c>
      <c r="E2199" s="2" t="str">
        <f>IFERROR(__xludf.DUMMYFUNCTION("INDEX(SPLIT(A2199, ""_""), 2)"),"graves")</f>
        <v>graves</v>
      </c>
      <c r="F2199" s="1" t="s">
        <v>5909</v>
      </c>
      <c r="G2199" s="2">
        <f>IFERROR(__xludf.DUMMYFUNCTION("IF(B2199="""","""",COUNTA(SPLIT(B2199,"" "")))"),8.0)</f>
        <v>8</v>
      </c>
    </row>
    <row r="2200">
      <c r="A2200" s="1" t="s">
        <v>5878</v>
      </c>
      <c r="B2200" s="1" t="s">
        <v>5879</v>
      </c>
      <c r="C2200" s="1">
        <v>2.0</v>
      </c>
      <c r="D2200" s="1" t="s">
        <v>16118</v>
      </c>
      <c r="E2200" s="2" t="str">
        <f>IFERROR(__xludf.DUMMYFUNCTION("INDEX(SPLIT(A2200, ""_""), 2)"),"graves")</f>
        <v>graves</v>
      </c>
      <c r="F2200" s="1" t="s">
        <v>5909</v>
      </c>
      <c r="G2200" s="2">
        <f>IFERROR(__xludf.DUMMYFUNCTION("IF(B2200="""","""",COUNTA(SPLIT(B2200,"" "")))"),27.0)</f>
        <v>27</v>
      </c>
    </row>
    <row r="2201">
      <c r="A2201" s="1" t="s">
        <v>5880</v>
      </c>
      <c r="B2201" s="1" t="s">
        <v>5881</v>
      </c>
      <c r="C2201" s="1">
        <v>7.0</v>
      </c>
      <c r="D2201" s="1" t="s">
        <v>16104</v>
      </c>
      <c r="E2201" s="2" t="str">
        <f>IFERROR(__xludf.DUMMYFUNCTION("INDEX(SPLIT(A2201, ""_""), 2)"),"graves")</f>
        <v>graves</v>
      </c>
      <c r="F2201" s="1" t="s">
        <v>5909</v>
      </c>
      <c r="G2201" s="2">
        <f>IFERROR(__xludf.DUMMYFUNCTION("IF(B2201="""","""",COUNTA(SPLIT(B2201,"" "")))"),5.0)</f>
        <v>5</v>
      </c>
    </row>
    <row r="2202">
      <c r="A2202" s="1" t="s">
        <v>5882</v>
      </c>
      <c r="B2202" s="1" t="s">
        <v>5883</v>
      </c>
      <c r="C2202" s="1">
        <v>1.0</v>
      </c>
      <c r="D2202" s="1" t="s">
        <v>16113</v>
      </c>
      <c r="E2202" s="2" t="str">
        <f>IFERROR(__xludf.DUMMYFUNCTION("INDEX(SPLIT(A2202, ""_""), 2)"),"graves")</f>
        <v>graves</v>
      </c>
      <c r="F2202" s="1" t="s">
        <v>5909</v>
      </c>
      <c r="G2202" s="2">
        <f>IFERROR(__xludf.DUMMYFUNCTION("IF(B2202="""","""",COUNTA(SPLIT(B2202,"" "")))"),48.0)</f>
        <v>48</v>
      </c>
    </row>
    <row r="2203">
      <c r="A2203" s="1" t="s">
        <v>5884</v>
      </c>
      <c r="B2203" s="1" t="s">
        <v>5885</v>
      </c>
      <c r="C2203" s="1">
        <v>1.0</v>
      </c>
      <c r="D2203" s="1" t="s">
        <v>16113</v>
      </c>
      <c r="E2203" s="2" t="str">
        <f>IFERROR(__xludf.DUMMYFUNCTION("INDEX(SPLIT(A2203, ""_""), 2)"),"graves")</f>
        <v>graves</v>
      </c>
      <c r="F2203" s="1" t="s">
        <v>5909</v>
      </c>
      <c r="G2203" s="2">
        <f>IFERROR(__xludf.DUMMYFUNCTION("IF(B2203="""","""",COUNTA(SPLIT(B2203,"" "")))"),53.0)</f>
        <v>53</v>
      </c>
    </row>
    <row r="2204">
      <c r="A2204" s="1" t="s">
        <v>5886</v>
      </c>
      <c r="B2204" s="1" t="s">
        <v>5887</v>
      </c>
      <c r="C2204" s="1">
        <v>1.0</v>
      </c>
      <c r="D2204" s="1" t="s">
        <v>16113</v>
      </c>
      <c r="E2204" s="2" t="str">
        <f>IFERROR(__xludf.DUMMYFUNCTION("INDEX(SPLIT(A2204, ""_""), 2)"),"graves")</f>
        <v>graves</v>
      </c>
      <c r="F2204" s="1" t="s">
        <v>5909</v>
      </c>
      <c r="G2204" s="2">
        <f>IFERROR(__xludf.DUMMYFUNCTION("IF(B2204="""","""",COUNTA(SPLIT(B2204,"" "")))"),31.0)</f>
        <v>31</v>
      </c>
    </row>
    <row r="2205">
      <c r="A2205" s="1" t="s">
        <v>5888</v>
      </c>
      <c r="B2205" s="1" t="s">
        <v>5889</v>
      </c>
      <c r="C2205" s="1">
        <v>1.0</v>
      </c>
      <c r="D2205" s="1" t="s">
        <v>16113</v>
      </c>
      <c r="E2205" s="2" t="str">
        <f>IFERROR(__xludf.DUMMYFUNCTION("INDEX(SPLIT(A2205, ""_""), 2)"),"graves")</f>
        <v>graves</v>
      </c>
      <c r="F2205" s="1" t="s">
        <v>5909</v>
      </c>
      <c r="G2205" s="2">
        <f>IFERROR(__xludf.DUMMYFUNCTION("IF(B2205="""","""",COUNTA(SPLIT(B2205,"" "")))"),16.0)</f>
        <v>16</v>
      </c>
    </row>
    <row r="2206">
      <c r="A2206" s="1" t="s">
        <v>5890</v>
      </c>
      <c r="B2206" s="1" t="s">
        <v>5891</v>
      </c>
      <c r="C2206" s="1">
        <v>7.0</v>
      </c>
      <c r="D2206" s="1" t="s">
        <v>16104</v>
      </c>
      <c r="E2206" s="2" t="str">
        <f>IFERROR(__xludf.DUMMYFUNCTION("INDEX(SPLIT(A2206, ""_""), 2)"),"graves")</f>
        <v>graves</v>
      </c>
      <c r="F2206" s="1" t="s">
        <v>5909</v>
      </c>
      <c r="G2206" s="2">
        <f>IFERROR(__xludf.DUMMYFUNCTION("IF(B2206="""","""",COUNTA(SPLIT(B2206,"" "")))"),21.0)</f>
        <v>21</v>
      </c>
    </row>
    <row r="2207">
      <c r="A2207" s="1" t="s">
        <v>5892</v>
      </c>
      <c r="B2207" s="1" t="s">
        <v>5893</v>
      </c>
      <c r="C2207" s="1">
        <v>7.0</v>
      </c>
      <c r="D2207" s="1" t="s">
        <v>16104</v>
      </c>
      <c r="E2207" s="2" t="str">
        <f>IFERROR(__xludf.DUMMYFUNCTION("INDEX(SPLIT(A2207, ""_""), 2)"),"graves")</f>
        <v>graves</v>
      </c>
      <c r="F2207" s="1" t="s">
        <v>5909</v>
      </c>
      <c r="G2207" s="2">
        <f>IFERROR(__xludf.DUMMYFUNCTION("IF(B2207="""","""",COUNTA(SPLIT(B2207,"" "")))"),28.0)</f>
        <v>28</v>
      </c>
    </row>
    <row r="2208">
      <c r="A2208" s="1" t="s">
        <v>5894</v>
      </c>
      <c r="B2208" s="1" t="s">
        <v>5895</v>
      </c>
      <c r="C2208" s="1">
        <v>7.0</v>
      </c>
      <c r="D2208" s="1" t="s">
        <v>16104</v>
      </c>
      <c r="E2208" s="2" t="str">
        <f>IFERROR(__xludf.DUMMYFUNCTION("INDEX(SPLIT(A2208, ""_""), 2)"),"graves")</f>
        <v>graves</v>
      </c>
      <c r="F2208" s="1" t="s">
        <v>5909</v>
      </c>
      <c r="G2208" s="2">
        <f>IFERROR(__xludf.DUMMYFUNCTION("IF(B2208="""","""",COUNTA(SPLIT(B2208,"" "")))"),9.0)</f>
        <v>9</v>
      </c>
    </row>
    <row r="2209">
      <c r="A2209" s="1" t="s">
        <v>5896</v>
      </c>
      <c r="B2209" s="1" t="s">
        <v>5897</v>
      </c>
      <c r="C2209" s="1">
        <v>2.0</v>
      </c>
      <c r="D2209" s="1" t="s">
        <v>16118</v>
      </c>
      <c r="E2209" s="2" t="str">
        <f>IFERROR(__xludf.DUMMYFUNCTION("INDEX(SPLIT(A2209, ""_""), 2)"),"graves")</f>
        <v>graves</v>
      </c>
      <c r="F2209" s="1" t="s">
        <v>5909</v>
      </c>
      <c r="G2209" s="2">
        <f>IFERROR(__xludf.DUMMYFUNCTION("IF(B2209="""","""",COUNTA(SPLIT(B2209,"" "")))"),17.0)</f>
        <v>17</v>
      </c>
    </row>
    <row r="2210">
      <c r="A2210" s="1" t="s">
        <v>5898</v>
      </c>
      <c r="B2210" s="1" t="s">
        <v>5899</v>
      </c>
      <c r="C2210" s="1">
        <v>2.0</v>
      </c>
      <c r="D2210" s="1" t="s">
        <v>16118</v>
      </c>
      <c r="E2210" s="2" t="str">
        <f>IFERROR(__xludf.DUMMYFUNCTION("INDEX(SPLIT(A2210, ""_""), 2)"),"graves")</f>
        <v>graves</v>
      </c>
      <c r="F2210" s="1" t="s">
        <v>5909</v>
      </c>
      <c r="G2210" s="2">
        <f>IFERROR(__xludf.DUMMYFUNCTION("IF(B2210="""","""",COUNTA(SPLIT(B2210,"" "")))"),30.0)</f>
        <v>30</v>
      </c>
    </row>
    <row r="2211">
      <c r="A2211" s="1" t="s">
        <v>5900</v>
      </c>
      <c r="B2211" s="1" t="s">
        <v>5901</v>
      </c>
      <c r="C2211" s="1">
        <v>2.0</v>
      </c>
      <c r="D2211" s="1" t="s">
        <v>16118</v>
      </c>
      <c r="E2211" s="2" t="str">
        <f>IFERROR(__xludf.DUMMYFUNCTION("INDEX(SPLIT(A2211, ""_""), 2)"),"graves")</f>
        <v>graves</v>
      </c>
      <c r="F2211" s="1" t="s">
        <v>5909</v>
      </c>
      <c r="G2211" s="2">
        <f>IFERROR(__xludf.DUMMYFUNCTION("IF(B2211="""","""",COUNTA(SPLIT(B2211,"" "")))"),13.0)</f>
        <v>13</v>
      </c>
    </row>
    <row r="2212">
      <c r="A2212" s="1" t="s">
        <v>5902</v>
      </c>
      <c r="B2212" s="1" t="s">
        <v>5903</v>
      </c>
      <c r="C2212" s="1">
        <v>9.0</v>
      </c>
      <c r="D2212" s="1" t="s">
        <v>16120</v>
      </c>
      <c r="E2212" s="2" t="str">
        <f>IFERROR(__xludf.DUMMYFUNCTION("INDEX(SPLIT(A2212, ""_""), 2)"),"graves")</f>
        <v>graves</v>
      </c>
      <c r="F2212" s="1" t="s">
        <v>5909</v>
      </c>
      <c r="G2212" s="2">
        <f>IFERROR(__xludf.DUMMYFUNCTION("IF(B2212="""","""",COUNTA(SPLIT(B2212,"" "")))"),15.0)</f>
        <v>15</v>
      </c>
    </row>
    <row r="2213">
      <c r="A2213" s="1" t="s">
        <v>5904</v>
      </c>
      <c r="B2213" s="1" t="s">
        <v>5905</v>
      </c>
      <c r="C2213" s="1">
        <v>2.0</v>
      </c>
      <c r="D2213" s="1" t="s">
        <v>16118</v>
      </c>
      <c r="E2213" s="2" t="str">
        <f>IFERROR(__xludf.DUMMYFUNCTION("INDEX(SPLIT(A2213, ""_""), 2)"),"graves")</f>
        <v>graves</v>
      </c>
      <c r="F2213" s="1" t="s">
        <v>5909</v>
      </c>
      <c r="G2213" s="2">
        <f>IFERROR(__xludf.DUMMYFUNCTION("IF(B2213="""","""",COUNTA(SPLIT(B2213,"" "")))"),32.0)</f>
        <v>32</v>
      </c>
    </row>
    <row r="2214">
      <c r="A2214" s="1" t="s">
        <v>5906</v>
      </c>
      <c r="B2214" s="1" t="s">
        <v>5907</v>
      </c>
      <c r="C2214" s="1">
        <v>1.0</v>
      </c>
      <c r="D2214" s="1" t="s">
        <v>16113</v>
      </c>
      <c r="E2214" s="2" t="str">
        <f>IFERROR(__xludf.DUMMYFUNCTION("INDEX(SPLIT(A2214, ""_""), 2)"),"graves")</f>
        <v>graves</v>
      </c>
      <c r="F2214" s="1" t="s">
        <v>5909</v>
      </c>
      <c r="G2214" s="2">
        <f>IFERROR(__xludf.DUMMYFUNCTION("IF(B2214="""","""",COUNTA(SPLIT(B2214,"" "")))"),28.0)</f>
        <v>28</v>
      </c>
    </row>
    <row r="2215">
      <c r="A2215" s="1" t="s">
        <v>5908</v>
      </c>
      <c r="B2215" s="1" t="s">
        <v>5909</v>
      </c>
      <c r="C2215" s="1">
        <v>1.0</v>
      </c>
      <c r="D2215" s="1" t="s">
        <v>16113</v>
      </c>
      <c r="E2215" s="2" t="str">
        <f>IFERROR(__xludf.DUMMYFUNCTION("INDEX(SPLIT(A2215, ""_""), 2)"),"graves")</f>
        <v>graves</v>
      </c>
      <c r="F2215" s="1" t="s">
        <v>5909</v>
      </c>
      <c r="G2215" s="2">
        <f>IFERROR(__xludf.DUMMYFUNCTION("IF(B2215="""","""",COUNTA(SPLIT(B2215,"" "")))"),3.0)</f>
        <v>3</v>
      </c>
    </row>
    <row r="2216">
      <c r="A2216" s="1" t="s">
        <v>5910</v>
      </c>
      <c r="B2216" s="1" t="s">
        <v>5911</v>
      </c>
      <c r="C2216" s="1">
        <v>1.0</v>
      </c>
      <c r="D2216" s="1" t="s">
        <v>16113</v>
      </c>
      <c r="E2216" s="2" t="str">
        <f>IFERROR(__xludf.DUMMYFUNCTION("INDEX(SPLIT(A2216, ""_""), 2)"),"graves")</f>
        <v>graves</v>
      </c>
      <c r="F2216" s="1" t="s">
        <v>5909</v>
      </c>
      <c r="G2216" s="2">
        <f>IFERROR(__xludf.DUMMYFUNCTION("IF(B2216="""","""",COUNTA(SPLIT(B2216,"" "")))"),43.0)</f>
        <v>43</v>
      </c>
    </row>
    <row r="2217">
      <c r="A2217" s="1" t="s">
        <v>5912</v>
      </c>
      <c r="B2217" s="1" t="s">
        <v>5913</v>
      </c>
      <c r="C2217" s="1">
        <v>2.0</v>
      </c>
      <c r="D2217" s="1" t="s">
        <v>16118</v>
      </c>
      <c r="E2217" s="2" t="str">
        <f>IFERROR(__xludf.DUMMYFUNCTION("INDEX(SPLIT(A2217, ""_""), 2)"),"graves")</f>
        <v>graves</v>
      </c>
      <c r="F2217" s="1" t="s">
        <v>5909</v>
      </c>
      <c r="G2217" s="2">
        <f>IFERROR(__xludf.DUMMYFUNCTION("IF(B2217="""","""",COUNTA(SPLIT(B2217,"" "")))"),13.0)</f>
        <v>13</v>
      </c>
    </row>
    <row r="2218">
      <c r="A2218" s="1" t="s">
        <v>5914</v>
      </c>
      <c r="B2218" s="1" t="s">
        <v>5915</v>
      </c>
      <c r="C2218" s="1">
        <v>1.0</v>
      </c>
      <c r="D2218" s="1" t="s">
        <v>16113</v>
      </c>
      <c r="E2218" s="2" t="str">
        <f>IFERROR(__xludf.DUMMYFUNCTION("INDEX(SPLIT(A2218, ""_""), 2)"),"graves")</f>
        <v>graves</v>
      </c>
      <c r="F2218" s="1" t="s">
        <v>5909</v>
      </c>
      <c r="G2218" s="2">
        <f>IFERROR(__xludf.DUMMYFUNCTION("IF(B2218="""","""",COUNTA(SPLIT(B2218,"" "")))"),3.0)</f>
        <v>3</v>
      </c>
    </row>
    <row r="2219">
      <c r="A2219" s="1" t="s">
        <v>5916</v>
      </c>
      <c r="B2219" s="1" t="s">
        <v>5917</v>
      </c>
      <c r="C2219" s="1">
        <v>2.0</v>
      </c>
      <c r="D2219" s="1" t="s">
        <v>16118</v>
      </c>
      <c r="E2219" s="2" t="str">
        <f>IFERROR(__xludf.DUMMYFUNCTION("INDEX(SPLIT(A2219, ""_""), 2)"),"graves")</f>
        <v>graves</v>
      </c>
      <c r="F2219" s="1" t="s">
        <v>5909</v>
      </c>
      <c r="G2219" s="2">
        <f>IFERROR(__xludf.DUMMYFUNCTION("IF(B2219="""","""",COUNTA(SPLIT(B2219,"" "")))"),17.0)</f>
        <v>17</v>
      </c>
    </row>
    <row r="2220">
      <c r="A2220" s="1" t="s">
        <v>5918</v>
      </c>
      <c r="B2220" s="1" t="s">
        <v>5919</v>
      </c>
      <c r="C2220" s="1">
        <v>1.0</v>
      </c>
      <c r="D2220" s="1" t="s">
        <v>16113</v>
      </c>
      <c r="E2220" s="2" t="str">
        <f>IFERROR(__xludf.DUMMYFUNCTION("INDEX(SPLIT(A2220, ""_""), 2)"),"graves")</f>
        <v>graves</v>
      </c>
      <c r="F2220" s="1" t="s">
        <v>5909</v>
      </c>
      <c r="G2220" s="2">
        <f>IFERROR(__xludf.DUMMYFUNCTION("IF(B2220="""","""",COUNTA(SPLIT(B2220,"" "")))"),30.0)</f>
        <v>30</v>
      </c>
    </row>
    <row r="2221">
      <c r="A2221" s="1" t="s">
        <v>5920</v>
      </c>
      <c r="B2221" s="1" t="s">
        <v>5921</v>
      </c>
      <c r="C2221" s="1">
        <v>1.0</v>
      </c>
      <c r="D2221" s="1" t="s">
        <v>16113</v>
      </c>
      <c r="E2221" s="2" t="str">
        <f>IFERROR(__xludf.DUMMYFUNCTION("INDEX(SPLIT(A2221, ""_""), 2)"),"graves")</f>
        <v>graves</v>
      </c>
      <c r="F2221" s="1" t="s">
        <v>5909</v>
      </c>
      <c r="G2221" s="2">
        <f>IFERROR(__xludf.DUMMYFUNCTION("IF(B2221="""","""",COUNTA(SPLIT(B2221,"" "")))"),16.0)</f>
        <v>16</v>
      </c>
    </row>
    <row r="2222">
      <c r="A2222" s="1" t="s">
        <v>5922</v>
      </c>
      <c r="B2222" s="1" t="s">
        <v>5923</v>
      </c>
      <c r="C2222" s="1">
        <v>1.0</v>
      </c>
      <c r="D2222" s="1" t="s">
        <v>16113</v>
      </c>
      <c r="E2222" s="2" t="str">
        <f>IFERROR(__xludf.DUMMYFUNCTION("INDEX(SPLIT(A2222, ""_""), 2)"),"graves")</f>
        <v>graves</v>
      </c>
      <c r="F2222" s="1" t="s">
        <v>5909</v>
      </c>
      <c r="G2222" s="2">
        <f>IFERROR(__xludf.DUMMYFUNCTION("IF(B2222="""","""",COUNTA(SPLIT(B2222,"" "")))"),31.0)</f>
        <v>31</v>
      </c>
    </row>
    <row r="2223">
      <c r="A2223" s="1" t="s">
        <v>5924</v>
      </c>
      <c r="B2223" s="1" t="s">
        <v>5925</v>
      </c>
      <c r="C2223" s="1">
        <v>2.0</v>
      </c>
      <c r="D2223" s="1" t="s">
        <v>16118</v>
      </c>
      <c r="E2223" s="2" t="str">
        <f>IFERROR(__xludf.DUMMYFUNCTION("INDEX(SPLIT(A2223, ""_""), 2)"),"graves")</f>
        <v>graves</v>
      </c>
      <c r="F2223" s="1" t="s">
        <v>5909</v>
      </c>
      <c r="G2223" s="2">
        <f>IFERROR(__xludf.DUMMYFUNCTION("IF(B2223="""","""",COUNTA(SPLIT(B2223,"" "")))"),21.0)</f>
        <v>21</v>
      </c>
    </row>
    <row r="2224">
      <c r="A2224" s="1" t="s">
        <v>5926</v>
      </c>
      <c r="B2224" s="1" t="s">
        <v>5927</v>
      </c>
      <c r="C2224" s="1">
        <v>1.0</v>
      </c>
      <c r="D2224" s="1" t="s">
        <v>16113</v>
      </c>
      <c r="E2224" s="2" t="str">
        <f>IFERROR(__xludf.DUMMYFUNCTION("INDEX(SPLIT(A2224, ""_""), 2)"),"graves")</f>
        <v>graves</v>
      </c>
      <c r="F2224" s="1" t="s">
        <v>5909</v>
      </c>
      <c r="G2224" s="2">
        <f>IFERROR(__xludf.DUMMYFUNCTION("IF(B2224="""","""",COUNTA(SPLIT(B2224,"" "")))"),13.0)</f>
        <v>13</v>
      </c>
    </row>
    <row r="2225">
      <c r="A2225" s="1" t="s">
        <v>5928</v>
      </c>
      <c r="B2225" s="1" t="s">
        <v>5929</v>
      </c>
      <c r="C2225" s="1">
        <v>2.0</v>
      </c>
      <c r="D2225" s="1" t="s">
        <v>16118</v>
      </c>
      <c r="E2225" s="2" t="str">
        <f>IFERROR(__xludf.DUMMYFUNCTION("INDEX(SPLIT(A2225, ""_""), 2)"),"graves")</f>
        <v>graves</v>
      </c>
      <c r="F2225" s="1" t="s">
        <v>5909</v>
      </c>
      <c r="G2225" s="2">
        <f>IFERROR(__xludf.DUMMYFUNCTION("IF(B2225="""","""",COUNTA(SPLIT(B2225,"" "")))"),18.0)</f>
        <v>18</v>
      </c>
    </row>
    <row r="2226">
      <c r="A2226" s="1" t="s">
        <v>5930</v>
      </c>
      <c r="B2226" s="1" t="s">
        <v>5931</v>
      </c>
      <c r="C2226" s="1">
        <v>9.0</v>
      </c>
      <c r="D2226" s="1" t="s">
        <v>16120</v>
      </c>
      <c r="E2226" s="2" t="str">
        <f>IFERROR(__xludf.DUMMYFUNCTION("INDEX(SPLIT(A2226, ""_""), 2)"),"graves")</f>
        <v>graves</v>
      </c>
      <c r="F2226" s="1" t="s">
        <v>5909</v>
      </c>
      <c r="G2226" s="2">
        <f>IFERROR(__xludf.DUMMYFUNCTION("IF(B2226="""","""",COUNTA(SPLIT(B2226,"" "")))"),7.0)</f>
        <v>7</v>
      </c>
    </row>
    <row r="2227">
      <c r="A2227" s="1" t="s">
        <v>5932</v>
      </c>
      <c r="B2227" s="1" t="s">
        <v>5933</v>
      </c>
      <c r="C2227" s="1">
        <v>1.0</v>
      </c>
      <c r="D2227" s="1" t="s">
        <v>16113</v>
      </c>
      <c r="E2227" s="2" t="str">
        <f>IFERROR(__xludf.DUMMYFUNCTION("INDEX(SPLIT(A2227, ""_""), 2)"),"graves")</f>
        <v>graves</v>
      </c>
      <c r="F2227" s="1" t="s">
        <v>5909</v>
      </c>
      <c r="G2227" s="2">
        <f>IFERROR(__xludf.DUMMYFUNCTION("IF(B2227="""","""",COUNTA(SPLIT(B2227,"" "")))"),26.0)</f>
        <v>26</v>
      </c>
    </row>
    <row r="2228">
      <c r="A2228" s="1" t="s">
        <v>5934</v>
      </c>
      <c r="B2228" s="1" t="s">
        <v>5935</v>
      </c>
      <c r="C2228" s="1">
        <v>1.0</v>
      </c>
      <c r="D2228" s="1" t="s">
        <v>16113</v>
      </c>
      <c r="E2228" s="2" t="str">
        <f>IFERROR(__xludf.DUMMYFUNCTION("INDEX(SPLIT(A2228, ""_""), 2)"),"graves")</f>
        <v>graves</v>
      </c>
      <c r="F2228" s="1" t="s">
        <v>5909</v>
      </c>
      <c r="G2228" s="2">
        <f>IFERROR(__xludf.DUMMYFUNCTION("IF(B2228="""","""",COUNTA(SPLIT(B2228,"" "")))"),13.0)</f>
        <v>13</v>
      </c>
    </row>
    <row r="2229">
      <c r="A2229" s="1" t="s">
        <v>5936</v>
      </c>
      <c r="B2229" s="1" t="s">
        <v>5937</v>
      </c>
      <c r="C2229" s="1">
        <v>1.0</v>
      </c>
      <c r="D2229" s="1" t="s">
        <v>16113</v>
      </c>
      <c r="E2229" s="2" t="str">
        <f>IFERROR(__xludf.DUMMYFUNCTION("INDEX(SPLIT(A2229, ""_""), 2)"),"graves")</f>
        <v>graves</v>
      </c>
      <c r="F2229" s="1" t="s">
        <v>5909</v>
      </c>
      <c r="G2229" s="2">
        <f>IFERROR(__xludf.DUMMYFUNCTION("IF(B2229="""","""",COUNTA(SPLIT(B2229,"" "")))"),16.0)</f>
        <v>16</v>
      </c>
    </row>
    <row r="2230">
      <c r="A2230" s="1" t="s">
        <v>5938</v>
      </c>
      <c r="B2230" s="1" t="s">
        <v>1650</v>
      </c>
      <c r="C2230" s="1">
        <v>2.0</v>
      </c>
      <c r="D2230" s="1" t="s">
        <v>16118</v>
      </c>
      <c r="E2230" s="2" t="str">
        <f>IFERROR(__xludf.DUMMYFUNCTION("INDEX(SPLIT(A2230, ""_""), 2)"),"graves")</f>
        <v>graves</v>
      </c>
      <c r="F2230" s="1" t="s">
        <v>5909</v>
      </c>
      <c r="G2230" s="2">
        <f>IFERROR(__xludf.DUMMYFUNCTION("IF(B2230="""","""",COUNTA(SPLIT(B2230,"" "")))"),1.0)</f>
        <v>1</v>
      </c>
    </row>
    <row r="2231">
      <c r="A2231" s="1" t="s">
        <v>5939</v>
      </c>
      <c r="B2231" s="1" t="s">
        <v>5940</v>
      </c>
      <c r="C2231" s="1">
        <v>1.0</v>
      </c>
      <c r="D2231" s="1" t="s">
        <v>16113</v>
      </c>
      <c r="E2231" s="2" t="str">
        <f>IFERROR(__xludf.DUMMYFUNCTION("INDEX(SPLIT(A2231, ""_""), 2)"),"graves")</f>
        <v>graves</v>
      </c>
      <c r="F2231" s="1" t="s">
        <v>5909</v>
      </c>
      <c r="G2231" s="2">
        <f>IFERROR(__xludf.DUMMYFUNCTION("IF(B2231="""","""",COUNTA(SPLIT(B2231,"" "")))"),21.0)</f>
        <v>21</v>
      </c>
    </row>
    <row r="2232">
      <c r="A2232" s="1" t="s">
        <v>5941</v>
      </c>
      <c r="B2232" s="1" t="s">
        <v>5942</v>
      </c>
      <c r="C2232" s="1">
        <v>1.0</v>
      </c>
      <c r="D2232" s="1" t="s">
        <v>16113</v>
      </c>
      <c r="E2232" s="2" t="str">
        <f>IFERROR(__xludf.DUMMYFUNCTION("INDEX(SPLIT(A2232, ""_""), 2)"),"graves")</f>
        <v>graves</v>
      </c>
      <c r="F2232" s="1" t="s">
        <v>5909</v>
      </c>
      <c r="G2232" s="2">
        <f>IFERROR(__xludf.DUMMYFUNCTION("IF(B2232="""","""",COUNTA(SPLIT(B2232,"" "")))"),21.0)</f>
        <v>21</v>
      </c>
    </row>
    <row r="2233">
      <c r="A2233" s="1" t="s">
        <v>5943</v>
      </c>
      <c r="B2233" s="1" t="s">
        <v>5944</v>
      </c>
      <c r="C2233" s="1">
        <v>2.0</v>
      </c>
      <c r="D2233" s="1" t="s">
        <v>16118</v>
      </c>
      <c r="E2233" s="2" t="str">
        <f>IFERROR(__xludf.DUMMYFUNCTION("INDEX(SPLIT(A2233, ""_""), 2)"),"graves")</f>
        <v>graves</v>
      </c>
      <c r="F2233" s="1" t="s">
        <v>5909</v>
      </c>
      <c r="G2233" s="2">
        <f>IFERROR(__xludf.DUMMYFUNCTION("IF(B2233="""","""",COUNTA(SPLIT(B2233,"" "")))"),10.0)</f>
        <v>10</v>
      </c>
    </row>
    <row r="2234">
      <c r="A2234" s="1" t="s">
        <v>5945</v>
      </c>
      <c r="B2234" s="1" t="s">
        <v>5946</v>
      </c>
      <c r="C2234" s="1">
        <v>1.0</v>
      </c>
      <c r="D2234" s="1" t="s">
        <v>16113</v>
      </c>
      <c r="E2234" s="2" t="str">
        <f>IFERROR(__xludf.DUMMYFUNCTION("INDEX(SPLIT(A2234, ""_""), 2)"),"graves")</f>
        <v>graves</v>
      </c>
      <c r="F2234" s="1" t="s">
        <v>5909</v>
      </c>
      <c r="G2234" s="2">
        <f>IFERROR(__xludf.DUMMYFUNCTION("IF(B2234="""","""",COUNTA(SPLIT(B2234,"" "")))"),26.0)</f>
        <v>26</v>
      </c>
    </row>
    <row r="2235">
      <c r="A2235" s="1" t="s">
        <v>5947</v>
      </c>
      <c r="B2235" s="1" t="s">
        <v>5948</v>
      </c>
      <c r="C2235" s="1">
        <v>2.0</v>
      </c>
      <c r="D2235" s="1" t="s">
        <v>16118</v>
      </c>
      <c r="E2235" s="2" t="str">
        <f>IFERROR(__xludf.DUMMYFUNCTION("INDEX(SPLIT(A2235, ""_""), 2)"),"graves")</f>
        <v>graves</v>
      </c>
      <c r="F2235" s="1" t="s">
        <v>5909</v>
      </c>
      <c r="G2235" s="2">
        <f>IFERROR(__xludf.DUMMYFUNCTION("IF(B2235="""","""",COUNTA(SPLIT(B2235,"" "")))"),12.0)</f>
        <v>12</v>
      </c>
    </row>
    <row r="2236">
      <c r="A2236" s="1" t="s">
        <v>5949</v>
      </c>
      <c r="B2236" s="1" t="s">
        <v>5950</v>
      </c>
      <c r="C2236" s="1">
        <v>9.0</v>
      </c>
      <c r="D2236" s="1" t="s">
        <v>16120</v>
      </c>
      <c r="E2236" s="2" t="str">
        <f>IFERROR(__xludf.DUMMYFUNCTION("INDEX(SPLIT(A2236, ""_""), 2)"),"graves")</f>
        <v>graves</v>
      </c>
      <c r="F2236" s="1" t="s">
        <v>5909</v>
      </c>
      <c r="G2236" s="2">
        <f>IFERROR(__xludf.DUMMYFUNCTION("IF(B2236="""","""",COUNTA(SPLIT(B2236,"" "")))"),8.0)</f>
        <v>8</v>
      </c>
    </row>
    <row r="2237">
      <c r="A2237" s="1" t="s">
        <v>5951</v>
      </c>
      <c r="B2237" s="1" t="s">
        <v>5952</v>
      </c>
      <c r="C2237" s="1">
        <v>2.0</v>
      </c>
      <c r="D2237" s="1" t="s">
        <v>16118</v>
      </c>
      <c r="E2237" s="2" t="str">
        <f>IFERROR(__xludf.DUMMYFUNCTION("INDEX(SPLIT(A2237, ""_""), 2)"),"graves")</f>
        <v>graves</v>
      </c>
      <c r="F2237" s="1" t="s">
        <v>5909</v>
      </c>
      <c r="G2237" s="2">
        <f>IFERROR(__xludf.DUMMYFUNCTION("IF(B2237="""","""",COUNTA(SPLIT(B2237,"" "")))"),10.0)</f>
        <v>10</v>
      </c>
    </row>
    <row r="2238">
      <c r="A2238" s="1" t="s">
        <v>5953</v>
      </c>
      <c r="B2238" s="1" t="s">
        <v>5954</v>
      </c>
      <c r="C2238" s="1">
        <v>1.0</v>
      </c>
      <c r="D2238" s="1" t="s">
        <v>16113</v>
      </c>
      <c r="E2238" s="2" t="str">
        <f>IFERROR(__xludf.DUMMYFUNCTION("INDEX(SPLIT(A2238, ""_""), 2)"),"graves")</f>
        <v>graves</v>
      </c>
      <c r="F2238" s="1" t="s">
        <v>5909</v>
      </c>
      <c r="G2238" s="2">
        <f>IFERROR(__xludf.DUMMYFUNCTION("IF(B2238="""","""",COUNTA(SPLIT(B2238,"" "")))"),19.0)</f>
        <v>19</v>
      </c>
    </row>
    <row r="2239">
      <c r="A2239" s="1" t="s">
        <v>5955</v>
      </c>
      <c r="B2239" s="1" t="s">
        <v>5956</v>
      </c>
      <c r="C2239" s="1">
        <v>1.0</v>
      </c>
      <c r="D2239" s="1" t="s">
        <v>16113</v>
      </c>
      <c r="E2239" s="2" t="str">
        <f>IFERROR(__xludf.DUMMYFUNCTION("INDEX(SPLIT(A2239, ""_""), 2)"),"graves")</f>
        <v>graves</v>
      </c>
      <c r="F2239" s="1" t="s">
        <v>5909</v>
      </c>
      <c r="G2239" s="2">
        <f>IFERROR(__xludf.DUMMYFUNCTION("IF(B2239="""","""",COUNTA(SPLIT(B2239,"" "")))"),21.0)</f>
        <v>21</v>
      </c>
    </row>
    <row r="2240">
      <c r="A2240" s="1" t="s">
        <v>5957</v>
      </c>
      <c r="B2240" s="1" t="s">
        <v>5958</v>
      </c>
      <c r="C2240" s="1">
        <v>2.0</v>
      </c>
      <c r="D2240" s="1" t="s">
        <v>16118</v>
      </c>
      <c r="E2240" s="2" t="str">
        <f>IFERROR(__xludf.DUMMYFUNCTION("INDEX(SPLIT(A2240, ""_""), 2)"),"graves")</f>
        <v>graves</v>
      </c>
      <c r="F2240" s="1" t="s">
        <v>5909</v>
      </c>
      <c r="G2240" s="2">
        <f>IFERROR(__xludf.DUMMYFUNCTION("IF(B2240="""","""",COUNTA(SPLIT(B2240,"" "")))"),12.0)</f>
        <v>12</v>
      </c>
    </row>
    <row r="2241">
      <c r="A2241" s="1" t="s">
        <v>5959</v>
      </c>
      <c r="B2241" s="1" t="s">
        <v>5960</v>
      </c>
      <c r="C2241" s="1">
        <v>1.0</v>
      </c>
      <c r="D2241" s="1" t="s">
        <v>16113</v>
      </c>
      <c r="E2241" s="2" t="str">
        <f>IFERROR(__xludf.DUMMYFUNCTION("INDEX(SPLIT(A2241, ""_""), 2)"),"graves")</f>
        <v>graves</v>
      </c>
      <c r="F2241" s="1" t="s">
        <v>5909</v>
      </c>
      <c r="G2241" s="2">
        <f>IFERROR(__xludf.DUMMYFUNCTION("IF(B2241="""","""",COUNTA(SPLIT(B2241,"" "")))"),30.0)</f>
        <v>30</v>
      </c>
    </row>
    <row r="2242">
      <c r="A2242" s="1" t="s">
        <v>5961</v>
      </c>
      <c r="B2242" s="1" t="s">
        <v>5962</v>
      </c>
      <c r="C2242" s="1">
        <v>1.0</v>
      </c>
      <c r="D2242" s="1" t="s">
        <v>16113</v>
      </c>
      <c r="E2242" s="2" t="str">
        <f>IFERROR(__xludf.DUMMYFUNCTION("INDEX(SPLIT(A2242, ""_""), 2)"),"graves")</f>
        <v>graves</v>
      </c>
      <c r="F2242" s="1" t="s">
        <v>5909</v>
      </c>
      <c r="G2242" s="2">
        <f>IFERROR(__xludf.DUMMYFUNCTION("IF(B2242="""","""",COUNTA(SPLIT(B2242,"" "")))"),16.0)</f>
        <v>16</v>
      </c>
    </row>
    <row r="2243">
      <c r="A2243" s="1" t="s">
        <v>5963</v>
      </c>
      <c r="B2243" s="1" t="s">
        <v>5964</v>
      </c>
      <c r="C2243" s="1">
        <v>1.0</v>
      </c>
      <c r="D2243" s="1" t="s">
        <v>16113</v>
      </c>
      <c r="E2243" s="2" t="str">
        <f>IFERROR(__xludf.DUMMYFUNCTION("INDEX(SPLIT(A2243, ""_""), 2)"),"graves")</f>
        <v>graves</v>
      </c>
      <c r="F2243" s="1" t="s">
        <v>5909</v>
      </c>
      <c r="G2243" s="2">
        <f>IFERROR(__xludf.DUMMYFUNCTION("IF(B2243="""","""",COUNTA(SPLIT(B2243,"" "")))"),40.0)</f>
        <v>40</v>
      </c>
    </row>
    <row r="2244">
      <c r="A2244" s="1" t="s">
        <v>5965</v>
      </c>
      <c r="B2244" s="1" t="s">
        <v>5966</v>
      </c>
      <c r="C2244" s="1">
        <v>1.0</v>
      </c>
      <c r="D2244" s="1" t="s">
        <v>16113</v>
      </c>
      <c r="E2244" s="2" t="str">
        <f>IFERROR(__xludf.DUMMYFUNCTION("INDEX(SPLIT(A2244, ""_""), 2)"),"graves")</f>
        <v>graves</v>
      </c>
      <c r="F2244" s="1" t="s">
        <v>5909</v>
      </c>
      <c r="G2244" s="2">
        <f>IFERROR(__xludf.DUMMYFUNCTION("IF(B2244="""","""",COUNTA(SPLIT(B2244,"" "")))"),33.0)</f>
        <v>33</v>
      </c>
    </row>
    <row r="2245">
      <c r="A2245" s="1" t="s">
        <v>5967</v>
      </c>
      <c r="B2245" s="1" t="s">
        <v>5968</v>
      </c>
      <c r="C2245" s="1">
        <v>1.0</v>
      </c>
      <c r="D2245" s="1" t="s">
        <v>16113</v>
      </c>
      <c r="E2245" s="2" t="str">
        <f>IFERROR(__xludf.DUMMYFUNCTION("INDEX(SPLIT(A2245, ""_""), 2)"),"graves")</f>
        <v>graves</v>
      </c>
      <c r="F2245" s="1" t="s">
        <v>5909</v>
      </c>
      <c r="G2245" s="2">
        <f>IFERROR(__xludf.DUMMYFUNCTION("IF(B2245="""","""",COUNTA(SPLIT(B2245,"" "")))"),12.0)</f>
        <v>12</v>
      </c>
    </row>
    <row r="2246">
      <c r="A2246" s="1" t="s">
        <v>5969</v>
      </c>
      <c r="B2246" s="1" t="s">
        <v>5970</v>
      </c>
      <c r="C2246" s="1">
        <v>1.0</v>
      </c>
      <c r="D2246" s="1" t="s">
        <v>16113</v>
      </c>
      <c r="E2246" s="2" t="str">
        <f>IFERROR(__xludf.DUMMYFUNCTION("INDEX(SPLIT(A2246, ""_""), 2)"),"graves")</f>
        <v>graves</v>
      </c>
      <c r="F2246" s="1" t="s">
        <v>5909</v>
      </c>
      <c r="G2246" s="2">
        <f>IFERROR(__xludf.DUMMYFUNCTION("IF(B2246="""","""",COUNTA(SPLIT(B2246,"" "")))"),22.0)</f>
        <v>22</v>
      </c>
    </row>
    <row r="2247">
      <c r="A2247" s="1" t="s">
        <v>5971</v>
      </c>
      <c r="B2247" s="1" t="s">
        <v>5972</v>
      </c>
      <c r="C2247" s="1">
        <v>1.0</v>
      </c>
      <c r="D2247" s="1" t="s">
        <v>16113</v>
      </c>
      <c r="E2247" s="2" t="str">
        <f>IFERROR(__xludf.DUMMYFUNCTION("INDEX(SPLIT(A2247, ""_""), 2)"),"graves")</f>
        <v>graves</v>
      </c>
      <c r="F2247" s="1" t="s">
        <v>5909</v>
      </c>
      <c r="G2247" s="2">
        <f>IFERROR(__xludf.DUMMYFUNCTION("IF(B2247="""","""",COUNTA(SPLIT(B2247,"" "")))"),21.0)</f>
        <v>21</v>
      </c>
    </row>
    <row r="2248">
      <c r="A2248" s="1" t="s">
        <v>5973</v>
      </c>
      <c r="B2248" s="1" t="s">
        <v>5974</v>
      </c>
      <c r="C2248" s="1">
        <v>1.0</v>
      </c>
      <c r="D2248" s="1" t="s">
        <v>16113</v>
      </c>
      <c r="E2248" s="2" t="str">
        <f>IFERROR(__xludf.DUMMYFUNCTION("INDEX(SPLIT(A2248, ""_""), 2)"),"graves")</f>
        <v>graves</v>
      </c>
      <c r="F2248" s="1" t="s">
        <v>5909</v>
      </c>
      <c r="G2248" s="2">
        <f>IFERROR(__xludf.DUMMYFUNCTION("IF(B2248="""","""",COUNTA(SPLIT(B2248,"" "")))"),22.0)</f>
        <v>22</v>
      </c>
    </row>
    <row r="2249">
      <c r="A2249" s="1" t="s">
        <v>5975</v>
      </c>
      <c r="B2249" s="1" t="s">
        <v>5976</v>
      </c>
      <c r="C2249" s="1">
        <v>1.0</v>
      </c>
      <c r="D2249" s="1" t="s">
        <v>16113</v>
      </c>
      <c r="E2249" s="2" t="str">
        <f>IFERROR(__xludf.DUMMYFUNCTION("INDEX(SPLIT(A2249, ""_""), 2)"),"graves")</f>
        <v>graves</v>
      </c>
      <c r="F2249" s="1" t="s">
        <v>5909</v>
      </c>
      <c r="G2249" s="2">
        <f>IFERROR(__xludf.DUMMYFUNCTION("IF(B2249="""","""",COUNTA(SPLIT(B2249,"" "")))"),38.0)</f>
        <v>38</v>
      </c>
    </row>
    <row r="2250">
      <c r="A2250" s="1" t="s">
        <v>5977</v>
      </c>
      <c r="B2250" s="1" t="s">
        <v>5978</v>
      </c>
      <c r="C2250" s="1">
        <v>12.0</v>
      </c>
      <c r="D2250" s="1" t="s">
        <v>16124</v>
      </c>
      <c r="E2250" s="2" t="str">
        <f>IFERROR(__xludf.DUMMYFUNCTION("INDEX(SPLIT(A2250, ""_""), 2)"),"graves")</f>
        <v>graves</v>
      </c>
      <c r="F2250" s="1" t="s">
        <v>5909</v>
      </c>
      <c r="G2250" s="2">
        <f>IFERROR(__xludf.DUMMYFUNCTION("IF(B2250="""","""",COUNTA(SPLIT(B2250,"" "")))"),1.0)</f>
        <v>1</v>
      </c>
    </row>
    <row r="2251">
      <c r="A2251" s="1" t="s">
        <v>5979</v>
      </c>
      <c r="B2251" s="1" t="s">
        <v>5980</v>
      </c>
      <c r="C2251" s="1">
        <v>1.0</v>
      </c>
      <c r="D2251" s="1" t="s">
        <v>16113</v>
      </c>
      <c r="E2251" s="2" t="str">
        <f>IFERROR(__xludf.DUMMYFUNCTION("INDEX(SPLIT(A2251, ""_""), 2)"),"graves")</f>
        <v>graves</v>
      </c>
      <c r="F2251" s="1" t="s">
        <v>5909</v>
      </c>
      <c r="G2251" s="2">
        <f>IFERROR(__xludf.DUMMYFUNCTION("IF(B2251="""","""",COUNTA(SPLIT(B2251,"" "")))"),15.0)</f>
        <v>15</v>
      </c>
    </row>
    <row r="2252">
      <c r="A2252" s="1" t="s">
        <v>5981</v>
      </c>
      <c r="B2252" s="1" t="s">
        <v>5982</v>
      </c>
      <c r="C2252" s="1">
        <v>1.0</v>
      </c>
      <c r="D2252" s="1" t="s">
        <v>16113</v>
      </c>
      <c r="E2252" s="2" t="str">
        <f>IFERROR(__xludf.DUMMYFUNCTION("INDEX(SPLIT(A2252, ""_""), 2)"),"graves")</f>
        <v>graves</v>
      </c>
      <c r="F2252" s="1" t="s">
        <v>5909</v>
      </c>
      <c r="G2252" s="2">
        <f>IFERROR(__xludf.DUMMYFUNCTION("IF(B2252="""","""",COUNTA(SPLIT(B2252,"" "")))"),15.0)</f>
        <v>15</v>
      </c>
    </row>
    <row r="2253">
      <c r="A2253" s="1" t="s">
        <v>5983</v>
      </c>
      <c r="B2253" s="1" t="s">
        <v>5984</v>
      </c>
      <c r="C2253" s="1">
        <v>1.0</v>
      </c>
      <c r="D2253" s="1" t="s">
        <v>16113</v>
      </c>
      <c r="E2253" s="2" t="str">
        <f>IFERROR(__xludf.DUMMYFUNCTION("INDEX(SPLIT(A2253, ""_""), 2)"),"graves")</f>
        <v>graves</v>
      </c>
      <c r="F2253" s="1" t="s">
        <v>5909</v>
      </c>
      <c r="G2253" s="2">
        <f>IFERROR(__xludf.DUMMYFUNCTION("IF(B2253="""","""",COUNTA(SPLIT(B2253,"" "")))"),21.0)</f>
        <v>21</v>
      </c>
    </row>
    <row r="2254">
      <c r="A2254" s="1" t="s">
        <v>5985</v>
      </c>
      <c r="B2254" s="1" t="s">
        <v>5986</v>
      </c>
      <c r="C2254" s="1">
        <v>1.0</v>
      </c>
      <c r="D2254" s="1" t="s">
        <v>16113</v>
      </c>
      <c r="E2254" s="2" t="str">
        <f>IFERROR(__xludf.DUMMYFUNCTION("INDEX(SPLIT(A2254, ""_""), 2)"),"graves")</f>
        <v>graves</v>
      </c>
      <c r="F2254" s="1" t="s">
        <v>5909</v>
      </c>
      <c r="G2254" s="2">
        <f>IFERROR(__xludf.DUMMYFUNCTION("IF(B2254="""","""",COUNTA(SPLIT(B2254,"" "")))"),23.0)</f>
        <v>23</v>
      </c>
    </row>
    <row r="2255">
      <c r="A2255" s="1" t="s">
        <v>5987</v>
      </c>
      <c r="B2255" s="1" t="s">
        <v>5988</v>
      </c>
      <c r="C2255" s="1">
        <v>2.0</v>
      </c>
      <c r="D2255" s="1" t="s">
        <v>16118</v>
      </c>
      <c r="E2255" s="2" t="str">
        <f>IFERROR(__xludf.DUMMYFUNCTION("INDEX(SPLIT(A2255, ""_""), 2)"),"graves")</f>
        <v>graves</v>
      </c>
      <c r="F2255" s="1" t="s">
        <v>5909</v>
      </c>
      <c r="G2255" s="2">
        <f>IFERROR(__xludf.DUMMYFUNCTION("IF(B2255="""","""",COUNTA(SPLIT(B2255,"" "")))"),17.0)</f>
        <v>17</v>
      </c>
    </row>
    <row r="2256">
      <c r="A2256" s="1" t="s">
        <v>5989</v>
      </c>
      <c r="B2256" s="1" t="s">
        <v>5990</v>
      </c>
      <c r="C2256" s="1">
        <v>1.0</v>
      </c>
      <c r="D2256" s="1" t="s">
        <v>16113</v>
      </c>
      <c r="E2256" s="2" t="str">
        <f>IFERROR(__xludf.DUMMYFUNCTION("INDEX(SPLIT(A2256, ""_""), 2)"),"graves")</f>
        <v>graves</v>
      </c>
      <c r="F2256" s="1" t="s">
        <v>5909</v>
      </c>
      <c r="G2256" s="2">
        <f>IFERROR(__xludf.DUMMYFUNCTION("IF(B2256="""","""",COUNTA(SPLIT(B2256,"" "")))"),6.0)</f>
        <v>6</v>
      </c>
    </row>
    <row r="2257">
      <c r="A2257" s="1" t="s">
        <v>5991</v>
      </c>
      <c r="B2257" s="1" t="s">
        <v>5992</v>
      </c>
      <c r="C2257" s="1">
        <v>1.0</v>
      </c>
      <c r="D2257" s="1" t="s">
        <v>16113</v>
      </c>
      <c r="E2257" s="2" t="str">
        <f>IFERROR(__xludf.DUMMYFUNCTION("INDEX(SPLIT(A2257, ""_""), 2)"),"graves")</f>
        <v>graves</v>
      </c>
      <c r="F2257" s="1" t="s">
        <v>5909</v>
      </c>
      <c r="G2257" s="2">
        <f>IFERROR(__xludf.DUMMYFUNCTION("IF(B2257="""","""",COUNTA(SPLIT(B2257,"" "")))"),5.0)</f>
        <v>5</v>
      </c>
    </row>
    <row r="2258">
      <c r="A2258" s="1" t="s">
        <v>5993</v>
      </c>
      <c r="B2258" s="1" t="s">
        <v>5994</v>
      </c>
      <c r="C2258" s="1">
        <v>1.0</v>
      </c>
      <c r="D2258" s="1" t="s">
        <v>16113</v>
      </c>
      <c r="E2258" s="2" t="str">
        <f>IFERROR(__xludf.DUMMYFUNCTION("INDEX(SPLIT(A2258, ""_""), 2)"),"graves")</f>
        <v>graves</v>
      </c>
      <c r="F2258" s="1" t="s">
        <v>5909</v>
      </c>
      <c r="G2258" s="2">
        <f>IFERROR(__xludf.DUMMYFUNCTION("IF(B2258="""","""",COUNTA(SPLIT(B2258,"" "")))"),9.0)</f>
        <v>9</v>
      </c>
    </row>
    <row r="2259">
      <c r="A2259" s="1" t="s">
        <v>5995</v>
      </c>
      <c r="B2259" s="1" t="s">
        <v>5996</v>
      </c>
      <c r="C2259" s="1">
        <v>1.0</v>
      </c>
      <c r="D2259" s="1" t="s">
        <v>16113</v>
      </c>
      <c r="E2259" s="2" t="str">
        <f>IFERROR(__xludf.DUMMYFUNCTION("INDEX(SPLIT(A2259, ""_""), 2)"),"graves")</f>
        <v>graves</v>
      </c>
      <c r="F2259" s="1" t="s">
        <v>5909</v>
      </c>
      <c r="G2259" s="2">
        <f>IFERROR(__xludf.DUMMYFUNCTION("IF(B2259="""","""",COUNTA(SPLIT(B2259,"" "")))"),16.0)</f>
        <v>16</v>
      </c>
    </row>
    <row r="2260">
      <c r="A2260" s="1" t="s">
        <v>5997</v>
      </c>
      <c r="B2260" s="1" t="s">
        <v>5998</v>
      </c>
      <c r="C2260" s="1">
        <v>1.0</v>
      </c>
      <c r="D2260" s="1" t="s">
        <v>16113</v>
      </c>
      <c r="E2260" s="2" t="str">
        <f>IFERROR(__xludf.DUMMYFUNCTION("INDEX(SPLIT(A2260, ""_""), 2)"),"graves")</f>
        <v>graves</v>
      </c>
      <c r="F2260" s="1" t="s">
        <v>5909</v>
      </c>
      <c r="G2260" s="2">
        <f>IFERROR(__xludf.DUMMYFUNCTION("IF(B2260="""","""",COUNTA(SPLIT(B2260,"" "")))"),10.0)</f>
        <v>10</v>
      </c>
    </row>
    <row r="2261">
      <c r="A2261" s="1" t="s">
        <v>5999</v>
      </c>
      <c r="B2261" s="1" t="s">
        <v>6000</v>
      </c>
      <c r="C2261" s="1">
        <v>1.0</v>
      </c>
      <c r="D2261" s="1" t="s">
        <v>16113</v>
      </c>
      <c r="E2261" s="2" t="str">
        <f>IFERROR(__xludf.DUMMYFUNCTION("INDEX(SPLIT(A2261, ""_""), 2)"),"graves")</f>
        <v>graves</v>
      </c>
      <c r="F2261" s="1" t="s">
        <v>5909</v>
      </c>
      <c r="G2261" s="2">
        <f>IFERROR(__xludf.DUMMYFUNCTION("IF(B2261="""","""",COUNTA(SPLIT(B2261,"" "")))"),18.0)</f>
        <v>18</v>
      </c>
    </row>
    <row r="2262">
      <c r="A2262" s="1" t="s">
        <v>6001</v>
      </c>
      <c r="B2262" s="1" t="s">
        <v>6002</v>
      </c>
      <c r="C2262" s="1">
        <v>1.0</v>
      </c>
      <c r="D2262" s="1" t="s">
        <v>16113</v>
      </c>
      <c r="E2262" s="2" t="str">
        <f>IFERROR(__xludf.DUMMYFUNCTION("INDEX(SPLIT(A2262, ""_""), 2)"),"graves")</f>
        <v>graves</v>
      </c>
      <c r="F2262" s="1" t="s">
        <v>5909</v>
      </c>
      <c r="G2262" s="2">
        <f>IFERROR(__xludf.DUMMYFUNCTION("IF(B2262="""","""",COUNTA(SPLIT(B2262,"" "")))"),16.0)</f>
        <v>16</v>
      </c>
    </row>
    <row r="2263">
      <c r="A2263" s="1" t="s">
        <v>6003</v>
      </c>
      <c r="B2263" s="1" t="s">
        <v>6004</v>
      </c>
      <c r="C2263" s="1">
        <v>1.0</v>
      </c>
      <c r="D2263" s="1" t="s">
        <v>16113</v>
      </c>
      <c r="E2263" s="2" t="str">
        <f>IFERROR(__xludf.DUMMYFUNCTION("INDEX(SPLIT(A2263, ""_""), 2)"),"graves")</f>
        <v>graves</v>
      </c>
      <c r="F2263" s="1" t="s">
        <v>5909</v>
      </c>
      <c r="G2263" s="2">
        <f>IFERROR(__xludf.DUMMYFUNCTION("IF(B2263="""","""",COUNTA(SPLIT(B2263,"" "")))"),12.0)</f>
        <v>12</v>
      </c>
    </row>
    <row r="2264">
      <c r="A2264" s="1" t="s">
        <v>6005</v>
      </c>
      <c r="B2264" s="1" t="s">
        <v>6006</v>
      </c>
      <c r="C2264" s="1">
        <v>20.0</v>
      </c>
      <c r="D2264" s="1" t="s">
        <v>6082</v>
      </c>
      <c r="E2264" s="2" t="str">
        <f>IFERROR(__xludf.DUMMYFUNCTION("INDEX(SPLIT(A2264, ""_""), 2)"),"guardian")</f>
        <v>guardian</v>
      </c>
      <c r="F2264" s="1" t="s">
        <v>6082</v>
      </c>
      <c r="G2264" s="2">
        <f>IFERROR(__xludf.DUMMYFUNCTION("IF(B2264="""","""",COUNTA(SPLIT(B2264,"" "")))"),18.0)</f>
        <v>18</v>
      </c>
    </row>
    <row r="2265">
      <c r="A2265" s="1" t="s">
        <v>6007</v>
      </c>
      <c r="B2265" s="1" t="s">
        <v>6008</v>
      </c>
      <c r="C2265" s="1">
        <v>20.0</v>
      </c>
      <c r="D2265" s="1" t="s">
        <v>6082</v>
      </c>
      <c r="E2265" s="2" t="str">
        <f>IFERROR(__xludf.DUMMYFUNCTION("INDEX(SPLIT(A2265, ""_""), 2)"),"guardian")</f>
        <v>guardian</v>
      </c>
      <c r="F2265" s="1" t="s">
        <v>6082</v>
      </c>
      <c r="G2265" s="2">
        <f>IFERROR(__xludf.DUMMYFUNCTION("IF(B2265="""","""",COUNTA(SPLIT(B2265,"" "")))"),13.0)</f>
        <v>13</v>
      </c>
    </row>
    <row r="2266">
      <c r="A2266" s="1" t="s">
        <v>6009</v>
      </c>
      <c r="B2266" s="1" t="s">
        <v>6010</v>
      </c>
      <c r="C2266" s="1">
        <v>20.0</v>
      </c>
      <c r="D2266" s="1" t="s">
        <v>6082</v>
      </c>
      <c r="E2266" s="2" t="str">
        <f>IFERROR(__xludf.DUMMYFUNCTION("INDEX(SPLIT(A2266, ""_""), 2)"),"guardian")</f>
        <v>guardian</v>
      </c>
      <c r="F2266" s="1" t="s">
        <v>6082</v>
      </c>
      <c r="G2266" s="2">
        <f>IFERROR(__xludf.DUMMYFUNCTION("IF(B2266="""","""",COUNTA(SPLIT(B2266,"" "")))"),16.0)</f>
        <v>16</v>
      </c>
    </row>
    <row r="2267">
      <c r="A2267" s="1" t="s">
        <v>6011</v>
      </c>
      <c r="B2267" s="1" t="s">
        <v>6012</v>
      </c>
      <c r="C2267" s="1">
        <v>20.0</v>
      </c>
      <c r="D2267" s="1" t="s">
        <v>6082</v>
      </c>
      <c r="E2267" s="2" t="str">
        <f>IFERROR(__xludf.DUMMYFUNCTION("INDEX(SPLIT(A2267, ""_""), 2)"),"guardian")</f>
        <v>guardian</v>
      </c>
      <c r="F2267" s="1" t="s">
        <v>6082</v>
      </c>
      <c r="G2267" s="2">
        <f>IFERROR(__xludf.DUMMYFUNCTION("IF(B2267="""","""",COUNTA(SPLIT(B2267,"" "")))"),35.0)</f>
        <v>35</v>
      </c>
    </row>
    <row r="2268">
      <c r="A2268" s="1" t="s">
        <v>6013</v>
      </c>
      <c r="B2268" s="1" t="s">
        <v>6014</v>
      </c>
      <c r="C2268" s="1">
        <v>20.0</v>
      </c>
      <c r="D2268" s="1" t="s">
        <v>6082</v>
      </c>
      <c r="E2268" s="2" t="str">
        <f>IFERROR(__xludf.DUMMYFUNCTION("INDEX(SPLIT(A2268, ""_""), 2)"),"guardian")</f>
        <v>guardian</v>
      </c>
      <c r="F2268" s="1" t="s">
        <v>6082</v>
      </c>
      <c r="G2268" s="2">
        <f>IFERROR(__xludf.DUMMYFUNCTION("IF(B2268="""","""",COUNTA(SPLIT(B2268,"" "")))"),16.0)</f>
        <v>16</v>
      </c>
    </row>
    <row r="2269">
      <c r="A2269" s="1" t="s">
        <v>6015</v>
      </c>
      <c r="B2269" s="1" t="s">
        <v>6016</v>
      </c>
      <c r="C2269" s="1">
        <v>20.0</v>
      </c>
      <c r="D2269" s="1" t="s">
        <v>6082</v>
      </c>
      <c r="E2269" s="2" t="str">
        <f>IFERROR(__xludf.DUMMYFUNCTION("INDEX(SPLIT(A2269, ""_""), 2)"),"guardian")</f>
        <v>guardian</v>
      </c>
      <c r="F2269" s="1" t="s">
        <v>6082</v>
      </c>
      <c r="G2269" s="2">
        <f>IFERROR(__xludf.DUMMYFUNCTION("IF(B2269="""","""",COUNTA(SPLIT(B2269,"" "")))"),9.0)</f>
        <v>9</v>
      </c>
    </row>
    <row r="2270">
      <c r="A2270" s="1" t="s">
        <v>6017</v>
      </c>
      <c r="B2270" s="1" t="s">
        <v>6018</v>
      </c>
      <c r="C2270" s="1">
        <v>20.0</v>
      </c>
      <c r="D2270" s="1" t="s">
        <v>6082</v>
      </c>
      <c r="E2270" s="2" t="str">
        <f>IFERROR(__xludf.DUMMYFUNCTION("INDEX(SPLIT(A2270, ""_""), 2)"),"guardian")</f>
        <v>guardian</v>
      </c>
      <c r="F2270" s="1" t="s">
        <v>6082</v>
      </c>
      <c r="G2270" s="2">
        <f>IFERROR(__xludf.DUMMYFUNCTION("IF(B2270="""","""",COUNTA(SPLIT(B2270,"" "")))"),11.0)</f>
        <v>11</v>
      </c>
    </row>
    <row r="2271">
      <c r="A2271" s="1" t="s">
        <v>6019</v>
      </c>
      <c r="B2271" s="1" t="s">
        <v>6020</v>
      </c>
      <c r="C2271" s="1">
        <v>20.0</v>
      </c>
      <c r="D2271" s="1" t="s">
        <v>6082</v>
      </c>
      <c r="E2271" s="2" t="str">
        <f>IFERROR(__xludf.DUMMYFUNCTION("INDEX(SPLIT(A2271, ""_""), 2)"),"guardian")</f>
        <v>guardian</v>
      </c>
      <c r="F2271" s="1" t="s">
        <v>6082</v>
      </c>
      <c r="G2271" s="2">
        <f>IFERROR(__xludf.DUMMYFUNCTION("IF(B2271="""","""",COUNTA(SPLIT(B2271,"" "")))"),23.0)</f>
        <v>23</v>
      </c>
    </row>
    <row r="2272">
      <c r="A2272" s="1" t="s">
        <v>6021</v>
      </c>
      <c r="B2272" s="1" t="s">
        <v>6022</v>
      </c>
      <c r="C2272" s="1">
        <v>20.0</v>
      </c>
      <c r="D2272" s="1" t="s">
        <v>6082</v>
      </c>
      <c r="E2272" s="2" t="str">
        <f>IFERROR(__xludf.DUMMYFUNCTION("INDEX(SPLIT(A2272, ""_""), 2)"),"guardian")</f>
        <v>guardian</v>
      </c>
      <c r="F2272" s="1" t="s">
        <v>6082</v>
      </c>
      <c r="G2272" s="2">
        <f>IFERROR(__xludf.DUMMYFUNCTION("IF(B2272="""","""",COUNTA(SPLIT(B2272,"" "")))"),12.0)</f>
        <v>12</v>
      </c>
    </row>
    <row r="2273">
      <c r="A2273" s="1" t="s">
        <v>6023</v>
      </c>
      <c r="B2273" s="1" t="s">
        <v>6024</v>
      </c>
      <c r="C2273" s="1">
        <v>20.0</v>
      </c>
      <c r="D2273" s="1" t="s">
        <v>6082</v>
      </c>
      <c r="E2273" s="2" t="str">
        <f>IFERROR(__xludf.DUMMYFUNCTION("INDEX(SPLIT(A2273, ""_""), 2)"),"guardian")</f>
        <v>guardian</v>
      </c>
      <c r="F2273" s="1" t="s">
        <v>6082</v>
      </c>
      <c r="G2273" s="2">
        <f>IFERROR(__xludf.DUMMYFUNCTION("IF(B2273="""","""",COUNTA(SPLIT(B2273,"" "")))"),20.0)</f>
        <v>20</v>
      </c>
    </row>
    <row r="2274">
      <c r="A2274" s="1" t="s">
        <v>6025</v>
      </c>
      <c r="B2274" s="1" t="s">
        <v>6026</v>
      </c>
      <c r="C2274" s="1">
        <v>1.0</v>
      </c>
      <c r="D2274" s="1" t="s">
        <v>16113</v>
      </c>
      <c r="E2274" s="2" t="str">
        <f>IFERROR(__xludf.DUMMYFUNCTION("INDEX(SPLIT(A2274, ""_""), 2)"),"guardian")</f>
        <v>guardian</v>
      </c>
      <c r="F2274" s="1" t="s">
        <v>6082</v>
      </c>
      <c r="G2274" s="2">
        <f>IFERROR(__xludf.DUMMYFUNCTION("IF(B2274="""","""",COUNTA(SPLIT(B2274,"" "")))"),22.0)</f>
        <v>22</v>
      </c>
    </row>
    <row r="2275">
      <c r="A2275" s="1" t="s">
        <v>6027</v>
      </c>
      <c r="B2275" s="1" t="s">
        <v>6028</v>
      </c>
      <c r="C2275" s="1">
        <v>20.0</v>
      </c>
      <c r="D2275" s="1" t="s">
        <v>6082</v>
      </c>
      <c r="E2275" s="2" t="str">
        <f>IFERROR(__xludf.DUMMYFUNCTION("INDEX(SPLIT(A2275, ""_""), 2)"),"guardian")</f>
        <v>guardian</v>
      </c>
      <c r="F2275" s="1" t="s">
        <v>6082</v>
      </c>
      <c r="G2275" s="2">
        <f>IFERROR(__xludf.DUMMYFUNCTION("IF(B2275="""","""",COUNTA(SPLIT(B2275,"" "")))"),25.0)</f>
        <v>25</v>
      </c>
    </row>
    <row r="2276">
      <c r="A2276" s="1" t="s">
        <v>6029</v>
      </c>
      <c r="B2276" s="1" t="s">
        <v>6030</v>
      </c>
      <c r="C2276" s="1">
        <v>2.0</v>
      </c>
      <c r="D2276" s="1" t="s">
        <v>16118</v>
      </c>
      <c r="E2276" s="2" t="str">
        <f>IFERROR(__xludf.DUMMYFUNCTION("INDEX(SPLIT(A2276, ""_""), 2)"),"guardian")</f>
        <v>guardian</v>
      </c>
      <c r="F2276" s="1" t="s">
        <v>6082</v>
      </c>
      <c r="G2276" s="2">
        <f>IFERROR(__xludf.DUMMYFUNCTION("IF(B2276="""","""",COUNTA(SPLIT(B2276,"" "")))"),27.0)</f>
        <v>27</v>
      </c>
    </row>
    <row r="2277">
      <c r="A2277" s="1" t="s">
        <v>6031</v>
      </c>
      <c r="B2277" s="1" t="s">
        <v>6032</v>
      </c>
      <c r="C2277" s="1">
        <v>20.0</v>
      </c>
      <c r="D2277" s="1" t="s">
        <v>6082</v>
      </c>
      <c r="E2277" s="2" t="str">
        <f>IFERROR(__xludf.DUMMYFUNCTION("INDEX(SPLIT(A2277, ""_""), 2)"),"guardian")</f>
        <v>guardian</v>
      </c>
      <c r="F2277" s="1" t="s">
        <v>6082</v>
      </c>
      <c r="G2277" s="2">
        <f>IFERROR(__xludf.DUMMYFUNCTION("IF(B2277="""","""",COUNTA(SPLIT(B2277,"" "")))"),34.0)</f>
        <v>34</v>
      </c>
    </row>
    <row r="2278">
      <c r="A2278" s="1" t="s">
        <v>6033</v>
      </c>
      <c r="B2278" s="1" t="s">
        <v>6034</v>
      </c>
      <c r="C2278" s="1">
        <v>1.0</v>
      </c>
      <c r="D2278" s="1" t="s">
        <v>16113</v>
      </c>
      <c r="E2278" s="2" t="str">
        <f>IFERROR(__xludf.DUMMYFUNCTION("INDEX(SPLIT(A2278, ""_""), 2)"),"guardian")</f>
        <v>guardian</v>
      </c>
      <c r="F2278" s="1" t="s">
        <v>6082</v>
      </c>
      <c r="G2278" s="2">
        <f>IFERROR(__xludf.DUMMYFUNCTION("IF(B2278="""","""",COUNTA(SPLIT(B2278,"" "")))"),18.0)</f>
        <v>18</v>
      </c>
    </row>
    <row r="2279">
      <c r="A2279" s="1" t="s">
        <v>6035</v>
      </c>
      <c r="B2279" s="1" t="s">
        <v>6036</v>
      </c>
      <c r="C2279" s="1">
        <v>1.0</v>
      </c>
      <c r="D2279" s="1" t="s">
        <v>16113</v>
      </c>
      <c r="E2279" s="2" t="str">
        <f>IFERROR(__xludf.DUMMYFUNCTION("INDEX(SPLIT(A2279, ""_""), 2)"),"guardian")</f>
        <v>guardian</v>
      </c>
      <c r="F2279" s="1" t="s">
        <v>6082</v>
      </c>
      <c r="G2279" s="2">
        <f>IFERROR(__xludf.DUMMYFUNCTION("IF(B2279="""","""",COUNTA(SPLIT(B2279,"" "")))"),11.0)</f>
        <v>11</v>
      </c>
    </row>
    <row r="2280">
      <c r="A2280" s="1" t="s">
        <v>6037</v>
      </c>
      <c r="B2280" s="1" t="s">
        <v>6038</v>
      </c>
      <c r="C2280" s="1">
        <v>1.0</v>
      </c>
      <c r="D2280" s="1" t="s">
        <v>16113</v>
      </c>
      <c r="E2280" s="2" t="str">
        <f>IFERROR(__xludf.DUMMYFUNCTION("INDEX(SPLIT(A2280, ""_""), 2)"),"guardian")</f>
        <v>guardian</v>
      </c>
      <c r="F2280" s="1" t="s">
        <v>6082</v>
      </c>
      <c r="G2280" s="2">
        <f>IFERROR(__xludf.DUMMYFUNCTION("IF(B2280="""","""",COUNTA(SPLIT(B2280,"" "")))"),8.0)</f>
        <v>8</v>
      </c>
    </row>
    <row r="2281">
      <c r="A2281" s="1" t="s">
        <v>6039</v>
      </c>
      <c r="B2281" s="1" t="s">
        <v>6040</v>
      </c>
      <c r="C2281" s="1">
        <v>20.0</v>
      </c>
      <c r="D2281" s="1" t="s">
        <v>6082</v>
      </c>
      <c r="E2281" s="2" t="str">
        <f>IFERROR(__xludf.DUMMYFUNCTION("INDEX(SPLIT(A2281, ""_""), 2)"),"guardian")</f>
        <v>guardian</v>
      </c>
      <c r="F2281" s="1" t="s">
        <v>6082</v>
      </c>
      <c r="G2281" s="2">
        <f>IFERROR(__xludf.DUMMYFUNCTION("IF(B2281="""","""",COUNTA(SPLIT(B2281,"" "")))"),14.0)</f>
        <v>14</v>
      </c>
    </row>
    <row r="2282">
      <c r="A2282" s="1" t="s">
        <v>6041</v>
      </c>
      <c r="B2282" s="1" t="s">
        <v>6042</v>
      </c>
      <c r="C2282" s="1">
        <v>1.0</v>
      </c>
      <c r="D2282" s="1" t="s">
        <v>16113</v>
      </c>
      <c r="E2282" s="2" t="str">
        <f>IFERROR(__xludf.DUMMYFUNCTION("INDEX(SPLIT(A2282, ""_""), 2)"),"guardian")</f>
        <v>guardian</v>
      </c>
      <c r="F2282" s="1" t="s">
        <v>6082</v>
      </c>
      <c r="G2282" s="2">
        <f>IFERROR(__xludf.DUMMYFUNCTION("IF(B2282="""","""",COUNTA(SPLIT(B2282,"" "")))"),24.0)</f>
        <v>24</v>
      </c>
    </row>
    <row r="2283">
      <c r="A2283" s="1" t="s">
        <v>6043</v>
      </c>
      <c r="B2283" s="1" t="s">
        <v>6044</v>
      </c>
      <c r="C2283" s="1">
        <v>20.0</v>
      </c>
      <c r="D2283" s="1" t="s">
        <v>6082</v>
      </c>
      <c r="E2283" s="2" t="str">
        <f>IFERROR(__xludf.DUMMYFUNCTION("INDEX(SPLIT(A2283, ""_""), 2)"),"guardian")</f>
        <v>guardian</v>
      </c>
      <c r="F2283" s="1" t="s">
        <v>6082</v>
      </c>
      <c r="G2283" s="2">
        <f>IFERROR(__xludf.DUMMYFUNCTION("IF(B2283="""","""",COUNTA(SPLIT(B2283,"" "")))"),9.0)</f>
        <v>9</v>
      </c>
    </row>
    <row r="2284">
      <c r="A2284" s="1" t="s">
        <v>6045</v>
      </c>
      <c r="B2284" s="1" t="s">
        <v>6046</v>
      </c>
      <c r="C2284" s="1">
        <v>1.0</v>
      </c>
      <c r="D2284" s="1" t="s">
        <v>16113</v>
      </c>
      <c r="E2284" s="2" t="str">
        <f>IFERROR(__xludf.DUMMYFUNCTION("INDEX(SPLIT(A2284, ""_""), 2)"),"guardian")</f>
        <v>guardian</v>
      </c>
      <c r="F2284" s="1" t="s">
        <v>6082</v>
      </c>
      <c r="G2284" s="2">
        <f>IFERROR(__xludf.DUMMYFUNCTION("IF(B2284="""","""",COUNTA(SPLIT(B2284,"" "")))"),12.0)</f>
        <v>12</v>
      </c>
    </row>
    <row r="2285">
      <c r="A2285" s="1" t="s">
        <v>6047</v>
      </c>
      <c r="B2285" s="1" t="s">
        <v>6048</v>
      </c>
      <c r="C2285" s="1">
        <v>1.0</v>
      </c>
      <c r="D2285" s="1" t="s">
        <v>16113</v>
      </c>
      <c r="E2285" s="2" t="str">
        <f>IFERROR(__xludf.DUMMYFUNCTION("INDEX(SPLIT(A2285, ""_""), 2)"),"guardian")</f>
        <v>guardian</v>
      </c>
      <c r="F2285" s="1" t="s">
        <v>6082</v>
      </c>
      <c r="G2285" s="2">
        <f>IFERROR(__xludf.DUMMYFUNCTION("IF(B2285="""","""",COUNTA(SPLIT(B2285,"" "")))"),10.0)</f>
        <v>10</v>
      </c>
    </row>
    <row r="2286">
      <c r="A2286" s="1" t="s">
        <v>6049</v>
      </c>
      <c r="B2286" s="1" t="s">
        <v>6050</v>
      </c>
      <c r="C2286" s="1">
        <v>20.0</v>
      </c>
      <c r="D2286" s="1" t="s">
        <v>6082</v>
      </c>
      <c r="E2286" s="2" t="str">
        <f>IFERROR(__xludf.DUMMYFUNCTION("INDEX(SPLIT(A2286, ""_""), 2)"),"guardian")</f>
        <v>guardian</v>
      </c>
      <c r="F2286" s="1" t="s">
        <v>6082</v>
      </c>
      <c r="G2286" s="2">
        <f>IFERROR(__xludf.DUMMYFUNCTION("IF(B2286="""","""",COUNTA(SPLIT(B2286,"" "")))"),5.0)</f>
        <v>5</v>
      </c>
    </row>
    <row r="2287">
      <c r="A2287" s="1" t="s">
        <v>6051</v>
      </c>
      <c r="B2287" s="1" t="s">
        <v>6052</v>
      </c>
      <c r="C2287" s="1">
        <v>20.0</v>
      </c>
      <c r="D2287" s="1" t="s">
        <v>6082</v>
      </c>
      <c r="E2287" s="2" t="str">
        <f>IFERROR(__xludf.DUMMYFUNCTION("INDEX(SPLIT(A2287, ""_""), 2)"),"guardian")</f>
        <v>guardian</v>
      </c>
      <c r="F2287" s="1" t="s">
        <v>6082</v>
      </c>
      <c r="G2287" s="2">
        <f>IFERROR(__xludf.DUMMYFUNCTION("IF(B2287="""","""",COUNTA(SPLIT(B2287,"" "")))"),6.0)</f>
        <v>6</v>
      </c>
    </row>
    <row r="2288">
      <c r="A2288" s="1" t="s">
        <v>6053</v>
      </c>
      <c r="B2288" s="1" t="s">
        <v>6054</v>
      </c>
      <c r="C2288" s="1">
        <v>20.0</v>
      </c>
      <c r="D2288" s="1" t="s">
        <v>6082</v>
      </c>
      <c r="E2288" s="2" t="str">
        <f>IFERROR(__xludf.DUMMYFUNCTION("INDEX(SPLIT(A2288, ""_""), 2)"),"guardian")</f>
        <v>guardian</v>
      </c>
      <c r="F2288" s="1" t="s">
        <v>6082</v>
      </c>
      <c r="G2288" s="2">
        <f>IFERROR(__xludf.DUMMYFUNCTION("IF(B2288="""","""",COUNTA(SPLIT(B2288,"" "")))"),14.0)</f>
        <v>14</v>
      </c>
    </row>
    <row r="2289">
      <c r="A2289" s="1" t="s">
        <v>6055</v>
      </c>
      <c r="B2289" s="1" t="s">
        <v>6056</v>
      </c>
      <c r="C2289" s="1">
        <v>1.0</v>
      </c>
      <c r="D2289" s="1" t="s">
        <v>16113</v>
      </c>
      <c r="E2289" s="2" t="str">
        <f>IFERROR(__xludf.DUMMYFUNCTION("INDEX(SPLIT(A2289, ""_""), 2)"),"guardian")</f>
        <v>guardian</v>
      </c>
      <c r="F2289" s="1" t="s">
        <v>6082</v>
      </c>
      <c r="G2289" s="2">
        <f>IFERROR(__xludf.DUMMYFUNCTION("IF(B2289="""","""",COUNTA(SPLIT(B2289,"" "")))"),30.0)</f>
        <v>30</v>
      </c>
    </row>
    <row r="2290">
      <c r="A2290" s="1" t="s">
        <v>6057</v>
      </c>
      <c r="B2290" s="1" t="s">
        <v>6058</v>
      </c>
      <c r="C2290" s="1">
        <v>1.0</v>
      </c>
      <c r="D2290" s="1" t="s">
        <v>16113</v>
      </c>
      <c r="E2290" s="2" t="str">
        <f>IFERROR(__xludf.DUMMYFUNCTION("INDEX(SPLIT(A2290, ""_""), 2)"),"guardian")</f>
        <v>guardian</v>
      </c>
      <c r="F2290" s="1" t="s">
        <v>6082</v>
      </c>
      <c r="G2290" s="2">
        <f>IFERROR(__xludf.DUMMYFUNCTION("IF(B2290="""","""",COUNTA(SPLIT(B2290,"" "")))"),22.0)</f>
        <v>22</v>
      </c>
    </row>
    <row r="2291">
      <c r="A2291" s="1" t="s">
        <v>6059</v>
      </c>
      <c r="B2291" s="1" t="s">
        <v>6060</v>
      </c>
      <c r="C2291" s="1">
        <v>1.0</v>
      </c>
      <c r="D2291" s="1" t="s">
        <v>16113</v>
      </c>
      <c r="E2291" s="2" t="str">
        <f>IFERROR(__xludf.DUMMYFUNCTION("INDEX(SPLIT(A2291, ""_""), 2)"),"guardian")</f>
        <v>guardian</v>
      </c>
      <c r="F2291" s="1" t="s">
        <v>6082</v>
      </c>
      <c r="G2291" s="2">
        <f>IFERROR(__xludf.DUMMYFUNCTION("IF(B2291="""","""",COUNTA(SPLIT(B2291,"" "")))"),19.0)</f>
        <v>19</v>
      </c>
    </row>
    <row r="2292">
      <c r="A2292" s="1" t="s">
        <v>6061</v>
      </c>
      <c r="B2292" s="1" t="s">
        <v>6062</v>
      </c>
      <c r="C2292" s="1">
        <v>20.0</v>
      </c>
      <c r="D2292" s="1" t="s">
        <v>6082</v>
      </c>
      <c r="E2292" s="2" t="str">
        <f>IFERROR(__xludf.DUMMYFUNCTION("INDEX(SPLIT(A2292, ""_""), 2)"),"guardian")</f>
        <v>guardian</v>
      </c>
      <c r="F2292" s="1" t="s">
        <v>6082</v>
      </c>
      <c r="G2292" s="2">
        <f>IFERROR(__xludf.DUMMYFUNCTION("IF(B2292="""","""",COUNTA(SPLIT(B2292,"" "")))"),15.0)</f>
        <v>15</v>
      </c>
    </row>
    <row r="2293">
      <c r="A2293" s="1" t="s">
        <v>6063</v>
      </c>
      <c r="B2293" s="1" t="s">
        <v>6064</v>
      </c>
      <c r="C2293" s="1">
        <v>2.0</v>
      </c>
      <c r="D2293" s="1" t="s">
        <v>16118</v>
      </c>
      <c r="E2293" s="2" t="str">
        <f>IFERROR(__xludf.DUMMYFUNCTION("INDEX(SPLIT(A2293, ""_""), 2)"),"guardian")</f>
        <v>guardian</v>
      </c>
      <c r="F2293" s="1" t="s">
        <v>6082</v>
      </c>
      <c r="G2293" s="2">
        <f>IFERROR(__xludf.DUMMYFUNCTION("IF(B2293="""","""",COUNTA(SPLIT(B2293,"" "")))"),15.0)</f>
        <v>15</v>
      </c>
    </row>
    <row r="2294">
      <c r="A2294" s="1" t="s">
        <v>6065</v>
      </c>
      <c r="B2294" s="1" t="s">
        <v>6066</v>
      </c>
      <c r="C2294" s="1">
        <v>1.0</v>
      </c>
      <c r="D2294" s="1" t="s">
        <v>16113</v>
      </c>
      <c r="E2294" s="2" t="str">
        <f>IFERROR(__xludf.DUMMYFUNCTION("INDEX(SPLIT(A2294, ""_""), 2)"),"guardian")</f>
        <v>guardian</v>
      </c>
      <c r="F2294" s="1" t="s">
        <v>6082</v>
      </c>
      <c r="G2294" s="2">
        <f>IFERROR(__xludf.DUMMYFUNCTION("IF(B2294="""","""",COUNTA(SPLIT(B2294,"" "")))"),29.0)</f>
        <v>29</v>
      </c>
    </row>
    <row r="2295">
      <c r="A2295" s="1" t="s">
        <v>6067</v>
      </c>
      <c r="B2295" s="1" t="s">
        <v>6068</v>
      </c>
      <c r="C2295" s="1">
        <v>2.0</v>
      </c>
      <c r="D2295" s="1" t="s">
        <v>16118</v>
      </c>
      <c r="E2295" s="2" t="str">
        <f>IFERROR(__xludf.DUMMYFUNCTION("INDEX(SPLIT(A2295, ""_""), 2)"),"guardian")</f>
        <v>guardian</v>
      </c>
      <c r="F2295" s="1" t="s">
        <v>6082</v>
      </c>
      <c r="G2295" s="2">
        <f>IFERROR(__xludf.DUMMYFUNCTION("IF(B2295="""","""",COUNTA(SPLIT(B2295,"" "")))"),1.0)</f>
        <v>1</v>
      </c>
    </row>
    <row r="2296">
      <c r="A2296" s="1" t="s">
        <v>6069</v>
      </c>
      <c r="B2296" s="1" t="s">
        <v>6070</v>
      </c>
      <c r="C2296" s="1">
        <v>1.0</v>
      </c>
      <c r="D2296" s="1" t="s">
        <v>16113</v>
      </c>
      <c r="E2296" s="2" t="str">
        <f>IFERROR(__xludf.DUMMYFUNCTION("INDEX(SPLIT(A2296, ""_""), 2)"),"guardian")</f>
        <v>guardian</v>
      </c>
      <c r="F2296" s="1" t="s">
        <v>6082</v>
      </c>
      <c r="G2296" s="2">
        <f>IFERROR(__xludf.DUMMYFUNCTION("IF(B2296="""","""",COUNTA(SPLIT(B2296,"" "")))"),10.0)</f>
        <v>10</v>
      </c>
    </row>
    <row r="2297">
      <c r="A2297" s="1" t="s">
        <v>6071</v>
      </c>
      <c r="B2297" s="1" t="s">
        <v>6072</v>
      </c>
      <c r="C2297" s="1">
        <v>2.0</v>
      </c>
      <c r="D2297" s="1" t="s">
        <v>16118</v>
      </c>
      <c r="E2297" s="2" t="str">
        <f>IFERROR(__xludf.DUMMYFUNCTION("INDEX(SPLIT(A2297, ""_""), 2)"),"guardian")</f>
        <v>guardian</v>
      </c>
      <c r="F2297" s="1" t="s">
        <v>6082</v>
      </c>
      <c r="G2297" s="2">
        <f>IFERROR(__xludf.DUMMYFUNCTION("IF(B2297="""","""",COUNTA(SPLIT(B2297,"" "")))"),39.0)</f>
        <v>39</v>
      </c>
    </row>
    <row r="2298">
      <c r="A2298" s="1" t="s">
        <v>6073</v>
      </c>
      <c r="B2298" s="1" t="s">
        <v>6074</v>
      </c>
      <c r="C2298" s="1">
        <v>1.0</v>
      </c>
      <c r="D2298" s="1" t="s">
        <v>16113</v>
      </c>
      <c r="E2298" s="2" t="str">
        <f>IFERROR(__xludf.DUMMYFUNCTION("INDEX(SPLIT(A2298, ""_""), 2)"),"guardian")</f>
        <v>guardian</v>
      </c>
      <c r="F2298" s="1" t="s">
        <v>6082</v>
      </c>
      <c r="G2298" s="2">
        <f>IFERROR(__xludf.DUMMYFUNCTION("IF(B2298="""","""",COUNTA(SPLIT(B2298,"" "")))"),34.0)</f>
        <v>34</v>
      </c>
    </row>
    <row r="2299">
      <c r="A2299" s="1" t="s">
        <v>6075</v>
      </c>
      <c r="B2299" s="1" t="s">
        <v>6076</v>
      </c>
      <c r="C2299" s="1">
        <v>2.0</v>
      </c>
      <c r="D2299" s="1" t="s">
        <v>16118</v>
      </c>
      <c r="E2299" s="2" t="str">
        <f>IFERROR(__xludf.DUMMYFUNCTION("INDEX(SPLIT(A2299, ""_""), 2)"),"guardian")</f>
        <v>guardian</v>
      </c>
      <c r="F2299" s="1" t="s">
        <v>6082</v>
      </c>
      <c r="G2299" s="2">
        <f>IFERROR(__xludf.DUMMYFUNCTION("IF(B2299="""","""",COUNTA(SPLIT(B2299,"" "")))"),20.0)</f>
        <v>20</v>
      </c>
    </row>
    <row r="2300">
      <c r="A2300" s="1" t="s">
        <v>6077</v>
      </c>
      <c r="B2300" s="1" t="s">
        <v>6078</v>
      </c>
      <c r="C2300" s="1">
        <v>1.0</v>
      </c>
      <c r="D2300" s="1" t="s">
        <v>16113</v>
      </c>
      <c r="E2300" s="2" t="str">
        <f>IFERROR(__xludf.DUMMYFUNCTION("INDEX(SPLIT(A2300, ""_""), 2)"),"guardian")</f>
        <v>guardian</v>
      </c>
      <c r="F2300" s="1" t="s">
        <v>6082</v>
      </c>
      <c r="G2300" s="2">
        <f>IFERROR(__xludf.DUMMYFUNCTION("IF(B2300="""","""",COUNTA(SPLIT(B2300,"" "")))"),35.0)</f>
        <v>35</v>
      </c>
    </row>
    <row r="2301">
      <c r="A2301" s="1" t="s">
        <v>6079</v>
      </c>
      <c r="B2301" s="1" t="s">
        <v>6080</v>
      </c>
      <c r="C2301" s="1">
        <v>2.0</v>
      </c>
      <c r="D2301" s="1" t="s">
        <v>16118</v>
      </c>
      <c r="E2301" s="2" t="str">
        <f>IFERROR(__xludf.DUMMYFUNCTION("INDEX(SPLIT(A2301, ""_""), 2)"),"guardian")</f>
        <v>guardian</v>
      </c>
      <c r="F2301" s="1" t="s">
        <v>6082</v>
      </c>
      <c r="G2301" s="2">
        <f>IFERROR(__xludf.DUMMYFUNCTION("IF(B2301="""","""",COUNTA(SPLIT(B2301,"" "")))"),7.0)</f>
        <v>7</v>
      </c>
    </row>
    <row r="2302">
      <c r="A2302" s="1" t="s">
        <v>6081</v>
      </c>
      <c r="B2302" s="1" t="s">
        <v>6082</v>
      </c>
      <c r="C2302" s="1">
        <v>1.0</v>
      </c>
      <c r="D2302" s="1" t="s">
        <v>16113</v>
      </c>
      <c r="E2302" s="2" t="str">
        <f>IFERROR(__xludf.DUMMYFUNCTION("INDEX(SPLIT(A2302, ""_""), 2)"),"guardian")</f>
        <v>guardian</v>
      </c>
      <c r="F2302" s="1" t="s">
        <v>6082</v>
      </c>
      <c r="G2302" s="2">
        <f>IFERROR(__xludf.DUMMYFUNCTION("IF(B2302="""","""",COUNTA(SPLIT(B2302,"" "")))"),3.0)</f>
        <v>3</v>
      </c>
    </row>
    <row r="2303">
      <c r="A2303" s="1" t="s">
        <v>6083</v>
      </c>
      <c r="B2303" s="1" t="s">
        <v>6084</v>
      </c>
      <c r="C2303" s="1">
        <v>1.0</v>
      </c>
      <c r="D2303" s="1" t="s">
        <v>16113</v>
      </c>
      <c r="E2303" s="2" t="str">
        <f>IFERROR(__xludf.DUMMYFUNCTION("INDEX(SPLIT(A2303, ""_""), 2)"),"guardian")</f>
        <v>guardian</v>
      </c>
      <c r="F2303" s="1" t="s">
        <v>6082</v>
      </c>
      <c r="G2303" s="2">
        <f>IFERROR(__xludf.DUMMYFUNCTION("IF(B2303="""","""",COUNTA(SPLIT(B2303,"" "")))"),23.0)</f>
        <v>23</v>
      </c>
    </row>
    <row r="2304">
      <c r="A2304" s="1" t="s">
        <v>6085</v>
      </c>
      <c r="B2304" s="1" t="s">
        <v>6086</v>
      </c>
      <c r="C2304" s="1">
        <v>20.0</v>
      </c>
      <c r="D2304" s="1" t="s">
        <v>6082</v>
      </c>
      <c r="E2304" s="2" t="str">
        <f>IFERROR(__xludf.DUMMYFUNCTION("INDEX(SPLIT(A2304, ""_""), 2)"),"guardian")</f>
        <v>guardian</v>
      </c>
      <c r="F2304" s="1" t="s">
        <v>6082</v>
      </c>
      <c r="G2304" s="2">
        <f>IFERROR(__xludf.DUMMYFUNCTION("IF(B2304="""","""",COUNTA(SPLIT(B2304,"" "")))"),13.0)</f>
        <v>13</v>
      </c>
    </row>
    <row r="2305">
      <c r="A2305" s="1" t="s">
        <v>6087</v>
      </c>
      <c r="B2305" s="1" t="s">
        <v>6088</v>
      </c>
      <c r="C2305" s="1">
        <v>1.0</v>
      </c>
      <c r="D2305" s="1" t="s">
        <v>16113</v>
      </c>
      <c r="E2305" s="2" t="str">
        <f>IFERROR(__xludf.DUMMYFUNCTION("INDEX(SPLIT(A2305, ""_""), 2)"),"guardian")</f>
        <v>guardian</v>
      </c>
      <c r="F2305" s="1" t="s">
        <v>6082</v>
      </c>
      <c r="G2305" s="2">
        <f>IFERROR(__xludf.DUMMYFUNCTION("IF(B2305="""","""",COUNTA(SPLIT(B2305,"" "")))"),22.0)</f>
        <v>22</v>
      </c>
    </row>
    <row r="2306">
      <c r="A2306" s="1" t="s">
        <v>6089</v>
      </c>
      <c r="B2306" s="1" t="s">
        <v>6090</v>
      </c>
      <c r="C2306" s="1">
        <v>2.0</v>
      </c>
      <c r="D2306" s="1" t="s">
        <v>16118</v>
      </c>
      <c r="E2306" s="2" t="str">
        <f>IFERROR(__xludf.DUMMYFUNCTION("INDEX(SPLIT(A2306, ""_""), 2)"),"guardian")</f>
        <v>guardian</v>
      </c>
      <c r="F2306" s="1" t="s">
        <v>6082</v>
      </c>
      <c r="G2306" s="2">
        <f>IFERROR(__xludf.DUMMYFUNCTION("IF(B2306="""","""",COUNTA(SPLIT(B2306,"" "")))"),27.0)</f>
        <v>27</v>
      </c>
    </row>
    <row r="2307">
      <c r="A2307" s="1" t="s">
        <v>6091</v>
      </c>
      <c r="B2307" s="1" t="s">
        <v>6092</v>
      </c>
      <c r="C2307" s="1">
        <v>1.0</v>
      </c>
      <c r="D2307" s="1" t="s">
        <v>16113</v>
      </c>
      <c r="E2307" s="2" t="str">
        <f>IFERROR(__xludf.DUMMYFUNCTION("INDEX(SPLIT(A2307, ""_""), 2)"),"guardian")</f>
        <v>guardian</v>
      </c>
      <c r="F2307" s="1" t="s">
        <v>6082</v>
      </c>
      <c r="G2307" s="2">
        <f>IFERROR(__xludf.DUMMYFUNCTION("IF(B2307="""","""",COUNTA(SPLIT(B2307,"" "")))"),7.0)</f>
        <v>7</v>
      </c>
    </row>
    <row r="2308">
      <c r="A2308" s="1" t="s">
        <v>6093</v>
      </c>
      <c r="B2308" s="1" t="s">
        <v>6094</v>
      </c>
      <c r="C2308" s="1">
        <v>2.0</v>
      </c>
      <c r="D2308" s="1" t="s">
        <v>16118</v>
      </c>
      <c r="E2308" s="2" t="str">
        <f>IFERROR(__xludf.DUMMYFUNCTION("INDEX(SPLIT(A2308, ""_""), 2)"),"guardian")</f>
        <v>guardian</v>
      </c>
      <c r="F2308" s="1" t="s">
        <v>6082</v>
      </c>
      <c r="G2308" s="2">
        <f>IFERROR(__xludf.DUMMYFUNCTION("IF(B2308="""","""",COUNTA(SPLIT(B2308,"" "")))"),9.0)</f>
        <v>9</v>
      </c>
    </row>
    <row r="2309">
      <c r="A2309" s="1" t="s">
        <v>6095</v>
      </c>
      <c r="B2309" s="1" t="s">
        <v>6096</v>
      </c>
      <c r="C2309" s="1">
        <v>1.0</v>
      </c>
      <c r="D2309" s="1" t="s">
        <v>16113</v>
      </c>
      <c r="E2309" s="2" t="str">
        <f>IFERROR(__xludf.DUMMYFUNCTION("INDEX(SPLIT(A2309, ""_""), 2)"),"guardian")</f>
        <v>guardian</v>
      </c>
      <c r="F2309" s="1" t="s">
        <v>6082</v>
      </c>
      <c r="G2309" s="2">
        <f>IFERROR(__xludf.DUMMYFUNCTION("IF(B2309="""","""",COUNTA(SPLIT(B2309,"" "")))"),17.0)</f>
        <v>17</v>
      </c>
    </row>
    <row r="2310">
      <c r="A2310" s="1" t="s">
        <v>6097</v>
      </c>
      <c r="B2310" s="1" t="s">
        <v>6098</v>
      </c>
      <c r="C2310" s="1">
        <v>1.0</v>
      </c>
      <c r="D2310" s="1" t="s">
        <v>16113</v>
      </c>
      <c r="E2310" s="2" t="str">
        <f>IFERROR(__xludf.DUMMYFUNCTION("INDEX(SPLIT(A2310, ""_""), 2)"),"guardian")</f>
        <v>guardian</v>
      </c>
      <c r="F2310" s="1" t="s">
        <v>6082</v>
      </c>
      <c r="G2310" s="2">
        <f>IFERROR(__xludf.DUMMYFUNCTION("IF(B2310="""","""",COUNTA(SPLIT(B2310,"" "")))"),20.0)</f>
        <v>20</v>
      </c>
    </row>
    <row r="2311">
      <c r="A2311" s="1" t="s">
        <v>6099</v>
      </c>
      <c r="B2311" s="1" t="s">
        <v>6100</v>
      </c>
      <c r="C2311" s="1">
        <v>1.0</v>
      </c>
      <c r="D2311" s="1" t="s">
        <v>16113</v>
      </c>
      <c r="E2311" s="2" t="str">
        <f>IFERROR(__xludf.DUMMYFUNCTION("INDEX(SPLIT(A2311, ""_""), 2)"),"guardian")</f>
        <v>guardian</v>
      </c>
      <c r="F2311" s="1" t="s">
        <v>6082</v>
      </c>
      <c r="G2311" s="2">
        <f>IFERROR(__xludf.DUMMYFUNCTION("IF(B2311="""","""",COUNTA(SPLIT(B2311,"" "")))"),5.0)</f>
        <v>5</v>
      </c>
    </row>
    <row r="2312">
      <c r="A2312" s="1" t="s">
        <v>6101</v>
      </c>
      <c r="B2312" s="1" t="s">
        <v>6102</v>
      </c>
      <c r="C2312" s="1">
        <v>1.0</v>
      </c>
      <c r="D2312" s="1" t="s">
        <v>16113</v>
      </c>
      <c r="E2312" s="2" t="str">
        <f>IFERROR(__xludf.DUMMYFUNCTION("INDEX(SPLIT(A2312, ""_""), 2)"),"guardian")</f>
        <v>guardian</v>
      </c>
      <c r="F2312" s="1" t="s">
        <v>6082</v>
      </c>
      <c r="G2312" s="2">
        <f>IFERROR(__xludf.DUMMYFUNCTION("IF(B2312="""","""",COUNTA(SPLIT(B2312,"" "")))"),25.0)</f>
        <v>25</v>
      </c>
    </row>
    <row r="2313">
      <c r="A2313" s="1" t="s">
        <v>6103</v>
      </c>
      <c r="B2313" s="1" t="s">
        <v>6104</v>
      </c>
      <c r="C2313" s="1">
        <v>1.0</v>
      </c>
      <c r="D2313" s="1" t="s">
        <v>16113</v>
      </c>
      <c r="E2313" s="2" t="str">
        <f>IFERROR(__xludf.DUMMYFUNCTION("INDEX(SPLIT(A2313, ""_""), 2)"),"guardian")</f>
        <v>guardian</v>
      </c>
      <c r="F2313" s="1" t="s">
        <v>6082</v>
      </c>
      <c r="G2313" s="2">
        <f>IFERROR(__xludf.DUMMYFUNCTION("IF(B2313="""","""",COUNTA(SPLIT(B2313,"" "")))"),7.0)</f>
        <v>7</v>
      </c>
    </row>
    <row r="2314">
      <c r="A2314" s="1" t="s">
        <v>6105</v>
      </c>
      <c r="B2314" s="1" t="s">
        <v>6106</v>
      </c>
      <c r="C2314" s="1">
        <v>1.0</v>
      </c>
      <c r="D2314" s="1" t="s">
        <v>16113</v>
      </c>
      <c r="E2314" s="2" t="str">
        <f>IFERROR(__xludf.DUMMYFUNCTION("INDEX(SPLIT(A2314, ""_""), 2)"),"guardian")</f>
        <v>guardian</v>
      </c>
      <c r="F2314" s="1" t="s">
        <v>6082</v>
      </c>
      <c r="G2314" s="2">
        <f>IFERROR(__xludf.DUMMYFUNCTION("IF(B2314="""","""",COUNTA(SPLIT(B2314,"" "")))"),11.0)</f>
        <v>11</v>
      </c>
    </row>
    <row r="2315">
      <c r="A2315" s="1" t="s">
        <v>6107</v>
      </c>
      <c r="B2315" s="1" t="s">
        <v>6108</v>
      </c>
      <c r="C2315" s="1">
        <v>1.0</v>
      </c>
      <c r="D2315" s="1" t="s">
        <v>16113</v>
      </c>
      <c r="E2315" s="2" t="str">
        <f>IFERROR(__xludf.DUMMYFUNCTION("INDEX(SPLIT(A2315, ""_""), 2)"),"guardian")</f>
        <v>guardian</v>
      </c>
      <c r="F2315" s="1" t="s">
        <v>6082</v>
      </c>
      <c r="G2315" s="2">
        <f>IFERROR(__xludf.DUMMYFUNCTION("IF(B2315="""","""",COUNTA(SPLIT(B2315,"" "")))"),12.0)</f>
        <v>12</v>
      </c>
    </row>
    <row r="2316">
      <c r="A2316" s="1" t="s">
        <v>6109</v>
      </c>
      <c r="B2316" s="1" t="s">
        <v>6110</v>
      </c>
      <c r="C2316" s="1">
        <v>1.0</v>
      </c>
      <c r="D2316" s="1" t="s">
        <v>16113</v>
      </c>
      <c r="E2316" s="2" t="str">
        <f>IFERROR(__xludf.DUMMYFUNCTION("INDEX(SPLIT(A2316, ""_""), 2)"),"guardian")</f>
        <v>guardian</v>
      </c>
      <c r="F2316" s="1" t="s">
        <v>6082</v>
      </c>
      <c r="G2316" s="2">
        <f>IFERROR(__xludf.DUMMYFUNCTION("IF(B2316="""","""",COUNTA(SPLIT(B2316,"" "")))"),25.0)</f>
        <v>25</v>
      </c>
    </row>
    <row r="2317">
      <c r="A2317" s="1" t="s">
        <v>6111</v>
      </c>
      <c r="B2317" s="1" t="s">
        <v>6112</v>
      </c>
      <c r="C2317" s="1">
        <v>1.0</v>
      </c>
      <c r="D2317" s="1" t="s">
        <v>16113</v>
      </c>
      <c r="E2317" s="2" t="str">
        <f>IFERROR(__xludf.DUMMYFUNCTION("INDEX(SPLIT(A2317, ""_""), 2)"),"guardian")</f>
        <v>guardian</v>
      </c>
      <c r="F2317" s="1" t="s">
        <v>6082</v>
      </c>
      <c r="G2317" s="2">
        <f>IFERROR(__xludf.DUMMYFUNCTION("IF(B2317="""","""",COUNTA(SPLIT(B2317,"" "")))"),41.0)</f>
        <v>41</v>
      </c>
    </row>
    <row r="2318">
      <c r="A2318" s="1" t="s">
        <v>6113</v>
      </c>
      <c r="B2318" s="1" t="s">
        <v>6114</v>
      </c>
      <c r="C2318" s="1">
        <v>2.0</v>
      </c>
      <c r="D2318" s="1" t="s">
        <v>16118</v>
      </c>
      <c r="E2318" s="2" t="str">
        <f>IFERROR(__xludf.DUMMYFUNCTION("INDEX(SPLIT(A2318, ""_""), 2)"),"guardian")</f>
        <v>guardian</v>
      </c>
      <c r="F2318" s="1" t="s">
        <v>6082</v>
      </c>
      <c r="G2318" s="2">
        <f>IFERROR(__xludf.DUMMYFUNCTION("IF(B2318="""","""",COUNTA(SPLIT(B2318,"" "")))"),40.0)</f>
        <v>40</v>
      </c>
    </row>
    <row r="2319">
      <c r="A2319" s="1" t="s">
        <v>6115</v>
      </c>
      <c r="B2319" s="1" t="s">
        <v>6116</v>
      </c>
      <c r="C2319" s="1">
        <v>1.0</v>
      </c>
      <c r="D2319" s="1" t="s">
        <v>16113</v>
      </c>
      <c r="E2319" s="2" t="str">
        <f>IFERROR(__xludf.DUMMYFUNCTION("INDEX(SPLIT(A2319, ""_""), 2)"),"guardian")</f>
        <v>guardian</v>
      </c>
      <c r="F2319" s="1" t="s">
        <v>6082</v>
      </c>
      <c r="G2319" s="2">
        <f>IFERROR(__xludf.DUMMYFUNCTION("IF(B2319="""","""",COUNTA(SPLIT(B2319,"" "")))"),24.0)</f>
        <v>24</v>
      </c>
    </row>
    <row r="2320">
      <c r="A2320" s="1" t="s">
        <v>6117</v>
      </c>
      <c r="B2320" s="1" t="s">
        <v>6118</v>
      </c>
      <c r="C2320" s="1">
        <v>2.0</v>
      </c>
      <c r="D2320" s="1" t="s">
        <v>16118</v>
      </c>
      <c r="E2320" s="2" t="str">
        <f>IFERROR(__xludf.DUMMYFUNCTION("INDEX(SPLIT(A2320, ""_""), 2)"),"guardian")</f>
        <v>guardian</v>
      </c>
      <c r="F2320" s="1" t="s">
        <v>6082</v>
      </c>
      <c r="G2320" s="2">
        <f>IFERROR(__xludf.DUMMYFUNCTION("IF(B2320="""","""",COUNTA(SPLIT(B2320,"" "")))"),8.0)</f>
        <v>8</v>
      </c>
    </row>
    <row r="2321">
      <c r="A2321" s="1" t="s">
        <v>6119</v>
      </c>
      <c r="B2321" s="1" t="s">
        <v>6120</v>
      </c>
      <c r="C2321" s="1">
        <v>20.0</v>
      </c>
      <c r="D2321" s="1" t="s">
        <v>6082</v>
      </c>
      <c r="E2321" s="2" t="str">
        <f>IFERROR(__xludf.DUMMYFUNCTION("INDEX(SPLIT(A2321, ""_""), 2)"),"guardian")</f>
        <v>guardian</v>
      </c>
      <c r="F2321" s="1" t="s">
        <v>6082</v>
      </c>
      <c r="G2321" s="2">
        <f>IFERROR(__xludf.DUMMYFUNCTION("IF(B2321="""","""",COUNTA(SPLIT(B2321,"" "")))"),19.0)</f>
        <v>19</v>
      </c>
    </row>
    <row r="2322">
      <c r="A2322" s="1" t="s">
        <v>6121</v>
      </c>
      <c r="B2322" s="1" t="s">
        <v>6122</v>
      </c>
      <c r="C2322" s="1">
        <v>20.0</v>
      </c>
      <c r="D2322" s="1" t="s">
        <v>6082</v>
      </c>
      <c r="E2322" s="2" t="str">
        <f>IFERROR(__xludf.DUMMYFUNCTION("INDEX(SPLIT(A2322, ""_""), 2)"),"guardian")</f>
        <v>guardian</v>
      </c>
      <c r="F2322" s="1" t="s">
        <v>6082</v>
      </c>
      <c r="G2322" s="2">
        <f>IFERROR(__xludf.DUMMYFUNCTION("IF(B2322="""","""",COUNTA(SPLIT(B2322,"" "")))"),14.0)</f>
        <v>14</v>
      </c>
    </row>
    <row r="2323">
      <c r="A2323" s="1" t="s">
        <v>6123</v>
      </c>
      <c r="B2323" s="1" t="s">
        <v>6124</v>
      </c>
      <c r="C2323" s="1">
        <v>1.0</v>
      </c>
      <c r="D2323" s="1" t="s">
        <v>16113</v>
      </c>
      <c r="E2323" s="2" t="str">
        <f>IFERROR(__xludf.DUMMYFUNCTION("INDEX(SPLIT(A2323, ""_""), 2)"),"guardian")</f>
        <v>guardian</v>
      </c>
      <c r="F2323" s="1" t="s">
        <v>6082</v>
      </c>
      <c r="G2323" s="2">
        <f>IFERROR(__xludf.DUMMYFUNCTION("IF(B2323="""","""",COUNTA(SPLIT(B2323,"" "")))"),14.0)</f>
        <v>14</v>
      </c>
    </row>
    <row r="2324">
      <c r="A2324" s="1" t="s">
        <v>6125</v>
      </c>
      <c r="B2324" s="1" t="s">
        <v>6126</v>
      </c>
      <c r="C2324" s="1">
        <v>2.0</v>
      </c>
      <c r="D2324" s="1" t="s">
        <v>16118</v>
      </c>
      <c r="E2324" s="2" t="str">
        <f>IFERROR(__xludf.DUMMYFUNCTION("INDEX(SPLIT(A2324, ""_""), 2)"),"guardian")</f>
        <v>guardian</v>
      </c>
      <c r="F2324" s="1" t="s">
        <v>6082</v>
      </c>
      <c r="G2324" s="2">
        <f>IFERROR(__xludf.DUMMYFUNCTION("IF(B2324="""","""",COUNTA(SPLIT(B2324,"" "")))"),48.0)</f>
        <v>48</v>
      </c>
    </row>
    <row r="2325">
      <c r="A2325" s="1" t="s">
        <v>6127</v>
      </c>
      <c r="B2325" s="1" t="s">
        <v>6128</v>
      </c>
      <c r="C2325" s="1">
        <v>20.0</v>
      </c>
      <c r="D2325" s="1" t="s">
        <v>6082</v>
      </c>
      <c r="E2325" s="2" t="str">
        <f>IFERROR(__xludf.DUMMYFUNCTION("INDEX(SPLIT(A2325, ""_""), 2)"),"guardian")</f>
        <v>guardian</v>
      </c>
      <c r="F2325" s="1" t="s">
        <v>6082</v>
      </c>
      <c r="G2325" s="2">
        <f>IFERROR(__xludf.DUMMYFUNCTION("IF(B2325="""","""",COUNTA(SPLIT(B2325,"" "")))"),6.0)</f>
        <v>6</v>
      </c>
    </row>
    <row r="2326">
      <c r="A2326" s="1" t="s">
        <v>6129</v>
      </c>
      <c r="B2326" s="1" t="s">
        <v>6130</v>
      </c>
      <c r="C2326" s="1">
        <v>20.0</v>
      </c>
      <c r="D2326" s="1" t="s">
        <v>6082</v>
      </c>
      <c r="E2326" s="2" t="str">
        <f>IFERROR(__xludf.DUMMYFUNCTION("INDEX(SPLIT(A2326, ""_""), 2)"),"guardian")</f>
        <v>guardian</v>
      </c>
      <c r="F2326" s="1" t="s">
        <v>6082</v>
      </c>
      <c r="G2326" s="2">
        <f>IFERROR(__xludf.DUMMYFUNCTION("IF(B2326="""","""",COUNTA(SPLIT(B2326,"" "")))"),9.0)</f>
        <v>9</v>
      </c>
    </row>
    <row r="2327">
      <c r="A2327" s="1" t="s">
        <v>6131</v>
      </c>
      <c r="B2327" s="1" t="s">
        <v>6132</v>
      </c>
      <c r="C2327" s="1">
        <v>20.0</v>
      </c>
      <c r="D2327" s="1" t="s">
        <v>6082</v>
      </c>
      <c r="E2327" s="2" t="str">
        <f>IFERROR(__xludf.DUMMYFUNCTION("INDEX(SPLIT(A2327, ""_""), 2)"),"guardian")</f>
        <v>guardian</v>
      </c>
      <c r="F2327" s="1" t="s">
        <v>6082</v>
      </c>
      <c r="G2327" s="2">
        <f>IFERROR(__xludf.DUMMYFUNCTION("IF(B2327="""","""",COUNTA(SPLIT(B2327,"" "")))"),10.0)</f>
        <v>10</v>
      </c>
    </row>
    <row r="2328">
      <c r="A2328" s="1" t="s">
        <v>6133</v>
      </c>
      <c r="B2328" s="1" t="s">
        <v>6134</v>
      </c>
      <c r="C2328" s="1">
        <v>1.0</v>
      </c>
      <c r="D2328" s="1" t="s">
        <v>16113</v>
      </c>
      <c r="E2328" s="2" t="str">
        <f>IFERROR(__xludf.DUMMYFUNCTION("INDEX(SPLIT(A2328, ""_""), 2)"),"guardian")</f>
        <v>guardian</v>
      </c>
      <c r="F2328" s="1" t="s">
        <v>6082</v>
      </c>
      <c r="G2328" s="2">
        <f>IFERROR(__xludf.DUMMYFUNCTION("IF(B2328="""","""",COUNTA(SPLIT(B2328,"" "")))"),4.0)</f>
        <v>4</v>
      </c>
    </row>
    <row r="2329">
      <c r="A2329" s="1" t="s">
        <v>6135</v>
      </c>
      <c r="B2329" s="1" t="s">
        <v>6136</v>
      </c>
      <c r="C2329" s="1">
        <v>1.0</v>
      </c>
      <c r="D2329" s="1" t="s">
        <v>16113</v>
      </c>
      <c r="E2329" s="2" t="str">
        <f>IFERROR(__xludf.DUMMYFUNCTION("INDEX(SPLIT(A2329, ""_""), 2)"),"guardian")</f>
        <v>guardian</v>
      </c>
      <c r="F2329" s="1" t="s">
        <v>6082</v>
      </c>
      <c r="G2329" s="2">
        <f>IFERROR(__xludf.DUMMYFUNCTION("IF(B2329="""","""",COUNTA(SPLIT(B2329,"" "")))"),6.0)</f>
        <v>6</v>
      </c>
    </row>
    <row r="2330">
      <c r="A2330" s="1" t="s">
        <v>6137</v>
      </c>
      <c r="B2330" s="1" t="s">
        <v>6138</v>
      </c>
      <c r="C2330" s="1">
        <v>1.0</v>
      </c>
      <c r="D2330" s="1" t="s">
        <v>16113</v>
      </c>
      <c r="E2330" s="2" t="str">
        <f>IFERROR(__xludf.DUMMYFUNCTION("INDEX(SPLIT(A2330, ""_""), 2)"),"guardian")</f>
        <v>guardian</v>
      </c>
      <c r="F2330" s="1" t="s">
        <v>6082</v>
      </c>
      <c r="G2330" s="2">
        <f>IFERROR(__xludf.DUMMYFUNCTION("IF(B2330="""","""",COUNTA(SPLIT(B2330,"" "")))"),19.0)</f>
        <v>19</v>
      </c>
    </row>
    <row r="2331">
      <c r="A2331" s="1" t="s">
        <v>6139</v>
      </c>
      <c r="B2331" s="1" t="s">
        <v>6140</v>
      </c>
      <c r="C2331" s="1">
        <v>7.0</v>
      </c>
      <c r="D2331" s="1" t="s">
        <v>16104</v>
      </c>
      <c r="E2331" s="2" t="str">
        <f>IFERROR(__xludf.DUMMYFUNCTION("INDEX(SPLIT(A2331, ""_""), 2)"),"hammer")</f>
        <v>hammer</v>
      </c>
      <c r="F2331" s="1" t="s">
        <v>6242</v>
      </c>
      <c r="G2331" s="2">
        <f>IFERROR(__xludf.DUMMYFUNCTION("IF(B2331="""","""",COUNTA(SPLIT(B2331,"" "")))"),5.0)</f>
        <v>5</v>
      </c>
    </row>
    <row r="2332">
      <c r="A2332" s="1" t="s">
        <v>6141</v>
      </c>
      <c r="B2332" s="1" t="s">
        <v>6142</v>
      </c>
      <c r="C2332" s="1">
        <v>7.0</v>
      </c>
      <c r="D2332" s="1" t="s">
        <v>16104</v>
      </c>
      <c r="E2332" s="2" t="str">
        <f>IFERROR(__xludf.DUMMYFUNCTION("INDEX(SPLIT(A2332, ""_""), 2)"),"hammer")</f>
        <v>hammer</v>
      </c>
      <c r="F2332" s="1" t="s">
        <v>6242</v>
      </c>
      <c r="G2332" s="2">
        <f>IFERROR(__xludf.DUMMYFUNCTION("IF(B2332="""","""",COUNTA(SPLIT(B2332,"" "")))"),2.0)</f>
        <v>2</v>
      </c>
    </row>
    <row r="2333">
      <c r="A2333" s="1" t="s">
        <v>6143</v>
      </c>
      <c r="B2333" s="1" t="s">
        <v>6144</v>
      </c>
      <c r="C2333" s="1">
        <v>7.0</v>
      </c>
      <c r="D2333" s="1" t="s">
        <v>16104</v>
      </c>
      <c r="E2333" s="2" t="str">
        <f>IFERROR(__xludf.DUMMYFUNCTION("INDEX(SPLIT(A2333, ""_""), 2)"),"hammer")</f>
        <v>hammer</v>
      </c>
      <c r="F2333" s="1" t="s">
        <v>6242</v>
      </c>
      <c r="G2333" s="2">
        <f>IFERROR(__xludf.DUMMYFUNCTION("IF(B2333="""","""",COUNTA(SPLIT(B2333,"" "")))"),8.0)</f>
        <v>8</v>
      </c>
    </row>
    <row r="2334">
      <c r="A2334" s="1" t="s">
        <v>6145</v>
      </c>
      <c r="B2334" s="1" t="s">
        <v>6146</v>
      </c>
      <c r="C2334" s="1">
        <v>7.0</v>
      </c>
      <c r="D2334" s="1" t="s">
        <v>16104</v>
      </c>
      <c r="E2334" s="2" t="str">
        <f>IFERROR(__xludf.DUMMYFUNCTION("INDEX(SPLIT(A2334, ""_""), 2)"),"hammer")</f>
        <v>hammer</v>
      </c>
      <c r="F2334" s="1" t="s">
        <v>6242</v>
      </c>
      <c r="G2334" s="2">
        <f>IFERROR(__xludf.DUMMYFUNCTION("IF(B2334="""","""",COUNTA(SPLIT(B2334,"" "")))"),10.0)</f>
        <v>10</v>
      </c>
    </row>
    <row r="2335">
      <c r="A2335" s="1" t="s">
        <v>6147</v>
      </c>
      <c r="B2335" s="1" t="s">
        <v>6148</v>
      </c>
      <c r="C2335" s="1">
        <v>7.0</v>
      </c>
      <c r="D2335" s="1" t="s">
        <v>16104</v>
      </c>
      <c r="E2335" s="2" t="str">
        <f>IFERROR(__xludf.DUMMYFUNCTION("INDEX(SPLIT(A2335, ""_""), 2)"),"hammer")</f>
        <v>hammer</v>
      </c>
      <c r="F2335" s="1" t="s">
        <v>6242</v>
      </c>
      <c r="G2335" s="2">
        <f>IFERROR(__xludf.DUMMYFUNCTION("IF(B2335="""","""",COUNTA(SPLIT(B2335,"" "")))"),6.0)</f>
        <v>6</v>
      </c>
    </row>
    <row r="2336">
      <c r="A2336" s="1" t="s">
        <v>6149</v>
      </c>
      <c r="B2336" s="1" t="s">
        <v>6150</v>
      </c>
      <c r="C2336" s="1">
        <v>7.0</v>
      </c>
      <c r="D2336" s="1" t="s">
        <v>16104</v>
      </c>
      <c r="E2336" s="2" t="str">
        <f>IFERROR(__xludf.DUMMYFUNCTION("INDEX(SPLIT(A2336, ""_""), 2)"),"hammer")</f>
        <v>hammer</v>
      </c>
      <c r="F2336" s="1" t="s">
        <v>6242</v>
      </c>
      <c r="G2336" s="2">
        <f>IFERROR(__xludf.DUMMYFUNCTION("IF(B2336="""","""",COUNTA(SPLIT(B2336,"" "")))"),4.0)</f>
        <v>4</v>
      </c>
    </row>
    <row r="2337">
      <c r="A2337" s="1" t="s">
        <v>6151</v>
      </c>
      <c r="B2337" s="1" t="s">
        <v>6152</v>
      </c>
      <c r="C2337" s="1">
        <v>7.0</v>
      </c>
      <c r="D2337" s="1" t="s">
        <v>16104</v>
      </c>
      <c r="E2337" s="2" t="str">
        <f>IFERROR(__xludf.DUMMYFUNCTION("INDEX(SPLIT(A2337, ""_""), 2)"),"hammer")</f>
        <v>hammer</v>
      </c>
      <c r="F2337" s="1" t="s">
        <v>6242</v>
      </c>
      <c r="G2337" s="2">
        <f>IFERROR(__xludf.DUMMYFUNCTION("IF(B2337="""","""",COUNTA(SPLIT(B2337,"" "")))"),12.0)</f>
        <v>12</v>
      </c>
    </row>
    <row r="2338">
      <c r="A2338" s="1" t="s">
        <v>6153</v>
      </c>
      <c r="B2338" s="1" t="s">
        <v>6154</v>
      </c>
      <c r="C2338" s="1">
        <v>7.0</v>
      </c>
      <c r="D2338" s="1" t="s">
        <v>16104</v>
      </c>
      <c r="E2338" s="2" t="str">
        <f>IFERROR(__xludf.DUMMYFUNCTION("INDEX(SPLIT(A2338, ""_""), 2)"),"hammer")</f>
        <v>hammer</v>
      </c>
      <c r="F2338" s="1" t="s">
        <v>6242</v>
      </c>
      <c r="G2338" s="2">
        <f>IFERROR(__xludf.DUMMYFUNCTION("IF(B2338="""","""",COUNTA(SPLIT(B2338,"" "")))"),12.0)</f>
        <v>12</v>
      </c>
    </row>
    <row r="2339">
      <c r="A2339" s="1" t="s">
        <v>6155</v>
      </c>
      <c r="B2339" s="1" t="s">
        <v>6156</v>
      </c>
      <c r="C2339" s="1">
        <v>7.0</v>
      </c>
      <c r="D2339" s="1" t="s">
        <v>16104</v>
      </c>
      <c r="E2339" s="2" t="str">
        <f>IFERROR(__xludf.DUMMYFUNCTION("INDEX(SPLIT(A2339, ""_""), 2)"),"hammer")</f>
        <v>hammer</v>
      </c>
      <c r="F2339" s="1" t="s">
        <v>6242</v>
      </c>
      <c r="G2339" s="2">
        <f>IFERROR(__xludf.DUMMYFUNCTION("IF(B2339="""","""",COUNTA(SPLIT(B2339,"" "")))"),14.0)</f>
        <v>14</v>
      </c>
    </row>
    <row r="2340">
      <c r="A2340" s="1" t="s">
        <v>6157</v>
      </c>
      <c r="B2340" s="1" t="s">
        <v>6158</v>
      </c>
      <c r="C2340" s="1">
        <v>7.0</v>
      </c>
      <c r="D2340" s="1" t="s">
        <v>16104</v>
      </c>
      <c r="E2340" s="2" t="str">
        <f>IFERROR(__xludf.DUMMYFUNCTION("INDEX(SPLIT(A2340, ""_""), 2)"),"hammer")</f>
        <v>hammer</v>
      </c>
      <c r="F2340" s="1" t="s">
        <v>6242</v>
      </c>
      <c r="G2340" s="2">
        <f>IFERROR(__xludf.DUMMYFUNCTION("IF(B2340="""","""",COUNTA(SPLIT(B2340,"" "")))"),15.0)</f>
        <v>15</v>
      </c>
    </row>
    <row r="2341">
      <c r="A2341" s="1" t="s">
        <v>6159</v>
      </c>
      <c r="B2341" s="1" t="s">
        <v>6160</v>
      </c>
      <c r="C2341" s="1">
        <v>7.0</v>
      </c>
      <c r="D2341" s="1" t="s">
        <v>16104</v>
      </c>
      <c r="E2341" s="2" t="str">
        <f>IFERROR(__xludf.DUMMYFUNCTION("INDEX(SPLIT(A2341, ""_""), 2)"),"hammer")</f>
        <v>hammer</v>
      </c>
      <c r="F2341" s="1" t="s">
        <v>6242</v>
      </c>
      <c r="G2341" s="2">
        <f>IFERROR(__xludf.DUMMYFUNCTION("IF(B2341="""","""",COUNTA(SPLIT(B2341,"" "")))"),14.0)</f>
        <v>14</v>
      </c>
    </row>
    <row r="2342">
      <c r="A2342" s="1" t="s">
        <v>6161</v>
      </c>
      <c r="B2342" s="1" t="s">
        <v>6162</v>
      </c>
      <c r="C2342" s="1">
        <v>7.0</v>
      </c>
      <c r="D2342" s="1" t="s">
        <v>16104</v>
      </c>
      <c r="E2342" s="2" t="str">
        <f>IFERROR(__xludf.DUMMYFUNCTION("INDEX(SPLIT(A2342, ""_""), 2)"),"hammer")</f>
        <v>hammer</v>
      </c>
      <c r="F2342" s="1" t="s">
        <v>6242</v>
      </c>
      <c r="G2342" s="2">
        <f>IFERROR(__xludf.DUMMYFUNCTION("IF(B2342="""","""",COUNTA(SPLIT(B2342,"" "")))"),8.0)</f>
        <v>8</v>
      </c>
    </row>
    <row r="2343">
      <c r="A2343" s="1" t="s">
        <v>6163</v>
      </c>
      <c r="B2343" s="1" t="s">
        <v>6164</v>
      </c>
      <c r="C2343" s="1">
        <v>7.0</v>
      </c>
      <c r="D2343" s="1" t="s">
        <v>16104</v>
      </c>
      <c r="E2343" s="2" t="str">
        <f>IFERROR(__xludf.DUMMYFUNCTION("INDEX(SPLIT(A2343, ""_""), 2)"),"hammer")</f>
        <v>hammer</v>
      </c>
      <c r="F2343" s="1" t="s">
        <v>6242</v>
      </c>
      <c r="G2343" s="2">
        <f>IFERROR(__xludf.DUMMYFUNCTION("IF(B2343="""","""",COUNTA(SPLIT(B2343,"" "")))"),21.0)</f>
        <v>21</v>
      </c>
    </row>
    <row r="2344">
      <c r="A2344" s="1" t="s">
        <v>6165</v>
      </c>
      <c r="B2344" s="1" t="s">
        <v>6166</v>
      </c>
      <c r="C2344" s="1">
        <v>7.0</v>
      </c>
      <c r="D2344" s="1" t="s">
        <v>16104</v>
      </c>
      <c r="E2344" s="2" t="str">
        <f>IFERROR(__xludf.DUMMYFUNCTION("INDEX(SPLIT(A2344, ""_""), 2)"),"hammer")</f>
        <v>hammer</v>
      </c>
      <c r="F2344" s="1" t="s">
        <v>6242</v>
      </c>
      <c r="G2344" s="2">
        <f>IFERROR(__xludf.DUMMYFUNCTION("IF(B2344="""","""",COUNTA(SPLIT(B2344,"" "")))"),10.0)</f>
        <v>10</v>
      </c>
    </row>
    <row r="2345">
      <c r="A2345" s="1" t="s">
        <v>6167</v>
      </c>
      <c r="B2345" s="1" t="s">
        <v>6168</v>
      </c>
      <c r="C2345" s="1">
        <v>7.0</v>
      </c>
      <c r="D2345" s="1" t="s">
        <v>16104</v>
      </c>
      <c r="E2345" s="2" t="str">
        <f>IFERROR(__xludf.DUMMYFUNCTION("INDEX(SPLIT(A2345, ""_""), 2)"),"hammer")</f>
        <v>hammer</v>
      </c>
      <c r="F2345" s="1" t="s">
        <v>6242</v>
      </c>
      <c r="G2345" s="2">
        <f>IFERROR(__xludf.DUMMYFUNCTION("IF(B2345="""","""",COUNTA(SPLIT(B2345,"" "")))"),14.0)</f>
        <v>14</v>
      </c>
    </row>
    <row r="2346">
      <c r="A2346" s="1" t="s">
        <v>6169</v>
      </c>
      <c r="B2346" s="1" t="s">
        <v>6170</v>
      </c>
      <c r="C2346" s="1">
        <v>7.0</v>
      </c>
      <c r="D2346" s="1" t="s">
        <v>16104</v>
      </c>
      <c r="E2346" s="2" t="str">
        <f>IFERROR(__xludf.DUMMYFUNCTION("INDEX(SPLIT(A2346, ""_""), 2)"),"hammer")</f>
        <v>hammer</v>
      </c>
      <c r="F2346" s="1" t="s">
        <v>6242</v>
      </c>
      <c r="G2346" s="2">
        <f>IFERROR(__xludf.DUMMYFUNCTION("IF(B2346="""","""",COUNTA(SPLIT(B2346,"" "")))"),51.0)</f>
        <v>51</v>
      </c>
    </row>
    <row r="2347">
      <c r="A2347" s="1" t="s">
        <v>6171</v>
      </c>
      <c r="B2347" s="1" t="s">
        <v>6172</v>
      </c>
      <c r="C2347" s="1">
        <v>2.0</v>
      </c>
      <c r="D2347" s="1" t="s">
        <v>16118</v>
      </c>
      <c r="E2347" s="2" t="str">
        <f>IFERROR(__xludf.DUMMYFUNCTION("INDEX(SPLIT(A2347, ""_""), 2)"),"hammer")</f>
        <v>hammer</v>
      </c>
      <c r="F2347" s="1" t="s">
        <v>6242</v>
      </c>
      <c r="G2347" s="2">
        <f>IFERROR(__xludf.DUMMYFUNCTION("IF(B2347="""","""",COUNTA(SPLIT(B2347,"" "")))"),9.0)</f>
        <v>9</v>
      </c>
    </row>
    <row r="2348">
      <c r="A2348" s="1" t="s">
        <v>6173</v>
      </c>
      <c r="B2348" s="1" t="s">
        <v>6174</v>
      </c>
      <c r="C2348" s="1">
        <v>1.0</v>
      </c>
      <c r="D2348" s="1" t="s">
        <v>16113</v>
      </c>
      <c r="E2348" s="2" t="str">
        <f>IFERROR(__xludf.DUMMYFUNCTION("INDEX(SPLIT(A2348, ""_""), 2)"),"hammer")</f>
        <v>hammer</v>
      </c>
      <c r="F2348" s="1" t="s">
        <v>6242</v>
      </c>
      <c r="G2348" s="2">
        <f>IFERROR(__xludf.DUMMYFUNCTION("IF(B2348="""","""",COUNTA(SPLIT(B2348,"" "")))"),25.0)</f>
        <v>25</v>
      </c>
    </row>
    <row r="2349">
      <c r="A2349" s="1" t="s">
        <v>6175</v>
      </c>
      <c r="B2349" s="1" t="s">
        <v>6176</v>
      </c>
      <c r="C2349" s="1">
        <v>7.0</v>
      </c>
      <c r="D2349" s="1" t="s">
        <v>16104</v>
      </c>
      <c r="E2349" s="2" t="str">
        <f>IFERROR(__xludf.DUMMYFUNCTION("INDEX(SPLIT(A2349, ""_""), 2)"),"hammer")</f>
        <v>hammer</v>
      </c>
      <c r="F2349" s="1" t="s">
        <v>6242</v>
      </c>
      <c r="G2349" s="2">
        <f>IFERROR(__xludf.DUMMYFUNCTION("IF(B2349="""","""",COUNTA(SPLIT(B2349,"" "")))"),23.0)</f>
        <v>23</v>
      </c>
    </row>
    <row r="2350">
      <c r="A2350" s="1" t="s">
        <v>6177</v>
      </c>
      <c r="B2350" s="1" t="s">
        <v>6178</v>
      </c>
      <c r="C2350" s="1">
        <v>1.0</v>
      </c>
      <c r="D2350" s="1" t="s">
        <v>16113</v>
      </c>
      <c r="E2350" s="2" t="str">
        <f>IFERROR(__xludf.DUMMYFUNCTION("INDEX(SPLIT(A2350, ""_""), 2)"),"hammer")</f>
        <v>hammer</v>
      </c>
      <c r="F2350" s="1" t="s">
        <v>6242</v>
      </c>
      <c r="G2350" s="2">
        <f>IFERROR(__xludf.DUMMYFUNCTION("IF(B2350="""","""",COUNTA(SPLIT(B2350,"" "")))"),26.0)</f>
        <v>26</v>
      </c>
    </row>
    <row r="2351">
      <c r="A2351" s="1" t="s">
        <v>6179</v>
      </c>
      <c r="B2351" s="1" t="s">
        <v>6180</v>
      </c>
      <c r="C2351" s="1">
        <v>1.0</v>
      </c>
      <c r="D2351" s="1" t="s">
        <v>16113</v>
      </c>
      <c r="E2351" s="2" t="str">
        <f>IFERROR(__xludf.DUMMYFUNCTION("INDEX(SPLIT(A2351, ""_""), 2)"),"hammer")</f>
        <v>hammer</v>
      </c>
      <c r="F2351" s="1" t="s">
        <v>6242</v>
      </c>
      <c r="G2351" s="2">
        <f>IFERROR(__xludf.DUMMYFUNCTION("IF(B2351="""","""",COUNTA(SPLIT(B2351,"" "")))"),25.0)</f>
        <v>25</v>
      </c>
    </row>
    <row r="2352">
      <c r="A2352" s="1" t="s">
        <v>6181</v>
      </c>
      <c r="B2352" s="1" t="s">
        <v>6182</v>
      </c>
      <c r="C2352" s="1">
        <v>7.0</v>
      </c>
      <c r="D2352" s="1" t="s">
        <v>16104</v>
      </c>
      <c r="E2352" s="2" t="str">
        <f>IFERROR(__xludf.DUMMYFUNCTION("INDEX(SPLIT(A2352, ""_""), 2)"),"hammer")</f>
        <v>hammer</v>
      </c>
      <c r="F2352" s="1" t="s">
        <v>6242</v>
      </c>
      <c r="G2352" s="2">
        <f>IFERROR(__xludf.DUMMYFUNCTION("IF(B2352="""","""",COUNTA(SPLIT(B2352,"" "")))"),24.0)</f>
        <v>24</v>
      </c>
    </row>
    <row r="2353">
      <c r="A2353" s="1" t="s">
        <v>6183</v>
      </c>
      <c r="B2353" s="1" t="s">
        <v>6184</v>
      </c>
      <c r="C2353" s="1">
        <v>2.0</v>
      </c>
      <c r="D2353" s="1" t="s">
        <v>16118</v>
      </c>
      <c r="E2353" s="2" t="str">
        <f>IFERROR(__xludf.DUMMYFUNCTION("INDEX(SPLIT(A2353, ""_""), 2)"),"hammer")</f>
        <v>hammer</v>
      </c>
      <c r="F2353" s="1" t="s">
        <v>6242</v>
      </c>
      <c r="G2353" s="2">
        <f>IFERROR(__xludf.DUMMYFUNCTION("IF(B2353="""","""",COUNTA(SPLIT(B2353,"" "")))"),27.0)</f>
        <v>27</v>
      </c>
    </row>
    <row r="2354">
      <c r="A2354" s="1" t="s">
        <v>6185</v>
      </c>
      <c r="B2354" s="1" t="s">
        <v>6186</v>
      </c>
      <c r="C2354" s="1">
        <v>7.0</v>
      </c>
      <c r="D2354" s="1" t="s">
        <v>16104</v>
      </c>
      <c r="E2354" s="2" t="str">
        <f>IFERROR(__xludf.DUMMYFUNCTION("INDEX(SPLIT(A2354, ""_""), 2)"),"hammer")</f>
        <v>hammer</v>
      </c>
      <c r="F2354" s="1" t="s">
        <v>6242</v>
      </c>
      <c r="G2354" s="2">
        <f>IFERROR(__xludf.DUMMYFUNCTION("IF(B2354="""","""",COUNTA(SPLIT(B2354,"" "")))"),24.0)</f>
        <v>24</v>
      </c>
    </row>
    <row r="2355">
      <c r="A2355" s="1" t="s">
        <v>6187</v>
      </c>
      <c r="B2355" s="1" t="s">
        <v>6188</v>
      </c>
      <c r="C2355" s="1">
        <v>9.0</v>
      </c>
      <c r="D2355" s="1" t="s">
        <v>16120</v>
      </c>
      <c r="E2355" s="2" t="str">
        <f>IFERROR(__xludf.DUMMYFUNCTION("INDEX(SPLIT(A2355, ""_""), 2)"),"hammer")</f>
        <v>hammer</v>
      </c>
      <c r="F2355" s="1" t="s">
        <v>6242</v>
      </c>
      <c r="G2355" s="2">
        <f>IFERROR(__xludf.DUMMYFUNCTION("IF(B2355="""","""",COUNTA(SPLIT(B2355,"" "")))"),6.0)</f>
        <v>6</v>
      </c>
    </row>
    <row r="2356">
      <c r="A2356" s="1" t="s">
        <v>6189</v>
      </c>
      <c r="B2356" s="1" t="s">
        <v>6190</v>
      </c>
      <c r="C2356" s="1">
        <v>2.0</v>
      </c>
      <c r="D2356" s="1" t="s">
        <v>16118</v>
      </c>
      <c r="E2356" s="2" t="str">
        <f>IFERROR(__xludf.DUMMYFUNCTION("INDEX(SPLIT(A2356, ""_""), 2)"),"hammer")</f>
        <v>hammer</v>
      </c>
      <c r="F2356" s="1" t="s">
        <v>6242</v>
      </c>
      <c r="G2356" s="2">
        <f>IFERROR(__xludf.DUMMYFUNCTION("IF(B2356="""","""",COUNTA(SPLIT(B2356,"" "")))"),16.0)</f>
        <v>16</v>
      </c>
    </row>
    <row r="2357">
      <c r="A2357" s="1" t="s">
        <v>6191</v>
      </c>
      <c r="B2357" s="1" t="s">
        <v>6192</v>
      </c>
      <c r="C2357" s="1">
        <v>9.0</v>
      </c>
      <c r="D2357" s="1" t="s">
        <v>16120</v>
      </c>
      <c r="E2357" s="2" t="str">
        <f>IFERROR(__xludf.DUMMYFUNCTION("INDEX(SPLIT(A2357, ""_""), 2)"),"hammer")</f>
        <v>hammer</v>
      </c>
      <c r="F2357" s="1" t="s">
        <v>6242</v>
      </c>
      <c r="G2357" s="2">
        <f>IFERROR(__xludf.DUMMYFUNCTION("IF(B2357="""","""",COUNTA(SPLIT(B2357,"" "")))"),1.0)</f>
        <v>1</v>
      </c>
    </row>
    <row r="2358">
      <c r="A2358" s="1" t="s">
        <v>6193</v>
      </c>
      <c r="B2358" s="1" t="s">
        <v>6194</v>
      </c>
      <c r="C2358" s="1">
        <v>2.0</v>
      </c>
      <c r="D2358" s="1" t="s">
        <v>16118</v>
      </c>
      <c r="E2358" s="2" t="str">
        <f>IFERROR(__xludf.DUMMYFUNCTION("INDEX(SPLIT(A2358, ""_""), 2)"),"hammer")</f>
        <v>hammer</v>
      </c>
      <c r="F2358" s="1" t="s">
        <v>6242</v>
      </c>
      <c r="G2358" s="2">
        <f>IFERROR(__xludf.DUMMYFUNCTION("IF(B2358="""","""",COUNTA(SPLIT(B2358,"" "")))"),32.0)</f>
        <v>32</v>
      </c>
    </row>
    <row r="2359">
      <c r="A2359" s="1" t="s">
        <v>6195</v>
      </c>
      <c r="B2359" s="1" t="s">
        <v>6196</v>
      </c>
      <c r="C2359" s="1">
        <v>7.0</v>
      </c>
      <c r="D2359" s="1" t="s">
        <v>16104</v>
      </c>
      <c r="E2359" s="2" t="str">
        <f>IFERROR(__xludf.DUMMYFUNCTION("INDEX(SPLIT(A2359, ""_""), 2)"),"hammer")</f>
        <v>hammer</v>
      </c>
      <c r="F2359" s="1" t="s">
        <v>6242</v>
      </c>
      <c r="G2359" s="2">
        <f>IFERROR(__xludf.DUMMYFUNCTION("IF(B2359="""","""",COUNTA(SPLIT(B2359,"" "")))"),17.0)</f>
        <v>17</v>
      </c>
    </row>
    <row r="2360">
      <c r="A2360" s="1" t="s">
        <v>6197</v>
      </c>
      <c r="B2360" s="1" t="s">
        <v>6198</v>
      </c>
      <c r="C2360" s="1">
        <v>7.0</v>
      </c>
      <c r="D2360" s="1" t="s">
        <v>16104</v>
      </c>
      <c r="E2360" s="2" t="str">
        <f>IFERROR(__xludf.DUMMYFUNCTION("INDEX(SPLIT(A2360, ""_""), 2)"),"hammer")</f>
        <v>hammer</v>
      </c>
      <c r="F2360" s="1" t="s">
        <v>6242</v>
      </c>
      <c r="G2360" s="2">
        <f>IFERROR(__xludf.DUMMYFUNCTION("IF(B2360="""","""",COUNTA(SPLIT(B2360,"" "")))"),26.0)</f>
        <v>26</v>
      </c>
    </row>
    <row r="2361">
      <c r="A2361" s="1" t="s">
        <v>6199</v>
      </c>
      <c r="B2361" s="1" t="s">
        <v>6200</v>
      </c>
      <c r="C2361" s="1">
        <v>2.0</v>
      </c>
      <c r="D2361" s="1" t="s">
        <v>16118</v>
      </c>
      <c r="E2361" s="2" t="str">
        <f>IFERROR(__xludf.DUMMYFUNCTION("INDEX(SPLIT(A2361, ""_""), 2)"),"hammer")</f>
        <v>hammer</v>
      </c>
      <c r="F2361" s="1" t="s">
        <v>6242</v>
      </c>
      <c r="G2361" s="2">
        <f>IFERROR(__xludf.DUMMYFUNCTION("IF(B2361="""","""",COUNTA(SPLIT(B2361,"" "")))"),5.0)</f>
        <v>5</v>
      </c>
    </row>
    <row r="2362">
      <c r="A2362" s="1" t="s">
        <v>6201</v>
      </c>
      <c r="B2362" s="1" t="s">
        <v>6202</v>
      </c>
      <c r="C2362" s="1">
        <v>1.0</v>
      </c>
      <c r="D2362" s="1" t="s">
        <v>16113</v>
      </c>
      <c r="E2362" s="2" t="str">
        <f>IFERROR(__xludf.DUMMYFUNCTION("INDEX(SPLIT(A2362, ""_""), 2)"),"hammer")</f>
        <v>hammer</v>
      </c>
      <c r="F2362" s="1" t="s">
        <v>6242</v>
      </c>
      <c r="G2362" s="2">
        <f>IFERROR(__xludf.DUMMYFUNCTION("IF(B2362="""","""",COUNTA(SPLIT(B2362,"" "")))"),48.0)</f>
        <v>48</v>
      </c>
    </row>
    <row r="2363">
      <c r="A2363" s="1" t="s">
        <v>6203</v>
      </c>
      <c r="B2363" s="1" t="s">
        <v>6204</v>
      </c>
      <c r="C2363" s="1">
        <v>7.0</v>
      </c>
      <c r="D2363" s="1" t="s">
        <v>16104</v>
      </c>
      <c r="E2363" s="2" t="str">
        <f>IFERROR(__xludf.DUMMYFUNCTION("INDEX(SPLIT(A2363, ""_""), 2)"),"hammer")</f>
        <v>hammer</v>
      </c>
      <c r="F2363" s="1" t="s">
        <v>6242</v>
      </c>
      <c r="G2363" s="2">
        <f>IFERROR(__xludf.DUMMYFUNCTION("IF(B2363="""","""",COUNTA(SPLIT(B2363,"" "")))"),42.0)</f>
        <v>42</v>
      </c>
    </row>
    <row r="2364">
      <c r="A2364" s="1" t="s">
        <v>6205</v>
      </c>
      <c r="B2364" s="1" t="s">
        <v>6206</v>
      </c>
      <c r="C2364" s="1">
        <v>1.0</v>
      </c>
      <c r="D2364" s="1" t="s">
        <v>16113</v>
      </c>
      <c r="E2364" s="2" t="str">
        <f>IFERROR(__xludf.DUMMYFUNCTION("INDEX(SPLIT(A2364, ""_""), 2)"),"hammer")</f>
        <v>hammer</v>
      </c>
      <c r="F2364" s="1" t="s">
        <v>6242</v>
      </c>
      <c r="G2364" s="2">
        <f>IFERROR(__xludf.DUMMYFUNCTION("IF(B2364="""","""",COUNTA(SPLIT(B2364,"" "")))"),31.0)</f>
        <v>31</v>
      </c>
    </row>
    <row r="2365">
      <c r="A2365" s="1" t="s">
        <v>6207</v>
      </c>
      <c r="B2365" s="1" t="s">
        <v>6208</v>
      </c>
      <c r="C2365" s="1">
        <v>2.0</v>
      </c>
      <c r="D2365" s="1" t="s">
        <v>16118</v>
      </c>
      <c r="E2365" s="2" t="str">
        <f>IFERROR(__xludf.DUMMYFUNCTION("INDEX(SPLIT(A2365, ""_""), 2)"),"hammer")</f>
        <v>hammer</v>
      </c>
      <c r="F2365" s="1" t="s">
        <v>6242</v>
      </c>
      <c r="G2365" s="2">
        <f>IFERROR(__xludf.DUMMYFUNCTION("IF(B2365="""","""",COUNTA(SPLIT(B2365,"" "")))"),20.0)</f>
        <v>20</v>
      </c>
    </row>
    <row r="2366">
      <c r="A2366" s="1" t="s">
        <v>6209</v>
      </c>
      <c r="B2366" s="1" t="s">
        <v>6210</v>
      </c>
      <c r="C2366" s="1">
        <v>1.0</v>
      </c>
      <c r="D2366" s="1" t="s">
        <v>16113</v>
      </c>
      <c r="E2366" s="2" t="str">
        <f>IFERROR(__xludf.DUMMYFUNCTION("INDEX(SPLIT(A2366, ""_""), 2)"),"hammer")</f>
        <v>hammer</v>
      </c>
      <c r="F2366" s="1" t="s">
        <v>6242</v>
      </c>
      <c r="G2366" s="2">
        <f>IFERROR(__xludf.DUMMYFUNCTION("IF(B2366="""","""",COUNTA(SPLIT(B2366,"" "")))"),11.0)</f>
        <v>11</v>
      </c>
    </row>
    <row r="2367">
      <c r="A2367" s="1" t="s">
        <v>6211</v>
      </c>
      <c r="B2367" s="1" t="s">
        <v>6212</v>
      </c>
      <c r="C2367" s="1">
        <v>2.0</v>
      </c>
      <c r="D2367" s="1" t="s">
        <v>16118</v>
      </c>
      <c r="E2367" s="2" t="str">
        <f>IFERROR(__xludf.DUMMYFUNCTION("INDEX(SPLIT(A2367, ""_""), 2)"),"hammer")</f>
        <v>hammer</v>
      </c>
      <c r="F2367" s="1" t="s">
        <v>6242</v>
      </c>
      <c r="G2367" s="2">
        <f>IFERROR(__xludf.DUMMYFUNCTION("IF(B2367="""","""",COUNTA(SPLIT(B2367,"" "")))"),15.0)</f>
        <v>15</v>
      </c>
    </row>
    <row r="2368">
      <c r="A2368" s="1" t="s">
        <v>6213</v>
      </c>
      <c r="B2368" s="1" t="s">
        <v>6214</v>
      </c>
      <c r="C2368" s="1">
        <v>1.0</v>
      </c>
      <c r="D2368" s="1" t="s">
        <v>16113</v>
      </c>
      <c r="E2368" s="2" t="str">
        <f>IFERROR(__xludf.DUMMYFUNCTION("INDEX(SPLIT(A2368, ""_""), 2)"),"hammer")</f>
        <v>hammer</v>
      </c>
      <c r="F2368" s="1" t="s">
        <v>6242</v>
      </c>
      <c r="G2368" s="2">
        <f>IFERROR(__xludf.DUMMYFUNCTION("IF(B2368="""","""",COUNTA(SPLIT(B2368,"" "")))"),20.0)</f>
        <v>20</v>
      </c>
    </row>
    <row r="2369">
      <c r="A2369" s="1" t="s">
        <v>6215</v>
      </c>
      <c r="B2369" s="1" t="s">
        <v>6216</v>
      </c>
      <c r="C2369" s="1">
        <v>1.0</v>
      </c>
      <c r="D2369" s="1" t="s">
        <v>16113</v>
      </c>
      <c r="E2369" s="2" t="str">
        <f>IFERROR(__xludf.DUMMYFUNCTION("INDEX(SPLIT(A2369, ""_""), 2)"),"hammer")</f>
        <v>hammer</v>
      </c>
      <c r="F2369" s="1" t="s">
        <v>6242</v>
      </c>
      <c r="G2369" s="2">
        <f>IFERROR(__xludf.DUMMYFUNCTION("IF(B2369="""","""",COUNTA(SPLIT(B2369,"" "")))"),49.0)</f>
        <v>49</v>
      </c>
    </row>
    <row r="2370">
      <c r="A2370" s="1" t="s">
        <v>6217</v>
      </c>
      <c r="B2370" s="1" t="s">
        <v>6218</v>
      </c>
      <c r="C2370" s="1">
        <v>1.0</v>
      </c>
      <c r="D2370" s="1" t="s">
        <v>16113</v>
      </c>
      <c r="E2370" s="2" t="str">
        <f>IFERROR(__xludf.DUMMYFUNCTION("INDEX(SPLIT(A2370, ""_""), 2)"),"hammer")</f>
        <v>hammer</v>
      </c>
      <c r="F2370" s="1" t="s">
        <v>6242</v>
      </c>
      <c r="G2370" s="2">
        <f>IFERROR(__xludf.DUMMYFUNCTION("IF(B2370="""","""",COUNTA(SPLIT(B2370,"" "")))"),31.0)</f>
        <v>31</v>
      </c>
    </row>
    <row r="2371">
      <c r="A2371" s="1" t="s">
        <v>6219</v>
      </c>
      <c r="B2371" s="1" t="s">
        <v>6220</v>
      </c>
      <c r="C2371" s="1">
        <v>1.0</v>
      </c>
      <c r="D2371" s="1" t="s">
        <v>16113</v>
      </c>
      <c r="E2371" s="2" t="str">
        <f>IFERROR(__xludf.DUMMYFUNCTION("INDEX(SPLIT(A2371, ""_""), 2)"),"hammer")</f>
        <v>hammer</v>
      </c>
      <c r="F2371" s="1" t="s">
        <v>6242</v>
      </c>
      <c r="G2371" s="2">
        <f>IFERROR(__xludf.DUMMYFUNCTION("IF(B2371="""","""",COUNTA(SPLIT(B2371,"" "")))"),34.0)</f>
        <v>34</v>
      </c>
    </row>
    <row r="2372">
      <c r="A2372" s="1" t="s">
        <v>6221</v>
      </c>
      <c r="B2372" s="1" t="s">
        <v>6222</v>
      </c>
      <c r="C2372" s="1">
        <v>1.0</v>
      </c>
      <c r="D2372" s="1" t="s">
        <v>16113</v>
      </c>
      <c r="E2372" s="2" t="str">
        <f>IFERROR(__xludf.DUMMYFUNCTION("INDEX(SPLIT(A2372, ""_""), 2)"),"hammer")</f>
        <v>hammer</v>
      </c>
      <c r="F2372" s="1" t="s">
        <v>6242</v>
      </c>
      <c r="G2372" s="2">
        <f>IFERROR(__xludf.DUMMYFUNCTION("IF(B2372="""","""",COUNTA(SPLIT(B2372,"" "")))"),61.0)</f>
        <v>61</v>
      </c>
    </row>
    <row r="2373">
      <c r="A2373" s="1" t="s">
        <v>6223</v>
      </c>
      <c r="B2373" s="1" t="s">
        <v>6224</v>
      </c>
      <c r="C2373" s="1">
        <v>2.0</v>
      </c>
      <c r="D2373" s="1" t="s">
        <v>16118</v>
      </c>
      <c r="E2373" s="2" t="str">
        <f>IFERROR(__xludf.DUMMYFUNCTION("INDEX(SPLIT(A2373, ""_""), 2)"),"hammer")</f>
        <v>hammer</v>
      </c>
      <c r="F2373" s="1" t="s">
        <v>6242</v>
      </c>
      <c r="G2373" s="2">
        <f>IFERROR(__xludf.DUMMYFUNCTION("IF(B2373="""","""",COUNTA(SPLIT(B2373,"" "")))"),31.0)</f>
        <v>31</v>
      </c>
    </row>
    <row r="2374">
      <c r="A2374" s="1" t="s">
        <v>6225</v>
      </c>
      <c r="B2374" s="1" t="s">
        <v>6226</v>
      </c>
      <c r="C2374" s="1">
        <v>7.0</v>
      </c>
      <c r="D2374" s="1" t="s">
        <v>16104</v>
      </c>
      <c r="E2374" s="2" t="str">
        <f>IFERROR(__xludf.DUMMYFUNCTION("INDEX(SPLIT(A2374, ""_""), 2)"),"hammer")</f>
        <v>hammer</v>
      </c>
      <c r="F2374" s="1" t="s">
        <v>6242</v>
      </c>
      <c r="G2374" s="2">
        <f>IFERROR(__xludf.DUMMYFUNCTION("IF(B2374="""","""",COUNTA(SPLIT(B2374,"" "")))"),52.0)</f>
        <v>52</v>
      </c>
    </row>
    <row r="2375">
      <c r="A2375" s="1" t="s">
        <v>6227</v>
      </c>
      <c r="B2375" s="1" t="s">
        <v>6228</v>
      </c>
      <c r="C2375" s="1">
        <v>7.0</v>
      </c>
      <c r="D2375" s="1" t="s">
        <v>16104</v>
      </c>
      <c r="E2375" s="2" t="str">
        <f>IFERROR(__xludf.DUMMYFUNCTION("INDEX(SPLIT(A2375, ""_""), 2)"),"hammer")</f>
        <v>hammer</v>
      </c>
      <c r="F2375" s="1" t="s">
        <v>6242</v>
      </c>
      <c r="G2375" s="2">
        <f>IFERROR(__xludf.DUMMYFUNCTION("IF(B2375="""","""",COUNTA(SPLIT(B2375,"" "")))"),23.0)</f>
        <v>23</v>
      </c>
    </row>
    <row r="2376">
      <c r="A2376" s="1" t="s">
        <v>6229</v>
      </c>
      <c r="B2376" s="1" t="s">
        <v>6230</v>
      </c>
      <c r="C2376" s="1">
        <v>1.0</v>
      </c>
      <c r="D2376" s="1" t="s">
        <v>16113</v>
      </c>
      <c r="E2376" s="2" t="str">
        <f>IFERROR(__xludf.DUMMYFUNCTION("INDEX(SPLIT(A2376, ""_""), 2)"),"hammer")</f>
        <v>hammer</v>
      </c>
      <c r="F2376" s="1" t="s">
        <v>6242</v>
      </c>
      <c r="G2376" s="2">
        <f>IFERROR(__xludf.DUMMYFUNCTION("IF(B2376="""","""",COUNTA(SPLIT(B2376,"" "")))"),34.0)</f>
        <v>34</v>
      </c>
    </row>
    <row r="2377">
      <c r="A2377" s="1" t="s">
        <v>6231</v>
      </c>
      <c r="B2377" s="1" t="s">
        <v>6232</v>
      </c>
      <c r="C2377" s="1">
        <v>9.0</v>
      </c>
      <c r="D2377" s="1" t="s">
        <v>16120</v>
      </c>
      <c r="E2377" s="2" t="str">
        <f>IFERROR(__xludf.DUMMYFUNCTION("INDEX(SPLIT(A2377, ""_""), 2)"),"hammer")</f>
        <v>hammer</v>
      </c>
      <c r="F2377" s="1" t="s">
        <v>6242</v>
      </c>
      <c r="G2377" s="2">
        <f>IFERROR(__xludf.DUMMYFUNCTION("IF(B2377="""","""",COUNTA(SPLIT(B2377,"" "")))"),17.0)</f>
        <v>17</v>
      </c>
    </row>
    <row r="2378">
      <c r="A2378" s="1" t="s">
        <v>6233</v>
      </c>
      <c r="B2378" s="1" t="s">
        <v>6234</v>
      </c>
      <c r="C2378" s="1">
        <v>1.0</v>
      </c>
      <c r="D2378" s="1" t="s">
        <v>16113</v>
      </c>
      <c r="E2378" s="2" t="str">
        <f>IFERROR(__xludf.DUMMYFUNCTION("INDEX(SPLIT(A2378, ""_""), 2)"),"hammer")</f>
        <v>hammer</v>
      </c>
      <c r="F2378" s="1" t="s">
        <v>6242</v>
      </c>
      <c r="G2378" s="2">
        <f>IFERROR(__xludf.DUMMYFUNCTION("IF(B2378="""","""",COUNTA(SPLIT(B2378,"" "")))"),30.0)</f>
        <v>30</v>
      </c>
    </row>
    <row r="2379">
      <c r="A2379" s="1" t="s">
        <v>6235</v>
      </c>
      <c r="B2379" s="1" t="s">
        <v>6236</v>
      </c>
      <c r="C2379" s="1">
        <v>2.0</v>
      </c>
      <c r="D2379" s="1" t="s">
        <v>16118</v>
      </c>
      <c r="E2379" s="2" t="str">
        <f>IFERROR(__xludf.DUMMYFUNCTION("INDEX(SPLIT(A2379, ""_""), 2)"),"hammer")</f>
        <v>hammer</v>
      </c>
      <c r="F2379" s="1" t="s">
        <v>6242</v>
      </c>
      <c r="G2379" s="2">
        <f>IFERROR(__xludf.DUMMYFUNCTION("IF(B2379="""","""",COUNTA(SPLIT(B2379,"" "")))"),28.0)</f>
        <v>28</v>
      </c>
    </row>
    <row r="2380">
      <c r="A2380" s="1" t="s">
        <v>6237</v>
      </c>
      <c r="B2380" s="1" t="s">
        <v>6238</v>
      </c>
      <c r="C2380" s="1">
        <v>1.0</v>
      </c>
      <c r="D2380" s="1" t="s">
        <v>16113</v>
      </c>
      <c r="E2380" s="2" t="str">
        <f>IFERROR(__xludf.DUMMYFUNCTION("INDEX(SPLIT(A2380, ""_""), 2)"),"hammer")</f>
        <v>hammer</v>
      </c>
      <c r="F2380" s="1" t="s">
        <v>6242</v>
      </c>
      <c r="G2380" s="2">
        <f>IFERROR(__xludf.DUMMYFUNCTION("IF(B2380="""","""",COUNTA(SPLIT(B2380,"" "")))"),18.0)</f>
        <v>18</v>
      </c>
    </row>
    <row r="2381">
      <c r="A2381" s="1" t="s">
        <v>6239</v>
      </c>
      <c r="B2381" s="1" t="s">
        <v>6240</v>
      </c>
      <c r="C2381" s="1">
        <v>1.0</v>
      </c>
      <c r="D2381" s="1" t="s">
        <v>16113</v>
      </c>
      <c r="E2381" s="2" t="str">
        <f>IFERROR(__xludf.DUMMYFUNCTION("INDEX(SPLIT(A2381, ""_""), 2)"),"hammer")</f>
        <v>hammer</v>
      </c>
      <c r="F2381" s="1" t="s">
        <v>6242</v>
      </c>
      <c r="G2381" s="2">
        <f>IFERROR(__xludf.DUMMYFUNCTION("IF(B2381="""","""",COUNTA(SPLIT(B2381,"" "")))"),18.0)</f>
        <v>18</v>
      </c>
    </row>
    <row r="2382">
      <c r="A2382" s="1" t="s">
        <v>6241</v>
      </c>
      <c r="B2382" s="1" t="s">
        <v>6242</v>
      </c>
      <c r="C2382" s="1">
        <v>1.0</v>
      </c>
      <c r="D2382" s="1" t="s">
        <v>16113</v>
      </c>
      <c r="E2382" s="2" t="str">
        <f>IFERROR(__xludf.DUMMYFUNCTION("INDEX(SPLIT(A2382, ""_""), 2)"),"hammer")</f>
        <v>hammer</v>
      </c>
      <c r="F2382" s="1" t="s">
        <v>6242</v>
      </c>
      <c r="G2382" s="2">
        <f>IFERROR(__xludf.DUMMYFUNCTION("IF(B2382="""","""",COUNTA(SPLIT(B2382,"" "")))"),4.0)</f>
        <v>4</v>
      </c>
    </row>
    <row r="2383">
      <c r="A2383" s="1" t="s">
        <v>6243</v>
      </c>
      <c r="B2383" s="1" t="s">
        <v>6244</v>
      </c>
      <c r="C2383" s="1">
        <v>1.0</v>
      </c>
      <c r="D2383" s="1" t="s">
        <v>16113</v>
      </c>
      <c r="E2383" s="2" t="str">
        <f>IFERROR(__xludf.DUMMYFUNCTION("INDEX(SPLIT(A2383, ""_""), 2)"),"hammer")</f>
        <v>hammer</v>
      </c>
      <c r="F2383" s="1" t="s">
        <v>6242</v>
      </c>
      <c r="G2383" s="2">
        <f>IFERROR(__xludf.DUMMYFUNCTION("IF(B2383="""","""",COUNTA(SPLIT(B2383,"" "")))"),29.0)</f>
        <v>29</v>
      </c>
    </row>
    <row r="2384">
      <c r="A2384" s="1" t="s">
        <v>6245</v>
      </c>
      <c r="B2384" s="1" t="s">
        <v>6246</v>
      </c>
      <c r="C2384" s="1">
        <v>1.0</v>
      </c>
      <c r="D2384" s="1" t="s">
        <v>16113</v>
      </c>
      <c r="E2384" s="2" t="str">
        <f>IFERROR(__xludf.DUMMYFUNCTION("INDEX(SPLIT(A2384, ""_""), 2)"),"hammer")</f>
        <v>hammer</v>
      </c>
      <c r="F2384" s="1" t="s">
        <v>6242</v>
      </c>
      <c r="G2384" s="2">
        <f>IFERROR(__xludf.DUMMYFUNCTION("IF(B2384="""","""",COUNTA(SPLIT(B2384,"" "")))"),30.0)</f>
        <v>30</v>
      </c>
    </row>
    <row r="2385">
      <c r="A2385" s="1" t="s">
        <v>6247</v>
      </c>
      <c r="B2385" s="1" t="s">
        <v>6248</v>
      </c>
      <c r="C2385" s="1">
        <v>7.0</v>
      </c>
      <c r="D2385" s="1" t="s">
        <v>16104</v>
      </c>
      <c r="E2385" s="2" t="str">
        <f>IFERROR(__xludf.DUMMYFUNCTION("INDEX(SPLIT(A2385, ""_""), 2)"),"hammer")</f>
        <v>hammer</v>
      </c>
      <c r="F2385" s="1" t="s">
        <v>6242</v>
      </c>
      <c r="G2385" s="2">
        <f>IFERROR(__xludf.DUMMYFUNCTION("IF(B2385="""","""",COUNTA(SPLIT(B2385,"" "")))"),7.0)</f>
        <v>7</v>
      </c>
    </row>
    <row r="2386">
      <c r="A2386" s="1" t="s">
        <v>6249</v>
      </c>
      <c r="B2386" s="1" t="s">
        <v>6250</v>
      </c>
      <c r="C2386" s="1">
        <v>1.0</v>
      </c>
      <c r="D2386" s="1" t="s">
        <v>16113</v>
      </c>
      <c r="E2386" s="2" t="str">
        <f>IFERROR(__xludf.DUMMYFUNCTION("INDEX(SPLIT(A2386, ""_""), 2)"),"hammer")</f>
        <v>hammer</v>
      </c>
      <c r="F2386" s="1" t="s">
        <v>6242</v>
      </c>
      <c r="G2386" s="2">
        <f>IFERROR(__xludf.DUMMYFUNCTION("IF(B2386="""","""",COUNTA(SPLIT(B2386,"" "")))"),10.0)</f>
        <v>10</v>
      </c>
    </row>
    <row r="2387">
      <c r="A2387" s="1" t="s">
        <v>6251</v>
      </c>
      <c r="B2387" s="1" t="s">
        <v>6252</v>
      </c>
      <c r="C2387" s="1">
        <v>2.0</v>
      </c>
      <c r="D2387" s="1" t="s">
        <v>16118</v>
      </c>
      <c r="E2387" s="2" t="str">
        <f>IFERROR(__xludf.DUMMYFUNCTION("INDEX(SPLIT(A2387, ""_""), 2)"),"hammer")</f>
        <v>hammer</v>
      </c>
      <c r="F2387" s="1" t="s">
        <v>6242</v>
      </c>
      <c r="G2387" s="2">
        <f>IFERROR(__xludf.DUMMYFUNCTION("IF(B2387="""","""",COUNTA(SPLIT(B2387,"" "")))"),30.0)</f>
        <v>30</v>
      </c>
    </row>
    <row r="2388">
      <c r="A2388" s="1" t="s">
        <v>6253</v>
      </c>
      <c r="B2388" s="1" t="s">
        <v>6254</v>
      </c>
      <c r="C2388" s="1">
        <v>3.0</v>
      </c>
      <c r="D2388" s="1" t="s">
        <v>818</v>
      </c>
      <c r="E2388" s="2" t="str">
        <f>IFERROR(__xludf.DUMMYFUNCTION("INDEX(SPLIT(A2388, ""_""), 2)"),"hammer")</f>
        <v>hammer</v>
      </c>
      <c r="F2388" s="1" t="s">
        <v>6242</v>
      </c>
      <c r="G2388" s="2">
        <f>IFERROR(__xludf.DUMMYFUNCTION("IF(B2388="""","""",COUNTA(SPLIT(B2388,"" "")))"),28.0)</f>
        <v>28</v>
      </c>
    </row>
    <row r="2389">
      <c r="A2389" s="1" t="s">
        <v>6255</v>
      </c>
      <c r="B2389" s="1" t="s">
        <v>6256</v>
      </c>
      <c r="C2389" s="1">
        <v>1.0</v>
      </c>
      <c r="D2389" s="1" t="s">
        <v>16113</v>
      </c>
      <c r="E2389" s="2" t="str">
        <f>IFERROR(__xludf.DUMMYFUNCTION("INDEX(SPLIT(A2389, ""_""), 2)"),"hammer")</f>
        <v>hammer</v>
      </c>
      <c r="F2389" s="1" t="s">
        <v>6242</v>
      </c>
      <c r="G2389" s="2">
        <f>IFERROR(__xludf.DUMMYFUNCTION("IF(B2389="""","""",COUNTA(SPLIT(B2389,"" "")))"),30.0)</f>
        <v>30</v>
      </c>
    </row>
    <row r="2390">
      <c r="A2390" s="1" t="s">
        <v>6257</v>
      </c>
      <c r="B2390" s="1" t="s">
        <v>6258</v>
      </c>
      <c r="C2390" s="1">
        <v>9.0</v>
      </c>
      <c r="D2390" s="1" t="s">
        <v>16120</v>
      </c>
      <c r="E2390" s="2" t="str">
        <f>IFERROR(__xludf.DUMMYFUNCTION("INDEX(SPLIT(A2390, ""_""), 2)"),"hammer")</f>
        <v>hammer</v>
      </c>
      <c r="F2390" s="1" t="s">
        <v>6242</v>
      </c>
      <c r="G2390" s="2">
        <f>IFERROR(__xludf.DUMMYFUNCTION("IF(B2390="""","""",COUNTA(SPLIT(B2390,"" "")))"),13.0)</f>
        <v>13</v>
      </c>
    </row>
    <row r="2391">
      <c r="A2391" s="1" t="s">
        <v>6259</v>
      </c>
      <c r="B2391" s="1" t="s">
        <v>6260</v>
      </c>
      <c r="C2391" s="1">
        <v>2.0</v>
      </c>
      <c r="D2391" s="1" t="s">
        <v>16118</v>
      </c>
      <c r="E2391" s="2" t="str">
        <f>IFERROR(__xludf.DUMMYFUNCTION("INDEX(SPLIT(A2391, ""_""), 2)"),"hammer")</f>
        <v>hammer</v>
      </c>
      <c r="F2391" s="1" t="s">
        <v>6242</v>
      </c>
      <c r="G2391" s="2">
        <f>IFERROR(__xludf.DUMMYFUNCTION("IF(B2391="""","""",COUNTA(SPLIT(B2391,"" "")))"),37.0)</f>
        <v>37</v>
      </c>
    </row>
    <row r="2392">
      <c r="A2392" s="1" t="s">
        <v>6261</v>
      </c>
      <c r="B2392" s="1" t="s">
        <v>6262</v>
      </c>
      <c r="C2392" s="1">
        <v>9.0</v>
      </c>
      <c r="D2392" s="1" t="s">
        <v>16120</v>
      </c>
      <c r="E2392" s="2" t="str">
        <f>IFERROR(__xludf.DUMMYFUNCTION("INDEX(SPLIT(A2392, ""_""), 2)"),"hammer")</f>
        <v>hammer</v>
      </c>
      <c r="F2392" s="1" t="s">
        <v>6242</v>
      </c>
      <c r="G2392" s="2">
        <f>IFERROR(__xludf.DUMMYFUNCTION("IF(B2392="""","""",COUNTA(SPLIT(B2392,"" "")))"),22.0)</f>
        <v>22</v>
      </c>
    </row>
    <row r="2393">
      <c r="A2393" s="1" t="s">
        <v>6263</v>
      </c>
      <c r="B2393" s="1" t="s">
        <v>6264</v>
      </c>
      <c r="C2393" s="1">
        <v>1.0</v>
      </c>
      <c r="D2393" s="1" t="s">
        <v>16113</v>
      </c>
      <c r="E2393" s="2" t="str">
        <f>IFERROR(__xludf.DUMMYFUNCTION("INDEX(SPLIT(A2393, ""_""), 2)"),"hammer")</f>
        <v>hammer</v>
      </c>
      <c r="F2393" s="1" t="s">
        <v>6242</v>
      </c>
      <c r="G2393" s="2">
        <f>IFERROR(__xludf.DUMMYFUNCTION("IF(B2393="""","""",COUNTA(SPLIT(B2393,"" "")))"),19.0)</f>
        <v>19</v>
      </c>
    </row>
    <row r="2394">
      <c r="A2394" s="1" t="s">
        <v>6265</v>
      </c>
      <c r="B2394" s="1" t="s">
        <v>6266</v>
      </c>
      <c r="C2394" s="1">
        <v>1.0</v>
      </c>
      <c r="D2394" s="1" t="s">
        <v>16113</v>
      </c>
      <c r="E2394" s="2" t="str">
        <f>IFERROR(__xludf.DUMMYFUNCTION("INDEX(SPLIT(A2394, ""_""), 2)"),"hammer")</f>
        <v>hammer</v>
      </c>
      <c r="F2394" s="1" t="s">
        <v>6242</v>
      </c>
      <c r="G2394" s="2">
        <f>IFERROR(__xludf.DUMMYFUNCTION("IF(B2394="""","""",COUNTA(SPLIT(B2394,"" "")))"),39.0)</f>
        <v>39</v>
      </c>
    </row>
    <row r="2395">
      <c r="A2395" s="1" t="s">
        <v>6267</v>
      </c>
      <c r="B2395" s="1" t="s">
        <v>6268</v>
      </c>
      <c r="C2395" s="1">
        <v>1.0</v>
      </c>
      <c r="D2395" s="1" t="s">
        <v>16113</v>
      </c>
      <c r="E2395" s="2" t="str">
        <f>IFERROR(__xludf.DUMMYFUNCTION("INDEX(SPLIT(A2395, ""_""), 2)"),"hammer")</f>
        <v>hammer</v>
      </c>
      <c r="F2395" s="1" t="s">
        <v>6242</v>
      </c>
      <c r="G2395" s="2">
        <f>IFERROR(__xludf.DUMMYFUNCTION("IF(B2395="""","""",COUNTA(SPLIT(B2395,"" "")))"),36.0)</f>
        <v>36</v>
      </c>
    </row>
    <row r="2396">
      <c r="A2396" s="1" t="s">
        <v>6269</v>
      </c>
      <c r="B2396" s="1" t="s">
        <v>6270</v>
      </c>
      <c r="C2396" s="1">
        <v>1.0</v>
      </c>
      <c r="D2396" s="1" t="s">
        <v>16113</v>
      </c>
      <c r="E2396" s="2" t="str">
        <f>IFERROR(__xludf.DUMMYFUNCTION("INDEX(SPLIT(A2396, ""_""), 2)"),"hammer")</f>
        <v>hammer</v>
      </c>
      <c r="F2396" s="1" t="s">
        <v>6242</v>
      </c>
      <c r="G2396" s="2">
        <f>IFERROR(__xludf.DUMMYFUNCTION("IF(B2396="""","""",COUNTA(SPLIT(B2396,"" "")))"),25.0)</f>
        <v>25</v>
      </c>
    </row>
    <row r="2397">
      <c r="A2397" s="1" t="s">
        <v>6271</v>
      </c>
      <c r="B2397" s="1" t="s">
        <v>6272</v>
      </c>
      <c r="C2397" s="1">
        <v>1.0</v>
      </c>
      <c r="D2397" s="1" t="s">
        <v>16113</v>
      </c>
      <c r="E2397" s="2" t="str">
        <f>IFERROR(__xludf.DUMMYFUNCTION("INDEX(SPLIT(A2397, ""_""), 2)"),"hammer")</f>
        <v>hammer</v>
      </c>
      <c r="F2397" s="1" t="s">
        <v>6242</v>
      </c>
      <c r="G2397" s="2">
        <f>IFERROR(__xludf.DUMMYFUNCTION("IF(B2397="""","""",COUNTA(SPLIT(B2397,"" "")))"),25.0)</f>
        <v>25</v>
      </c>
    </row>
    <row r="2398">
      <c r="A2398" s="1" t="s">
        <v>6273</v>
      </c>
      <c r="B2398" s="1" t="s">
        <v>6274</v>
      </c>
      <c r="C2398" s="1">
        <v>1.0</v>
      </c>
      <c r="D2398" s="1" t="s">
        <v>16113</v>
      </c>
      <c r="E2398" s="2" t="str">
        <f>IFERROR(__xludf.DUMMYFUNCTION("INDEX(SPLIT(A2398, ""_""), 2)"),"hammer")</f>
        <v>hammer</v>
      </c>
      <c r="F2398" s="1" t="s">
        <v>6242</v>
      </c>
      <c r="G2398" s="2">
        <f>IFERROR(__xludf.DUMMYFUNCTION("IF(B2398="""","""",COUNTA(SPLIT(B2398,"" "")))"),27.0)</f>
        <v>27</v>
      </c>
    </row>
    <row r="2399">
      <c r="A2399" s="1" t="s">
        <v>6275</v>
      </c>
      <c r="B2399" s="1" t="s">
        <v>6276</v>
      </c>
      <c r="C2399" s="1">
        <v>1.0</v>
      </c>
      <c r="D2399" s="1" t="s">
        <v>16113</v>
      </c>
      <c r="E2399" s="2" t="str">
        <f>IFERROR(__xludf.DUMMYFUNCTION("INDEX(SPLIT(A2399, ""_""), 2)"),"hammer")</f>
        <v>hammer</v>
      </c>
      <c r="F2399" s="1" t="s">
        <v>6242</v>
      </c>
      <c r="G2399" s="2">
        <f>IFERROR(__xludf.DUMMYFUNCTION("IF(B2399="""","""",COUNTA(SPLIT(B2399,"" "")))"),16.0)</f>
        <v>16</v>
      </c>
    </row>
    <row r="2400">
      <c r="A2400" s="1" t="s">
        <v>6277</v>
      </c>
      <c r="B2400" s="1" t="s">
        <v>6278</v>
      </c>
      <c r="C2400" s="1">
        <v>1.0</v>
      </c>
      <c r="D2400" s="1" t="s">
        <v>16113</v>
      </c>
      <c r="E2400" s="2" t="str">
        <f>IFERROR(__xludf.DUMMYFUNCTION("INDEX(SPLIT(A2400, ""_""), 2)"),"hammer")</f>
        <v>hammer</v>
      </c>
      <c r="F2400" s="1" t="s">
        <v>6242</v>
      </c>
      <c r="G2400" s="2">
        <f>IFERROR(__xludf.DUMMYFUNCTION("IF(B2400="""","""",COUNTA(SPLIT(B2400,"" "")))"),25.0)</f>
        <v>25</v>
      </c>
    </row>
    <row r="2401">
      <c r="A2401" s="1" t="s">
        <v>6279</v>
      </c>
      <c r="B2401" s="1" t="s">
        <v>6280</v>
      </c>
      <c r="C2401" s="1">
        <v>1.0</v>
      </c>
      <c r="D2401" s="1" t="s">
        <v>16113</v>
      </c>
      <c r="E2401" s="2" t="str">
        <f>IFERROR(__xludf.DUMMYFUNCTION("INDEX(SPLIT(A2401, ""_""), 2)"),"hammer")</f>
        <v>hammer</v>
      </c>
      <c r="F2401" s="1" t="s">
        <v>6242</v>
      </c>
      <c r="G2401" s="2">
        <f>IFERROR(__xludf.DUMMYFUNCTION("IF(B2401="""","""",COUNTA(SPLIT(B2401,"" "")))"),23.0)</f>
        <v>23</v>
      </c>
    </row>
    <row r="2402">
      <c r="A2402" s="1" t="s">
        <v>6281</v>
      </c>
      <c r="B2402" s="1" t="s">
        <v>6282</v>
      </c>
      <c r="C2402" s="1">
        <v>1.0</v>
      </c>
      <c r="D2402" s="1" t="s">
        <v>16113</v>
      </c>
      <c r="E2402" s="2" t="str">
        <f>IFERROR(__xludf.DUMMYFUNCTION("INDEX(SPLIT(A2402, ""_""), 2)"),"hammer")</f>
        <v>hammer</v>
      </c>
      <c r="F2402" s="1" t="s">
        <v>6242</v>
      </c>
      <c r="G2402" s="2">
        <f>IFERROR(__xludf.DUMMYFUNCTION("IF(B2402="""","""",COUNTA(SPLIT(B2402,"" "")))"),34.0)</f>
        <v>34</v>
      </c>
    </row>
    <row r="2403">
      <c r="A2403" s="1" t="s">
        <v>6283</v>
      </c>
      <c r="B2403" s="1" t="s">
        <v>6284</v>
      </c>
      <c r="C2403" s="1">
        <v>1.0</v>
      </c>
      <c r="D2403" s="1" t="s">
        <v>16113</v>
      </c>
      <c r="E2403" s="2" t="str">
        <f>IFERROR(__xludf.DUMMYFUNCTION("INDEX(SPLIT(A2403, ""_""), 2)"),"hammer")</f>
        <v>hammer</v>
      </c>
      <c r="F2403" s="1" t="s">
        <v>6242</v>
      </c>
      <c r="G2403" s="2">
        <f>IFERROR(__xludf.DUMMYFUNCTION("IF(B2403="""","""",COUNTA(SPLIT(B2403,"" "")))"),14.0)</f>
        <v>14</v>
      </c>
    </row>
    <row r="2404">
      <c r="A2404" s="1" t="s">
        <v>6285</v>
      </c>
      <c r="B2404" s="1" t="s">
        <v>6286</v>
      </c>
      <c r="C2404" s="1">
        <v>1.0</v>
      </c>
      <c r="D2404" s="1" t="s">
        <v>16113</v>
      </c>
      <c r="E2404" s="2" t="str">
        <f>IFERROR(__xludf.DUMMYFUNCTION("INDEX(SPLIT(A2404, ""_""), 2)"),"hammer")</f>
        <v>hammer</v>
      </c>
      <c r="F2404" s="1" t="s">
        <v>6242</v>
      </c>
      <c r="G2404" s="2">
        <f>IFERROR(__xludf.DUMMYFUNCTION("IF(B2404="""","""",COUNTA(SPLIT(B2404,"" "")))"),35.0)</f>
        <v>35</v>
      </c>
    </row>
    <row r="2405">
      <c r="A2405" s="1" t="s">
        <v>6287</v>
      </c>
      <c r="B2405" s="1" t="s">
        <v>6288</v>
      </c>
      <c r="C2405" s="1">
        <v>1.0</v>
      </c>
      <c r="D2405" s="1" t="s">
        <v>16113</v>
      </c>
      <c r="E2405" s="2" t="str">
        <f>IFERROR(__xludf.DUMMYFUNCTION("INDEX(SPLIT(A2405, ""_""), 2)"),"hammer")</f>
        <v>hammer</v>
      </c>
      <c r="F2405" s="1" t="s">
        <v>6242</v>
      </c>
      <c r="G2405" s="2">
        <f>IFERROR(__xludf.DUMMYFUNCTION("IF(B2405="""","""",COUNTA(SPLIT(B2405,"" "")))"),29.0)</f>
        <v>29</v>
      </c>
    </row>
    <row r="2406">
      <c r="A2406" s="1" t="s">
        <v>6289</v>
      </c>
      <c r="B2406" s="1" t="s">
        <v>6290</v>
      </c>
      <c r="C2406" s="1">
        <v>1.0</v>
      </c>
      <c r="D2406" s="1" t="s">
        <v>16113</v>
      </c>
      <c r="E2406" s="2" t="str">
        <f>IFERROR(__xludf.DUMMYFUNCTION("INDEX(SPLIT(A2406, ""_""), 2)"),"hammer")</f>
        <v>hammer</v>
      </c>
      <c r="F2406" s="1" t="s">
        <v>6242</v>
      </c>
      <c r="G2406" s="2">
        <f>IFERROR(__xludf.DUMMYFUNCTION("IF(B2406="""","""",COUNTA(SPLIT(B2406,"" "")))"),6.0)</f>
        <v>6</v>
      </c>
    </row>
    <row r="2407">
      <c r="A2407" s="1" t="s">
        <v>6291</v>
      </c>
      <c r="B2407" s="1" t="s">
        <v>6292</v>
      </c>
      <c r="C2407" s="1">
        <v>1.0</v>
      </c>
      <c r="D2407" s="1" t="s">
        <v>16113</v>
      </c>
      <c r="E2407" s="2" t="str">
        <f>IFERROR(__xludf.DUMMYFUNCTION("INDEX(SPLIT(A2407, ""_""), 2)"),"hammer")</f>
        <v>hammer</v>
      </c>
      <c r="F2407" s="1" t="s">
        <v>6242</v>
      </c>
      <c r="G2407" s="2">
        <f>IFERROR(__xludf.DUMMYFUNCTION("IF(B2407="""","""",COUNTA(SPLIT(B2407,"" "")))"),10.0)</f>
        <v>10</v>
      </c>
    </row>
    <row r="2408">
      <c r="A2408" s="1" t="s">
        <v>6293</v>
      </c>
      <c r="B2408" s="1" t="s">
        <v>6294</v>
      </c>
      <c r="C2408" s="1">
        <v>2.0</v>
      </c>
      <c r="D2408" s="1" t="s">
        <v>16118</v>
      </c>
      <c r="E2408" s="2" t="str">
        <f>IFERROR(__xludf.DUMMYFUNCTION("INDEX(SPLIT(A2408, ""_""), 2)"),"hammer")</f>
        <v>hammer</v>
      </c>
      <c r="F2408" s="1" t="s">
        <v>6242</v>
      </c>
      <c r="G2408" s="2">
        <f>IFERROR(__xludf.DUMMYFUNCTION("IF(B2408="""","""",COUNTA(SPLIT(B2408,"" "")))"),23.0)</f>
        <v>23</v>
      </c>
    </row>
    <row r="2409">
      <c r="A2409" s="1" t="s">
        <v>6295</v>
      </c>
      <c r="B2409" s="1" t="s">
        <v>6296</v>
      </c>
      <c r="C2409" s="1">
        <v>7.0</v>
      </c>
      <c r="D2409" s="1" t="s">
        <v>16104</v>
      </c>
      <c r="E2409" s="2" t="str">
        <f>IFERROR(__xludf.DUMMYFUNCTION("INDEX(SPLIT(A2409, ""_""), 2)"),"hammer")</f>
        <v>hammer</v>
      </c>
      <c r="F2409" s="1" t="s">
        <v>6242</v>
      </c>
      <c r="G2409" s="2">
        <f>IFERROR(__xludf.DUMMYFUNCTION("IF(B2409="""","""",COUNTA(SPLIT(B2409,"" "")))"),11.0)</f>
        <v>11</v>
      </c>
    </row>
    <row r="2410">
      <c r="A2410" s="1" t="s">
        <v>6297</v>
      </c>
      <c r="B2410" s="1" t="s">
        <v>6298</v>
      </c>
      <c r="C2410" s="1">
        <v>1.0</v>
      </c>
      <c r="D2410" s="1" t="s">
        <v>16113</v>
      </c>
      <c r="E2410" s="2" t="str">
        <f>IFERROR(__xludf.DUMMYFUNCTION("INDEX(SPLIT(A2410, ""_""), 2)"),"hammer")</f>
        <v>hammer</v>
      </c>
      <c r="F2410" s="1" t="s">
        <v>6242</v>
      </c>
      <c r="G2410" s="2">
        <f>IFERROR(__xludf.DUMMYFUNCTION("IF(B2410="""","""",COUNTA(SPLIT(B2410,"" "")))"),43.0)</f>
        <v>43</v>
      </c>
    </row>
    <row r="2411">
      <c r="A2411" s="1" t="s">
        <v>6299</v>
      </c>
      <c r="B2411" s="1" t="s">
        <v>6300</v>
      </c>
      <c r="C2411" s="1">
        <v>1.0</v>
      </c>
      <c r="D2411" s="1" t="s">
        <v>16113</v>
      </c>
      <c r="E2411" s="2" t="str">
        <f>IFERROR(__xludf.DUMMYFUNCTION("INDEX(SPLIT(A2411, ""_""), 2)"),"hammer")</f>
        <v>hammer</v>
      </c>
      <c r="F2411" s="1" t="s">
        <v>6242</v>
      </c>
      <c r="G2411" s="2">
        <f>IFERROR(__xludf.DUMMYFUNCTION("IF(B2411="""","""",COUNTA(SPLIT(B2411,"" "")))"),21.0)</f>
        <v>21</v>
      </c>
    </row>
    <row r="2412">
      <c r="A2412" s="1" t="s">
        <v>6301</v>
      </c>
      <c r="B2412" s="1" t="s">
        <v>6302</v>
      </c>
      <c r="C2412" s="1">
        <v>2.0</v>
      </c>
      <c r="D2412" s="1" t="s">
        <v>16118</v>
      </c>
      <c r="E2412" s="2" t="str">
        <f>IFERROR(__xludf.DUMMYFUNCTION("INDEX(SPLIT(A2412, ""_""), 2)"),"hammer")</f>
        <v>hammer</v>
      </c>
      <c r="F2412" s="1" t="s">
        <v>6242</v>
      </c>
      <c r="G2412" s="2">
        <f>IFERROR(__xludf.DUMMYFUNCTION("IF(B2412="""","""",COUNTA(SPLIT(B2412,"" "")))"),12.0)</f>
        <v>12</v>
      </c>
    </row>
    <row r="2413">
      <c r="A2413" s="1" t="s">
        <v>6303</v>
      </c>
      <c r="B2413" s="1" t="s">
        <v>6304</v>
      </c>
      <c r="C2413" s="1">
        <v>9.0</v>
      </c>
      <c r="D2413" s="1" t="s">
        <v>16120</v>
      </c>
      <c r="E2413" s="2" t="str">
        <f>IFERROR(__xludf.DUMMYFUNCTION("INDEX(SPLIT(A2413, ""_""), 2)"),"hammer")</f>
        <v>hammer</v>
      </c>
      <c r="F2413" s="1" t="s">
        <v>6242</v>
      </c>
      <c r="G2413" s="2">
        <f>IFERROR(__xludf.DUMMYFUNCTION("IF(B2413="""","""",COUNTA(SPLIT(B2413,"" "")))"),9.0)</f>
        <v>9</v>
      </c>
    </row>
    <row r="2414">
      <c r="A2414" s="1" t="s">
        <v>6305</v>
      </c>
      <c r="B2414" s="1" t="s">
        <v>6306</v>
      </c>
      <c r="C2414" s="1">
        <v>2.0</v>
      </c>
      <c r="D2414" s="1" t="s">
        <v>16118</v>
      </c>
      <c r="E2414" s="2" t="str">
        <f>IFERROR(__xludf.DUMMYFUNCTION("INDEX(SPLIT(A2414, ""_""), 2)"),"hammer")</f>
        <v>hammer</v>
      </c>
      <c r="F2414" s="1" t="s">
        <v>6242</v>
      </c>
      <c r="G2414" s="2">
        <f>IFERROR(__xludf.DUMMYFUNCTION("IF(B2414="""","""",COUNTA(SPLIT(B2414,"" "")))"),10.0)</f>
        <v>10</v>
      </c>
    </row>
    <row r="2415">
      <c r="A2415" s="1" t="s">
        <v>6307</v>
      </c>
      <c r="B2415" s="1" t="s">
        <v>6308</v>
      </c>
      <c r="C2415" s="1">
        <v>7.0</v>
      </c>
      <c r="D2415" s="1" t="s">
        <v>16104</v>
      </c>
      <c r="E2415" s="2" t="str">
        <f>IFERROR(__xludf.DUMMYFUNCTION("INDEX(SPLIT(A2415, ""_""), 2)"),"hammer")</f>
        <v>hammer</v>
      </c>
      <c r="F2415" s="1" t="s">
        <v>6242</v>
      </c>
      <c r="G2415" s="2">
        <f>IFERROR(__xludf.DUMMYFUNCTION("IF(B2415="""","""",COUNTA(SPLIT(B2415,"" "")))"),22.0)</f>
        <v>22</v>
      </c>
    </row>
    <row r="2416">
      <c r="A2416" s="1" t="s">
        <v>6309</v>
      </c>
      <c r="B2416" s="1" t="s">
        <v>6310</v>
      </c>
      <c r="C2416" s="1">
        <v>7.0</v>
      </c>
      <c r="D2416" s="1" t="s">
        <v>16104</v>
      </c>
      <c r="E2416" s="2" t="str">
        <f>IFERROR(__xludf.DUMMYFUNCTION("INDEX(SPLIT(A2416, ""_""), 2)"),"hammer")</f>
        <v>hammer</v>
      </c>
      <c r="F2416" s="1" t="s">
        <v>6242</v>
      </c>
      <c r="G2416" s="2">
        <f>IFERROR(__xludf.DUMMYFUNCTION("IF(B2416="""","""",COUNTA(SPLIT(B2416,"" "")))"),30.0)</f>
        <v>30</v>
      </c>
    </row>
    <row r="2417">
      <c r="A2417" s="1" t="s">
        <v>6311</v>
      </c>
      <c r="B2417" s="1" t="s">
        <v>6312</v>
      </c>
      <c r="C2417" s="1">
        <v>2.0</v>
      </c>
      <c r="D2417" s="1" t="s">
        <v>16118</v>
      </c>
      <c r="E2417" s="2" t="str">
        <f>IFERROR(__xludf.DUMMYFUNCTION("INDEX(SPLIT(A2417, ""_""), 2)"),"hammer")</f>
        <v>hammer</v>
      </c>
      <c r="F2417" s="1" t="s">
        <v>6242</v>
      </c>
      <c r="G2417" s="2">
        <f>IFERROR(__xludf.DUMMYFUNCTION("IF(B2417="""","""",COUNTA(SPLIT(B2417,"" "")))"),13.0)</f>
        <v>13</v>
      </c>
    </row>
    <row r="2418">
      <c r="A2418" s="1" t="s">
        <v>6313</v>
      </c>
      <c r="B2418" s="1" t="s">
        <v>6314</v>
      </c>
      <c r="C2418" s="1">
        <v>1.0</v>
      </c>
      <c r="D2418" s="1" t="s">
        <v>16113</v>
      </c>
      <c r="E2418" s="2" t="str">
        <f>IFERROR(__xludf.DUMMYFUNCTION("INDEX(SPLIT(A2418, ""_""), 2)"),"hammer")</f>
        <v>hammer</v>
      </c>
      <c r="F2418" s="1" t="s">
        <v>6242</v>
      </c>
      <c r="G2418" s="2">
        <f>IFERROR(__xludf.DUMMYFUNCTION("IF(B2418="""","""",COUNTA(SPLIT(B2418,"" "")))"),40.0)</f>
        <v>40</v>
      </c>
    </row>
    <row r="2419">
      <c r="A2419" s="1" t="s">
        <v>6315</v>
      </c>
      <c r="B2419" s="1" t="s">
        <v>6316</v>
      </c>
      <c r="C2419" s="1">
        <v>7.0</v>
      </c>
      <c r="D2419" s="1" t="s">
        <v>16104</v>
      </c>
      <c r="E2419" s="2" t="str">
        <f>IFERROR(__xludf.DUMMYFUNCTION("INDEX(SPLIT(A2419, ""_""), 2)"),"hammer")</f>
        <v>hammer</v>
      </c>
      <c r="F2419" s="1" t="s">
        <v>6242</v>
      </c>
      <c r="G2419" s="2">
        <f>IFERROR(__xludf.DUMMYFUNCTION("IF(B2419="""","""",COUNTA(SPLIT(B2419,"" "")))"),27.0)</f>
        <v>27</v>
      </c>
    </row>
    <row r="2420">
      <c r="A2420" s="1" t="s">
        <v>6317</v>
      </c>
      <c r="B2420" s="1" t="s">
        <v>6318</v>
      </c>
      <c r="C2420" s="1">
        <v>1.0</v>
      </c>
      <c r="D2420" s="1" t="s">
        <v>16113</v>
      </c>
      <c r="E2420" s="2" t="str">
        <f>IFERROR(__xludf.DUMMYFUNCTION("INDEX(SPLIT(A2420, ""_""), 2)"),"hammer")</f>
        <v>hammer</v>
      </c>
      <c r="F2420" s="1" t="s">
        <v>6242</v>
      </c>
      <c r="G2420" s="2">
        <f>IFERROR(__xludf.DUMMYFUNCTION("IF(B2420="""","""",COUNTA(SPLIT(B2420,"" "")))"),42.0)</f>
        <v>42</v>
      </c>
    </row>
    <row r="2421">
      <c r="A2421" s="1" t="s">
        <v>6319</v>
      </c>
      <c r="B2421" s="1" t="s">
        <v>6320</v>
      </c>
      <c r="C2421" s="1">
        <v>2.0</v>
      </c>
      <c r="D2421" s="1" t="s">
        <v>16118</v>
      </c>
      <c r="E2421" s="2" t="str">
        <f>IFERROR(__xludf.DUMMYFUNCTION("INDEX(SPLIT(A2421, ""_""), 2)"),"hammer")</f>
        <v>hammer</v>
      </c>
      <c r="F2421" s="1" t="s">
        <v>6242</v>
      </c>
      <c r="G2421" s="2">
        <f>IFERROR(__xludf.DUMMYFUNCTION("IF(B2421="""","""",COUNTA(SPLIT(B2421,"" "")))"),21.0)</f>
        <v>21</v>
      </c>
    </row>
    <row r="2422">
      <c r="A2422" s="1" t="s">
        <v>6321</v>
      </c>
      <c r="B2422" s="1" t="s">
        <v>6322</v>
      </c>
      <c r="C2422" s="1">
        <v>7.0</v>
      </c>
      <c r="D2422" s="1" t="s">
        <v>16104</v>
      </c>
      <c r="E2422" s="2" t="str">
        <f>IFERROR(__xludf.DUMMYFUNCTION("INDEX(SPLIT(A2422, ""_""), 2)"),"hammer")</f>
        <v>hammer</v>
      </c>
      <c r="F2422" s="1" t="s">
        <v>6242</v>
      </c>
      <c r="G2422" s="2">
        <f>IFERROR(__xludf.DUMMYFUNCTION("IF(B2422="""","""",COUNTA(SPLIT(B2422,"" "")))"),9.0)</f>
        <v>9</v>
      </c>
    </row>
    <row r="2423">
      <c r="A2423" s="1" t="s">
        <v>6323</v>
      </c>
      <c r="B2423" s="1" t="s">
        <v>6324</v>
      </c>
      <c r="C2423" s="1">
        <v>2.0</v>
      </c>
      <c r="D2423" s="1" t="s">
        <v>16118</v>
      </c>
      <c r="E2423" s="2" t="str">
        <f>IFERROR(__xludf.DUMMYFUNCTION("INDEX(SPLIT(A2423, ""_""), 2)"),"hammer")</f>
        <v>hammer</v>
      </c>
      <c r="F2423" s="1" t="s">
        <v>6242</v>
      </c>
      <c r="G2423" s="2">
        <f>IFERROR(__xludf.DUMMYFUNCTION("IF(B2423="""","""",COUNTA(SPLIT(B2423,"" "")))"),33.0)</f>
        <v>33</v>
      </c>
    </row>
    <row r="2424">
      <c r="A2424" s="1" t="s">
        <v>6325</v>
      </c>
      <c r="B2424" s="1" t="s">
        <v>6326</v>
      </c>
      <c r="C2424" s="1">
        <v>7.0</v>
      </c>
      <c r="D2424" s="1" t="s">
        <v>16104</v>
      </c>
      <c r="E2424" s="2" t="str">
        <f>IFERROR(__xludf.DUMMYFUNCTION("INDEX(SPLIT(A2424, ""_""), 2)"),"hammer")</f>
        <v>hammer</v>
      </c>
      <c r="F2424" s="1" t="s">
        <v>6242</v>
      </c>
      <c r="G2424" s="2">
        <f>IFERROR(__xludf.DUMMYFUNCTION("IF(B2424="""","""",COUNTA(SPLIT(B2424,"" "")))"),20.0)</f>
        <v>20</v>
      </c>
    </row>
    <row r="2425">
      <c r="A2425" s="1" t="s">
        <v>6327</v>
      </c>
      <c r="B2425" s="1" t="s">
        <v>6328</v>
      </c>
      <c r="C2425" s="1">
        <v>1.0</v>
      </c>
      <c r="D2425" s="1" t="s">
        <v>16113</v>
      </c>
      <c r="E2425" s="2" t="str">
        <f>IFERROR(__xludf.DUMMYFUNCTION("INDEX(SPLIT(A2425, ""_""), 2)"),"hammer")</f>
        <v>hammer</v>
      </c>
      <c r="F2425" s="1" t="s">
        <v>6242</v>
      </c>
      <c r="G2425" s="2">
        <f>IFERROR(__xludf.DUMMYFUNCTION("IF(B2425="""","""",COUNTA(SPLIT(B2425,"" "")))"),27.0)</f>
        <v>27</v>
      </c>
    </row>
    <row r="2426">
      <c r="A2426" s="1" t="s">
        <v>6329</v>
      </c>
      <c r="B2426" s="1" t="s">
        <v>6330</v>
      </c>
      <c r="C2426" s="1">
        <v>1.0</v>
      </c>
      <c r="D2426" s="1" t="s">
        <v>16113</v>
      </c>
      <c r="E2426" s="2" t="str">
        <f>IFERROR(__xludf.DUMMYFUNCTION("INDEX(SPLIT(A2426, ""_""), 2)"),"hammer")</f>
        <v>hammer</v>
      </c>
      <c r="F2426" s="1" t="s">
        <v>6242</v>
      </c>
      <c r="G2426" s="2">
        <f>IFERROR(__xludf.DUMMYFUNCTION("IF(B2426="""","""",COUNTA(SPLIT(B2426,"" "")))"),32.0)</f>
        <v>32</v>
      </c>
    </row>
    <row r="2427">
      <c r="A2427" s="1" t="s">
        <v>6331</v>
      </c>
      <c r="B2427" s="1" t="s">
        <v>6332</v>
      </c>
      <c r="C2427" s="1">
        <v>3.0</v>
      </c>
      <c r="D2427" s="1" t="s">
        <v>818</v>
      </c>
      <c r="E2427" s="2" t="str">
        <f>IFERROR(__xludf.DUMMYFUNCTION("INDEX(SPLIT(A2427, ""_""), 2)"),"hammer")</f>
        <v>hammer</v>
      </c>
      <c r="F2427" s="1" t="s">
        <v>6242</v>
      </c>
      <c r="G2427" s="2">
        <f>IFERROR(__xludf.DUMMYFUNCTION("IF(B2427="""","""",COUNTA(SPLIT(B2427,"" "")))"),26.0)</f>
        <v>26</v>
      </c>
    </row>
    <row r="2428">
      <c r="A2428" s="1" t="s">
        <v>6333</v>
      </c>
      <c r="B2428" s="1" t="s">
        <v>6334</v>
      </c>
      <c r="C2428" s="1">
        <v>1.0</v>
      </c>
      <c r="D2428" s="1" t="s">
        <v>16113</v>
      </c>
      <c r="E2428" s="2" t="str">
        <f>IFERROR(__xludf.DUMMYFUNCTION("INDEX(SPLIT(A2428, ""_""), 2)"),"hammer")</f>
        <v>hammer</v>
      </c>
      <c r="F2428" s="1" t="s">
        <v>6242</v>
      </c>
      <c r="G2428" s="2">
        <f>IFERROR(__xludf.DUMMYFUNCTION("IF(B2428="""","""",COUNTA(SPLIT(B2428,"" "")))"),21.0)</f>
        <v>21</v>
      </c>
    </row>
    <row r="2429">
      <c r="A2429" s="1" t="s">
        <v>6335</v>
      </c>
      <c r="B2429" s="1" t="s">
        <v>6336</v>
      </c>
      <c r="C2429" s="1">
        <v>9.0</v>
      </c>
      <c r="D2429" s="1" t="s">
        <v>16120</v>
      </c>
      <c r="E2429" s="2" t="str">
        <f>IFERROR(__xludf.DUMMYFUNCTION("INDEX(SPLIT(A2429, ""_""), 2)"),"hammer")</f>
        <v>hammer</v>
      </c>
      <c r="F2429" s="1" t="s">
        <v>6242</v>
      </c>
      <c r="G2429" s="2">
        <f>IFERROR(__xludf.DUMMYFUNCTION("IF(B2429="""","""",COUNTA(SPLIT(B2429,"" "")))"),9.0)</f>
        <v>9</v>
      </c>
    </row>
    <row r="2430">
      <c r="A2430" s="1" t="s">
        <v>6337</v>
      </c>
      <c r="B2430" s="1" t="s">
        <v>6338</v>
      </c>
      <c r="C2430" s="1">
        <v>2.0</v>
      </c>
      <c r="D2430" s="1" t="s">
        <v>16118</v>
      </c>
      <c r="E2430" s="2" t="str">
        <f>IFERROR(__xludf.DUMMYFUNCTION("INDEX(SPLIT(A2430, ""_""), 2)"),"hammer")</f>
        <v>hammer</v>
      </c>
      <c r="F2430" s="1" t="s">
        <v>6242</v>
      </c>
      <c r="G2430" s="2">
        <f>IFERROR(__xludf.DUMMYFUNCTION("IF(B2430="""","""",COUNTA(SPLIT(B2430,"" "")))"),8.0)</f>
        <v>8</v>
      </c>
    </row>
    <row r="2431">
      <c r="A2431" s="1" t="s">
        <v>6339</v>
      </c>
      <c r="B2431" s="1" t="s">
        <v>6340</v>
      </c>
      <c r="C2431" s="1">
        <v>7.0</v>
      </c>
      <c r="D2431" s="1" t="s">
        <v>16104</v>
      </c>
      <c r="E2431" s="2" t="str">
        <f>IFERROR(__xludf.DUMMYFUNCTION("INDEX(SPLIT(A2431, ""_""), 2)"),"hammer")</f>
        <v>hammer</v>
      </c>
      <c r="F2431" s="1" t="s">
        <v>6242</v>
      </c>
      <c r="G2431" s="2">
        <f>IFERROR(__xludf.DUMMYFUNCTION("IF(B2431="""","""",COUNTA(SPLIT(B2431,"" "")))"),24.0)</f>
        <v>24</v>
      </c>
    </row>
    <row r="2432">
      <c r="A2432" s="1" t="s">
        <v>6341</v>
      </c>
      <c r="B2432" s="1" t="s">
        <v>6342</v>
      </c>
      <c r="C2432" s="1">
        <v>7.0</v>
      </c>
      <c r="D2432" s="1" t="s">
        <v>16104</v>
      </c>
      <c r="E2432" s="2" t="str">
        <f>IFERROR(__xludf.DUMMYFUNCTION("INDEX(SPLIT(A2432, ""_""), 2)"),"hammer")</f>
        <v>hammer</v>
      </c>
      <c r="F2432" s="1" t="s">
        <v>6242</v>
      </c>
      <c r="G2432" s="2">
        <f>IFERROR(__xludf.DUMMYFUNCTION("IF(B2432="""","""",COUNTA(SPLIT(B2432,"" "")))"),17.0)</f>
        <v>17</v>
      </c>
    </row>
    <row r="2433">
      <c r="A2433" s="1" t="s">
        <v>6343</v>
      </c>
      <c r="B2433" s="1" t="s">
        <v>6344</v>
      </c>
      <c r="C2433" s="1">
        <v>2.0</v>
      </c>
      <c r="D2433" s="1" t="s">
        <v>16118</v>
      </c>
      <c r="E2433" s="2" t="str">
        <f>IFERROR(__xludf.DUMMYFUNCTION("INDEX(SPLIT(A2433, ""_""), 2)"),"hammer")</f>
        <v>hammer</v>
      </c>
      <c r="F2433" s="1" t="s">
        <v>6242</v>
      </c>
      <c r="G2433" s="2">
        <f>IFERROR(__xludf.DUMMYFUNCTION("IF(B2433="""","""",COUNTA(SPLIT(B2433,"" "")))"),10.0)</f>
        <v>10</v>
      </c>
    </row>
    <row r="2434">
      <c r="A2434" s="1" t="s">
        <v>6345</v>
      </c>
      <c r="B2434" s="1" t="s">
        <v>6346</v>
      </c>
      <c r="C2434" s="1">
        <v>7.0</v>
      </c>
      <c r="D2434" s="1" t="s">
        <v>16104</v>
      </c>
      <c r="E2434" s="2" t="str">
        <f>IFERROR(__xludf.DUMMYFUNCTION("INDEX(SPLIT(A2434, ""_""), 2)"),"hammer")</f>
        <v>hammer</v>
      </c>
      <c r="F2434" s="1" t="s">
        <v>6242</v>
      </c>
      <c r="G2434" s="2">
        <f>IFERROR(__xludf.DUMMYFUNCTION("IF(B2434="""","""",COUNTA(SPLIT(B2434,"" "")))"),9.0)</f>
        <v>9</v>
      </c>
    </row>
    <row r="2435">
      <c r="A2435" s="1" t="s">
        <v>6347</v>
      </c>
      <c r="B2435" s="1" t="s">
        <v>6348</v>
      </c>
      <c r="C2435" s="1">
        <v>2.0</v>
      </c>
      <c r="D2435" s="1" t="s">
        <v>16118</v>
      </c>
      <c r="E2435" s="2" t="str">
        <f>IFERROR(__xludf.DUMMYFUNCTION("INDEX(SPLIT(A2435, ""_""), 2)"),"hammer")</f>
        <v>hammer</v>
      </c>
      <c r="F2435" s="1" t="s">
        <v>6242</v>
      </c>
      <c r="G2435" s="2">
        <f>IFERROR(__xludf.DUMMYFUNCTION("IF(B2435="""","""",COUNTA(SPLIT(B2435,"" "")))"),15.0)</f>
        <v>15</v>
      </c>
    </row>
    <row r="2436">
      <c r="A2436" s="1" t="s">
        <v>6349</v>
      </c>
      <c r="B2436" s="1" t="s">
        <v>6350</v>
      </c>
      <c r="C2436" s="1">
        <v>7.0</v>
      </c>
      <c r="D2436" s="1" t="s">
        <v>16104</v>
      </c>
      <c r="E2436" s="2" t="str">
        <f>IFERROR(__xludf.DUMMYFUNCTION("INDEX(SPLIT(A2436, ""_""), 2)"),"hammer")</f>
        <v>hammer</v>
      </c>
      <c r="F2436" s="1" t="s">
        <v>6242</v>
      </c>
      <c r="G2436" s="2">
        <f>IFERROR(__xludf.DUMMYFUNCTION("IF(B2436="""","""",COUNTA(SPLIT(B2436,"" "")))"),3.0)</f>
        <v>3</v>
      </c>
    </row>
    <row r="2437">
      <c r="A2437" s="1" t="s">
        <v>6351</v>
      </c>
      <c r="B2437" s="1" t="s">
        <v>6352</v>
      </c>
      <c r="C2437" s="1">
        <v>1.0</v>
      </c>
      <c r="D2437" s="1" t="s">
        <v>16113</v>
      </c>
      <c r="E2437" s="2" t="str">
        <f>IFERROR(__xludf.DUMMYFUNCTION("INDEX(SPLIT(A2437, ""_""), 2)"),"hammer")</f>
        <v>hammer</v>
      </c>
      <c r="F2437" s="1" t="s">
        <v>6242</v>
      </c>
      <c r="G2437" s="2">
        <f>IFERROR(__xludf.DUMMYFUNCTION("IF(B2437="""","""",COUNTA(SPLIT(B2437,"" "")))"),31.0)</f>
        <v>31</v>
      </c>
    </row>
    <row r="2438">
      <c r="A2438" s="1" t="s">
        <v>6353</v>
      </c>
      <c r="B2438" s="1" t="s">
        <v>6354</v>
      </c>
      <c r="C2438" s="1">
        <v>14.0</v>
      </c>
      <c r="D2438" s="1" t="s">
        <v>1276</v>
      </c>
      <c r="E2438" s="2" t="str">
        <f>IFERROR(__xludf.DUMMYFUNCTION("INDEX(SPLIT(A2438, ""_""), 2)"),"hungry")</f>
        <v>hungry</v>
      </c>
      <c r="F2438" s="1" t="s">
        <v>6482</v>
      </c>
      <c r="G2438" s="2">
        <f>IFERROR(__xludf.DUMMYFUNCTION("IF(B2438="""","""",COUNTA(SPLIT(B2438,"" "")))"),3.0)</f>
        <v>3</v>
      </c>
    </row>
    <row r="2439">
      <c r="A2439" s="1" t="s">
        <v>6355</v>
      </c>
      <c r="B2439" s="1" t="s">
        <v>6356</v>
      </c>
      <c r="C2439" s="1">
        <v>1.0</v>
      </c>
      <c r="D2439" s="1" t="s">
        <v>16113</v>
      </c>
      <c r="E2439" s="2" t="str">
        <f>IFERROR(__xludf.DUMMYFUNCTION("INDEX(SPLIT(A2439, ""_""), 2)"),"hungry")</f>
        <v>hungry</v>
      </c>
      <c r="F2439" s="1" t="s">
        <v>6482</v>
      </c>
      <c r="G2439" s="2">
        <f>IFERROR(__xludf.DUMMYFUNCTION("IF(B2439="""","""",COUNTA(SPLIT(B2439,"" "")))"),31.0)</f>
        <v>31</v>
      </c>
    </row>
    <row r="2440">
      <c r="A2440" s="1" t="s">
        <v>6357</v>
      </c>
      <c r="B2440" s="1" t="s">
        <v>6358</v>
      </c>
      <c r="C2440" s="1">
        <v>14.0</v>
      </c>
      <c r="D2440" s="1" t="s">
        <v>1276</v>
      </c>
      <c r="E2440" s="2" t="str">
        <f>IFERROR(__xludf.DUMMYFUNCTION("INDEX(SPLIT(A2440, ""_""), 2)"),"hungry")</f>
        <v>hungry</v>
      </c>
      <c r="F2440" s="1" t="s">
        <v>6482</v>
      </c>
      <c r="G2440" s="2">
        <f>IFERROR(__xludf.DUMMYFUNCTION("IF(B2440="""","""",COUNTA(SPLIT(B2440,"" "")))"),7.0)</f>
        <v>7</v>
      </c>
    </row>
    <row r="2441">
      <c r="A2441" s="1" t="s">
        <v>6359</v>
      </c>
      <c r="B2441" s="1" t="s">
        <v>6360</v>
      </c>
      <c r="C2441" s="1">
        <v>14.0</v>
      </c>
      <c r="D2441" s="1" t="s">
        <v>1276</v>
      </c>
      <c r="E2441" s="2" t="str">
        <f>IFERROR(__xludf.DUMMYFUNCTION("INDEX(SPLIT(A2441, ""_""), 2)"),"hungry")</f>
        <v>hungry</v>
      </c>
      <c r="F2441" s="1" t="s">
        <v>6482</v>
      </c>
      <c r="G2441" s="2">
        <f>IFERROR(__xludf.DUMMYFUNCTION("IF(B2441="""","""",COUNTA(SPLIT(B2441,"" "")))"),8.0)</f>
        <v>8</v>
      </c>
    </row>
    <row r="2442">
      <c r="A2442" s="1" t="s">
        <v>6361</v>
      </c>
      <c r="B2442" s="1" t="s">
        <v>6362</v>
      </c>
      <c r="C2442" s="1">
        <v>1.0</v>
      </c>
      <c r="D2442" s="1" t="s">
        <v>16113</v>
      </c>
      <c r="E2442" s="2" t="str">
        <f>IFERROR(__xludf.DUMMYFUNCTION("INDEX(SPLIT(A2442, ""_""), 2)"),"hungry")</f>
        <v>hungry</v>
      </c>
      <c r="F2442" s="1" t="s">
        <v>6482</v>
      </c>
      <c r="G2442" s="2">
        <f>IFERROR(__xludf.DUMMYFUNCTION("IF(B2442="""","""",COUNTA(SPLIT(B2442,"" "")))"),35.0)</f>
        <v>35</v>
      </c>
    </row>
    <row r="2443">
      <c r="A2443" s="1" t="s">
        <v>6363</v>
      </c>
      <c r="B2443" s="1" t="s">
        <v>6364</v>
      </c>
      <c r="C2443" s="1">
        <v>14.0</v>
      </c>
      <c r="D2443" s="1" t="s">
        <v>1276</v>
      </c>
      <c r="E2443" s="2" t="str">
        <f>IFERROR(__xludf.DUMMYFUNCTION("INDEX(SPLIT(A2443, ""_""), 2)"),"hungry")</f>
        <v>hungry</v>
      </c>
      <c r="F2443" s="1" t="s">
        <v>6482</v>
      </c>
      <c r="G2443" s="2">
        <f>IFERROR(__xludf.DUMMYFUNCTION("IF(B2443="""","""",COUNTA(SPLIT(B2443,"" "")))"),7.0)</f>
        <v>7</v>
      </c>
    </row>
    <row r="2444">
      <c r="A2444" s="1" t="s">
        <v>6365</v>
      </c>
      <c r="B2444" s="1" t="s">
        <v>6366</v>
      </c>
      <c r="C2444" s="1">
        <v>1.0</v>
      </c>
      <c r="D2444" s="1" t="s">
        <v>16113</v>
      </c>
      <c r="E2444" s="2" t="str">
        <f>IFERROR(__xludf.DUMMYFUNCTION("INDEX(SPLIT(A2444, ""_""), 2)"),"hungry")</f>
        <v>hungry</v>
      </c>
      <c r="F2444" s="1" t="s">
        <v>6482</v>
      </c>
      <c r="G2444" s="2">
        <f>IFERROR(__xludf.DUMMYFUNCTION("IF(B2444="""","""",COUNTA(SPLIT(B2444,"" "")))"),25.0)</f>
        <v>25</v>
      </c>
    </row>
    <row r="2445">
      <c r="A2445" s="1" t="s">
        <v>6367</v>
      </c>
      <c r="B2445" s="1" t="s">
        <v>6368</v>
      </c>
      <c r="C2445" s="1">
        <v>2.0</v>
      </c>
      <c r="D2445" s="1" t="s">
        <v>16118</v>
      </c>
      <c r="E2445" s="2" t="str">
        <f>IFERROR(__xludf.DUMMYFUNCTION("INDEX(SPLIT(A2445, ""_""), 2)"),"hungry")</f>
        <v>hungry</v>
      </c>
      <c r="F2445" s="1" t="s">
        <v>6482</v>
      </c>
      <c r="G2445" s="2">
        <f>IFERROR(__xludf.DUMMYFUNCTION("IF(B2445="""","""",COUNTA(SPLIT(B2445,"" "")))"),21.0)</f>
        <v>21</v>
      </c>
    </row>
    <row r="2446">
      <c r="A2446" s="1" t="s">
        <v>6369</v>
      </c>
      <c r="B2446" s="1" t="s">
        <v>6370</v>
      </c>
      <c r="C2446" s="1">
        <v>2.0</v>
      </c>
      <c r="D2446" s="1" t="s">
        <v>16118</v>
      </c>
      <c r="E2446" s="2" t="str">
        <f>IFERROR(__xludf.DUMMYFUNCTION("INDEX(SPLIT(A2446, ""_""), 2)"),"hungry")</f>
        <v>hungry</v>
      </c>
      <c r="F2446" s="1" t="s">
        <v>6482</v>
      </c>
      <c r="G2446" s="2">
        <f>IFERROR(__xludf.DUMMYFUNCTION("IF(B2446="""","""",COUNTA(SPLIT(B2446,"" "")))"),20.0)</f>
        <v>20</v>
      </c>
    </row>
    <row r="2447">
      <c r="A2447" s="1" t="s">
        <v>6371</v>
      </c>
      <c r="B2447" s="1" t="s">
        <v>6372</v>
      </c>
      <c r="C2447" s="1">
        <v>14.0</v>
      </c>
      <c r="D2447" s="1" t="s">
        <v>1276</v>
      </c>
      <c r="E2447" s="2" t="str">
        <f>IFERROR(__xludf.DUMMYFUNCTION("INDEX(SPLIT(A2447, ""_""), 2)"),"hungry")</f>
        <v>hungry</v>
      </c>
      <c r="F2447" s="1" t="s">
        <v>6482</v>
      </c>
      <c r="G2447" s="2">
        <f>IFERROR(__xludf.DUMMYFUNCTION("IF(B2447="""","""",COUNTA(SPLIT(B2447,"" "")))"),8.0)</f>
        <v>8</v>
      </c>
    </row>
    <row r="2448">
      <c r="A2448" s="1" t="s">
        <v>6373</v>
      </c>
      <c r="B2448" s="1" t="s">
        <v>6374</v>
      </c>
      <c r="C2448" s="1">
        <v>1.0</v>
      </c>
      <c r="D2448" s="1" t="s">
        <v>16113</v>
      </c>
      <c r="E2448" s="2" t="str">
        <f>IFERROR(__xludf.DUMMYFUNCTION("INDEX(SPLIT(A2448, ""_""), 2)"),"hungry")</f>
        <v>hungry</v>
      </c>
      <c r="F2448" s="1" t="s">
        <v>6482</v>
      </c>
      <c r="G2448" s="2">
        <f>IFERROR(__xludf.DUMMYFUNCTION("IF(B2448="""","""",COUNTA(SPLIT(B2448,"" "")))"),16.0)</f>
        <v>16</v>
      </c>
    </row>
    <row r="2449">
      <c r="A2449" s="1" t="s">
        <v>6375</v>
      </c>
      <c r="B2449" s="1" t="s">
        <v>6376</v>
      </c>
      <c r="C2449" s="1">
        <v>1.0</v>
      </c>
      <c r="D2449" s="1" t="s">
        <v>16113</v>
      </c>
      <c r="E2449" s="2" t="str">
        <f>IFERROR(__xludf.DUMMYFUNCTION("INDEX(SPLIT(A2449, ""_""), 2)"),"hungry")</f>
        <v>hungry</v>
      </c>
      <c r="F2449" s="1" t="s">
        <v>6482</v>
      </c>
      <c r="G2449" s="2">
        <f>IFERROR(__xludf.DUMMYFUNCTION("IF(B2449="""","""",COUNTA(SPLIT(B2449,"" "")))"),15.0)</f>
        <v>15</v>
      </c>
    </row>
    <row r="2450">
      <c r="A2450" s="1" t="s">
        <v>6377</v>
      </c>
      <c r="B2450" s="1" t="s">
        <v>6378</v>
      </c>
      <c r="C2450" s="1">
        <v>1.0</v>
      </c>
      <c r="D2450" s="1" t="s">
        <v>16113</v>
      </c>
      <c r="E2450" s="2" t="str">
        <f>IFERROR(__xludf.DUMMYFUNCTION("INDEX(SPLIT(A2450, ""_""), 2)"),"hungry")</f>
        <v>hungry</v>
      </c>
      <c r="F2450" s="1" t="s">
        <v>6482</v>
      </c>
      <c r="G2450" s="2">
        <f>IFERROR(__xludf.DUMMYFUNCTION("IF(B2450="""","""",COUNTA(SPLIT(B2450,"" "")))"),32.0)</f>
        <v>32</v>
      </c>
    </row>
    <row r="2451">
      <c r="A2451" s="1" t="s">
        <v>6379</v>
      </c>
      <c r="B2451" s="1" t="s">
        <v>6380</v>
      </c>
      <c r="C2451" s="1">
        <v>1.0</v>
      </c>
      <c r="D2451" s="1" t="s">
        <v>16113</v>
      </c>
      <c r="E2451" s="2" t="str">
        <f>IFERROR(__xludf.DUMMYFUNCTION("INDEX(SPLIT(A2451, ""_""), 2)"),"hungry")</f>
        <v>hungry</v>
      </c>
      <c r="F2451" s="1" t="s">
        <v>6482</v>
      </c>
      <c r="G2451" s="2">
        <f>IFERROR(__xludf.DUMMYFUNCTION("IF(B2451="""","""",COUNTA(SPLIT(B2451,"" "")))"),13.0)</f>
        <v>13</v>
      </c>
    </row>
    <row r="2452">
      <c r="A2452" s="1" t="s">
        <v>6381</v>
      </c>
      <c r="B2452" s="1" t="s">
        <v>6382</v>
      </c>
      <c r="C2452" s="1">
        <v>1.0</v>
      </c>
      <c r="D2452" s="1" t="s">
        <v>16113</v>
      </c>
      <c r="E2452" s="2" t="str">
        <f>IFERROR(__xludf.DUMMYFUNCTION("INDEX(SPLIT(A2452, ""_""), 2)"),"hungry")</f>
        <v>hungry</v>
      </c>
      <c r="F2452" s="1" t="s">
        <v>6482</v>
      </c>
      <c r="G2452" s="2">
        <f>IFERROR(__xludf.DUMMYFUNCTION("IF(B2452="""","""",COUNTA(SPLIT(B2452,"" "")))"),8.0)</f>
        <v>8</v>
      </c>
    </row>
    <row r="2453">
      <c r="A2453" s="1" t="s">
        <v>6383</v>
      </c>
      <c r="B2453" s="1" t="s">
        <v>6384</v>
      </c>
      <c r="C2453" s="1">
        <v>14.0</v>
      </c>
      <c r="D2453" s="1" t="s">
        <v>1276</v>
      </c>
      <c r="E2453" s="2" t="str">
        <f>IFERROR(__xludf.DUMMYFUNCTION("INDEX(SPLIT(A2453, ""_""), 2)"),"hungry")</f>
        <v>hungry</v>
      </c>
      <c r="F2453" s="1" t="s">
        <v>6482</v>
      </c>
      <c r="G2453" s="2">
        <f>IFERROR(__xludf.DUMMYFUNCTION("IF(B2453="""","""",COUNTA(SPLIT(B2453,"" "")))"),4.0)</f>
        <v>4</v>
      </c>
    </row>
    <row r="2454">
      <c r="A2454" s="1" t="s">
        <v>6385</v>
      </c>
      <c r="B2454" s="1" t="s">
        <v>6386</v>
      </c>
      <c r="C2454" s="1">
        <v>1.0</v>
      </c>
      <c r="D2454" s="1" t="s">
        <v>16113</v>
      </c>
      <c r="E2454" s="2" t="str">
        <f>IFERROR(__xludf.DUMMYFUNCTION("INDEX(SPLIT(A2454, ""_""), 2)"),"hungry")</f>
        <v>hungry</v>
      </c>
      <c r="F2454" s="1" t="s">
        <v>6482</v>
      </c>
      <c r="G2454" s="2">
        <f>IFERROR(__xludf.DUMMYFUNCTION("IF(B2454="""","""",COUNTA(SPLIT(B2454,"" "")))"),10.0)</f>
        <v>10</v>
      </c>
    </row>
    <row r="2455">
      <c r="A2455" s="1" t="s">
        <v>6387</v>
      </c>
      <c r="B2455" s="1" t="s">
        <v>6388</v>
      </c>
      <c r="C2455" s="1">
        <v>14.0</v>
      </c>
      <c r="D2455" s="1" t="s">
        <v>1276</v>
      </c>
      <c r="E2455" s="2" t="str">
        <f>IFERROR(__xludf.DUMMYFUNCTION("INDEX(SPLIT(A2455, ""_""), 2)"),"hungry")</f>
        <v>hungry</v>
      </c>
      <c r="F2455" s="1" t="s">
        <v>6482</v>
      </c>
      <c r="G2455" s="2">
        <f>IFERROR(__xludf.DUMMYFUNCTION("IF(B2455="""","""",COUNTA(SPLIT(B2455,"" "")))"),17.0)</f>
        <v>17</v>
      </c>
    </row>
    <row r="2456">
      <c r="A2456" s="1" t="s">
        <v>6389</v>
      </c>
      <c r="B2456" s="1" t="s">
        <v>6390</v>
      </c>
      <c r="C2456" s="1">
        <v>1.0</v>
      </c>
      <c r="D2456" s="1" t="s">
        <v>16113</v>
      </c>
      <c r="E2456" s="2" t="str">
        <f>IFERROR(__xludf.DUMMYFUNCTION("INDEX(SPLIT(A2456, ""_""), 2)"),"hungry")</f>
        <v>hungry</v>
      </c>
      <c r="F2456" s="1" t="s">
        <v>6482</v>
      </c>
      <c r="G2456" s="2">
        <f>IFERROR(__xludf.DUMMYFUNCTION("IF(B2456="""","""",COUNTA(SPLIT(B2456,"" "")))"),39.0)</f>
        <v>39</v>
      </c>
    </row>
    <row r="2457">
      <c r="A2457" s="1" t="s">
        <v>6391</v>
      </c>
      <c r="B2457" s="1" t="s">
        <v>6392</v>
      </c>
      <c r="C2457" s="1">
        <v>2.0</v>
      </c>
      <c r="D2457" s="1" t="s">
        <v>16118</v>
      </c>
      <c r="E2457" s="2" t="str">
        <f>IFERROR(__xludf.DUMMYFUNCTION("INDEX(SPLIT(A2457, ""_""), 2)"),"hungry")</f>
        <v>hungry</v>
      </c>
      <c r="F2457" s="1" t="s">
        <v>6482</v>
      </c>
      <c r="G2457" s="2">
        <f>IFERROR(__xludf.DUMMYFUNCTION("IF(B2457="""","""",COUNTA(SPLIT(B2457,"" "")))"),28.0)</f>
        <v>28</v>
      </c>
    </row>
    <row r="2458">
      <c r="A2458" s="1" t="s">
        <v>6393</v>
      </c>
      <c r="B2458" s="1" t="s">
        <v>6394</v>
      </c>
      <c r="C2458" s="1">
        <v>1.0</v>
      </c>
      <c r="D2458" s="1" t="s">
        <v>16113</v>
      </c>
      <c r="E2458" s="2" t="str">
        <f>IFERROR(__xludf.DUMMYFUNCTION("INDEX(SPLIT(A2458, ""_""), 2)"),"hungry")</f>
        <v>hungry</v>
      </c>
      <c r="F2458" s="1" t="s">
        <v>6482</v>
      </c>
      <c r="G2458" s="2">
        <f>IFERROR(__xludf.DUMMYFUNCTION("IF(B2458="""","""",COUNTA(SPLIT(B2458,"" "")))"),19.0)</f>
        <v>19</v>
      </c>
    </row>
    <row r="2459">
      <c r="A2459" s="1" t="s">
        <v>6395</v>
      </c>
      <c r="B2459" s="1" t="s">
        <v>6396</v>
      </c>
      <c r="C2459" s="1">
        <v>1.0</v>
      </c>
      <c r="D2459" s="1" t="s">
        <v>16113</v>
      </c>
      <c r="E2459" s="2" t="str">
        <f>IFERROR(__xludf.DUMMYFUNCTION("INDEX(SPLIT(A2459, ""_""), 2)"),"hungry")</f>
        <v>hungry</v>
      </c>
      <c r="F2459" s="1" t="s">
        <v>6482</v>
      </c>
      <c r="G2459" s="2">
        <f>IFERROR(__xludf.DUMMYFUNCTION("IF(B2459="""","""",COUNTA(SPLIT(B2459,"" "")))"),30.0)</f>
        <v>30</v>
      </c>
    </row>
    <row r="2460">
      <c r="A2460" s="1" t="s">
        <v>6397</v>
      </c>
      <c r="B2460" s="1" t="s">
        <v>6398</v>
      </c>
      <c r="C2460" s="1">
        <v>2.0</v>
      </c>
      <c r="D2460" s="1" t="s">
        <v>16118</v>
      </c>
      <c r="E2460" s="2" t="str">
        <f>IFERROR(__xludf.DUMMYFUNCTION("INDEX(SPLIT(A2460, ""_""), 2)"),"hungry")</f>
        <v>hungry</v>
      </c>
      <c r="F2460" s="1" t="s">
        <v>6482</v>
      </c>
      <c r="G2460" s="2">
        <f>IFERROR(__xludf.DUMMYFUNCTION("IF(B2460="""","""",COUNTA(SPLIT(B2460,"" "")))"),30.0)</f>
        <v>30</v>
      </c>
    </row>
    <row r="2461">
      <c r="A2461" s="1" t="s">
        <v>6399</v>
      </c>
      <c r="B2461" s="1" t="s">
        <v>6400</v>
      </c>
      <c r="C2461" s="1">
        <v>14.0</v>
      </c>
      <c r="D2461" s="1" t="s">
        <v>1276</v>
      </c>
      <c r="E2461" s="2" t="str">
        <f>IFERROR(__xludf.DUMMYFUNCTION("INDEX(SPLIT(A2461, ""_""), 2)"),"hungry")</f>
        <v>hungry</v>
      </c>
      <c r="F2461" s="1" t="s">
        <v>6482</v>
      </c>
      <c r="G2461" s="2">
        <f>IFERROR(__xludf.DUMMYFUNCTION("IF(B2461="""","""",COUNTA(SPLIT(B2461,"" "")))"),18.0)</f>
        <v>18</v>
      </c>
    </row>
    <row r="2462">
      <c r="A2462" s="1" t="s">
        <v>6401</v>
      </c>
      <c r="B2462" s="1" t="s">
        <v>6402</v>
      </c>
      <c r="C2462" s="1">
        <v>2.0</v>
      </c>
      <c r="D2462" s="1" t="s">
        <v>16118</v>
      </c>
      <c r="E2462" s="2" t="str">
        <f>IFERROR(__xludf.DUMMYFUNCTION("INDEX(SPLIT(A2462, ""_""), 2)"),"hungry")</f>
        <v>hungry</v>
      </c>
      <c r="F2462" s="1" t="s">
        <v>6482</v>
      </c>
      <c r="G2462" s="2">
        <f>IFERROR(__xludf.DUMMYFUNCTION("IF(B2462="""","""",COUNTA(SPLIT(B2462,"" "")))"),6.0)</f>
        <v>6</v>
      </c>
    </row>
    <row r="2463">
      <c r="A2463" s="1" t="s">
        <v>6403</v>
      </c>
      <c r="B2463" s="1" t="s">
        <v>6404</v>
      </c>
      <c r="C2463" s="1">
        <v>14.0</v>
      </c>
      <c r="D2463" s="1" t="s">
        <v>1276</v>
      </c>
      <c r="E2463" s="2" t="str">
        <f>IFERROR(__xludf.DUMMYFUNCTION("INDEX(SPLIT(A2463, ""_""), 2)"),"hungry")</f>
        <v>hungry</v>
      </c>
      <c r="F2463" s="1" t="s">
        <v>6482</v>
      </c>
      <c r="G2463" s="2">
        <f>IFERROR(__xludf.DUMMYFUNCTION("IF(B2463="""","""",COUNTA(SPLIT(B2463,"" "")))"),6.0)</f>
        <v>6</v>
      </c>
    </row>
    <row r="2464">
      <c r="A2464" s="1" t="s">
        <v>6405</v>
      </c>
      <c r="B2464" s="1" t="s">
        <v>6406</v>
      </c>
      <c r="C2464" s="1">
        <v>14.0</v>
      </c>
      <c r="D2464" s="1" t="s">
        <v>1276</v>
      </c>
      <c r="E2464" s="2" t="str">
        <f>IFERROR(__xludf.DUMMYFUNCTION("INDEX(SPLIT(A2464, ""_""), 2)"),"hungry")</f>
        <v>hungry</v>
      </c>
      <c r="F2464" s="1" t="s">
        <v>6482</v>
      </c>
      <c r="G2464" s="2">
        <f>IFERROR(__xludf.DUMMYFUNCTION("IF(B2464="""","""",COUNTA(SPLIT(B2464,"" "")))"),8.0)</f>
        <v>8</v>
      </c>
    </row>
    <row r="2465">
      <c r="A2465" s="1" t="s">
        <v>6407</v>
      </c>
      <c r="B2465" s="1" t="s">
        <v>6408</v>
      </c>
      <c r="C2465" s="1">
        <v>14.0</v>
      </c>
      <c r="D2465" s="1" t="s">
        <v>1276</v>
      </c>
      <c r="E2465" s="2" t="str">
        <f>IFERROR(__xludf.DUMMYFUNCTION("INDEX(SPLIT(A2465, ""_""), 2)"),"hungry")</f>
        <v>hungry</v>
      </c>
      <c r="F2465" s="1" t="s">
        <v>6482</v>
      </c>
      <c r="G2465" s="2">
        <f>IFERROR(__xludf.DUMMYFUNCTION("IF(B2465="""","""",COUNTA(SPLIT(B2465,"" "")))"),11.0)</f>
        <v>11</v>
      </c>
    </row>
    <row r="2466">
      <c r="A2466" s="1" t="s">
        <v>6409</v>
      </c>
      <c r="B2466" s="1" t="s">
        <v>6410</v>
      </c>
      <c r="C2466" s="1">
        <v>14.0</v>
      </c>
      <c r="D2466" s="1" t="s">
        <v>1276</v>
      </c>
      <c r="E2466" s="2" t="str">
        <f>IFERROR(__xludf.DUMMYFUNCTION("INDEX(SPLIT(A2466, ""_""), 2)"),"hungry")</f>
        <v>hungry</v>
      </c>
      <c r="F2466" s="1" t="s">
        <v>6482</v>
      </c>
      <c r="G2466" s="2">
        <f>IFERROR(__xludf.DUMMYFUNCTION("IF(B2466="""","""",COUNTA(SPLIT(B2466,"" "")))"),13.0)</f>
        <v>13</v>
      </c>
    </row>
    <row r="2467">
      <c r="A2467" s="1" t="s">
        <v>6411</v>
      </c>
      <c r="B2467" s="1" t="s">
        <v>6412</v>
      </c>
      <c r="C2467" s="1">
        <v>14.0</v>
      </c>
      <c r="D2467" s="1" t="s">
        <v>1276</v>
      </c>
      <c r="E2467" s="2" t="str">
        <f>IFERROR(__xludf.DUMMYFUNCTION("INDEX(SPLIT(A2467, ""_""), 2)"),"hungry")</f>
        <v>hungry</v>
      </c>
      <c r="F2467" s="1" t="s">
        <v>6482</v>
      </c>
      <c r="G2467" s="2">
        <f>IFERROR(__xludf.DUMMYFUNCTION("IF(B2467="""","""",COUNTA(SPLIT(B2467,"" "")))"),12.0)</f>
        <v>12</v>
      </c>
    </row>
    <row r="2468">
      <c r="A2468" s="1" t="s">
        <v>6413</v>
      </c>
      <c r="B2468" s="1" t="s">
        <v>6414</v>
      </c>
      <c r="C2468" s="1">
        <v>1.0</v>
      </c>
      <c r="D2468" s="1" t="s">
        <v>16113</v>
      </c>
      <c r="E2468" s="2" t="str">
        <f>IFERROR(__xludf.DUMMYFUNCTION("INDEX(SPLIT(A2468, ""_""), 2)"),"hungry")</f>
        <v>hungry</v>
      </c>
      <c r="F2468" s="1" t="s">
        <v>6482</v>
      </c>
      <c r="G2468" s="2">
        <f>IFERROR(__xludf.DUMMYFUNCTION("IF(B2468="""","""",COUNTA(SPLIT(B2468,"" "")))"),15.0)</f>
        <v>15</v>
      </c>
    </row>
    <row r="2469">
      <c r="A2469" s="1" t="s">
        <v>6415</v>
      </c>
      <c r="B2469" s="1" t="s">
        <v>6416</v>
      </c>
      <c r="C2469" s="1">
        <v>1.0</v>
      </c>
      <c r="D2469" s="1" t="s">
        <v>16113</v>
      </c>
      <c r="E2469" s="2" t="str">
        <f>IFERROR(__xludf.DUMMYFUNCTION("INDEX(SPLIT(A2469, ""_""), 2)"),"hungry")</f>
        <v>hungry</v>
      </c>
      <c r="F2469" s="1" t="s">
        <v>6482</v>
      </c>
      <c r="G2469" s="2">
        <f>IFERROR(__xludf.DUMMYFUNCTION("IF(B2469="""","""",COUNTA(SPLIT(B2469,"" "")))"),22.0)</f>
        <v>22</v>
      </c>
    </row>
    <row r="2470">
      <c r="A2470" s="1" t="s">
        <v>6417</v>
      </c>
      <c r="B2470" s="1" t="s">
        <v>6418</v>
      </c>
      <c r="C2470" s="1">
        <v>2.0</v>
      </c>
      <c r="D2470" s="1" t="s">
        <v>16118</v>
      </c>
      <c r="E2470" s="2" t="str">
        <f>IFERROR(__xludf.DUMMYFUNCTION("INDEX(SPLIT(A2470, ""_""), 2)"),"hungry")</f>
        <v>hungry</v>
      </c>
      <c r="F2470" s="1" t="s">
        <v>6482</v>
      </c>
      <c r="G2470" s="2">
        <f>IFERROR(__xludf.DUMMYFUNCTION("IF(B2470="""","""",COUNTA(SPLIT(B2470,"" "")))"),18.0)</f>
        <v>18</v>
      </c>
    </row>
    <row r="2471">
      <c r="A2471" s="1" t="s">
        <v>6419</v>
      </c>
      <c r="B2471" s="1" t="s">
        <v>6420</v>
      </c>
      <c r="C2471" s="1">
        <v>14.0</v>
      </c>
      <c r="D2471" s="1" t="s">
        <v>1276</v>
      </c>
      <c r="E2471" s="2" t="str">
        <f>IFERROR(__xludf.DUMMYFUNCTION("INDEX(SPLIT(A2471, ""_""), 2)"),"hungry")</f>
        <v>hungry</v>
      </c>
      <c r="F2471" s="1" t="s">
        <v>6482</v>
      </c>
      <c r="G2471" s="2">
        <f>IFERROR(__xludf.DUMMYFUNCTION("IF(B2471="""","""",COUNTA(SPLIT(B2471,"" "")))"),29.0)</f>
        <v>29</v>
      </c>
    </row>
    <row r="2472">
      <c r="A2472" s="1" t="s">
        <v>6421</v>
      </c>
      <c r="B2472" s="1" t="s">
        <v>6422</v>
      </c>
      <c r="C2472" s="1">
        <v>2.0</v>
      </c>
      <c r="D2472" s="1" t="s">
        <v>16118</v>
      </c>
      <c r="E2472" s="2" t="str">
        <f>IFERROR(__xludf.DUMMYFUNCTION("INDEX(SPLIT(A2472, ""_""), 2)"),"hungry")</f>
        <v>hungry</v>
      </c>
      <c r="F2472" s="1" t="s">
        <v>6482</v>
      </c>
      <c r="G2472" s="2">
        <f>IFERROR(__xludf.DUMMYFUNCTION("IF(B2472="""","""",COUNTA(SPLIT(B2472,"" "")))"),15.0)</f>
        <v>15</v>
      </c>
    </row>
    <row r="2473">
      <c r="A2473" s="1" t="s">
        <v>6423</v>
      </c>
      <c r="B2473" s="1" t="s">
        <v>6424</v>
      </c>
      <c r="C2473" s="1">
        <v>1.0</v>
      </c>
      <c r="D2473" s="1" t="s">
        <v>16113</v>
      </c>
      <c r="E2473" s="2" t="str">
        <f>IFERROR(__xludf.DUMMYFUNCTION("INDEX(SPLIT(A2473, ""_""), 2)"),"hungry")</f>
        <v>hungry</v>
      </c>
      <c r="F2473" s="1" t="s">
        <v>6482</v>
      </c>
      <c r="G2473" s="2">
        <f>IFERROR(__xludf.DUMMYFUNCTION("IF(B2473="""","""",COUNTA(SPLIT(B2473,"" "")))"),18.0)</f>
        <v>18</v>
      </c>
    </row>
    <row r="2474">
      <c r="A2474" s="1" t="s">
        <v>6425</v>
      </c>
      <c r="B2474" s="1" t="s">
        <v>6426</v>
      </c>
      <c r="C2474" s="1">
        <v>14.0</v>
      </c>
      <c r="D2474" s="1" t="s">
        <v>1276</v>
      </c>
      <c r="E2474" s="2" t="str">
        <f>IFERROR(__xludf.DUMMYFUNCTION("INDEX(SPLIT(A2474, ""_""), 2)"),"hungry")</f>
        <v>hungry</v>
      </c>
      <c r="F2474" s="1" t="s">
        <v>6482</v>
      </c>
      <c r="G2474" s="2">
        <f>IFERROR(__xludf.DUMMYFUNCTION("IF(B2474="""","""",COUNTA(SPLIT(B2474,"" "")))"),3.0)</f>
        <v>3</v>
      </c>
    </row>
    <row r="2475">
      <c r="A2475" s="1" t="s">
        <v>6427</v>
      </c>
      <c r="B2475" s="1" t="s">
        <v>6428</v>
      </c>
      <c r="C2475" s="1">
        <v>2.0</v>
      </c>
      <c r="D2475" s="1" t="s">
        <v>16118</v>
      </c>
      <c r="E2475" s="2" t="str">
        <f>IFERROR(__xludf.DUMMYFUNCTION("INDEX(SPLIT(A2475, ""_""), 2)"),"hungry")</f>
        <v>hungry</v>
      </c>
      <c r="F2475" s="1" t="s">
        <v>6482</v>
      </c>
      <c r="G2475" s="2">
        <f>IFERROR(__xludf.DUMMYFUNCTION("IF(B2475="""","""",COUNTA(SPLIT(B2475,"" "")))"),8.0)</f>
        <v>8</v>
      </c>
    </row>
    <row r="2476">
      <c r="A2476" s="1" t="s">
        <v>6429</v>
      </c>
      <c r="B2476" s="1" t="s">
        <v>6430</v>
      </c>
      <c r="C2476" s="1">
        <v>14.0</v>
      </c>
      <c r="D2476" s="1" t="s">
        <v>1276</v>
      </c>
      <c r="E2476" s="2" t="str">
        <f>IFERROR(__xludf.DUMMYFUNCTION("INDEX(SPLIT(A2476, ""_""), 2)"),"hungry")</f>
        <v>hungry</v>
      </c>
      <c r="F2476" s="1" t="s">
        <v>6482</v>
      </c>
      <c r="G2476" s="2">
        <f>IFERROR(__xludf.DUMMYFUNCTION("IF(B2476="""","""",COUNTA(SPLIT(B2476,"" "")))"),11.0)</f>
        <v>11</v>
      </c>
    </row>
    <row r="2477">
      <c r="A2477" s="1" t="s">
        <v>6431</v>
      </c>
      <c r="B2477" s="1" t="s">
        <v>6432</v>
      </c>
      <c r="C2477" s="1">
        <v>2.0</v>
      </c>
      <c r="D2477" s="1" t="s">
        <v>16118</v>
      </c>
      <c r="E2477" s="2" t="str">
        <f>IFERROR(__xludf.DUMMYFUNCTION("INDEX(SPLIT(A2477, ""_""), 2)"),"hungry")</f>
        <v>hungry</v>
      </c>
      <c r="F2477" s="1" t="s">
        <v>6482</v>
      </c>
      <c r="G2477" s="2">
        <f>IFERROR(__xludf.DUMMYFUNCTION("IF(B2477="""","""",COUNTA(SPLIT(B2477,"" "")))"),2.0)</f>
        <v>2</v>
      </c>
    </row>
    <row r="2478">
      <c r="A2478" s="1" t="s">
        <v>6433</v>
      </c>
      <c r="B2478" s="1" t="s">
        <v>6434</v>
      </c>
      <c r="C2478" s="1">
        <v>1.0</v>
      </c>
      <c r="D2478" s="1" t="s">
        <v>16113</v>
      </c>
      <c r="E2478" s="2" t="str">
        <f>IFERROR(__xludf.DUMMYFUNCTION("INDEX(SPLIT(A2478, ""_""), 2)"),"hungry")</f>
        <v>hungry</v>
      </c>
      <c r="F2478" s="1" t="s">
        <v>6482</v>
      </c>
      <c r="G2478" s="2">
        <f>IFERROR(__xludf.DUMMYFUNCTION("IF(B2478="""","""",COUNTA(SPLIT(B2478,"" "")))"),22.0)</f>
        <v>22</v>
      </c>
    </row>
    <row r="2479">
      <c r="A2479" s="1" t="s">
        <v>6435</v>
      </c>
      <c r="B2479" s="1" t="s">
        <v>6436</v>
      </c>
      <c r="C2479" s="1">
        <v>1.0</v>
      </c>
      <c r="D2479" s="1" t="s">
        <v>16113</v>
      </c>
      <c r="E2479" s="2" t="str">
        <f>IFERROR(__xludf.DUMMYFUNCTION("INDEX(SPLIT(A2479, ""_""), 2)"),"hungry")</f>
        <v>hungry</v>
      </c>
      <c r="F2479" s="1" t="s">
        <v>6482</v>
      </c>
      <c r="G2479" s="2">
        <f>IFERROR(__xludf.DUMMYFUNCTION("IF(B2479="""","""",COUNTA(SPLIT(B2479,"" "")))"),36.0)</f>
        <v>36</v>
      </c>
    </row>
    <row r="2480">
      <c r="A2480" s="1" t="s">
        <v>6437</v>
      </c>
      <c r="B2480" s="1" t="s">
        <v>6438</v>
      </c>
      <c r="C2480" s="1">
        <v>14.0</v>
      </c>
      <c r="D2480" s="1" t="s">
        <v>1276</v>
      </c>
      <c r="E2480" s="2" t="str">
        <f>IFERROR(__xludf.DUMMYFUNCTION("INDEX(SPLIT(A2480, ""_""), 2)"),"hungry")</f>
        <v>hungry</v>
      </c>
      <c r="F2480" s="1" t="s">
        <v>6482</v>
      </c>
      <c r="G2480" s="2">
        <f>IFERROR(__xludf.DUMMYFUNCTION("IF(B2480="""","""",COUNTA(SPLIT(B2480,"" "")))"),13.0)</f>
        <v>13</v>
      </c>
    </row>
    <row r="2481">
      <c r="A2481" s="1" t="s">
        <v>6439</v>
      </c>
      <c r="B2481" s="1" t="s">
        <v>6440</v>
      </c>
      <c r="C2481" s="1">
        <v>14.0</v>
      </c>
      <c r="D2481" s="1" t="s">
        <v>1276</v>
      </c>
      <c r="E2481" s="2" t="str">
        <f>IFERROR(__xludf.DUMMYFUNCTION("INDEX(SPLIT(A2481, ""_""), 2)"),"hungry")</f>
        <v>hungry</v>
      </c>
      <c r="F2481" s="1" t="s">
        <v>6482</v>
      </c>
      <c r="G2481" s="2">
        <f>IFERROR(__xludf.DUMMYFUNCTION("IF(B2481="""","""",COUNTA(SPLIT(B2481,"" "")))"),13.0)</f>
        <v>13</v>
      </c>
    </row>
    <row r="2482">
      <c r="A2482" s="1" t="s">
        <v>6441</v>
      </c>
      <c r="B2482" s="1" t="s">
        <v>6442</v>
      </c>
      <c r="C2482" s="1">
        <v>14.0</v>
      </c>
      <c r="D2482" s="1" t="s">
        <v>1276</v>
      </c>
      <c r="E2482" s="2" t="str">
        <f>IFERROR(__xludf.DUMMYFUNCTION("INDEX(SPLIT(A2482, ""_""), 2)"),"hungry")</f>
        <v>hungry</v>
      </c>
      <c r="F2482" s="1" t="s">
        <v>6482</v>
      </c>
      <c r="G2482" s="2">
        <f>IFERROR(__xludf.DUMMYFUNCTION("IF(B2482="""","""",COUNTA(SPLIT(B2482,"" "")))"),3.0)</f>
        <v>3</v>
      </c>
    </row>
    <row r="2483">
      <c r="A2483" s="1" t="s">
        <v>6443</v>
      </c>
      <c r="B2483" s="1" t="s">
        <v>6444</v>
      </c>
      <c r="C2483" s="1">
        <v>1.0</v>
      </c>
      <c r="D2483" s="1" t="s">
        <v>16113</v>
      </c>
      <c r="E2483" s="2" t="str">
        <f>IFERROR(__xludf.DUMMYFUNCTION("INDEX(SPLIT(A2483, ""_""), 2)"),"hungry")</f>
        <v>hungry</v>
      </c>
      <c r="F2483" s="1" t="s">
        <v>6482</v>
      </c>
      <c r="G2483" s="2">
        <f>IFERROR(__xludf.DUMMYFUNCTION("IF(B2483="""","""",COUNTA(SPLIT(B2483,"" "")))"),28.0)</f>
        <v>28</v>
      </c>
    </row>
    <row r="2484">
      <c r="A2484" s="1" t="s">
        <v>6445</v>
      </c>
      <c r="B2484" s="1" t="s">
        <v>6446</v>
      </c>
      <c r="C2484" s="1">
        <v>2.0</v>
      </c>
      <c r="D2484" s="1" t="s">
        <v>16118</v>
      </c>
      <c r="E2484" s="2" t="str">
        <f>IFERROR(__xludf.DUMMYFUNCTION("INDEX(SPLIT(A2484, ""_""), 2)"),"hungry")</f>
        <v>hungry</v>
      </c>
      <c r="F2484" s="1" t="s">
        <v>6482</v>
      </c>
      <c r="G2484" s="2">
        <f>IFERROR(__xludf.DUMMYFUNCTION("IF(B2484="""","""",COUNTA(SPLIT(B2484,"" "")))"),18.0)</f>
        <v>18</v>
      </c>
    </row>
    <row r="2485">
      <c r="A2485" s="1" t="s">
        <v>6447</v>
      </c>
      <c r="B2485" s="1" t="s">
        <v>6448</v>
      </c>
      <c r="C2485" s="1">
        <v>1.0</v>
      </c>
      <c r="D2485" s="1" t="s">
        <v>16113</v>
      </c>
      <c r="E2485" s="2" t="str">
        <f>IFERROR(__xludf.DUMMYFUNCTION("INDEX(SPLIT(A2485, ""_""), 2)"),"hungry")</f>
        <v>hungry</v>
      </c>
      <c r="F2485" s="1" t="s">
        <v>6482</v>
      </c>
      <c r="G2485" s="2">
        <f>IFERROR(__xludf.DUMMYFUNCTION("IF(B2485="""","""",COUNTA(SPLIT(B2485,"" "")))"),31.0)</f>
        <v>31</v>
      </c>
    </row>
    <row r="2486">
      <c r="A2486" s="1" t="s">
        <v>6449</v>
      </c>
      <c r="B2486" s="1" t="s">
        <v>6450</v>
      </c>
      <c r="C2486" s="1">
        <v>2.0</v>
      </c>
      <c r="D2486" s="1" t="s">
        <v>16118</v>
      </c>
      <c r="E2486" s="2" t="str">
        <f>IFERROR(__xludf.DUMMYFUNCTION("INDEX(SPLIT(A2486, ""_""), 2)"),"hungry")</f>
        <v>hungry</v>
      </c>
      <c r="F2486" s="1" t="s">
        <v>6482</v>
      </c>
      <c r="G2486" s="2">
        <f>IFERROR(__xludf.DUMMYFUNCTION("IF(B2486="""","""",COUNTA(SPLIT(B2486,"" "")))"),18.0)</f>
        <v>18</v>
      </c>
    </row>
    <row r="2487">
      <c r="A2487" s="1" t="s">
        <v>6451</v>
      </c>
      <c r="B2487" s="1" t="s">
        <v>6452</v>
      </c>
      <c r="C2487" s="1">
        <v>1.0</v>
      </c>
      <c r="D2487" s="1" t="s">
        <v>16113</v>
      </c>
      <c r="E2487" s="2" t="str">
        <f>IFERROR(__xludf.DUMMYFUNCTION("INDEX(SPLIT(A2487, ""_""), 2)"),"hungry")</f>
        <v>hungry</v>
      </c>
      <c r="F2487" s="1" t="s">
        <v>6482</v>
      </c>
      <c r="G2487" s="2">
        <f>IFERROR(__xludf.DUMMYFUNCTION("IF(B2487="""","""",COUNTA(SPLIT(B2487,"" "")))"),40.0)</f>
        <v>40</v>
      </c>
    </row>
    <row r="2488">
      <c r="A2488" s="1" t="s">
        <v>6453</v>
      </c>
      <c r="B2488" s="1" t="s">
        <v>6454</v>
      </c>
      <c r="C2488" s="1">
        <v>2.0</v>
      </c>
      <c r="D2488" s="1" t="s">
        <v>16118</v>
      </c>
      <c r="E2488" s="2" t="str">
        <f>IFERROR(__xludf.DUMMYFUNCTION("INDEX(SPLIT(A2488, ""_""), 2)"),"hungry")</f>
        <v>hungry</v>
      </c>
      <c r="F2488" s="1" t="s">
        <v>6482</v>
      </c>
      <c r="G2488" s="2">
        <f>IFERROR(__xludf.DUMMYFUNCTION("IF(B2488="""","""",COUNTA(SPLIT(B2488,"" "")))"),12.0)</f>
        <v>12</v>
      </c>
    </row>
    <row r="2489">
      <c r="A2489" s="1" t="s">
        <v>6455</v>
      </c>
      <c r="B2489" s="1" t="s">
        <v>6456</v>
      </c>
      <c r="C2489" s="1">
        <v>1.0</v>
      </c>
      <c r="D2489" s="1" t="s">
        <v>16113</v>
      </c>
      <c r="E2489" s="2" t="str">
        <f>IFERROR(__xludf.DUMMYFUNCTION("INDEX(SPLIT(A2489, ""_""), 2)"),"hungry")</f>
        <v>hungry</v>
      </c>
      <c r="F2489" s="1" t="s">
        <v>6482</v>
      </c>
      <c r="G2489" s="2">
        <f>IFERROR(__xludf.DUMMYFUNCTION("IF(B2489="""","""",COUNTA(SPLIT(B2489,"" "")))"),47.0)</f>
        <v>47</v>
      </c>
    </row>
    <row r="2490">
      <c r="A2490" s="1" t="s">
        <v>6457</v>
      </c>
      <c r="B2490" s="1" t="s">
        <v>6458</v>
      </c>
      <c r="C2490" s="1">
        <v>2.0</v>
      </c>
      <c r="D2490" s="1" t="s">
        <v>16118</v>
      </c>
      <c r="E2490" s="2" t="str">
        <f>IFERROR(__xludf.DUMMYFUNCTION("INDEX(SPLIT(A2490, ""_""), 2)"),"hungry")</f>
        <v>hungry</v>
      </c>
      <c r="F2490" s="1" t="s">
        <v>6482</v>
      </c>
      <c r="G2490" s="2">
        <f>IFERROR(__xludf.DUMMYFUNCTION("IF(B2490="""","""",COUNTA(SPLIT(B2490,"" "")))"),14.0)</f>
        <v>14</v>
      </c>
    </row>
    <row r="2491">
      <c r="A2491" s="1" t="s">
        <v>6459</v>
      </c>
      <c r="B2491" s="1" t="s">
        <v>6460</v>
      </c>
      <c r="C2491" s="1">
        <v>1.0</v>
      </c>
      <c r="D2491" s="1" t="s">
        <v>16113</v>
      </c>
      <c r="E2491" s="2" t="str">
        <f>IFERROR(__xludf.DUMMYFUNCTION("INDEX(SPLIT(A2491, ""_""), 2)"),"hungry")</f>
        <v>hungry</v>
      </c>
      <c r="F2491" s="1" t="s">
        <v>6482</v>
      </c>
      <c r="G2491" s="2">
        <f>IFERROR(__xludf.DUMMYFUNCTION("IF(B2491="""","""",COUNTA(SPLIT(B2491,"" "")))"),54.0)</f>
        <v>54</v>
      </c>
    </row>
    <row r="2492">
      <c r="A2492" s="1" t="s">
        <v>6461</v>
      </c>
      <c r="B2492" s="1" t="s">
        <v>6462</v>
      </c>
      <c r="C2492" s="1">
        <v>1.0</v>
      </c>
      <c r="D2492" s="1" t="s">
        <v>16113</v>
      </c>
      <c r="E2492" s="2" t="str">
        <f>IFERROR(__xludf.DUMMYFUNCTION("INDEX(SPLIT(A2492, ""_""), 2)"),"hungry")</f>
        <v>hungry</v>
      </c>
      <c r="F2492" s="1" t="s">
        <v>6482</v>
      </c>
      <c r="G2492" s="2">
        <f>IFERROR(__xludf.DUMMYFUNCTION("IF(B2492="""","""",COUNTA(SPLIT(B2492,"" "")))"),33.0)</f>
        <v>33</v>
      </c>
    </row>
    <row r="2493">
      <c r="A2493" s="1" t="s">
        <v>6463</v>
      </c>
      <c r="B2493" s="1" t="s">
        <v>6464</v>
      </c>
      <c r="C2493" s="1">
        <v>1.0</v>
      </c>
      <c r="D2493" s="1" t="s">
        <v>16113</v>
      </c>
      <c r="E2493" s="2" t="str">
        <f>IFERROR(__xludf.DUMMYFUNCTION("INDEX(SPLIT(A2493, ""_""), 2)"),"hungry")</f>
        <v>hungry</v>
      </c>
      <c r="F2493" s="1" t="s">
        <v>6482</v>
      </c>
      <c r="G2493" s="2">
        <f>IFERROR(__xludf.DUMMYFUNCTION("IF(B2493="""","""",COUNTA(SPLIT(B2493,"" "")))"),17.0)</f>
        <v>17</v>
      </c>
    </row>
    <row r="2494">
      <c r="A2494" s="1" t="s">
        <v>6465</v>
      </c>
      <c r="B2494" s="1" t="s">
        <v>6466</v>
      </c>
      <c r="C2494" s="1">
        <v>1.0</v>
      </c>
      <c r="D2494" s="1" t="s">
        <v>16113</v>
      </c>
      <c r="E2494" s="2" t="str">
        <f>IFERROR(__xludf.DUMMYFUNCTION("INDEX(SPLIT(A2494, ""_""), 2)"),"hungry")</f>
        <v>hungry</v>
      </c>
      <c r="F2494" s="1" t="s">
        <v>6482</v>
      </c>
      <c r="G2494" s="2">
        <f>IFERROR(__xludf.DUMMYFUNCTION("IF(B2494="""","""",COUNTA(SPLIT(B2494,"" "")))"),28.0)</f>
        <v>28</v>
      </c>
    </row>
    <row r="2495">
      <c r="A2495" s="1" t="s">
        <v>6467</v>
      </c>
      <c r="B2495" s="1" t="s">
        <v>6468</v>
      </c>
      <c r="C2495" s="1">
        <v>2.0</v>
      </c>
      <c r="D2495" s="1" t="s">
        <v>16118</v>
      </c>
      <c r="E2495" s="2" t="str">
        <f>IFERROR(__xludf.DUMMYFUNCTION("INDEX(SPLIT(A2495, ""_""), 2)"),"hungry")</f>
        <v>hungry</v>
      </c>
      <c r="F2495" s="1" t="s">
        <v>6482</v>
      </c>
      <c r="G2495" s="2">
        <f>IFERROR(__xludf.DUMMYFUNCTION("IF(B2495="""","""",COUNTA(SPLIT(B2495,"" "")))"),10.0)</f>
        <v>10</v>
      </c>
    </row>
    <row r="2496">
      <c r="A2496" s="1" t="s">
        <v>6469</v>
      </c>
      <c r="B2496" s="1" t="s">
        <v>6470</v>
      </c>
      <c r="C2496" s="1">
        <v>1.0</v>
      </c>
      <c r="D2496" s="1" t="s">
        <v>16113</v>
      </c>
      <c r="E2496" s="2" t="str">
        <f>IFERROR(__xludf.DUMMYFUNCTION("INDEX(SPLIT(A2496, ""_""), 2)"),"hungry")</f>
        <v>hungry</v>
      </c>
      <c r="F2496" s="1" t="s">
        <v>6482</v>
      </c>
      <c r="G2496" s="2">
        <f>IFERROR(__xludf.DUMMYFUNCTION("IF(B2496="""","""",COUNTA(SPLIT(B2496,"" "")))"),11.0)</f>
        <v>11</v>
      </c>
    </row>
    <row r="2497">
      <c r="A2497" s="1" t="s">
        <v>6471</v>
      </c>
      <c r="B2497" s="1" t="s">
        <v>6472</v>
      </c>
      <c r="C2497" s="1">
        <v>1.0</v>
      </c>
      <c r="D2497" s="1" t="s">
        <v>16113</v>
      </c>
      <c r="E2497" s="2" t="str">
        <f>IFERROR(__xludf.DUMMYFUNCTION("INDEX(SPLIT(A2497, ""_""), 2)"),"hungry")</f>
        <v>hungry</v>
      </c>
      <c r="F2497" s="1" t="s">
        <v>6482</v>
      </c>
      <c r="G2497" s="2">
        <f>IFERROR(__xludf.DUMMYFUNCTION("IF(B2497="""","""",COUNTA(SPLIT(B2497,"" "")))"),12.0)</f>
        <v>12</v>
      </c>
    </row>
    <row r="2498">
      <c r="A2498" s="1" t="s">
        <v>6473</v>
      </c>
      <c r="B2498" s="1" t="s">
        <v>6474</v>
      </c>
      <c r="C2498" s="1">
        <v>1.0</v>
      </c>
      <c r="D2498" s="1" t="s">
        <v>16113</v>
      </c>
      <c r="E2498" s="2" t="str">
        <f>IFERROR(__xludf.DUMMYFUNCTION("INDEX(SPLIT(A2498, ""_""), 2)"),"hungry")</f>
        <v>hungry</v>
      </c>
      <c r="F2498" s="1" t="s">
        <v>6482</v>
      </c>
      <c r="G2498" s="2">
        <f>IFERROR(__xludf.DUMMYFUNCTION("IF(B2498="""","""",COUNTA(SPLIT(B2498,"" "")))"),16.0)</f>
        <v>16</v>
      </c>
    </row>
    <row r="2499">
      <c r="A2499" s="1" t="s">
        <v>6475</v>
      </c>
      <c r="B2499" s="1" t="s">
        <v>6476</v>
      </c>
      <c r="C2499" s="1">
        <v>2.0</v>
      </c>
      <c r="D2499" s="1" t="s">
        <v>16118</v>
      </c>
      <c r="E2499" s="2" t="str">
        <f>IFERROR(__xludf.DUMMYFUNCTION("INDEX(SPLIT(A2499, ""_""), 2)"),"hungry")</f>
        <v>hungry</v>
      </c>
      <c r="F2499" s="1" t="s">
        <v>6482</v>
      </c>
      <c r="G2499" s="2">
        <f>IFERROR(__xludf.DUMMYFUNCTION("IF(B2499="""","""",COUNTA(SPLIT(B2499,"" "")))"),16.0)</f>
        <v>16</v>
      </c>
    </row>
    <row r="2500">
      <c r="A2500" s="1" t="s">
        <v>6477</v>
      </c>
      <c r="B2500" s="1" t="s">
        <v>6478</v>
      </c>
      <c r="C2500" s="1">
        <v>1.0</v>
      </c>
      <c r="D2500" s="1" t="s">
        <v>16113</v>
      </c>
      <c r="E2500" s="2" t="str">
        <f>IFERROR(__xludf.DUMMYFUNCTION("INDEX(SPLIT(A2500, ""_""), 2)"),"hungry")</f>
        <v>hungry</v>
      </c>
      <c r="F2500" s="1" t="s">
        <v>6482</v>
      </c>
      <c r="G2500" s="2">
        <f>IFERROR(__xludf.DUMMYFUNCTION("IF(B2500="""","""",COUNTA(SPLIT(B2500,"" "")))"),24.0)</f>
        <v>24</v>
      </c>
    </row>
    <row r="2501">
      <c r="A2501" s="1" t="s">
        <v>6479</v>
      </c>
      <c r="B2501" s="1" t="s">
        <v>6480</v>
      </c>
      <c r="C2501" s="1">
        <v>2.0</v>
      </c>
      <c r="D2501" s="1" t="s">
        <v>16118</v>
      </c>
      <c r="E2501" s="2" t="str">
        <f>IFERROR(__xludf.DUMMYFUNCTION("INDEX(SPLIT(A2501, ""_""), 2)"),"hungry")</f>
        <v>hungry</v>
      </c>
      <c r="F2501" s="1" t="s">
        <v>6482</v>
      </c>
      <c r="G2501" s="2">
        <f>IFERROR(__xludf.DUMMYFUNCTION("IF(B2501="""","""",COUNTA(SPLIT(B2501,"" "")))"),14.0)</f>
        <v>14</v>
      </c>
    </row>
    <row r="2502">
      <c r="A2502" s="1" t="s">
        <v>6481</v>
      </c>
      <c r="B2502" s="1" t="s">
        <v>6482</v>
      </c>
      <c r="C2502" s="1">
        <v>1.0</v>
      </c>
      <c r="D2502" s="1" t="s">
        <v>16113</v>
      </c>
      <c r="E2502" s="2" t="str">
        <f>IFERROR(__xludf.DUMMYFUNCTION("INDEX(SPLIT(A2502, ""_""), 2)"),"hungry")</f>
        <v>hungry</v>
      </c>
      <c r="F2502" s="1" t="s">
        <v>6482</v>
      </c>
      <c r="G2502" s="2">
        <f>IFERROR(__xludf.DUMMYFUNCTION("IF(B2502="""","""",COUNTA(SPLIT(B2502,"" "")))"),4.0)</f>
        <v>4</v>
      </c>
    </row>
    <row r="2503">
      <c r="A2503" s="1" t="s">
        <v>6483</v>
      </c>
      <c r="B2503" s="1" t="s">
        <v>6484</v>
      </c>
      <c r="C2503" s="1">
        <v>1.0</v>
      </c>
      <c r="D2503" s="1" t="s">
        <v>16113</v>
      </c>
      <c r="E2503" s="2" t="str">
        <f>IFERROR(__xludf.DUMMYFUNCTION("INDEX(SPLIT(A2503, ""_""), 2)"),"hungry")</f>
        <v>hungry</v>
      </c>
      <c r="F2503" s="1" t="s">
        <v>6482</v>
      </c>
      <c r="G2503" s="2">
        <f>IFERROR(__xludf.DUMMYFUNCTION("IF(B2503="""","""",COUNTA(SPLIT(B2503,"" "")))"),78.0)</f>
        <v>78</v>
      </c>
    </row>
    <row r="2504">
      <c r="A2504" s="1" t="s">
        <v>6485</v>
      </c>
      <c r="B2504" s="1" t="s">
        <v>6486</v>
      </c>
      <c r="C2504" s="1">
        <v>1.0</v>
      </c>
      <c r="D2504" s="1" t="s">
        <v>16113</v>
      </c>
      <c r="E2504" s="2" t="str">
        <f>IFERROR(__xludf.DUMMYFUNCTION("INDEX(SPLIT(A2504, ""_""), 2)"),"hungry")</f>
        <v>hungry</v>
      </c>
      <c r="F2504" s="1" t="s">
        <v>6482</v>
      </c>
      <c r="G2504" s="2">
        <f>IFERROR(__xludf.DUMMYFUNCTION("IF(B2504="""","""",COUNTA(SPLIT(B2504,"" "")))"),38.0)</f>
        <v>38</v>
      </c>
    </row>
    <row r="2505">
      <c r="A2505" s="1" t="s">
        <v>6487</v>
      </c>
      <c r="B2505" s="1" t="s">
        <v>6488</v>
      </c>
      <c r="C2505" s="1">
        <v>1.0</v>
      </c>
      <c r="D2505" s="1" t="s">
        <v>16113</v>
      </c>
      <c r="E2505" s="2" t="str">
        <f>IFERROR(__xludf.DUMMYFUNCTION("INDEX(SPLIT(A2505, ""_""), 2)"),"hungry")</f>
        <v>hungry</v>
      </c>
      <c r="F2505" s="1" t="s">
        <v>6482</v>
      </c>
      <c r="G2505" s="2">
        <f>IFERROR(__xludf.DUMMYFUNCTION("IF(B2505="""","""",COUNTA(SPLIT(B2505,"" "")))"),43.0)</f>
        <v>43</v>
      </c>
    </row>
    <row r="2506">
      <c r="A2506" s="1" t="s">
        <v>6489</v>
      </c>
      <c r="B2506" s="1" t="s">
        <v>6490</v>
      </c>
      <c r="C2506" s="1">
        <v>1.0</v>
      </c>
      <c r="D2506" s="1" t="s">
        <v>16113</v>
      </c>
      <c r="E2506" s="2" t="str">
        <f>IFERROR(__xludf.DUMMYFUNCTION("INDEX(SPLIT(A2506, ""_""), 2)"),"hungry")</f>
        <v>hungry</v>
      </c>
      <c r="F2506" s="1" t="s">
        <v>6482</v>
      </c>
      <c r="G2506" s="2">
        <f>IFERROR(__xludf.DUMMYFUNCTION("IF(B2506="""","""",COUNTA(SPLIT(B2506,"" "")))"),35.0)</f>
        <v>35</v>
      </c>
    </row>
    <row r="2507">
      <c r="A2507" s="1" t="s">
        <v>6491</v>
      </c>
      <c r="B2507" s="1" t="s">
        <v>6492</v>
      </c>
      <c r="C2507" s="1">
        <v>1.0</v>
      </c>
      <c r="D2507" s="1" t="s">
        <v>16113</v>
      </c>
      <c r="E2507" s="2" t="str">
        <f>IFERROR(__xludf.DUMMYFUNCTION("INDEX(SPLIT(A2507, ""_""), 2)"),"hungry")</f>
        <v>hungry</v>
      </c>
      <c r="F2507" s="1" t="s">
        <v>6482</v>
      </c>
      <c r="G2507" s="2">
        <f>IFERROR(__xludf.DUMMYFUNCTION("IF(B2507="""","""",COUNTA(SPLIT(B2507,"" "")))"),38.0)</f>
        <v>38</v>
      </c>
    </row>
    <row r="2508">
      <c r="A2508" s="1" t="s">
        <v>6493</v>
      </c>
      <c r="B2508" s="1" t="s">
        <v>6494</v>
      </c>
      <c r="C2508" s="1">
        <v>1.0</v>
      </c>
      <c r="D2508" s="1" t="s">
        <v>16113</v>
      </c>
      <c r="E2508" s="2" t="str">
        <f>IFERROR(__xludf.DUMMYFUNCTION("INDEX(SPLIT(A2508, ""_""), 2)"),"hungry")</f>
        <v>hungry</v>
      </c>
      <c r="F2508" s="1" t="s">
        <v>6482</v>
      </c>
      <c r="G2508" s="2">
        <f>IFERROR(__xludf.DUMMYFUNCTION("IF(B2508="""","""",COUNTA(SPLIT(B2508,"" "")))"),37.0)</f>
        <v>37</v>
      </c>
    </row>
    <row r="2509">
      <c r="A2509" s="1" t="s">
        <v>6495</v>
      </c>
      <c r="B2509" s="1" t="s">
        <v>6496</v>
      </c>
      <c r="C2509" s="1">
        <v>1.0</v>
      </c>
      <c r="D2509" s="1" t="s">
        <v>16113</v>
      </c>
      <c r="E2509" s="2" t="str">
        <f>IFERROR(__xludf.DUMMYFUNCTION("INDEX(SPLIT(A2509, ""_""), 2)"),"hungry")</f>
        <v>hungry</v>
      </c>
      <c r="F2509" s="1" t="s">
        <v>6482</v>
      </c>
      <c r="G2509" s="2">
        <f>IFERROR(__xludf.DUMMYFUNCTION("IF(B2509="""","""",COUNTA(SPLIT(B2509,"" "")))"),17.0)</f>
        <v>17</v>
      </c>
    </row>
    <row r="2510">
      <c r="A2510" s="1" t="s">
        <v>6497</v>
      </c>
      <c r="B2510" s="1" t="s">
        <v>6498</v>
      </c>
      <c r="C2510" s="1">
        <v>1.0</v>
      </c>
      <c r="D2510" s="1" t="s">
        <v>16113</v>
      </c>
      <c r="E2510" s="2" t="str">
        <f>IFERROR(__xludf.DUMMYFUNCTION("INDEX(SPLIT(A2510, ""_""), 2)"),"hungry")</f>
        <v>hungry</v>
      </c>
      <c r="F2510" s="1" t="s">
        <v>6482</v>
      </c>
      <c r="G2510" s="2">
        <f>IFERROR(__xludf.DUMMYFUNCTION("IF(B2510="""","""",COUNTA(SPLIT(B2510,"" "")))"),38.0)</f>
        <v>38</v>
      </c>
    </row>
    <row r="2511">
      <c r="A2511" s="1" t="s">
        <v>6499</v>
      </c>
      <c r="B2511" s="1" t="s">
        <v>6500</v>
      </c>
      <c r="C2511" s="1">
        <v>1.0</v>
      </c>
      <c r="D2511" s="1" t="s">
        <v>16113</v>
      </c>
      <c r="E2511" s="2" t="str">
        <f>IFERROR(__xludf.DUMMYFUNCTION("INDEX(SPLIT(A2511, ""_""), 2)"),"hungry")</f>
        <v>hungry</v>
      </c>
      <c r="F2511" s="1" t="s">
        <v>6482</v>
      </c>
      <c r="G2511" s="2">
        <f>IFERROR(__xludf.DUMMYFUNCTION("IF(B2511="""","""",COUNTA(SPLIT(B2511,"" "")))"),17.0)</f>
        <v>17</v>
      </c>
    </row>
    <row r="2512">
      <c r="A2512" s="1" t="s">
        <v>6501</v>
      </c>
      <c r="B2512" s="1" t="s">
        <v>6502</v>
      </c>
      <c r="C2512" s="1">
        <v>2.0</v>
      </c>
      <c r="D2512" s="1" t="s">
        <v>16118</v>
      </c>
      <c r="E2512" s="2" t="str">
        <f>IFERROR(__xludf.DUMMYFUNCTION("INDEX(SPLIT(A2512, ""_""), 2)"),"hungry")</f>
        <v>hungry</v>
      </c>
      <c r="F2512" s="1" t="s">
        <v>6482</v>
      </c>
      <c r="G2512" s="2">
        <f>IFERROR(__xludf.DUMMYFUNCTION("IF(B2512="""","""",COUNTA(SPLIT(B2512,"" "")))"),25.0)</f>
        <v>25</v>
      </c>
    </row>
    <row r="2513">
      <c r="A2513" s="1" t="s">
        <v>6503</v>
      </c>
      <c r="B2513" s="1" t="s">
        <v>6504</v>
      </c>
      <c r="C2513" s="1">
        <v>1.0</v>
      </c>
      <c r="D2513" s="1" t="s">
        <v>16113</v>
      </c>
      <c r="E2513" s="2" t="str">
        <f>IFERROR(__xludf.DUMMYFUNCTION("INDEX(SPLIT(A2513, ""_""), 2)"),"hungry")</f>
        <v>hungry</v>
      </c>
      <c r="F2513" s="1" t="s">
        <v>6482</v>
      </c>
      <c r="G2513" s="2">
        <f>IFERROR(__xludf.DUMMYFUNCTION("IF(B2513="""","""",COUNTA(SPLIT(B2513,"" "")))"),6.0)</f>
        <v>6</v>
      </c>
    </row>
    <row r="2514">
      <c r="A2514" s="1" t="s">
        <v>6505</v>
      </c>
      <c r="B2514" s="1" t="s">
        <v>6506</v>
      </c>
      <c r="C2514" s="1">
        <v>2.0</v>
      </c>
      <c r="D2514" s="1" t="s">
        <v>16118</v>
      </c>
      <c r="E2514" s="2" t="str">
        <f>IFERROR(__xludf.DUMMYFUNCTION("INDEX(SPLIT(A2514, ""_""), 2)"),"hungry")</f>
        <v>hungry</v>
      </c>
      <c r="F2514" s="1" t="s">
        <v>6482</v>
      </c>
      <c r="G2514" s="2">
        <f>IFERROR(__xludf.DUMMYFUNCTION("IF(B2514="""","""",COUNTA(SPLIT(B2514,"" "")))"),18.0)</f>
        <v>18</v>
      </c>
    </row>
    <row r="2515">
      <c r="A2515" s="1" t="s">
        <v>6507</v>
      </c>
      <c r="B2515" s="1" t="s">
        <v>6508</v>
      </c>
      <c r="C2515" s="1">
        <v>1.0</v>
      </c>
      <c r="D2515" s="1" t="s">
        <v>16113</v>
      </c>
      <c r="E2515" s="2" t="str">
        <f>IFERROR(__xludf.DUMMYFUNCTION("INDEX(SPLIT(A2515, ""_""), 2)"),"hungry")</f>
        <v>hungry</v>
      </c>
      <c r="F2515" s="1" t="s">
        <v>6482</v>
      </c>
      <c r="G2515" s="2">
        <f>IFERROR(__xludf.DUMMYFUNCTION("IF(B2515="""","""",COUNTA(SPLIT(B2515,"" "")))"),13.0)</f>
        <v>13</v>
      </c>
    </row>
    <row r="2516">
      <c r="A2516" s="1" t="s">
        <v>6509</v>
      </c>
      <c r="B2516" s="1" t="s">
        <v>6510</v>
      </c>
      <c r="C2516" s="1">
        <v>14.0</v>
      </c>
      <c r="D2516" s="1" t="s">
        <v>1276</v>
      </c>
      <c r="E2516" s="2" t="str">
        <f>IFERROR(__xludf.DUMMYFUNCTION("INDEX(SPLIT(A2516, ""_""), 2)"),"hungry")</f>
        <v>hungry</v>
      </c>
      <c r="F2516" s="1" t="s">
        <v>6482</v>
      </c>
      <c r="G2516" s="2">
        <f>IFERROR(__xludf.DUMMYFUNCTION("IF(B2516="""","""",COUNTA(SPLIT(B2516,"" "")))"),14.0)</f>
        <v>14</v>
      </c>
    </row>
    <row r="2517">
      <c r="A2517" s="1" t="s">
        <v>6511</v>
      </c>
      <c r="B2517" s="1" t="s">
        <v>6512</v>
      </c>
      <c r="C2517" s="1">
        <v>14.0</v>
      </c>
      <c r="D2517" s="1" t="s">
        <v>1276</v>
      </c>
      <c r="E2517" s="2" t="str">
        <f>IFERROR(__xludf.DUMMYFUNCTION("INDEX(SPLIT(A2517, ""_""), 2)"),"hungry")</f>
        <v>hungry</v>
      </c>
      <c r="F2517" s="1" t="s">
        <v>6482</v>
      </c>
      <c r="G2517" s="2">
        <f>IFERROR(__xludf.DUMMYFUNCTION("IF(B2517="""","""",COUNTA(SPLIT(B2517,"" "")))"),25.0)</f>
        <v>25</v>
      </c>
    </row>
    <row r="2518">
      <c r="A2518" s="1" t="s">
        <v>6513</v>
      </c>
      <c r="B2518" s="1" t="s">
        <v>6514</v>
      </c>
      <c r="C2518" s="1">
        <v>14.0</v>
      </c>
      <c r="D2518" s="1" t="s">
        <v>1276</v>
      </c>
      <c r="E2518" s="2" t="str">
        <f>IFERROR(__xludf.DUMMYFUNCTION("INDEX(SPLIT(A2518, ""_""), 2)"),"hungry")</f>
        <v>hungry</v>
      </c>
      <c r="F2518" s="1" t="s">
        <v>6482</v>
      </c>
      <c r="G2518" s="2">
        <f>IFERROR(__xludf.DUMMYFUNCTION("IF(B2518="""","""",COUNTA(SPLIT(B2518,"" "")))"),14.0)</f>
        <v>14</v>
      </c>
    </row>
    <row r="2519">
      <c r="A2519" s="1" t="s">
        <v>6515</v>
      </c>
      <c r="B2519" s="1" t="s">
        <v>6516</v>
      </c>
      <c r="C2519" s="1">
        <v>2.0</v>
      </c>
      <c r="D2519" s="1" t="s">
        <v>16118</v>
      </c>
      <c r="E2519" s="2" t="str">
        <f>IFERROR(__xludf.DUMMYFUNCTION("INDEX(SPLIT(A2519, ""_""), 2)"),"hungry")</f>
        <v>hungry</v>
      </c>
      <c r="F2519" s="1" t="s">
        <v>6482</v>
      </c>
      <c r="G2519" s="2">
        <f>IFERROR(__xludf.DUMMYFUNCTION("IF(B2519="""","""",COUNTA(SPLIT(B2519,"" "")))"),3.0)</f>
        <v>3</v>
      </c>
    </row>
    <row r="2520">
      <c r="A2520" s="1" t="s">
        <v>6517</v>
      </c>
      <c r="B2520" s="1" t="s">
        <v>6518</v>
      </c>
      <c r="C2520" s="1">
        <v>1.0</v>
      </c>
      <c r="D2520" s="1" t="s">
        <v>16113</v>
      </c>
      <c r="E2520" s="2" t="str">
        <f>IFERROR(__xludf.DUMMYFUNCTION("INDEX(SPLIT(A2520, ""_""), 2)"),"hungry")</f>
        <v>hungry</v>
      </c>
      <c r="F2520" s="1" t="s">
        <v>6482</v>
      </c>
      <c r="G2520" s="2">
        <f>IFERROR(__xludf.DUMMYFUNCTION("IF(B2520="""","""",COUNTA(SPLIT(B2520,"" "")))"),35.0)</f>
        <v>35</v>
      </c>
    </row>
    <row r="2521">
      <c r="A2521" s="1" t="s">
        <v>6519</v>
      </c>
      <c r="B2521" s="1" t="s">
        <v>6520</v>
      </c>
      <c r="C2521" s="1">
        <v>14.0</v>
      </c>
      <c r="D2521" s="1" t="s">
        <v>1276</v>
      </c>
      <c r="E2521" s="2" t="str">
        <f>IFERROR(__xludf.DUMMYFUNCTION("INDEX(SPLIT(A2521, ""_""), 2)"),"hungry")</f>
        <v>hungry</v>
      </c>
      <c r="F2521" s="1" t="s">
        <v>6482</v>
      </c>
      <c r="G2521" s="2">
        <f>IFERROR(__xludf.DUMMYFUNCTION("IF(B2521="""","""",COUNTA(SPLIT(B2521,"" "")))"),7.0)</f>
        <v>7</v>
      </c>
    </row>
    <row r="2522">
      <c r="A2522" s="1" t="s">
        <v>6521</v>
      </c>
      <c r="B2522" s="1" t="s">
        <v>6522</v>
      </c>
      <c r="C2522" s="1">
        <v>14.0</v>
      </c>
      <c r="D2522" s="1" t="s">
        <v>1276</v>
      </c>
      <c r="E2522" s="2" t="str">
        <f>IFERROR(__xludf.DUMMYFUNCTION("INDEX(SPLIT(A2522, ""_""), 2)"),"hungry")</f>
        <v>hungry</v>
      </c>
      <c r="F2522" s="1" t="s">
        <v>6482</v>
      </c>
      <c r="G2522" s="2">
        <f>IFERROR(__xludf.DUMMYFUNCTION("IF(B2522="""","""",COUNTA(SPLIT(B2522,"" "")))"),2.0)</f>
        <v>2</v>
      </c>
    </row>
    <row r="2523">
      <c r="A2523" s="1" t="s">
        <v>6523</v>
      </c>
      <c r="B2523" s="1" t="s">
        <v>6524</v>
      </c>
      <c r="C2523" s="1">
        <v>2.0</v>
      </c>
      <c r="D2523" s="1" t="s">
        <v>16118</v>
      </c>
      <c r="E2523" s="2" t="str">
        <f>IFERROR(__xludf.DUMMYFUNCTION("INDEX(SPLIT(A2523, ""_""), 2)"),"hungry")</f>
        <v>hungry</v>
      </c>
      <c r="F2523" s="1" t="s">
        <v>6482</v>
      </c>
      <c r="G2523" s="2">
        <f>IFERROR(__xludf.DUMMYFUNCTION("IF(B2523="""","""",COUNTA(SPLIT(B2523,"" "")))"),9.0)</f>
        <v>9</v>
      </c>
    </row>
    <row r="2524">
      <c r="A2524" s="1" t="s">
        <v>6525</v>
      </c>
      <c r="B2524" s="1" t="s">
        <v>6526</v>
      </c>
      <c r="C2524" s="1">
        <v>4.0</v>
      </c>
      <c r="D2524" s="1" t="s">
        <v>16098</v>
      </c>
      <c r="E2524" s="2" t="str">
        <f>IFERROR(__xludf.DUMMYFUNCTION("INDEX(SPLIT(A2524, ""_""), 2)"),"hungry")</f>
        <v>hungry</v>
      </c>
      <c r="F2524" s="1" t="s">
        <v>6482</v>
      </c>
      <c r="G2524" s="2">
        <f>IFERROR(__xludf.DUMMYFUNCTION("IF(B2524="""","""",COUNTA(SPLIT(B2524,"" "")))"),21.0)</f>
        <v>21</v>
      </c>
    </row>
    <row r="2525">
      <c r="A2525" s="1" t="s">
        <v>6527</v>
      </c>
      <c r="B2525" s="1" t="s">
        <v>6528</v>
      </c>
      <c r="C2525" s="1">
        <v>14.0</v>
      </c>
      <c r="D2525" s="1" t="s">
        <v>1276</v>
      </c>
      <c r="E2525" s="2" t="str">
        <f>IFERROR(__xludf.DUMMYFUNCTION("INDEX(SPLIT(A2525, ""_""), 2)"),"hungry")</f>
        <v>hungry</v>
      </c>
      <c r="F2525" s="1" t="s">
        <v>6482</v>
      </c>
      <c r="G2525" s="2">
        <f>IFERROR(__xludf.DUMMYFUNCTION("IF(B2525="""","""",COUNTA(SPLIT(B2525,"" "")))"),8.0)</f>
        <v>8</v>
      </c>
    </row>
    <row r="2526">
      <c r="A2526" s="1" t="s">
        <v>6529</v>
      </c>
      <c r="B2526" s="1" t="s">
        <v>6530</v>
      </c>
      <c r="C2526" s="1">
        <v>14.0</v>
      </c>
      <c r="D2526" s="1" t="s">
        <v>1276</v>
      </c>
      <c r="E2526" s="2" t="str">
        <f>IFERROR(__xludf.DUMMYFUNCTION("INDEX(SPLIT(A2526, ""_""), 2)"),"hungry")</f>
        <v>hungry</v>
      </c>
      <c r="F2526" s="1" t="s">
        <v>6482</v>
      </c>
      <c r="G2526" s="2">
        <f>IFERROR(__xludf.DUMMYFUNCTION("IF(B2526="""","""",COUNTA(SPLIT(B2526,"" "")))"),1.0)</f>
        <v>1</v>
      </c>
    </row>
    <row r="2527">
      <c r="A2527" s="1" t="s">
        <v>6531</v>
      </c>
      <c r="B2527" s="1" t="s">
        <v>6532</v>
      </c>
      <c r="C2527" s="1">
        <v>1.0</v>
      </c>
      <c r="D2527" s="1" t="s">
        <v>16113</v>
      </c>
      <c r="E2527" s="2" t="str">
        <f>IFERROR(__xludf.DUMMYFUNCTION("INDEX(SPLIT(A2527, ""_""), 2)"),"hungry")</f>
        <v>hungry</v>
      </c>
      <c r="F2527" s="1" t="s">
        <v>6482</v>
      </c>
      <c r="G2527" s="2">
        <f>IFERROR(__xludf.DUMMYFUNCTION("IF(B2527="""","""",COUNTA(SPLIT(B2527,"" "")))"),36.0)</f>
        <v>36</v>
      </c>
    </row>
    <row r="2528">
      <c r="A2528" s="1" t="s">
        <v>6533</v>
      </c>
      <c r="B2528" s="1" t="s">
        <v>6534</v>
      </c>
      <c r="C2528" s="1">
        <v>14.0</v>
      </c>
      <c r="D2528" s="1" t="s">
        <v>1276</v>
      </c>
      <c r="E2528" s="2" t="str">
        <f>IFERROR(__xludf.DUMMYFUNCTION("INDEX(SPLIT(A2528, ""_""), 2)"),"hungry")</f>
        <v>hungry</v>
      </c>
      <c r="F2528" s="1" t="s">
        <v>6482</v>
      </c>
      <c r="G2528" s="2">
        <f>IFERROR(__xludf.DUMMYFUNCTION("IF(B2528="""","""",COUNTA(SPLIT(B2528,"" "")))"),9.0)</f>
        <v>9</v>
      </c>
    </row>
    <row r="2529">
      <c r="A2529" s="1" t="s">
        <v>6535</v>
      </c>
      <c r="B2529" s="1" t="s">
        <v>6536</v>
      </c>
      <c r="C2529" s="1">
        <v>2.0</v>
      </c>
      <c r="D2529" s="1" t="s">
        <v>16118</v>
      </c>
      <c r="E2529" s="2" t="str">
        <f>IFERROR(__xludf.DUMMYFUNCTION("INDEX(SPLIT(A2529, ""_""), 2)"),"hungry")</f>
        <v>hungry</v>
      </c>
      <c r="F2529" s="1" t="s">
        <v>6482</v>
      </c>
      <c r="G2529" s="2">
        <f>IFERROR(__xludf.DUMMYFUNCTION("IF(B2529="""","""",COUNTA(SPLIT(B2529,"" "")))"),6.0)</f>
        <v>6</v>
      </c>
    </row>
    <row r="2530">
      <c r="A2530" s="1" t="s">
        <v>6537</v>
      </c>
      <c r="B2530" s="1" t="s">
        <v>6538</v>
      </c>
      <c r="C2530" s="1">
        <v>14.0</v>
      </c>
      <c r="D2530" s="1" t="s">
        <v>1276</v>
      </c>
      <c r="E2530" s="2" t="str">
        <f>IFERROR(__xludf.DUMMYFUNCTION("INDEX(SPLIT(A2530, ""_""), 2)"),"hungry")</f>
        <v>hungry</v>
      </c>
      <c r="F2530" s="1" t="s">
        <v>6482</v>
      </c>
      <c r="G2530" s="2">
        <f>IFERROR(__xludf.DUMMYFUNCTION("IF(B2530="""","""",COUNTA(SPLIT(B2530,"" "")))"),12.0)</f>
        <v>12</v>
      </c>
    </row>
    <row r="2531">
      <c r="A2531" s="1" t="s">
        <v>6539</v>
      </c>
      <c r="B2531" s="1" t="s">
        <v>6540</v>
      </c>
      <c r="C2531" s="1">
        <v>2.0</v>
      </c>
      <c r="D2531" s="1" t="s">
        <v>16118</v>
      </c>
      <c r="E2531" s="2" t="str">
        <f>IFERROR(__xludf.DUMMYFUNCTION("INDEX(SPLIT(A2531, ""_""), 2)"),"hungry")</f>
        <v>hungry</v>
      </c>
      <c r="F2531" s="1" t="s">
        <v>6482</v>
      </c>
      <c r="G2531" s="2">
        <f>IFERROR(__xludf.DUMMYFUNCTION("IF(B2531="""","""",COUNTA(SPLIT(B2531,"" "")))"),7.0)</f>
        <v>7</v>
      </c>
    </row>
    <row r="2532">
      <c r="A2532" s="1" t="s">
        <v>6541</v>
      </c>
      <c r="B2532" s="1" t="s">
        <v>6542</v>
      </c>
      <c r="C2532" s="1">
        <v>1.0</v>
      </c>
      <c r="D2532" s="1" t="s">
        <v>16113</v>
      </c>
      <c r="E2532" s="2" t="str">
        <f>IFERROR(__xludf.DUMMYFUNCTION("INDEX(SPLIT(A2532, ""_""), 2)"),"hungry")</f>
        <v>hungry</v>
      </c>
      <c r="F2532" s="1" t="s">
        <v>6482</v>
      </c>
      <c r="G2532" s="2">
        <f>IFERROR(__xludf.DUMMYFUNCTION("IF(B2532="""","""",COUNTA(SPLIT(B2532,"" "")))"),39.0)</f>
        <v>39</v>
      </c>
    </row>
    <row r="2533">
      <c r="A2533" s="1" t="s">
        <v>6543</v>
      </c>
      <c r="B2533" s="1" t="s">
        <v>6544</v>
      </c>
      <c r="C2533" s="1">
        <v>14.0</v>
      </c>
      <c r="D2533" s="1" t="s">
        <v>1276</v>
      </c>
      <c r="E2533" s="2" t="str">
        <f>IFERROR(__xludf.DUMMYFUNCTION("INDEX(SPLIT(A2533, ""_""), 2)"),"hungry")</f>
        <v>hungry</v>
      </c>
      <c r="F2533" s="1" t="s">
        <v>6482</v>
      </c>
      <c r="G2533" s="2">
        <f>IFERROR(__xludf.DUMMYFUNCTION("IF(B2533="""","""",COUNTA(SPLIT(B2533,"" "")))"),18.0)</f>
        <v>18</v>
      </c>
    </row>
    <row r="2534">
      <c r="A2534" s="1" t="s">
        <v>6545</v>
      </c>
      <c r="B2534" s="1" t="s">
        <v>6546</v>
      </c>
      <c r="C2534" s="1">
        <v>2.0</v>
      </c>
      <c r="D2534" s="1" t="s">
        <v>16118</v>
      </c>
      <c r="E2534" s="2" t="str">
        <f>IFERROR(__xludf.DUMMYFUNCTION("INDEX(SPLIT(A2534, ""_""), 2)"),"hungry")</f>
        <v>hungry</v>
      </c>
      <c r="F2534" s="1" t="s">
        <v>6482</v>
      </c>
      <c r="G2534" s="2">
        <f>IFERROR(__xludf.DUMMYFUNCTION("IF(B2534="""","""",COUNTA(SPLIT(B2534,"" "")))"),8.0)</f>
        <v>8</v>
      </c>
    </row>
    <row r="2535">
      <c r="A2535" s="1" t="s">
        <v>6547</v>
      </c>
      <c r="B2535" s="1" t="s">
        <v>6548</v>
      </c>
      <c r="C2535" s="1">
        <v>1.0</v>
      </c>
      <c r="D2535" s="1" t="s">
        <v>16113</v>
      </c>
      <c r="E2535" s="2" t="str">
        <f>IFERROR(__xludf.DUMMYFUNCTION("INDEX(SPLIT(A2535, ""_""), 2)"),"hungry")</f>
        <v>hungry</v>
      </c>
      <c r="F2535" s="1" t="s">
        <v>6482</v>
      </c>
      <c r="G2535" s="2">
        <f>IFERROR(__xludf.DUMMYFUNCTION("IF(B2535="""","""",COUNTA(SPLIT(B2535,"" "")))"),16.0)</f>
        <v>16</v>
      </c>
    </row>
    <row r="2536">
      <c r="A2536" s="1" t="s">
        <v>6549</v>
      </c>
      <c r="B2536" s="1" t="s">
        <v>6550</v>
      </c>
      <c r="C2536" s="1">
        <v>1.0</v>
      </c>
      <c r="D2536" s="1" t="s">
        <v>16113</v>
      </c>
      <c r="E2536" s="2" t="str">
        <f>IFERROR(__xludf.DUMMYFUNCTION("INDEX(SPLIT(A2536, ""_""), 2)"),"hungry")</f>
        <v>hungry</v>
      </c>
      <c r="F2536" s="1" t="s">
        <v>6482</v>
      </c>
      <c r="G2536" s="2">
        <f>IFERROR(__xludf.DUMMYFUNCTION("IF(B2536="""","""",COUNTA(SPLIT(B2536,"" "")))"),36.0)</f>
        <v>36</v>
      </c>
    </row>
    <row r="2537">
      <c r="A2537" s="1" t="s">
        <v>6551</v>
      </c>
      <c r="B2537" s="1" t="s">
        <v>6552</v>
      </c>
      <c r="C2537" s="1">
        <v>2.0</v>
      </c>
      <c r="D2537" s="1" t="s">
        <v>16118</v>
      </c>
      <c r="E2537" s="2" t="str">
        <f>IFERROR(__xludf.DUMMYFUNCTION("INDEX(SPLIT(A2537, ""_""), 2)"),"hungry")</f>
        <v>hungry</v>
      </c>
      <c r="F2537" s="1" t="s">
        <v>6482</v>
      </c>
      <c r="G2537" s="2">
        <f>IFERROR(__xludf.DUMMYFUNCTION("IF(B2537="""","""",COUNTA(SPLIT(B2537,"" "")))"),24.0)</f>
        <v>24</v>
      </c>
    </row>
    <row r="2538">
      <c r="A2538" s="1" t="s">
        <v>6553</v>
      </c>
      <c r="B2538" s="1" t="s">
        <v>6554</v>
      </c>
      <c r="C2538" s="1">
        <v>1.0</v>
      </c>
      <c r="D2538" s="1" t="s">
        <v>16113</v>
      </c>
      <c r="E2538" s="2" t="str">
        <f>IFERROR(__xludf.DUMMYFUNCTION("INDEX(SPLIT(A2538, ""_""), 2)"),"hungry")</f>
        <v>hungry</v>
      </c>
      <c r="F2538" s="1" t="s">
        <v>6482</v>
      </c>
      <c r="G2538" s="2">
        <f>IFERROR(__xludf.DUMMYFUNCTION("IF(B2538="""","""",COUNTA(SPLIT(B2538,"" "")))"),35.0)</f>
        <v>35</v>
      </c>
    </row>
    <row r="2539">
      <c r="A2539" s="1" t="s">
        <v>6555</v>
      </c>
      <c r="B2539" s="1" t="s">
        <v>6556</v>
      </c>
      <c r="C2539" s="1">
        <v>4.0</v>
      </c>
      <c r="D2539" s="1" t="s">
        <v>16098</v>
      </c>
      <c r="E2539" s="2" t="str">
        <f>IFERROR(__xludf.DUMMYFUNCTION("INDEX(SPLIT(A2539, ""_""), 2)"),"hungry")</f>
        <v>hungry</v>
      </c>
      <c r="F2539" s="1" t="s">
        <v>6482</v>
      </c>
      <c r="G2539" s="2">
        <f>IFERROR(__xludf.DUMMYFUNCTION("IF(B2539="""","""",COUNTA(SPLIT(B2539,"" "")))"),2.0)</f>
        <v>2</v>
      </c>
    </row>
    <row r="2540">
      <c r="A2540" s="1" t="s">
        <v>6557</v>
      </c>
      <c r="B2540" s="1" t="s">
        <v>6558</v>
      </c>
      <c r="C2540" s="1">
        <v>5.0</v>
      </c>
      <c r="D2540" s="1" t="s">
        <v>16100</v>
      </c>
      <c r="E2540" s="2" t="str">
        <f>IFERROR(__xludf.DUMMYFUNCTION("INDEX(SPLIT(A2540, ""_""), 2)"),"hungry")</f>
        <v>hungry</v>
      </c>
      <c r="F2540" s="1" t="s">
        <v>6482</v>
      </c>
      <c r="G2540" s="2">
        <f>IFERROR(__xludf.DUMMYFUNCTION("IF(B2540="""","""",COUNTA(SPLIT(B2540,"" "")))"),3.0)</f>
        <v>3</v>
      </c>
    </row>
    <row r="2541">
      <c r="A2541" s="1" t="s">
        <v>6559</v>
      </c>
      <c r="B2541" s="1" t="s">
        <v>6560</v>
      </c>
      <c r="C2541" s="1">
        <v>4.0</v>
      </c>
      <c r="D2541" s="1" t="s">
        <v>16098</v>
      </c>
      <c r="E2541" s="2" t="str">
        <f>IFERROR(__xludf.DUMMYFUNCTION("INDEX(SPLIT(A2541, ""_""), 2)"),"hungry")</f>
        <v>hungry</v>
      </c>
      <c r="F2541" s="1" t="s">
        <v>6482</v>
      </c>
      <c r="G2541" s="2">
        <f>IFERROR(__xludf.DUMMYFUNCTION("IF(B2541="""","""",COUNTA(SPLIT(B2541,"" "")))"),4.0)</f>
        <v>4</v>
      </c>
    </row>
    <row r="2542">
      <c r="A2542" s="1" t="s">
        <v>6561</v>
      </c>
      <c r="B2542" s="1" t="s">
        <v>6562</v>
      </c>
      <c r="C2542" s="1">
        <v>5.0</v>
      </c>
      <c r="D2542" s="1" t="s">
        <v>16100</v>
      </c>
      <c r="E2542" s="2" t="str">
        <f>IFERROR(__xludf.DUMMYFUNCTION("INDEX(SPLIT(A2542, ""_""), 2)"),"hungry")</f>
        <v>hungry</v>
      </c>
      <c r="F2542" s="1" t="s">
        <v>6482</v>
      </c>
      <c r="G2542" s="2">
        <f>IFERROR(__xludf.DUMMYFUNCTION("IF(B2542="""","""",COUNTA(SPLIT(B2542,"" "")))"),5.0)</f>
        <v>5</v>
      </c>
    </row>
    <row r="2543">
      <c r="A2543" s="1" t="s">
        <v>6563</v>
      </c>
      <c r="B2543" s="1" t="s">
        <v>6564</v>
      </c>
      <c r="C2543" s="1">
        <v>14.0</v>
      </c>
      <c r="D2543" s="1" t="s">
        <v>1276</v>
      </c>
      <c r="E2543" s="2" t="str">
        <f>IFERROR(__xludf.DUMMYFUNCTION("INDEX(SPLIT(A2543, ""_""), 2)"),"hungry")</f>
        <v>hungry</v>
      </c>
      <c r="F2543" s="1" t="s">
        <v>6482</v>
      </c>
      <c r="G2543" s="2">
        <f>IFERROR(__xludf.DUMMYFUNCTION("IF(B2543="""","""",COUNTA(SPLIT(B2543,"" "")))"),6.0)</f>
        <v>6</v>
      </c>
    </row>
    <row r="2544">
      <c r="A2544" s="1" t="s">
        <v>6565</v>
      </c>
      <c r="B2544" s="1" t="s">
        <v>6566</v>
      </c>
      <c r="C2544" s="1">
        <v>6.0</v>
      </c>
      <c r="D2544" s="1" t="s">
        <v>1128</v>
      </c>
      <c r="E2544" s="2" t="str">
        <f>IFERROR(__xludf.DUMMYFUNCTION("INDEX(SPLIT(A2544, ""_""), 2)"),"infested")</f>
        <v>infested</v>
      </c>
      <c r="F2544" s="1" t="s">
        <v>6686</v>
      </c>
      <c r="G2544" s="2">
        <f>IFERROR(__xludf.DUMMYFUNCTION("IF(B2544="""","""",COUNTA(SPLIT(B2544,"" "")))"),12.0)</f>
        <v>12</v>
      </c>
    </row>
    <row r="2545">
      <c r="A2545" s="1" t="s">
        <v>6567</v>
      </c>
      <c r="B2545" s="1" t="s">
        <v>6568</v>
      </c>
      <c r="C2545" s="1">
        <v>6.0</v>
      </c>
      <c r="D2545" s="1" t="s">
        <v>1128</v>
      </c>
      <c r="E2545" s="2" t="str">
        <f>IFERROR(__xludf.DUMMYFUNCTION("INDEX(SPLIT(A2545, ""_""), 2)"),"infested")</f>
        <v>infested</v>
      </c>
      <c r="F2545" s="1" t="s">
        <v>6686</v>
      </c>
      <c r="G2545" s="2">
        <f>IFERROR(__xludf.DUMMYFUNCTION("IF(B2545="""","""",COUNTA(SPLIT(B2545,"" "")))"),11.0)</f>
        <v>11</v>
      </c>
    </row>
    <row r="2546">
      <c r="A2546" s="1" t="s">
        <v>6569</v>
      </c>
      <c r="B2546" s="1" t="s">
        <v>6570</v>
      </c>
      <c r="C2546" s="1">
        <v>6.0</v>
      </c>
      <c r="D2546" s="1" t="s">
        <v>1128</v>
      </c>
      <c r="E2546" s="2" t="str">
        <f>IFERROR(__xludf.DUMMYFUNCTION("INDEX(SPLIT(A2546, ""_""), 2)"),"infested")</f>
        <v>infested</v>
      </c>
      <c r="F2546" s="1" t="s">
        <v>6686</v>
      </c>
      <c r="G2546" s="2">
        <f>IFERROR(__xludf.DUMMYFUNCTION("IF(B2546="""","""",COUNTA(SPLIT(B2546,"" "")))"),8.0)</f>
        <v>8</v>
      </c>
    </row>
    <row r="2547">
      <c r="A2547" s="1" t="s">
        <v>6571</v>
      </c>
      <c r="B2547" s="1" t="s">
        <v>6572</v>
      </c>
      <c r="C2547" s="1">
        <v>6.0</v>
      </c>
      <c r="D2547" s="1" t="s">
        <v>1128</v>
      </c>
      <c r="E2547" s="2" t="str">
        <f>IFERROR(__xludf.DUMMYFUNCTION("INDEX(SPLIT(A2547, ""_""), 2)"),"infested")</f>
        <v>infested</v>
      </c>
      <c r="F2547" s="1" t="s">
        <v>6686</v>
      </c>
      <c r="G2547" s="2">
        <f>IFERROR(__xludf.DUMMYFUNCTION("IF(B2547="""","""",COUNTA(SPLIT(B2547,"" "")))"),12.0)</f>
        <v>12</v>
      </c>
    </row>
    <row r="2548">
      <c r="A2548" s="1" t="s">
        <v>6573</v>
      </c>
      <c r="B2548" s="1" t="s">
        <v>6574</v>
      </c>
      <c r="C2548" s="1">
        <v>6.0</v>
      </c>
      <c r="D2548" s="1" t="s">
        <v>1128</v>
      </c>
      <c r="E2548" s="2" t="str">
        <f>IFERROR(__xludf.DUMMYFUNCTION("INDEX(SPLIT(A2548, ""_""), 2)"),"infested")</f>
        <v>infested</v>
      </c>
      <c r="F2548" s="1" t="s">
        <v>6686</v>
      </c>
      <c r="G2548" s="2">
        <f>IFERROR(__xludf.DUMMYFUNCTION("IF(B2548="""","""",COUNTA(SPLIT(B2548,"" "")))"),13.0)</f>
        <v>13</v>
      </c>
    </row>
    <row r="2549">
      <c r="A2549" s="1" t="s">
        <v>6575</v>
      </c>
      <c r="B2549" s="1" t="s">
        <v>6576</v>
      </c>
      <c r="C2549" s="1">
        <v>6.0</v>
      </c>
      <c r="D2549" s="1" t="s">
        <v>1128</v>
      </c>
      <c r="E2549" s="2" t="str">
        <f>IFERROR(__xludf.DUMMYFUNCTION("INDEX(SPLIT(A2549, ""_""), 2)"),"infested")</f>
        <v>infested</v>
      </c>
      <c r="F2549" s="1" t="s">
        <v>6686</v>
      </c>
      <c r="G2549" s="2">
        <f>IFERROR(__xludf.DUMMYFUNCTION("IF(B2549="""","""",COUNTA(SPLIT(B2549,"" "")))"),9.0)</f>
        <v>9</v>
      </c>
    </row>
    <row r="2550">
      <c r="A2550" s="1" t="s">
        <v>6577</v>
      </c>
      <c r="B2550" s="1" t="s">
        <v>6578</v>
      </c>
      <c r="C2550" s="1">
        <v>6.0</v>
      </c>
      <c r="D2550" s="1" t="s">
        <v>1128</v>
      </c>
      <c r="E2550" s="2" t="str">
        <f>IFERROR(__xludf.DUMMYFUNCTION("INDEX(SPLIT(A2550, ""_""), 2)"),"infested")</f>
        <v>infested</v>
      </c>
      <c r="F2550" s="1" t="s">
        <v>6686</v>
      </c>
      <c r="G2550" s="2">
        <f>IFERROR(__xludf.DUMMYFUNCTION("IF(B2550="""","""",COUNTA(SPLIT(B2550,"" "")))"),11.0)</f>
        <v>11</v>
      </c>
    </row>
    <row r="2551">
      <c r="A2551" s="1" t="s">
        <v>6579</v>
      </c>
      <c r="B2551" s="1" t="s">
        <v>6580</v>
      </c>
      <c r="C2551" s="1">
        <v>6.0</v>
      </c>
      <c r="D2551" s="1" t="s">
        <v>1128</v>
      </c>
      <c r="E2551" s="2" t="str">
        <f>IFERROR(__xludf.DUMMYFUNCTION("INDEX(SPLIT(A2551, ""_""), 2)"),"infested")</f>
        <v>infested</v>
      </c>
      <c r="F2551" s="1" t="s">
        <v>6686</v>
      </c>
      <c r="G2551" s="2">
        <f>IFERROR(__xludf.DUMMYFUNCTION("IF(B2551="""","""",COUNTA(SPLIT(B2551,"" "")))"),12.0)</f>
        <v>12</v>
      </c>
    </row>
    <row r="2552">
      <c r="A2552" s="1" t="s">
        <v>6581</v>
      </c>
      <c r="B2552" s="1" t="s">
        <v>6582</v>
      </c>
      <c r="C2552" s="1">
        <v>6.0</v>
      </c>
      <c r="D2552" s="1" t="s">
        <v>1128</v>
      </c>
      <c r="E2552" s="2" t="str">
        <f>IFERROR(__xludf.DUMMYFUNCTION("INDEX(SPLIT(A2552, ""_""), 2)"),"infested")</f>
        <v>infested</v>
      </c>
      <c r="F2552" s="1" t="s">
        <v>6686</v>
      </c>
      <c r="G2552" s="2">
        <f>IFERROR(__xludf.DUMMYFUNCTION("IF(B2552="""","""",COUNTA(SPLIT(B2552,"" "")))"),10.0)</f>
        <v>10</v>
      </c>
    </row>
    <row r="2553">
      <c r="A2553" s="1" t="s">
        <v>6583</v>
      </c>
      <c r="B2553" s="1" t="s">
        <v>6584</v>
      </c>
      <c r="C2553" s="1">
        <v>6.0</v>
      </c>
      <c r="D2553" s="1" t="s">
        <v>1128</v>
      </c>
      <c r="E2553" s="2" t="str">
        <f>IFERROR(__xludf.DUMMYFUNCTION("INDEX(SPLIT(A2553, ""_""), 2)"),"infested")</f>
        <v>infested</v>
      </c>
      <c r="F2553" s="1" t="s">
        <v>6686</v>
      </c>
      <c r="G2553" s="2">
        <f>IFERROR(__xludf.DUMMYFUNCTION("IF(B2553="""","""",COUNTA(SPLIT(B2553,"" "")))"),5.0)</f>
        <v>5</v>
      </c>
    </row>
    <row r="2554">
      <c r="A2554" s="1" t="s">
        <v>6585</v>
      </c>
      <c r="B2554" s="1" t="s">
        <v>6586</v>
      </c>
      <c r="C2554" s="1">
        <v>6.0</v>
      </c>
      <c r="D2554" s="1" t="s">
        <v>1128</v>
      </c>
      <c r="E2554" s="2" t="str">
        <f>IFERROR(__xludf.DUMMYFUNCTION("INDEX(SPLIT(A2554, ""_""), 2)"),"infested")</f>
        <v>infested</v>
      </c>
      <c r="F2554" s="1" t="s">
        <v>6686</v>
      </c>
      <c r="G2554" s="2">
        <f>IFERROR(__xludf.DUMMYFUNCTION("IF(B2554="""","""",COUNTA(SPLIT(B2554,"" "")))"),4.0)</f>
        <v>4</v>
      </c>
    </row>
    <row r="2555">
      <c r="A2555" s="1" t="s">
        <v>6587</v>
      </c>
      <c r="B2555" s="1" t="s">
        <v>6588</v>
      </c>
      <c r="C2555" s="1">
        <v>6.0</v>
      </c>
      <c r="D2555" s="1" t="s">
        <v>1128</v>
      </c>
      <c r="E2555" s="2" t="str">
        <f>IFERROR(__xludf.DUMMYFUNCTION("INDEX(SPLIT(A2555, ""_""), 2)"),"infested")</f>
        <v>infested</v>
      </c>
      <c r="F2555" s="1" t="s">
        <v>6686</v>
      </c>
      <c r="G2555" s="2">
        <f>IFERROR(__xludf.DUMMYFUNCTION("IF(B2555="""","""",COUNTA(SPLIT(B2555,"" "")))"),13.0)</f>
        <v>13</v>
      </c>
    </row>
    <row r="2556">
      <c r="A2556" s="1" t="s">
        <v>6589</v>
      </c>
      <c r="B2556" s="1" t="s">
        <v>6590</v>
      </c>
      <c r="C2556" s="1">
        <v>6.0</v>
      </c>
      <c r="D2556" s="1" t="s">
        <v>1128</v>
      </c>
      <c r="E2556" s="2" t="str">
        <f>IFERROR(__xludf.DUMMYFUNCTION("INDEX(SPLIT(A2556, ""_""), 2)"),"infested")</f>
        <v>infested</v>
      </c>
      <c r="F2556" s="1" t="s">
        <v>6686</v>
      </c>
      <c r="G2556" s="2">
        <f>IFERROR(__xludf.DUMMYFUNCTION("IF(B2556="""","""",COUNTA(SPLIT(B2556,"" "")))"),11.0)</f>
        <v>11</v>
      </c>
    </row>
    <row r="2557">
      <c r="A2557" s="1" t="s">
        <v>6591</v>
      </c>
      <c r="B2557" s="1" t="s">
        <v>6592</v>
      </c>
      <c r="C2557" s="1">
        <v>2.0</v>
      </c>
      <c r="D2557" s="1" t="s">
        <v>16118</v>
      </c>
      <c r="E2557" s="2" t="str">
        <f>IFERROR(__xludf.DUMMYFUNCTION("INDEX(SPLIT(A2557, ""_""), 2)"),"infested")</f>
        <v>infested</v>
      </c>
      <c r="F2557" s="1" t="s">
        <v>6686</v>
      </c>
      <c r="G2557" s="2">
        <f>IFERROR(__xludf.DUMMYFUNCTION("IF(B2557="""","""",COUNTA(SPLIT(B2557,"" "")))"),28.0)</f>
        <v>28</v>
      </c>
    </row>
    <row r="2558">
      <c r="A2558" s="1" t="s">
        <v>6593</v>
      </c>
      <c r="B2558" s="1" t="s">
        <v>6594</v>
      </c>
      <c r="C2558" s="1">
        <v>1.0</v>
      </c>
      <c r="D2558" s="1" t="s">
        <v>16113</v>
      </c>
      <c r="E2558" s="2" t="str">
        <f>IFERROR(__xludf.DUMMYFUNCTION("INDEX(SPLIT(A2558, ""_""), 2)"),"infested")</f>
        <v>infested</v>
      </c>
      <c r="F2558" s="1" t="s">
        <v>6686</v>
      </c>
      <c r="G2558" s="2">
        <f>IFERROR(__xludf.DUMMYFUNCTION("IF(B2558="""","""",COUNTA(SPLIT(B2558,"" "")))"),23.0)</f>
        <v>23</v>
      </c>
    </row>
    <row r="2559">
      <c r="A2559" s="1" t="s">
        <v>6595</v>
      </c>
      <c r="B2559" s="1" t="s">
        <v>6596</v>
      </c>
      <c r="C2559" s="1">
        <v>1.0</v>
      </c>
      <c r="D2559" s="1" t="s">
        <v>16113</v>
      </c>
      <c r="E2559" s="2" t="str">
        <f>IFERROR(__xludf.DUMMYFUNCTION("INDEX(SPLIT(A2559, ""_""), 2)"),"infested")</f>
        <v>infested</v>
      </c>
      <c r="F2559" s="1" t="s">
        <v>6686</v>
      </c>
      <c r="G2559" s="2">
        <f>IFERROR(__xludf.DUMMYFUNCTION("IF(B2559="""","""",COUNTA(SPLIT(B2559,"" "")))"),10.0)</f>
        <v>10</v>
      </c>
    </row>
    <row r="2560">
      <c r="A2560" s="1" t="s">
        <v>6597</v>
      </c>
      <c r="B2560" s="1" t="s">
        <v>6598</v>
      </c>
      <c r="C2560" s="1">
        <v>1.0</v>
      </c>
      <c r="D2560" s="1" t="s">
        <v>16113</v>
      </c>
      <c r="E2560" s="2" t="str">
        <f>IFERROR(__xludf.DUMMYFUNCTION("INDEX(SPLIT(A2560, ""_""), 2)"),"infested")</f>
        <v>infested</v>
      </c>
      <c r="F2560" s="1" t="s">
        <v>6686</v>
      </c>
      <c r="G2560" s="2">
        <f>IFERROR(__xludf.DUMMYFUNCTION("IF(B2560="""","""",COUNTA(SPLIT(B2560,"" "")))"),37.0)</f>
        <v>37</v>
      </c>
    </row>
    <row r="2561">
      <c r="A2561" s="1" t="s">
        <v>6599</v>
      </c>
      <c r="B2561" s="1" t="s">
        <v>6600</v>
      </c>
      <c r="C2561" s="1">
        <v>6.0</v>
      </c>
      <c r="D2561" s="1" t="s">
        <v>1128</v>
      </c>
      <c r="E2561" s="2" t="str">
        <f>IFERROR(__xludf.DUMMYFUNCTION("INDEX(SPLIT(A2561, ""_""), 2)"),"infested")</f>
        <v>infested</v>
      </c>
      <c r="F2561" s="1" t="s">
        <v>6686</v>
      </c>
      <c r="G2561" s="2">
        <f>IFERROR(__xludf.DUMMYFUNCTION("IF(B2561="""","""",COUNTA(SPLIT(B2561,"" "")))"),13.0)</f>
        <v>13</v>
      </c>
    </row>
    <row r="2562">
      <c r="A2562" s="1" t="s">
        <v>6601</v>
      </c>
      <c r="B2562" s="1" t="s">
        <v>6602</v>
      </c>
      <c r="C2562" s="1">
        <v>2.0</v>
      </c>
      <c r="D2562" s="1" t="s">
        <v>16118</v>
      </c>
      <c r="E2562" s="2" t="str">
        <f>IFERROR(__xludf.DUMMYFUNCTION("INDEX(SPLIT(A2562, ""_""), 2)"),"infested")</f>
        <v>infested</v>
      </c>
      <c r="F2562" s="1" t="s">
        <v>6686</v>
      </c>
      <c r="G2562" s="2">
        <f>IFERROR(__xludf.DUMMYFUNCTION("IF(B2562="""","""",COUNTA(SPLIT(B2562,"" "")))"),7.0)</f>
        <v>7</v>
      </c>
    </row>
    <row r="2563">
      <c r="A2563" s="1" t="s">
        <v>6603</v>
      </c>
      <c r="B2563" s="1" t="s">
        <v>6604</v>
      </c>
      <c r="C2563" s="1">
        <v>6.0</v>
      </c>
      <c r="D2563" s="1" t="s">
        <v>1128</v>
      </c>
      <c r="E2563" s="2" t="str">
        <f>IFERROR(__xludf.DUMMYFUNCTION("INDEX(SPLIT(A2563, ""_""), 2)"),"infested")</f>
        <v>infested</v>
      </c>
      <c r="F2563" s="1" t="s">
        <v>6686</v>
      </c>
      <c r="G2563" s="2">
        <f>IFERROR(__xludf.DUMMYFUNCTION("IF(B2563="""","""",COUNTA(SPLIT(B2563,"" "")))"),18.0)</f>
        <v>18</v>
      </c>
    </row>
    <row r="2564">
      <c r="A2564" s="1" t="s">
        <v>6605</v>
      </c>
      <c r="B2564" s="1" t="s">
        <v>6606</v>
      </c>
      <c r="C2564" s="1">
        <v>2.0</v>
      </c>
      <c r="D2564" s="1" t="s">
        <v>16118</v>
      </c>
      <c r="E2564" s="2" t="str">
        <f>IFERROR(__xludf.DUMMYFUNCTION("INDEX(SPLIT(A2564, ""_""), 2)"),"infested")</f>
        <v>infested</v>
      </c>
      <c r="F2564" s="1" t="s">
        <v>6686</v>
      </c>
      <c r="G2564" s="2">
        <f>IFERROR(__xludf.DUMMYFUNCTION("IF(B2564="""","""",COUNTA(SPLIT(B2564,"" "")))"),27.0)</f>
        <v>27</v>
      </c>
    </row>
    <row r="2565">
      <c r="A2565" s="1" t="s">
        <v>6607</v>
      </c>
      <c r="B2565" s="1" t="s">
        <v>6608</v>
      </c>
      <c r="C2565" s="1">
        <v>6.0</v>
      </c>
      <c r="D2565" s="1" t="s">
        <v>1128</v>
      </c>
      <c r="E2565" s="2" t="str">
        <f>IFERROR(__xludf.DUMMYFUNCTION("INDEX(SPLIT(A2565, ""_""), 2)"),"infested")</f>
        <v>infested</v>
      </c>
      <c r="F2565" s="1" t="s">
        <v>6686</v>
      </c>
      <c r="G2565" s="2">
        <f>IFERROR(__xludf.DUMMYFUNCTION("IF(B2565="""","""",COUNTA(SPLIT(B2565,"" "")))"),31.0)</f>
        <v>31</v>
      </c>
    </row>
    <row r="2566">
      <c r="A2566" s="1" t="s">
        <v>6609</v>
      </c>
      <c r="B2566" s="1" t="s">
        <v>6610</v>
      </c>
      <c r="C2566" s="1">
        <v>2.0</v>
      </c>
      <c r="D2566" s="1" t="s">
        <v>16118</v>
      </c>
      <c r="E2566" s="2" t="str">
        <f>IFERROR(__xludf.DUMMYFUNCTION("INDEX(SPLIT(A2566, ""_""), 2)"),"infested")</f>
        <v>infested</v>
      </c>
      <c r="F2566" s="1" t="s">
        <v>6686</v>
      </c>
      <c r="G2566" s="2">
        <f>IFERROR(__xludf.DUMMYFUNCTION("IF(B2566="""","""",COUNTA(SPLIT(B2566,"" "")))"),23.0)</f>
        <v>23</v>
      </c>
    </row>
    <row r="2567">
      <c r="A2567" s="1" t="s">
        <v>6611</v>
      </c>
      <c r="B2567" s="1" t="s">
        <v>6612</v>
      </c>
      <c r="C2567" s="1">
        <v>6.0</v>
      </c>
      <c r="D2567" s="1" t="s">
        <v>1128</v>
      </c>
      <c r="E2567" s="2" t="str">
        <f>IFERROR(__xludf.DUMMYFUNCTION("INDEX(SPLIT(A2567, ""_""), 2)"),"infested")</f>
        <v>infested</v>
      </c>
      <c r="F2567" s="1" t="s">
        <v>6686</v>
      </c>
      <c r="G2567" s="2">
        <f>IFERROR(__xludf.DUMMYFUNCTION("IF(B2567="""","""",COUNTA(SPLIT(B2567,"" "")))"),26.0)</f>
        <v>26</v>
      </c>
    </row>
    <row r="2568">
      <c r="A2568" s="1" t="s">
        <v>6613</v>
      </c>
      <c r="B2568" s="1" t="s">
        <v>6614</v>
      </c>
      <c r="C2568" s="1">
        <v>2.0</v>
      </c>
      <c r="D2568" s="1" t="s">
        <v>16118</v>
      </c>
      <c r="E2568" s="2" t="str">
        <f>IFERROR(__xludf.DUMMYFUNCTION("INDEX(SPLIT(A2568, ""_""), 2)"),"infested")</f>
        <v>infested</v>
      </c>
      <c r="F2568" s="1" t="s">
        <v>6686</v>
      </c>
      <c r="G2568" s="2">
        <f>IFERROR(__xludf.DUMMYFUNCTION("IF(B2568="""","""",COUNTA(SPLIT(B2568,"" "")))"),8.0)</f>
        <v>8</v>
      </c>
    </row>
    <row r="2569">
      <c r="A2569" s="1" t="s">
        <v>6615</v>
      </c>
      <c r="B2569" s="1" t="s">
        <v>6616</v>
      </c>
      <c r="C2569" s="1">
        <v>6.0</v>
      </c>
      <c r="D2569" s="1" t="s">
        <v>1128</v>
      </c>
      <c r="E2569" s="2" t="str">
        <f>IFERROR(__xludf.DUMMYFUNCTION("INDEX(SPLIT(A2569, ""_""), 2)"),"infested")</f>
        <v>infested</v>
      </c>
      <c r="F2569" s="1" t="s">
        <v>6686</v>
      </c>
      <c r="G2569" s="2">
        <f>IFERROR(__xludf.DUMMYFUNCTION("IF(B2569="""","""",COUNTA(SPLIT(B2569,"" "")))"),9.0)</f>
        <v>9</v>
      </c>
    </row>
    <row r="2570">
      <c r="A2570" s="1" t="s">
        <v>6617</v>
      </c>
      <c r="B2570" s="1" t="s">
        <v>6618</v>
      </c>
      <c r="C2570" s="1">
        <v>6.0</v>
      </c>
      <c r="D2570" s="1" t="s">
        <v>1128</v>
      </c>
      <c r="E2570" s="2" t="str">
        <f>IFERROR(__xludf.DUMMYFUNCTION("INDEX(SPLIT(A2570, ""_""), 2)"),"infested")</f>
        <v>infested</v>
      </c>
      <c r="F2570" s="1" t="s">
        <v>6686</v>
      </c>
      <c r="G2570" s="2">
        <f>IFERROR(__xludf.DUMMYFUNCTION("IF(B2570="""","""",COUNTA(SPLIT(B2570,"" "")))"),8.0)</f>
        <v>8</v>
      </c>
    </row>
    <row r="2571">
      <c r="A2571" s="1" t="s">
        <v>6619</v>
      </c>
      <c r="B2571" s="1" t="s">
        <v>6620</v>
      </c>
      <c r="C2571" s="1">
        <v>1.0</v>
      </c>
      <c r="D2571" s="1" t="s">
        <v>16113</v>
      </c>
      <c r="E2571" s="2" t="str">
        <f>IFERROR(__xludf.DUMMYFUNCTION("INDEX(SPLIT(A2571, ""_""), 2)"),"infested")</f>
        <v>infested</v>
      </c>
      <c r="F2571" s="1" t="s">
        <v>6686</v>
      </c>
      <c r="G2571" s="2">
        <f>IFERROR(__xludf.DUMMYFUNCTION("IF(B2571="""","""",COUNTA(SPLIT(B2571,"" "")))"),32.0)</f>
        <v>32</v>
      </c>
    </row>
    <row r="2572">
      <c r="A2572" s="1" t="s">
        <v>6621</v>
      </c>
      <c r="B2572" s="1" t="s">
        <v>6622</v>
      </c>
      <c r="C2572" s="1">
        <v>1.0</v>
      </c>
      <c r="D2572" s="1" t="s">
        <v>16113</v>
      </c>
      <c r="E2572" s="2" t="str">
        <f>IFERROR(__xludf.DUMMYFUNCTION("INDEX(SPLIT(A2572, ""_""), 2)"),"infested")</f>
        <v>infested</v>
      </c>
      <c r="F2572" s="1" t="s">
        <v>6686</v>
      </c>
      <c r="G2572" s="2">
        <f>IFERROR(__xludf.DUMMYFUNCTION("IF(B2572="""","""",COUNTA(SPLIT(B2572,"" "")))"),15.0)</f>
        <v>15</v>
      </c>
    </row>
    <row r="2573">
      <c r="A2573" s="1" t="s">
        <v>6623</v>
      </c>
      <c r="B2573" s="1" t="s">
        <v>6624</v>
      </c>
      <c r="C2573" s="1">
        <v>2.0</v>
      </c>
      <c r="D2573" s="1" t="s">
        <v>16118</v>
      </c>
      <c r="E2573" s="2" t="str">
        <f>IFERROR(__xludf.DUMMYFUNCTION("INDEX(SPLIT(A2573, ""_""), 2)"),"infested")</f>
        <v>infested</v>
      </c>
      <c r="F2573" s="1" t="s">
        <v>6686</v>
      </c>
      <c r="G2573" s="2">
        <f>IFERROR(__xludf.DUMMYFUNCTION("IF(B2573="""","""",COUNTA(SPLIT(B2573,"" "")))"),20.0)</f>
        <v>20</v>
      </c>
    </row>
    <row r="2574">
      <c r="A2574" s="1" t="s">
        <v>6625</v>
      </c>
      <c r="B2574" s="1" t="s">
        <v>6626</v>
      </c>
      <c r="C2574" s="1">
        <v>1.0</v>
      </c>
      <c r="D2574" s="1" t="s">
        <v>16113</v>
      </c>
      <c r="E2574" s="2" t="str">
        <f>IFERROR(__xludf.DUMMYFUNCTION("INDEX(SPLIT(A2574, ""_""), 2)"),"infested")</f>
        <v>infested</v>
      </c>
      <c r="F2574" s="1" t="s">
        <v>6686</v>
      </c>
      <c r="G2574" s="2">
        <f>IFERROR(__xludf.DUMMYFUNCTION("IF(B2574="""","""",COUNTA(SPLIT(B2574,"" "")))"),13.0)</f>
        <v>13</v>
      </c>
    </row>
    <row r="2575">
      <c r="A2575" s="1" t="s">
        <v>6627</v>
      </c>
      <c r="B2575" s="1" t="s">
        <v>6628</v>
      </c>
      <c r="C2575" s="1">
        <v>1.0</v>
      </c>
      <c r="D2575" s="1" t="s">
        <v>16113</v>
      </c>
      <c r="E2575" s="2" t="str">
        <f>IFERROR(__xludf.DUMMYFUNCTION("INDEX(SPLIT(A2575, ""_""), 2)"),"infested")</f>
        <v>infested</v>
      </c>
      <c r="F2575" s="1" t="s">
        <v>6686</v>
      </c>
      <c r="G2575" s="2">
        <f>IFERROR(__xludf.DUMMYFUNCTION("IF(B2575="""","""",COUNTA(SPLIT(B2575,"" "")))"),25.0)</f>
        <v>25</v>
      </c>
    </row>
    <row r="2576">
      <c r="A2576" s="1" t="s">
        <v>6629</v>
      </c>
      <c r="B2576" s="1" t="s">
        <v>6630</v>
      </c>
      <c r="C2576" s="1">
        <v>1.0</v>
      </c>
      <c r="D2576" s="1" t="s">
        <v>16113</v>
      </c>
      <c r="E2576" s="2" t="str">
        <f>IFERROR(__xludf.DUMMYFUNCTION("INDEX(SPLIT(A2576, ""_""), 2)"),"infested")</f>
        <v>infested</v>
      </c>
      <c r="F2576" s="1" t="s">
        <v>6686</v>
      </c>
      <c r="G2576" s="2">
        <f>IFERROR(__xludf.DUMMYFUNCTION("IF(B2576="""","""",COUNTA(SPLIT(B2576,"" "")))"),32.0)</f>
        <v>32</v>
      </c>
    </row>
    <row r="2577">
      <c r="A2577" s="1" t="s">
        <v>6631</v>
      </c>
      <c r="B2577" s="1" t="s">
        <v>6632</v>
      </c>
      <c r="C2577" s="1">
        <v>1.0</v>
      </c>
      <c r="D2577" s="1" t="s">
        <v>16113</v>
      </c>
      <c r="E2577" s="2" t="str">
        <f>IFERROR(__xludf.DUMMYFUNCTION("INDEX(SPLIT(A2577, ""_""), 2)"),"infested")</f>
        <v>infested</v>
      </c>
      <c r="F2577" s="1" t="s">
        <v>6686</v>
      </c>
      <c r="G2577" s="2">
        <f>IFERROR(__xludf.DUMMYFUNCTION("IF(B2577="""","""",COUNTA(SPLIT(B2577,"" "")))"),27.0)</f>
        <v>27</v>
      </c>
    </row>
    <row r="2578">
      <c r="A2578" s="1" t="s">
        <v>6633</v>
      </c>
      <c r="B2578" s="1" t="s">
        <v>6634</v>
      </c>
      <c r="C2578" s="1">
        <v>1.0</v>
      </c>
      <c r="D2578" s="1" t="s">
        <v>16113</v>
      </c>
      <c r="E2578" s="2" t="str">
        <f>IFERROR(__xludf.DUMMYFUNCTION("INDEX(SPLIT(A2578, ""_""), 2)"),"infested")</f>
        <v>infested</v>
      </c>
      <c r="F2578" s="1" t="s">
        <v>6686</v>
      </c>
      <c r="G2578" s="2">
        <f>IFERROR(__xludf.DUMMYFUNCTION("IF(B2578="""","""",COUNTA(SPLIT(B2578,"" "")))"),22.0)</f>
        <v>22</v>
      </c>
    </row>
    <row r="2579">
      <c r="A2579" s="1" t="s">
        <v>6635</v>
      </c>
      <c r="B2579" s="1" t="s">
        <v>6636</v>
      </c>
      <c r="C2579" s="1">
        <v>1.0</v>
      </c>
      <c r="D2579" s="1" t="s">
        <v>16113</v>
      </c>
      <c r="E2579" s="2" t="str">
        <f>IFERROR(__xludf.DUMMYFUNCTION("INDEX(SPLIT(A2579, ""_""), 2)"),"infested")</f>
        <v>infested</v>
      </c>
      <c r="F2579" s="1" t="s">
        <v>6686</v>
      </c>
      <c r="G2579" s="2">
        <f>IFERROR(__xludf.DUMMYFUNCTION("IF(B2579="""","""",COUNTA(SPLIT(B2579,"" "")))"),27.0)</f>
        <v>27</v>
      </c>
    </row>
    <row r="2580">
      <c r="A2580" s="1" t="s">
        <v>6637</v>
      </c>
      <c r="B2580" s="1" t="s">
        <v>6638</v>
      </c>
      <c r="C2580" s="1">
        <v>1.0</v>
      </c>
      <c r="D2580" s="1" t="s">
        <v>16113</v>
      </c>
      <c r="E2580" s="2" t="str">
        <f>IFERROR(__xludf.DUMMYFUNCTION("INDEX(SPLIT(A2580, ""_""), 2)"),"infested")</f>
        <v>infested</v>
      </c>
      <c r="F2580" s="1" t="s">
        <v>6686</v>
      </c>
      <c r="G2580" s="2">
        <f>IFERROR(__xludf.DUMMYFUNCTION("IF(B2580="""","""",COUNTA(SPLIT(B2580,"" "")))"),26.0)</f>
        <v>26</v>
      </c>
    </row>
    <row r="2581">
      <c r="A2581" s="1" t="s">
        <v>6639</v>
      </c>
      <c r="B2581" s="1" t="s">
        <v>6640</v>
      </c>
      <c r="C2581" s="1">
        <v>2.0</v>
      </c>
      <c r="D2581" s="1" t="s">
        <v>16118</v>
      </c>
      <c r="E2581" s="2" t="str">
        <f>IFERROR(__xludf.DUMMYFUNCTION("INDEX(SPLIT(A2581, ""_""), 2)"),"infested")</f>
        <v>infested</v>
      </c>
      <c r="F2581" s="1" t="s">
        <v>6686</v>
      </c>
      <c r="G2581" s="2">
        <f>IFERROR(__xludf.DUMMYFUNCTION("IF(B2581="""","""",COUNTA(SPLIT(B2581,"" "")))"),20.0)</f>
        <v>20</v>
      </c>
    </row>
    <row r="2582">
      <c r="A2582" s="1" t="s">
        <v>6641</v>
      </c>
      <c r="B2582" s="1" t="s">
        <v>6642</v>
      </c>
      <c r="C2582" s="1">
        <v>1.0</v>
      </c>
      <c r="D2582" s="1" t="s">
        <v>16113</v>
      </c>
      <c r="E2582" s="2" t="str">
        <f>IFERROR(__xludf.DUMMYFUNCTION("INDEX(SPLIT(A2582, ""_""), 2)"),"infested")</f>
        <v>infested</v>
      </c>
      <c r="F2582" s="1" t="s">
        <v>6686</v>
      </c>
      <c r="G2582" s="2">
        <f>IFERROR(__xludf.DUMMYFUNCTION("IF(B2582="""","""",COUNTA(SPLIT(B2582,"" "")))"),15.0)</f>
        <v>15</v>
      </c>
    </row>
    <row r="2583">
      <c r="A2583" s="1" t="s">
        <v>6643</v>
      </c>
      <c r="B2583" s="1" t="s">
        <v>6644</v>
      </c>
      <c r="C2583" s="1">
        <v>1.0</v>
      </c>
      <c r="D2583" s="1" t="s">
        <v>16113</v>
      </c>
      <c r="E2583" s="2" t="str">
        <f>IFERROR(__xludf.DUMMYFUNCTION("INDEX(SPLIT(A2583, ""_""), 2)"),"infested")</f>
        <v>infested</v>
      </c>
      <c r="F2583" s="1" t="s">
        <v>6686</v>
      </c>
      <c r="G2583" s="2">
        <f>IFERROR(__xludf.DUMMYFUNCTION("IF(B2583="""","""",COUNTA(SPLIT(B2583,"" "")))"),19.0)</f>
        <v>19</v>
      </c>
    </row>
    <row r="2584">
      <c r="A2584" s="1" t="s">
        <v>6645</v>
      </c>
      <c r="B2584" s="1" t="s">
        <v>6646</v>
      </c>
      <c r="C2584" s="1">
        <v>2.0</v>
      </c>
      <c r="D2584" s="1" t="s">
        <v>16118</v>
      </c>
      <c r="E2584" s="2" t="str">
        <f>IFERROR(__xludf.DUMMYFUNCTION("INDEX(SPLIT(A2584, ""_""), 2)"),"infested")</f>
        <v>infested</v>
      </c>
      <c r="F2584" s="1" t="s">
        <v>6686</v>
      </c>
      <c r="G2584" s="2">
        <f>IFERROR(__xludf.DUMMYFUNCTION("IF(B2584="""","""",COUNTA(SPLIT(B2584,"" "")))"),28.0)</f>
        <v>28</v>
      </c>
    </row>
    <row r="2585">
      <c r="A2585" s="1" t="s">
        <v>6647</v>
      </c>
      <c r="B2585" s="1" t="s">
        <v>6648</v>
      </c>
      <c r="C2585" s="1">
        <v>1.0</v>
      </c>
      <c r="D2585" s="1" t="s">
        <v>16113</v>
      </c>
      <c r="E2585" s="2" t="str">
        <f>IFERROR(__xludf.DUMMYFUNCTION("INDEX(SPLIT(A2585, ""_""), 2)"),"infested")</f>
        <v>infested</v>
      </c>
      <c r="F2585" s="1" t="s">
        <v>6686</v>
      </c>
      <c r="G2585" s="2">
        <f>IFERROR(__xludf.DUMMYFUNCTION("IF(B2585="""","""",COUNTA(SPLIT(B2585,"" "")))"),21.0)</f>
        <v>21</v>
      </c>
    </row>
    <row r="2586">
      <c r="A2586" s="1" t="s">
        <v>6649</v>
      </c>
      <c r="B2586" s="1" t="s">
        <v>6650</v>
      </c>
      <c r="C2586" s="1">
        <v>2.0</v>
      </c>
      <c r="D2586" s="1" t="s">
        <v>16118</v>
      </c>
      <c r="E2586" s="2" t="str">
        <f>IFERROR(__xludf.DUMMYFUNCTION("INDEX(SPLIT(A2586, ""_""), 2)"),"infested")</f>
        <v>infested</v>
      </c>
      <c r="F2586" s="1" t="s">
        <v>6686</v>
      </c>
      <c r="G2586" s="2">
        <f>IFERROR(__xludf.DUMMYFUNCTION("IF(B2586="""","""",COUNTA(SPLIT(B2586,"" "")))"),9.0)</f>
        <v>9</v>
      </c>
    </row>
    <row r="2587">
      <c r="A2587" s="1" t="s">
        <v>6651</v>
      </c>
      <c r="B2587" s="1" t="s">
        <v>6652</v>
      </c>
      <c r="C2587" s="1">
        <v>1.0</v>
      </c>
      <c r="D2587" s="1" t="s">
        <v>16113</v>
      </c>
      <c r="E2587" s="2" t="str">
        <f>IFERROR(__xludf.DUMMYFUNCTION("INDEX(SPLIT(A2587, ""_""), 2)"),"infested")</f>
        <v>infested</v>
      </c>
      <c r="F2587" s="1" t="s">
        <v>6686</v>
      </c>
      <c r="G2587" s="2">
        <f>IFERROR(__xludf.DUMMYFUNCTION("IF(B2587="""","""",COUNTA(SPLIT(B2587,"" "")))"),25.0)</f>
        <v>25</v>
      </c>
    </row>
    <row r="2588">
      <c r="A2588" s="1" t="s">
        <v>6653</v>
      </c>
      <c r="B2588" s="1" t="s">
        <v>6654</v>
      </c>
      <c r="C2588" s="1">
        <v>2.0</v>
      </c>
      <c r="D2588" s="1" t="s">
        <v>16118</v>
      </c>
      <c r="E2588" s="2" t="str">
        <f>IFERROR(__xludf.DUMMYFUNCTION("INDEX(SPLIT(A2588, ""_""), 2)"),"infested")</f>
        <v>infested</v>
      </c>
      <c r="F2588" s="1" t="s">
        <v>6686</v>
      </c>
      <c r="G2588" s="2">
        <f>IFERROR(__xludf.DUMMYFUNCTION("IF(B2588="""","""",COUNTA(SPLIT(B2588,"" "")))"),34.0)</f>
        <v>34</v>
      </c>
    </row>
    <row r="2589">
      <c r="A2589" s="1" t="s">
        <v>6655</v>
      </c>
      <c r="B2589" s="1" t="s">
        <v>6656</v>
      </c>
      <c r="C2589" s="1">
        <v>1.0</v>
      </c>
      <c r="D2589" s="1" t="s">
        <v>16113</v>
      </c>
      <c r="E2589" s="2" t="str">
        <f>IFERROR(__xludf.DUMMYFUNCTION("INDEX(SPLIT(A2589, ""_""), 2)"),"infested")</f>
        <v>infested</v>
      </c>
      <c r="F2589" s="1" t="s">
        <v>6686</v>
      </c>
      <c r="G2589" s="2">
        <f>IFERROR(__xludf.DUMMYFUNCTION("IF(B2589="""","""",COUNTA(SPLIT(B2589,"" "")))"),31.0)</f>
        <v>31</v>
      </c>
    </row>
    <row r="2590">
      <c r="A2590" s="1" t="s">
        <v>6657</v>
      </c>
      <c r="B2590" s="1" t="s">
        <v>6658</v>
      </c>
      <c r="C2590" s="1">
        <v>1.0</v>
      </c>
      <c r="D2590" s="1" t="s">
        <v>16113</v>
      </c>
      <c r="E2590" s="2" t="str">
        <f>IFERROR(__xludf.DUMMYFUNCTION("INDEX(SPLIT(A2590, ""_""), 2)"),"infested")</f>
        <v>infested</v>
      </c>
      <c r="F2590" s="1" t="s">
        <v>6686</v>
      </c>
      <c r="G2590" s="2">
        <f>IFERROR(__xludf.DUMMYFUNCTION("IF(B2590="""","""",COUNTA(SPLIT(B2590,"" "")))"),7.0)</f>
        <v>7</v>
      </c>
    </row>
    <row r="2591">
      <c r="A2591" s="1" t="s">
        <v>6659</v>
      </c>
      <c r="B2591" s="1" t="s">
        <v>6660</v>
      </c>
      <c r="C2591" s="1">
        <v>6.0</v>
      </c>
      <c r="D2591" s="1" t="s">
        <v>1128</v>
      </c>
      <c r="E2591" s="2" t="str">
        <f>IFERROR(__xludf.DUMMYFUNCTION("INDEX(SPLIT(A2591, ""_""), 2)"),"infested")</f>
        <v>infested</v>
      </c>
      <c r="F2591" s="1" t="s">
        <v>6686</v>
      </c>
      <c r="G2591" s="2">
        <f>IFERROR(__xludf.DUMMYFUNCTION("IF(B2591="""","""",COUNTA(SPLIT(B2591,"" "")))"),9.0)</f>
        <v>9</v>
      </c>
    </row>
    <row r="2592">
      <c r="A2592" s="1" t="s">
        <v>6661</v>
      </c>
      <c r="B2592" s="1" t="s">
        <v>6662</v>
      </c>
      <c r="C2592" s="1">
        <v>5.0</v>
      </c>
      <c r="D2592" s="1" t="s">
        <v>16100</v>
      </c>
      <c r="E2592" s="2" t="str">
        <f>IFERROR(__xludf.DUMMYFUNCTION("INDEX(SPLIT(A2592, ""_""), 2)"),"infested")</f>
        <v>infested</v>
      </c>
      <c r="F2592" s="1" t="s">
        <v>6686</v>
      </c>
      <c r="G2592" s="2">
        <f>IFERROR(__xludf.DUMMYFUNCTION("IF(B2592="""","""",COUNTA(SPLIT(B2592,"" "")))"),3.0)</f>
        <v>3</v>
      </c>
    </row>
    <row r="2593">
      <c r="A2593" s="1" t="s">
        <v>6663</v>
      </c>
      <c r="B2593" s="1" t="s">
        <v>6664</v>
      </c>
      <c r="C2593" s="1">
        <v>6.0</v>
      </c>
      <c r="D2593" s="1" t="s">
        <v>1128</v>
      </c>
      <c r="E2593" s="2" t="str">
        <f>IFERROR(__xludf.DUMMYFUNCTION("INDEX(SPLIT(A2593, ""_""), 2)"),"infested")</f>
        <v>infested</v>
      </c>
      <c r="F2593" s="1" t="s">
        <v>6686</v>
      </c>
      <c r="G2593" s="2">
        <f>IFERROR(__xludf.DUMMYFUNCTION("IF(B2593="""","""",COUNTA(SPLIT(B2593,"" "")))"),4.0)</f>
        <v>4</v>
      </c>
    </row>
    <row r="2594">
      <c r="A2594" s="1" t="s">
        <v>6665</v>
      </c>
      <c r="B2594" s="1" t="s">
        <v>6666</v>
      </c>
      <c r="C2594" s="1">
        <v>5.0</v>
      </c>
      <c r="D2594" s="1" t="s">
        <v>16100</v>
      </c>
      <c r="E2594" s="2" t="str">
        <f>IFERROR(__xludf.DUMMYFUNCTION("INDEX(SPLIT(A2594, ""_""), 2)"),"infested")</f>
        <v>infested</v>
      </c>
      <c r="F2594" s="1" t="s">
        <v>6686</v>
      </c>
      <c r="G2594" s="2">
        <f>IFERROR(__xludf.DUMMYFUNCTION("IF(B2594="""","""",COUNTA(SPLIT(B2594,"" "")))"),8.0)</f>
        <v>8</v>
      </c>
    </row>
    <row r="2595">
      <c r="A2595" s="1" t="s">
        <v>6667</v>
      </c>
      <c r="B2595" s="1" t="s">
        <v>6668</v>
      </c>
      <c r="C2595" s="1">
        <v>1.0</v>
      </c>
      <c r="D2595" s="1" t="s">
        <v>16113</v>
      </c>
      <c r="E2595" s="2" t="str">
        <f>IFERROR(__xludf.DUMMYFUNCTION("INDEX(SPLIT(A2595, ""_""), 2)"),"infested")</f>
        <v>infested</v>
      </c>
      <c r="F2595" s="1" t="s">
        <v>6686</v>
      </c>
      <c r="G2595" s="2">
        <f>IFERROR(__xludf.DUMMYFUNCTION("IF(B2595="""","""",COUNTA(SPLIT(B2595,"" "")))"),26.0)</f>
        <v>26</v>
      </c>
    </row>
    <row r="2596">
      <c r="A2596" s="1" t="s">
        <v>6669</v>
      </c>
      <c r="B2596" s="1" t="s">
        <v>6670</v>
      </c>
      <c r="C2596" s="1">
        <v>6.0</v>
      </c>
      <c r="D2596" s="1" t="s">
        <v>1128</v>
      </c>
      <c r="E2596" s="2" t="str">
        <f>IFERROR(__xludf.DUMMYFUNCTION("INDEX(SPLIT(A2596, ""_""), 2)"),"infested")</f>
        <v>infested</v>
      </c>
      <c r="F2596" s="1" t="s">
        <v>6686</v>
      </c>
      <c r="G2596" s="2">
        <f>IFERROR(__xludf.DUMMYFUNCTION("IF(B2596="""","""",COUNTA(SPLIT(B2596,"" "")))"),14.0)</f>
        <v>14</v>
      </c>
    </row>
    <row r="2597">
      <c r="A2597" s="1" t="s">
        <v>6671</v>
      </c>
      <c r="B2597" s="1" t="s">
        <v>6672</v>
      </c>
      <c r="C2597" s="1">
        <v>6.0</v>
      </c>
      <c r="D2597" s="1" t="s">
        <v>1128</v>
      </c>
      <c r="E2597" s="2" t="str">
        <f>IFERROR(__xludf.DUMMYFUNCTION("INDEX(SPLIT(A2597, ""_""), 2)"),"infested")</f>
        <v>infested</v>
      </c>
      <c r="F2597" s="1" t="s">
        <v>6686</v>
      </c>
      <c r="G2597" s="2">
        <f>IFERROR(__xludf.DUMMYFUNCTION("IF(B2597="""","""",COUNTA(SPLIT(B2597,"" "")))"),24.0)</f>
        <v>24</v>
      </c>
    </row>
    <row r="2598">
      <c r="A2598" s="1" t="s">
        <v>6673</v>
      </c>
      <c r="B2598" s="1" t="s">
        <v>6674</v>
      </c>
      <c r="C2598" s="1">
        <v>6.0</v>
      </c>
      <c r="D2598" s="1" t="s">
        <v>1128</v>
      </c>
      <c r="E2598" s="2" t="str">
        <f>IFERROR(__xludf.DUMMYFUNCTION("INDEX(SPLIT(A2598, ""_""), 2)"),"infested")</f>
        <v>infested</v>
      </c>
      <c r="F2598" s="1" t="s">
        <v>6686</v>
      </c>
      <c r="G2598" s="2">
        <f>IFERROR(__xludf.DUMMYFUNCTION("IF(B2598="""","""",COUNTA(SPLIT(B2598,"" "")))"),18.0)</f>
        <v>18</v>
      </c>
    </row>
    <row r="2599">
      <c r="A2599" s="1" t="s">
        <v>6675</v>
      </c>
      <c r="B2599" s="1" t="s">
        <v>6676</v>
      </c>
      <c r="C2599" s="1">
        <v>6.0</v>
      </c>
      <c r="D2599" s="1" t="s">
        <v>1128</v>
      </c>
      <c r="E2599" s="2" t="str">
        <f>IFERROR(__xludf.DUMMYFUNCTION("INDEX(SPLIT(A2599, ""_""), 2)"),"infested")</f>
        <v>infested</v>
      </c>
      <c r="F2599" s="1" t="s">
        <v>6686</v>
      </c>
      <c r="G2599" s="2">
        <f>IFERROR(__xludf.DUMMYFUNCTION("IF(B2599="""","""",COUNTA(SPLIT(B2599,"" "")))"),12.0)</f>
        <v>12</v>
      </c>
    </row>
    <row r="2600">
      <c r="A2600" s="1" t="s">
        <v>6677</v>
      </c>
      <c r="B2600" s="1" t="s">
        <v>6678</v>
      </c>
      <c r="C2600" s="1">
        <v>1.0</v>
      </c>
      <c r="D2600" s="1" t="s">
        <v>16113</v>
      </c>
      <c r="E2600" s="2" t="str">
        <f>IFERROR(__xludf.DUMMYFUNCTION("INDEX(SPLIT(A2600, ""_""), 2)"),"infested")</f>
        <v>infested</v>
      </c>
      <c r="F2600" s="1" t="s">
        <v>6686</v>
      </c>
      <c r="G2600" s="2">
        <f>IFERROR(__xludf.DUMMYFUNCTION("IF(B2600="""","""",COUNTA(SPLIT(B2600,"" "")))"),8.0)</f>
        <v>8</v>
      </c>
    </row>
    <row r="2601">
      <c r="A2601" s="1" t="s">
        <v>6679</v>
      </c>
      <c r="B2601" s="1" t="s">
        <v>6680</v>
      </c>
      <c r="C2601" s="1">
        <v>2.0</v>
      </c>
      <c r="D2601" s="1" t="s">
        <v>16118</v>
      </c>
      <c r="E2601" s="2" t="str">
        <f>IFERROR(__xludf.DUMMYFUNCTION("INDEX(SPLIT(A2601, ""_""), 2)"),"infested")</f>
        <v>infested</v>
      </c>
      <c r="F2601" s="1" t="s">
        <v>6686</v>
      </c>
      <c r="G2601" s="2">
        <f>IFERROR(__xludf.DUMMYFUNCTION("IF(B2601="""","""",COUNTA(SPLIT(B2601,"" "")))"),9.0)</f>
        <v>9</v>
      </c>
    </row>
    <row r="2602">
      <c r="A2602" s="1" t="s">
        <v>6681</v>
      </c>
      <c r="B2602" s="1" t="s">
        <v>6682</v>
      </c>
      <c r="C2602" s="1">
        <v>2.0</v>
      </c>
      <c r="D2602" s="1" t="s">
        <v>16118</v>
      </c>
      <c r="E2602" s="2" t="str">
        <f>IFERROR(__xludf.DUMMYFUNCTION("INDEX(SPLIT(A2602, ""_""), 2)"),"infested")</f>
        <v>infested</v>
      </c>
      <c r="F2602" s="1" t="s">
        <v>6686</v>
      </c>
      <c r="G2602" s="2">
        <f>IFERROR(__xludf.DUMMYFUNCTION("IF(B2602="""","""",COUNTA(SPLIT(B2602,"" "")))"),18.0)</f>
        <v>18</v>
      </c>
    </row>
    <row r="2603">
      <c r="A2603" s="1" t="s">
        <v>6683</v>
      </c>
      <c r="B2603" s="1" t="s">
        <v>6684</v>
      </c>
      <c r="C2603" s="1">
        <v>2.0</v>
      </c>
      <c r="D2603" s="1" t="s">
        <v>16118</v>
      </c>
      <c r="E2603" s="2" t="str">
        <f>IFERROR(__xludf.DUMMYFUNCTION("INDEX(SPLIT(A2603, ""_""), 2)"),"infested")</f>
        <v>infested</v>
      </c>
      <c r="F2603" s="1" t="s">
        <v>6686</v>
      </c>
      <c r="G2603" s="2">
        <f>IFERROR(__xludf.DUMMYFUNCTION("IF(B2603="""","""",COUNTA(SPLIT(B2603,"" "")))"),40.0)</f>
        <v>40</v>
      </c>
    </row>
    <row r="2604">
      <c r="A2604" s="1" t="s">
        <v>6685</v>
      </c>
      <c r="B2604" s="1" t="s">
        <v>6686</v>
      </c>
      <c r="C2604" s="1">
        <v>1.0</v>
      </c>
      <c r="D2604" s="1" t="s">
        <v>16113</v>
      </c>
      <c r="E2604" s="2" t="str">
        <f>IFERROR(__xludf.DUMMYFUNCTION("INDEX(SPLIT(A2604, ""_""), 2)"),"infested")</f>
        <v>infested</v>
      </c>
      <c r="F2604" s="1" t="s">
        <v>6686</v>
      </c>
      <c r="G2604" s="2">
        <f>IFERROR(__xludf.DUMMYFUNCTION("IF(B2604="""","""",COUNTA(SPLIT(B2604,"" "")))"),4.0)</f>
        <v>4</v>
      </c>
    </row>
    <row r="2605">
      <c r="A2605" s="1" t="s">
        <v>6687</v>
      </c>
      <c r="B2605" s="1" t="s">
        <v>6688</v>
      </c>
      <c r="C2605" s="1">
        <v>1.0</v>
      </c>
      <c r="D2605" s="1" t="s">
        <v>16113</v>
      </c>
      <c r="E2605" s="2" t="str">
        <f>IFERROR(__xludf.DUMMYFUNCTION("INDEX(SPLIT(A2605, ""_""), 2)"),"infested")</f>
        <v>infested</v>
      </c>
      <c r="F2605" s="1" t="s">
        <v>6686</v>
      </c>
      <c r="G2605" s="2">
        <f>IFERROR(__xludf.DUMMYFUNCTION("IF(B2605="""","""",COUNTA(SPLIT(B2605,"" "")))"),27.0)</f>
        <v>27</v>
      </c>
    </row>
    <row r="2606">
      <c r="A2606" s="1" t="s">
        <v>6689</v>
      </c>
      <c r="B2606" s="1" t="s">
        <v>6690</v>
      </c>
      <c r="C2606" s="1">
        <v>1.0</v>
      </c>
      <c r="D2606" s="1" t="s">
        <v>16113</v>
      </c>
      <c r="E2606" s="2" t="str">
        <f>IFERROR(__xludf.DUMMYFUNCTION("INDEX(SPLIT(A2606, ""_""), 2)"),"infested")</f>
        <v>infested</v>
      </c>
      <c r="F2606" s="1" t="s">
        <v>6686</v>
      </c>
      <c r="G2606" s="2">
        <f>IFERROR(__xludf.DUMMYFUNCTION("IF(B2606="""","""",COUNTA(SPLIT(B2606,"" "")))"),27.0)</f>
        <v>27</v>
      </c>
    </row>
    <row r="2607">
      <c r="A2607" s="1" t="s">
        <v>6691</v>
      </c>
      <c r="B2607" s="1" t="s">
        <v>6692</v>
      </c>
      <c r="C2607" s="1">
        <v>1.0</v>
      </c>
      <c r="D2607" s="1" t="s">
        <v>16113</v>
      </c>
      <c r="E2607" s="2" t="str">
        <f>IFERROR(__xludf.DUMMYFUNCTION("INDEX(SPLIT(A2607, ""_""), 2)"),"infested")</f>
        <v>infested</v>
      </c>
      <c r="F2607" s="1" t="s">
        <v>6686</v>
      </c>
      <c r="G2607" s="2">
        <f>IFERROR(__xludf.DUMMYFUNCTION("IF(B2607="""","""",COUNTA(SPLIT(B2607,"" "")))"),19.0)</f>
        <v>19</v>
      </c>
    </row>
    <row r="2608">
      <c r="A2608" s="1" t="s">
        <v>6693</v>
      </c>
      <c r="B2608" s="1" t="s">
        <v>6694</v>
      </c>
      <c r="C2608" s="1">
        <v>3.0</v>
      </c>
      <c r="D2608" s="1" t="s">
        <v>818</v>
      </c>
      <c r="E2608" s="2" t="str">
        <f>IFERROR(__xludf.DUMMYFUNCTION("INDEX(SPLIT(A2608, ""_""), 2)"),"infested")</f>
        <v>infested</v>
      </c>
      <c r="F2608" s="1" t="s">
        <v>6686</v>
      </c>
      <c r="G2608" s="2">
        <f>IFERROR(__xludf.DUMMYFUNCTION("IF(B2608="""","""",COUNTA(SPLIT(B2608,"" "")))"),15.0)</f>
        <v>15</v>
      </c>
    </row>
    <row r="2609">
      <c r="A2609" s="1" t="s">
        <v>6695</v>
      </c>
      <c r="B2609" s="1" t="s">
        <v>6696</v>
      </c>
      <c r="C2609" s="1">
        <v>3.0</v>
      </c>
      <c r="D2609" s="1" t="s">
        <v>818</v>
      </c>
      <c r="E2609" s="2" t="str">
        <f>IFERROR(__xludf.DUMMYFUNCTION("INDEX(SPLIT(A2609, ""_""), 2)"),"infested")</f>
        <v>infested</v>
      </c>
      <c r="F2609" s="1" t="s">
        <v>6686</v>
      </c>
      <c r="G2609" s="2">
        <f>IFERROR(__xludf.DUMMYFUNCTION("IF(B2609="""","""",COUNTA(SPLIT(B2609,"" "")))"),5.0)</f>
        <v>5</v>
      </c>
    </row>
    <row r="2610">
      <c r="A2610" s="1" t="s">
        <v>6697</v>
      </c>
      <c r="B2610" s="1" t="s">
        <v>6698</v>
      </c>
      <c r="C2610" s="1">
        <v>1.0</v>
      </c>
      <c r="D2610" s="1" t="s">
        <v>16113</v>
      </c>
      <c r="E2610" s="2" t="str">
        <f>IFERROR(__xludf.DUMMYFUNCTION("INDEX(SPLIT(A2610, ""_""), 2)"),"infested")</f>
        <v>infested</v>
      </c>
      <c r="F2610" s="1" t="s">
        <v>6686</v>
      </c>
      <c r="G2610" s="2">
        <f>IFERROR(__xludf.DUMMYFUNCTION("IF(B2610="""","""",COUNTA(SPLIT(B2610,"" "")))"),22.0)</f>
        <v>22</v>
      </c>
    </row>
    <row r="2611">
      <c r="A2611" s="1" t="s">
        <v>6699</v>
      </c>
      <c r="B2611" s="1" t="s">
        <v>6700</v>
      </c>
      <c r="C2611" s="1">
        <v>2.0</v>
      </c>
      <c r="D2611" s="1" t="s">
        <v>16118</v>
      </c>
      <c r="E2611" s="2" t="str">
        <f>IFERROR(__xludf.DUMMYFUNCTION("INDEX(SPLIT(A2611, ""_""), 2)"),"infested")</f>
        <v>infested</v>
      </c>
      <c r="F2611" s="1" t="s">
        <v>6686</v>
      </c>
      <c r="G2611" s="2">
        <f>IFERROR(__xludf.DUMMYFUNCTION("IF(B2611="""","""",COUNTA(SPLIT(B2611,"" "")))"),7.0)</f>
        <v>7</v>
      </c>
    </row>
    <row r="2612">
      <c r="A2612" s="1" t="s">
        <v>6701</v>
      </c>
      <c r="B2612" s="1" t="s">
        <v>6702</v>
      </c>
      <c r="C2612" s="1">
        <v>1.0</v>
      </c>
      <c r="D2612" s="1" t="s">
        <v>16113</v>
      </c>
      <c r="E2612" s="2" t="str">
        <f>IFERROR(__xludf.DUMMYFUNCTION("INDEX(SPLIT(A2612, ""_""), 2)"),"infested")</f>
        <v>infested</v>
      </c>
      <c r="F2612" s="1" t="s">
        <v>6686</v>
      </c>
      <c r="G2612" s="2">
        <f>IFERROR(__xludf.DUMMYFUNCTION("IF(B2612="""","""",COUNTA(SPLIT(B2612,"" "")))"),23.0)</f>
        <v>23</v>
      </c>
    </row>
    <row r="2613">
      <c r="A2613" s="1" t="s">
        <v>6703</v>
      </c>
      <c r="B2613" s="1" t="s">
        <v>6704</v>
      </c>
      <c r="C2613" s="1">
        <v>1.0</v>
      </c>
      <c r="D2613" s="1" t="s">
        <v>16113</v>
      </c>
      <c r="E2613" s="2" t="str">
        <f>IFERROR(__xludf.DUMMYFUNCTION("INDEX(SPLIT(A2613, ""_""), 2)"),"infested")</f>
        <v>infested</v>
      </c>
      <c r="F2613" s="1" t="s">
        <v>6686</v>
      </c>
      <c r="G2613" s="2">
        <f>IFERROR(__xludf.DUMMYFUNCTION("IF(B2613="""","""",COUNTA(SPLIT(B2613,"" "")))"),23.0)</f>
        <v>23</v>
      </c>
    </row>
    <row r="2614">
      <c r="A2614" s="1" t="s">
        <v>6705</v>
      </c>
      <c r="B2614" s="1" t="s">
        <v>6706</v>
      </c>
      <c r="C2614" s="1">
        <v>1.0</v>
      </c>
      <c r="D2614" s="1" t="s">
        <v>16113</v>
      </c>
      <c r="E2614" s="2" t="str">
        <f>IFERROR(__xludf.DUMMYFUNCTION("INDEX(SPLIT(A2614, ""_""), 2)"),"infested")</f>
        <v>infested</v>
      </c>
      <c r="F2614" s="1" t="s">
        <v>6686</v>
      </c>
      <c r="G2614" s="2">
        <f>IFERROR(__xludf.DUMMYFUNCTION("IF(B2614="""","""",COUNTA(SPLIT(B2614,"" "")))"),33.0)</f>
        <v>33</v>
      </c>
    </row>
    <row r="2615">
      <c r="A2615" s="1" t="s">
        <v>6707</v>
      </c>
      <c r="B2615" s="1" t="s">
        <v>6708</v>
      </c>
      <c r="C2615" s="1">
        <v>1.0</v>
      </c>
      <c r="D2615" s="1" t="s">
        <v>16113</v>
      </c>
      <c r="E2615" s="2" t="str">
        <f>IFERROR(__xludf.DUMMYFUNCTION("INDEX(SPLIT(A2615, ""_""), 2)"),"infested")</f>
        <v>infested</v>
      </c>
      <c r="F2615" s="1" t="s">
        <v>6686</v>
      </c>
      <c r="G2615" s="2">
        <f>IFERROR(__xludf.DUMMYFUNCTION("IF(B2615="""","""",COUNTA(SPLIT(B2615,"" "")))"),7.0)</f>
        <v>7</v>
      </c>
    </row>
    <row r="2616">
      <c r="A2616" s="1" t="s">
        <v>6709</v>
      </c>
      <c r="B2616" s="1" t="s">
        <v>6710</v>
      </c>
      <c r="C2616" s="1">
        <v>1.0</v>
      </c>
      <c r="D2616" s="1" t="s">
        <v>16113</v>
      </c>
      <c r="E2616" s="2" t="str">
        <f>IFERROR(__xludf.DUMMYFUNCTION("INDEX(SPLIT(A2616, ""_""), 2)"),"infested")</f>
        <v>infested</v>
      </c>
      <c r="F2616" s="1" t="s">
        <v>6686</v>
      </c>
      <c r="G2616" s="2">
        <f>IFERROR(__xludf.DUMMYFUNCTION("IF(B2616="""","""",COUNTA(SPLIT(B2616,"" "")))"),12.0)</f>
        <v>12</v>
      </c>
    </row>
    <row r="2617">
      <c r="A2617" s="1" t="s">
        <v>6711</v>
      </c>
      <c r="B2617" s="1" t="s">
        <v>6712</v>
      </c>
      <c r="C2617" s="1">
        <v>1.0</v>
      </c>
      <c r="D2617" s="1" t="s">
        <v>16113</v>
      </c>
      <c r="E2617" s="2" t="str">
        <f>IFERROR(__xludf.DUMMYFUNCTION("INDEX(SPLIT(A2617, ""_""), 2)"),"infested")</f>
        <v>infested</v>
      </c>
      <c r="F2617" s="1" t="s">
        <v>6686</v>
      </c>
      <c r="G2617" s="2">
        <f>IFERROR(__xludf.DUMMYFUNCTION("IF(B2617="""","""",COUNTA(SPLIT(B2617,"" "")))"),8.0)</f>
        <v>8</v>
      </c>
    </row>
    <row r="2618">
      <c r="A2618" s="1" t="s">
        <v>6713</v>
      </c>
      <c r="B2618" s="1" t="s">
        <v>6714</v>
      </c>
      <c r="C2618" s="1">
        <v>1.0</v>
      </c>
      <c r="D2618" s="1" t="s">
        <v>16113</v>
      </c>
      <c r="E2618" s="2" t="str">
        <f>IFERROR(__xludf.DUMMYFUNCTION("INDEX(SPLIT(A2618, ""_""), 2)"),"infested")</f>
        <v>infested</v>
      </c>
      <c r="F2618" s="1" t="s">
        <v>6686</v>
      </c>
      <c r="G2618" s="2">
        <f>IFERROR(__xludf.DUMMYFUNCTION("IF(B2618="""","""",COUNTA(SPLIT(B2618,"" "")))"),19.0)</f>
        <v>19</v>
      </c>
    </row>
    <row r="2619">
      <c r="A2619" s="1" t="s">
        <v>6715</v>
      </c>
      <c r="B2619" s="1" t="s">
        <v>6716</v>
      </c>
      <c r="C2619" s="1">
        <v>1.0</v>
      </c>
      <c r="D2619" s="1" t="s">
        <v>16113</v>
      </c>
      <c r="E2619" s="2" t="str">
        <f>IFERROR(__xludf.DUMMYFUNCTION("INDEX(SPLIT(A2619, ""_""), 2)"),"infested")</f>
        <v>infested</v>
      </c>
      <c r="F2619" s="1" t="s">
        <v>6686</v>
      </c>
      <c r="G2619" s="2">
        <f>IFERROR(__xludf.DUMMYFUNCTION("IF(B2619="""","""",COUNTA(SPLIT(B2619,"" "")))"),34.0)</f>
        <v>34</v>
      </c>
    </row>
    <row r="2620">
      <c r="A2620" s="1" t="s">
        <v>6717</v>
      </c>
      <c r="B2620" s="1" t="s">
        <v>6718</v>
      </c>
      <c r="C2620" s="1">
        <v>1.0</v>
      </c>
      <c r="D2620" s="1" t="s">
        <v>16113</v>
      </c>
      <c r="E2620" s="2" t="str">
        <f>IFERROR(__xludf.DUMMYFUNCTION("INDEX(SPLIT(A2620, ""_""), 2)"),"infested")</f>
        <v>infested</v>
      </c>
      <c r="F2620" s="1" t="s">
        <v>6686</v>
      </c>
      <c r="G2620" s="2">
        <f>IFERROR(__xludf.DUMMYFUNCTION("IF(B2620="""","""",COUNTA(SPLIT(B2620,"" "")))"),31.0)</f>
        <v>31</v>
      </c>
    </row>
    <row r="2621">
      <c r="A2621" s="1" t="s">
        <v>6719</v>
      </c>
      <c r="B2621" s="1" t="s">
        <v>6720</v>
      </c>
      <c r="C2621" s="1">
        <v>1.0</v>
      </c>
      <c r="D2621" s="1" t="s">
        <v>16113</v>
      </c>
      <c r="E2621" s="2" t="str">
        <f>IFERROR(__xludf.DUMMYFUNCTION("INDEX(SPLIT(A2621, ""_""), 2)"),"magic")</f>
        <v>magic</v>
      </c>
      <c r="F2621" s="1" t="s">
        <v>6748</v>
      </c>
      <c r="G2621" s="2">
        <f>IFERROR(__xludf.DUMMYFUNCTION("IF(B2621="""","""",COUNTA(SPLIT(B2621,"" "")))"),34.0)</f>
        <v>34</v>
      </c>
    </row>
    <row r="2622">
      <c r="A2622" s="1" t="s">
        <v>6721</v>
      </c>
      <c r="B2622" s="1" t="s">
        <v>6722</v>
      </c>
      <c r="C2622" s="1">
        <v>2.0</v>
      </c>
      <c r="D2622" s="1" t="s">
        <v>16118</v>
      </c>
      <c r="E2622" s="2" t="str">
        <f>IFERROR(__xludf.DUMMYFUNCTION("INDEX(SPLIT(A2622, ""_""), 2)"),"magic")</f>
        <v>magic</v>
      </c>
      <c r="F2622" s="1" t="s">
        <v>6748</v>
      </c>
      <c r="G2622" s="2">
        <f>IFERROR(__xludf.DUMMYFUNCTION("IF(B2622="""","""",COUNTA(SPLIT(B2622,"" "")))"),19.0)</f>
        <v>19</v>
      </c>
    </row>
    <row r="2623">
      <c r="A2623" s="1" t="s">
        <v>6723</v>
      </c>
      <c r="B2623" s="1" t="s">
        <v>6724</v>
      </c>
      <c r="C2623" s="1">
        <v>1.0</v>
      </c>
      <c r="D2623" s="1" t="s">
        <v>16113</v>
      </c>
      <c r="E2623" s="2" t="str">
        <f>IFERROR(__xludf.DUMMYFUNCTION("INDEX(SPLIT(A2623, ""_""), 2)"),"magic")</f>
        <v>magic</v>
      </c>
      <c r="F2623" s="1" t="s">
        <v>6748</v>
      </c>
      <c r="G2623" s="2">
        <f>IFERROR(__xludf.DUMMYFUNCTION("IF(B2623="""","""",COUNTA(SPLIT(B2623,"" "")))"),52.0)</f>
        <v>52</v>
      </c>
    </row>
    <row r="2624">
      <c r="A2624" s="1" t="s">
        <v>6725</v>
      </c>
      <c r="B2624" s="1" t="s">
        <v>6726</v>
      </c>
      <c r="C2624" s="1">
        <v>1.0</v>
      </c>
      <c r="D2624" s="1" t="s">
        <v>16113</v>
      </c>
      <c r="E2624" s="2" t="str">
        <f>IFERROR(__xludf.DUMMYFUNCTION("INDEX(SPLIT(A2624, ""_""), 2)"),"magic")</f>
        <v>magic</v>
      </c>
      <c r="F2624" s="1" t="s">
        <v>6748</v>
      </c>
      <c r="G2624" s="2">
        <f>IFERROR(__xludf.DUMMYFUNCTION("IF(B2624="""","""",COUNTA(SPLIT(B2624,"" "")))"),35.0)</f>
        <v>35</v>
      </c>
    </row>
    <row r="2625">
      <c r="A2625" s="1" t="s">
        <v>6727</v>
      </c>
      <c r="B2625" s="1" t="s">
        <v>6728</v>
      </c>
      <c r="C2625" s="1">
        <v>1.0</v>
      </c>
      <c r="D2625" s="1" t="s">
        <v>16113</v>
      </c>
      <c r="E2625" s="2" t="str">
        <f>IFERROR(__xludf.DUMMYFUNCTION("INDEX(SPLIT(A2625, ""_""), 2)"),"magic")</f>
        <v>magic</v>
      </c>
      <c r="F2625" s="1" t="s">
        <v>6748</v>
      </c>
      <c r="G2625" s="2">
        <f>IFERROR(__xludf.DUMMYFUNCTION("IF(B2625="""","""",COUNTA(SPLIT(B2625,"" "")))"),16.0)</f>
        <v>16</v>
      </c>
    </row>
    <row r="2626">
      <c r="A2626" s="1" t="s">
        <v>6729</v>
      </c>
      <c r="B2626" s="1" t="s">
        <v>6730</v>
      </c>
      <c r="C2626" s="1">
        <v>1.0</v>
      </c>
      <c r="D2626" s="1" t="s">
        <v>16113</v>
      </c>
      <c r="E2626" s="2" t="str">
        <f>IFERROR(__xludf.DUMMYFUNCTION("INDEX(SPLIT(A2626, ""_""), 2)"),"magic")</f>
        <v>magic</v>
      </c>
      <c r="F2626" s="1" t="s">
        <v>6748</v>
      </c>
      <c r="G2626" s="2">
        <f>IFERROR(__xludf.DUMMYFUNCTION("IF(B2626="""","""",COUNTA(SPLIT(B2626,"" "")))"),20.0)</f>
        <v>20</v>
      </c>
    </row>
    <row r="2627">
      <c r="A2627" s="1" t="s">
        <v>6731</v>
      </c>
      <c r="B2627" s="1" t="s">
        <v>6732</v>
      </c>
      <c r="C2627" s="1">
        <v>1.0</v>
      </c>
      <c r="D2627" s="1" t="s">
        <v>16113</v>
      </c>
      <c r="E2627" s="2" t="str">
        <f>IFERROR(__xludf.DUMMYFUNCTION("INDEX(SPLIT(A2627, ""_""), 2)"),"magic")</f>
        <v>magic</v>
      </c>
      <c r="F2627" s="1" t="s">
        <v>6748</v>
      </c>
      <c r="G2627" s="2">
        <f>IFERROR(__xludf.DUMMYFUNCTION("IF(B2627="""","""",COUNTA(SPLIT(B2627,"" "")))"),37.0)</f>
        <v>37</v>
      </c>
    </row>
    <row r="2628">
      <c r="A2628" s="1" t="s">
        <v>6733</v>
      </c>
      <c r="B2628" s="1" t="s">
        <v>6734</v>
      </c>
      <c r="C2628" s="1">
        <v>1.0</v>
      </c>
      <c r="D2628" s="1" t="s">
        <v>16113</v>
      </c>
      <c r="E2628" s="2" t="str">
        <f>IFERROR(__xludf.DUMMYFUNCTION("INDEX(SPLIT(A2628, ""_""), 2)"),"magic")</f>
        <v>magic</v>
      </c>
      <c r="F2628" s="1" t="s">
        <v>6748</v>
      </c>
      <c r="G2628" s="2">
        <f>IFERROR(__xludf.DUMMYFUNCTION("IF(B2628="""","""",COUNTA(SPLIT(B2628,"" "")))"),25.0)</f>
        <v>25</v>
      </c>
    </row>
    <row r="2629">
      <c r="A2629" s="1" t="s">
        <v>6735</v>
      </c>
      <c r="B2629" s="1" t="s">
        <v>6736</v>
      </c>
      <c r="C2629" s="1">
        <v>2.0</v>
      </c>
      <c r="D2629" s="1" t="s">
        <v>16118</v>
      </c>
      <c r="E2629" s="2" t="str">
        <f>IFERROR(__xludf.DUMMYFUNCTION("INDEX(SPLIT(A2629, ""_""), 2)"),"magic")</f>
        <v>magic</v>
      </c>
      <c r="F2629" s="1" t="s">
        <v>6748</v>
      </c>
      <c r="G2629" s="2">
        <f>IFERROR(__xludf.DUMMYFUNCTION("IF(B2629="""","""",COUNTA(SPLIT(B2629,"" "")))"),18.0)</f>
        <v>18</v>
      </c>
    </row>
    <row r="2630">
      <c r="A2630" s="1" t="s">
        <v>6737</v>
      </c>
      <c r="B2630" s="1" t="s">
        <v>6738</v>
      </c>
      <c r="C2630" s="1">
        <v>1.0</v>
      </c>
      <c r="D2630" s="1" t="s">
        <v>16113</v>
      </c>
      <c r="E2630" s="2" t="str">
        <f>IFERROR(__xludf.DUMMYFUNCTION("INDEX(SPLIT(A2630, ""_""), 2)"),"magic")</f>
        <v>magic</v>
      </c>
      <c r="F2630" s="1" t="s">
        <v>6748</v>
      </c>
      <c r="G2630" s="2">
        <f>IFERROR(__xludf.DUMMYFUNCTION("IF(B2630="""","""",COUNTA(SPLIT(B2630,"" "")))"),31.0)</f>
        <v>31</v>
      </c>
    </row>
    <row r="2631">
      <c r="A2631" s="1" t="s">
        <v>6739</v>
      </c>
      <c r="B2631" s="1" t="s">
        <v>6740</v>
      </c>
      <c r="C2631" s="1">
        <v>1.0</v>
      </c>
      <c r="D2631" s="1" t="s">
        <v>16113</v>
      </c>
      <c r="E2631" s="2" t="str">
        <f>IFERROR(__xludf.DUMMYFUNCTION("INDEX(SPLIT(A2631, ""_""), 2)"),"magic")</f>
        <v>magic</v>
      </c>
      <c r="F2631" s="1" t="s">
        <v>6748</v>
      </c>
      <c r="G2631" s="2">
        <f>IFERROR(__xludf.DUMMYFUNCTION("IF(B2631="""","""",COUNTA(SPLIT(B2631,"" "")))"),32.0)</f>
        <v>32</v>
      </c>
    </row>
    <row r="2632">
      <c r="A2632" s="1" t="s">
        <v>6741</v>
      </c>
      <c r="B2632" s="1" t="s">
        <v>6742</v>
      </c>
      <c r="C2632" s="1">
        <v>2.0</v>
      </c>
      <c r="D2632" s="1" t="s">
        <v>16118</v>
      </c>
      <c r="E2632" s="2" t="str">
        <f>IFERROR(__xludf.DUMMYFUNCTION("INDEX(SPLIT(A2632, ""_""), 2)"),"magic")</f>
        <v>magic</v>
      </c>
      <c r="F2632" s="1" t="s">
        <v>6748</v>
      </c>
      <c r="G2632" s="2">
        <f>IFERROR(__xludf.DUMMYFUNCTION("IF(B2632="""","""",COUNTA(SPLIT(B2632,"" "")))"),20.0)</f>
        <v>20</v>
      </c>
    </row>
    <row r="2633">
      <c r="A2633" s="1" t="s">
        <v>6743</v>
      </c>
      <c r="B2633" s="1" t="s">
        <v>6744</v>
      </c>
      <c r="C2633" s="1">
        <v>1.0</v>
      </c>
      <c r="D2633" s="1" t="s">
        <v>16113</v>
      </c>
      <c r="E2633" s="2" t="str">
        <f>IFERROR(__xludf.DUMMYFUNCTION("INDEX(SPLIT(A2633, ""_""), 2)"),"magic")</f>
        <v>magic</v>
      </c>
      <c r="F2633" s="1" t="s">
        <v>6748</v>
      </c>
      <c r="G2633" s="2">
        <f>IFERROR(__xludf.DUMMYFUNCTION("IF(B2633="""","""",COUNTA(SPLIT(B2633,"" "")))"),21.0)</f>
        <v>21</v>
      </c>
    </row>
    <row r="2634">
      <c r="A2634" s="1" t="s">
        <v>6745</v>
      </c>
      <c r="B2634" s="1" t="s">
        <v>6746</v>
      </c>
      <c r="C2634" s="1">
        <v>1.0</v>
      </c>
      <c r="D2634" s="1" t="s">
        <v>16113</v>
      </c>
      <c r="E2634" s="2" t="str">
        <f>IFERROR(__xludf.DUMMYFUNCTION("INDEX(SPLIT(A2634, ""_""), 2)"),"magic")</f>
        <v>magic</v>
      </c>
      <c r="F2634" s="1" t="s">
        <v>6748</v>
      </c>
      <c r="G2634" s="2">
        <f>IFERROR(__xludf.DUMMYFUNCTION("IF(B2634="""","""",COUNTA(SPLIT(B2634,"" "")))"),42.0)</f>
        <v>42</v>
      </c>
    </row>
    <row r="2635">
      <c r="A2635" s="1" t="s">
        <v>6747</v>
      </c>
      <c r="B2635" s="1" t="s">
        <v>6748</v>
      </c>
      <c r="C2635" s="1">
        <v>1.0</v>
      </c>
      <c r="D2635" s="1" t="s">
        <v>16113</v>
      </c>
      <c r="E2635" s="2" t="str">
        <f>IFERROR(__xludf.DUMMYFUNCTION("INDEX(SPLIT(A2635, ""_""), 2)"),"magic")</f>
        <v>magic</v>
      </c>
      <c r="F2635" s="1" t="s">
        <v>6748</v>
      </c>
      <c r="G2635" s="2">
        <f>IFERROR(__xludf.DUMMYFUNCTION("IF(B2635="""","""",COUNTA(SPLIT(B2635,"" "")))"),3.0)</f>
        <v>3</v>
      </c>
    </row>
    <row r="2636">
      <c r="A2636" s="1" t="s">
        <v>6749</v>
      </c>
      <c r="B2636" s="1" t="s">
        <v>6750</v>
      </c>
      <c r="C2636" s="1">
        <v>1.0</v>
      </c>
      <c r="D2636" s="1" t="s">
        <v>16113</v>
      </c>
      <c r="E2636" s="2" t="str">
        <f>IFERROR(__xludf.DUMMYFUNCTION("INDEX(SPLIT(A2636, ""_""), 2)"),"magic")</f>
        <v>magic</v>
      </c>
      <c r="F2636" s="1" t="s">
        <v>6748</v>
      </c>
      <c r="G2636" s="2">
        <f>IFERROR(__xludf.DUMMYFUNCTION("IF(B2636="""","""",COUNTA(SPLIT(B2636,"" "")))"),21.0)</f>
        <v>21</v>
      </c>
    </row>
    <row r="2637">
      <c r="A2637" s="1" t="s">
        <v>6751</v>
      </c>
      <c r="B2637" s="1" t="s">
        <v>6752</v>
      </c>
      <c r="C2637" s="1">
        <v>1.0</v>
      </c>
      <c r="D2637" s="1" t="s">
        <v>16113</v>
      </c>
      <c r="E2637" s="2" t="str">
        <f>IFERROR(__xludf.DUMMYFUNCTION("INDEX(SPLIT(A2637, ""_""), 2)"),"magic")</f>
        <v>magic</v>
      </c>
      <c r="F2637" s="1" t="s">
        <v>6748</v>
      </c>
      <c r="G2637" s="2">
        <f>IFERROR(__xludf.DUMMYFUNCTION("IF(B2637="""","""",COUNTA(SPLIT(B2637,"" "")))"),22.0)</f>
        <v>22</v>
      </c>
    </row>
    <row r="2638">
      <c r="A2638" s="1" t="s">
        <v>6753</v>
      </c>
      <c r="B2638" s="1" t="s">
        <v>6754</v>
      </c>
      <c r="C2638" s="1">
        <v>2.0</v>
      </c>
      <c r="D2638" s="1" t="s">
        <v>16118</v>
      </c>
      <c r="E2638" s="2" t="str">
        <f>IFERROR(__xludf.DUMMYFUNCTION("INDEX(SPLIT(A2638, ""_""), 2)"),"magic")</f>
        <v>magic</v>
      </c>
      <c r="F2638" s="1" t="s">
        <v>6748</v>
      </c>
      <c r="G2638" s="2">
        <f>IFERROR(__xludf.DUMMYFUNCTION("IF(B2638="""","""",COUNTA(SPLIT(B2638,"" "")))"),31.0)</f>
        <v>31</v>
      </c>
    </row>
    <row r="2639">
      <c r="A2639" s="1" t="s">
        <v>6755</v>
      </c>
      <c r="B2639" s="1" t="s">
        <v>6756</v>
      </c>
      <c r="C2639" s="1">
        <v>1.0</v>
      </c>
      <c r="D2639" s="1" t="s">
        <v>16113</v>
      </c>
      <c r="E2639" s="2" t="str">
        <f>IFERROR(__xludf.DUMMYFUNCTION("INDEX(SPLIT(A2639, ""_""), 2)"),"magic")</f>
        <v>magic</v>
      </c>
      <c r="F2639" s="1" t="s">
        <v>6748</v>
      </c>
      <c r="G2639" s="2">
        <f>IFERROR(__xludf.DUMMYFUNCTION("IF(B2639="""","""",COUNTA(SPLIT(B2639,"" "")))"),23.0)</f>
        <v>23</v>
      </c>
    </row>
    <row r="2640">
      <c r="A2640" s="1" t="s">
        <v>6757</v>
      </c>
      <c r="B2640" s="1" t="s">
        <v>6758</v>
      </c>
      <c r="C2640" s="1">
        <v>1.0</v>
      </c>
      <c r="D2640" s="1" t="s">
        <v>16113</v>
      </c>
      <c r="E2640" s="2" t="str">
        <f>IFERROR(__xludf.DUMMYFUNCTION("INDEX(SPLIT(A2640, ""_""), 2)"),"magic")</f>
        <v>magic</v>
      </c>
      <c r="F2640" s="1" t="s">
        <v>6748</v>
      </c>
      <c r="G2640" s="2">
        <f>IFERROR(__xludf.DUMMYFUNCTION("IF(B2640="""","""",COUNTA(SPLIT(B2640,"" "")))"),18.0)</f>
        <v>18</v>
      </c>
    </row>
    <row r="2641">
      <c r="A2641" s="1" t="s">
        <v>6759</v>
      </c>
      <c r="B2641" s="1" t="s">
        <v>6760</v>
      </c>
      <c r="C2641" s="1">
        <v>2.0</v>
      </c>
      <c r="D2641" s="1" t="s">
        <v>16118</v>
      </c>
      <c r="E2641" s="2" t="str">
        <f>IFERROR(__xludf.DUMMYFUNCTION("INDEX(SPLIT(A2641, ""_""), 2)"),"magic")</f>
        <v>magic</v>
      </c>
      <c r="F2641" s="1" t="s">
        <v>6748</v>
      </c>
      <c r="G2641" s="2">
        <f>IFERROR(__xludf.DUMMYFUNCTION("IF(B2641="""","""",COUNTA(SPLIT(B2641,"" "")))"),25.0)</f>
        <v>25</v>
      </c>
    </row>
    <row r="2642">
      <c r="A2642" s="1" t="s">
        <v>6761</v>
      </c>
      <c r="B2642" s="1" t="s">
        <v>6762</v>
      </c>
      <c r="C2642" s="1">
        <v>1.0</v>
      </c>
      <c r="D2642" s="1" t="s">
        <v>16113</v>
      </c>
      <c r="E2642" s="2" t="str">
        <f>IFERROR(__xludf.DUMMYFUNCTION("INDEX(SPLIT(A2642, ""_""), 2)"),"magic")</f>
        <v>magic</v>
      </c>
      <c r="F2642" s="1" t="s">
        <v>6748</v>
      </c>
      <c r="G2642" s="2">
        <f>IFERROR(__xludf.DUMMYFUNCTION("IF(B2642="""","""",COUNTA(SPLIT(B2642,"" "")))"),27.0)</f>
        <v>27</v>
      </c>
    </row>
    <row r="2643">
      <c r="A2643" s="1" t="s">
        <v>6763</v>
      </c>
      <c r="B2643" s="1" t="s">
        <v>6764</v>
      </c>
      <c r="C2643" s="1">
        <v>1.0</v>
      </c>
      <c r="D2643" s="1" t="s">
        <v>16113</v>
      </c>
      <c r="E2643" s="2" t="str">
        <f>IFERROR(__xludf.DUMMYFUNCTION("INDEX(SPLIT(A2643, ""_""), 2)"),"magic")</f>
        <v>magic</v>
      </c>
      <c r="F2643" s="1" t="s">
        <v>6748</v>
      </c>
      <c r="G2643" s="2">
        <f>IFERROR(__xludf.DUMMYFUNCTION("IF(B2643="""","""",COUNTA(SPLIT(B2643,"" "")))"),33.0)</f>
        <v>33</v>
      </c>
    </row>
    <row r="2644">
      <c r="A2644" s="1" t="s">
        <v>6765</v>
      </c>
      <c r="B2644" s="1" t="s">
        <v>6766</v>
      </c>
      <c r="C2644" s="1">
        <v>1.0</v>
      </c>
      <c r="D2644" s="1" t="s">
        <v>16113</v>
      </c>
      <c r="E2644" s="2" t="str">
        <f>IFERROR(__xludf.DUMMYFUNCTION("INDEX(SPLIT(A2644, ""_""), 2)"),"magic")</f>
        <v>magic</v>
      </c>
      <c r="F2644" s="1" t="s">
        <v>6748</v>
      </c>
      <c r="G2644" s="2">
        <f>IFERROR(__xludf.DUMMYFUNCTION("IF(B2644="""","""",COUNTA(SPLIT(B2644,"" "")))"),22.0)</f>
        <v>22</v>
      </c>
    </row>
    <row r="2645">
      <c r="A2645" s="1" t="s">
        <v>6767</v>
      </c>
      <c r="B2645" s="1" t="s">
        <v>6768</v>
      </c>
      <c r="C2645" s="1">
        <v>2.0</v>
      </c>
      <c r="D2645" s="1" t="s">
        <v>16118</v>
      </c>
      <c r="E2645" s="2" t="str">
        <f>IFERROR(__xludf.DUMMYFUNCTION("INDEX(SPLIT(A2645, ""_""), 2)"),"magic")</f>
        <v>magic</v>
      </c>
      <c r="F2645" s="1" t="s">
        <v>6748</v>
      </c>
      <c r="G2645" s="2">
        <f>IFERROR(__xludf.DUMMYFUNCTION("IF(B2645="""","""",COUNTA(SPLIT(B2645,"" "")))"),5.0)</f>
        <v>5</v>
      </c>
    </row>
    <row r="2646">
      <c r="A2646" s="1" t="s">
        <v>6769</v>
      </c>
      <c r="B2646" s="1" t="s">
        <v>6770</v>
      </c>
      <c r="C2646" s="1">
        <v>1.0</v>
      </c>
      <c r="D2646" s="1" t="s">
        <v>16113</v>
      </c>
      <c r="E2646" s="2" t="str">
        <f>IFERROR(__xludf.DUMMYFUNCTION("INDEX(SPLIT(A2646, ""_""), 2)"),"magic")</f>
        <v>magic</v>
      </c>
      <c r="F2646" s="1" t="s">
        <v>6748</v>
      </c>
      <c r="G2646" s="2">
        <f>IFERROR(__xludf.DUMMYFUNCTION("IF(B2646="""","""",COUNTA(SPLIT(B2646,"" "")))"),32.0)</f>
        <v>32</v>
      </c>
    </row>
    <row r="2647">
      <c r="A2647" s="1" t="s">
        <v>6771</v>
      </c>
      <c r="B2647" s="1" t="s">
        <v>6772</v>
      </c>
      <c r="C2647" s="1">
        <v>1.0</v>
      </c>
      <c r="D2647" s="1" t="s">
        <v>16113</v>
      </c>
      <c r="E2647" s="2" t="str">
        <f>IFERROR(__xludf.DUMMYFUNCTION("INDEX(SPLIT(A2647, ""_""), 2)"),"magic")</f>
        <v>magic</v>
      </c>
      <c r="F2647" s="1" t="s">
        <v>6748</v>
      </c>
      <c r="G2647" s="2">
        <f>IFERROR(__xludf.DUMMYFUNCTION("IF(B2647="""","""",COUNTA(SPLIT(B2647,"" "")))"),35.0)</f>
        <v>35</v>
      </c>
    </row>
    <row r="2648">
      <c r="A2648" s="1" t="s">
        <v>6773</v>
      </c>
      <c r="B2648" s="1" t="s">
        <v>6774</v>
      </c>
      <c r="C2648" s="1">
        <v>1.0</v>
      </c>
      <c r="D2648" s="1" t="s">
        <v>16113</v>
      </c>
      <c r="E2648" s="2" t="str">
        <f>IFERROR(__xludf.DUMMYFUNCTION("INDEX(SPLIT(A2648, ""_""), 2)"),"magic")</f>
        <v>magic</v>
      </c>
      <c r="F2648" s="1" t="s">
        <v>6748</v>
      </c>
      <c r="G2648" s="2">
        <f>IFERROR(__xludf.DUMMYFUNCTION("IF(B2648="""","""",COUNTA(SPLIT(B2648,"" "")))"),25.0)</f>
        <v>25</v>
      </c>
    </row>
    <row r="2649">
      <c r="A2649" s="1" t="s">
        <v>6775</v>
      </c>
      <c r="B2649" s="1" t="s">
        <v>6776</v>
      </c>
      <c r="C2649" s="1">
        <v>1.0</v>
      </c>
      <c r="D2649" s="1" t="s">
        <v>16113</v>
      </c>
      <c r="E2649" s="2" t="str">
        <f>IFERROR(__xludf.DUMMYFUNCTION("INDEX(SPLIT(A2649, ""_""), 2)"),"magic")</f>
        <v>magic</v>
      </c>
      <c r="F2649" s="1" t="s">
        <v>6748</v>
      </c>
      <c r="G2649" s="2">
        <f>IFERROR(__xludf.DUMMYFUNCTION("IF(B2649="""","""",COUNTA(SPLIT(B2649,"" "")))"),34.0)</f>
        <v>34</v>
      </c>
    </row>
    <row r="2650">
      <c r="A2650" s="1" t="s">
        <v>6777</v>
      </c>
      <c r="B2650" s="1" t="s">
        <v>6778</v>
      </c>
      <c r="C2650" s="1">
        <v>1.0</v>
      </c>
      <c r="D2650" s="1" t="s">
        <v>16113</v>
      </c>
      <c r="E2650" s="2" t="str">
        <f>IFERROR(__xludf.DUMMYFUNCTION("INDEX(SPLIT(A2650, ""_""), 2)"),"magic")</f>
        <v>magic</v>
      </c>
      <c r="F2650" s="1" t="s">
        <v>6748</v>
      </c>
      <c r="G2650" s="2">
        <f>IFERROR(__xludf.DUMMYFUNCTION("IF(B2650="""","""",COUNTA(SPLIT(B2650,"" "")))"),32.0)</f>
        <v>32</v>
      </c>
    </row>
    <row r="2651">
      <c r="A2651" s="1" t="s">
        <v>6779</v>
      </c>
      <c r="B2651" s="1" t="s">
        <v>6780</v>
      </c>
      <c r="C2651" s="1">
        <v>1.0</v>
      </c>
      <c r="D2651" s="1" t="s">
        <v>16113</v>
      </c>
      <c r="E2651" s="2" t="str">
        <f>IFERROR(__xludf.DUMMYFUNCTION("INDEX(SPLIT(A2651, ""_""), 2)"),"magic")</f>
        <v>magic</v>
      </c>
      <c r="F2651" s="1" t="s">
        <v>6748</v>
      </c>
      <c r="G2651" s="2">
        <f>IFERROR(__xludf.DUMMYFUNCTION("IF(B2651="""","""",COUNTA(SPLIT(B2651,"" "")))"),14.0)</f>
        <v>14</v>
      </c>
    </row>
    <row r="2652">
      <c r="A2652" s="1" t="s">
        <v>6781</v>
      </c>
      <c r="B2652" s="1" t="s">
        <v>6782</v>
      </c>
      <c r="C2652" s="1">
        <v>1.0</v>
      </c>
      <c r="D2652" s="1" t="s">
        <v>16113</v>
      </c>
      <c r="E2652" s="2" t="str">
        <f>IFERROR(__xludf.DUMMYFUNCTION("INDEX(SPLIT(A2652, ""_""), 2)"),"magic")</f>
        <v>magic</v>
      </c>
      <c r="F2652" s="1" t="s">
        <v>6748</v>
      </c>
      <c r="G2652" s="2">
        <f>IFERROR(__xludf.DUMMYFUNCTION("IF(B2652="""","""",COUNTA(SPLIT(B2652,"" "")))"),39.0)</f>
        <v>39</v>
      </c>
    </row>
    <row r="2653">
      <c r="A2653" s="1" t="s">
        <v>6783</v>
      </c>
      <c r="B2653" s="1" t="s">
        <v>6784</v>
      </c>
      <c r="C2653" s="1">
        <v>2.0</v>
      </c>
      <c r="D2653" s="1" t="s">
        <v>16118</v>
      </c>
      <c r="E2653" s="2" t="str">
        <f>IFERROR(__xludf.DUMMYFUNCTION("INDEX(SPLIT(A2653, ""_""), 2)"),"magic")</f>
        <v>magic</v>
      </c>
      <c r="F2653" s="1" t="s">
        <v>6748</v>
      </c>
      <c r="G2653" s="2">
        <f>IFERROR(__xludf.DUMMYFUNCTION("IF(B2653="""","""",COUNTA(SPLIT(B2653,"" "")))"),3.0)</f>
        <v>3</v>
      </c>
    </row>
    <row r="2654">
      <c r="A2654" s="1" t="s">
        <v>6785</v>
      </c>
      <c r="B2654" s="1" t="s">
        <v>6786</v>
      </c>
      <c r="C2654" s="1">
        <v>1.0</v>
      </c>
      <c r="D2654" s="1" t="s">
        <v>16113</v>
      </c>
      <c r="E2654" s="2" t="str">
        <f>IFERROR(__xludf.DUMMYFUNCTION("INDEX(SPLIT(A2654, ""_""), 2)"),"magic")</f>
        <v>magic</v>
      </c>
      <c r="F2654" s="1" t="s">
        <v>6748</v>
      </c>
      <c r="G2654" s="2">
        <f>IFERROR(__xludf.DUMMYFUNCTION("IF(B2654="""","""",COUNTA(SPLIT(B2654,"" "")))"),24.0)</f>
        <v>24</v>
      </c>
    </row>
    <row r="2655">
      <c r="A2655" s="1" t="s">
        <v>6787</v>
      </c>
      <c r="B2655" s="1" t="s">
        <v>6788</v>
      </c>
      <c r="C2655" s="1">
        <v>1.0</v>
      </c>
      <c r="D2655" s="1" t="s">
        <v>16113</v>
      </c>
      <c r="E2655" s="2" t="str">
        <f>IFERROR(__xludf.DUMMYFUNCTION("INDEX(SPLIT(A2655, ""_""), 2)"),"magic")</f>
        <v>magic</v>
      </c>
      <c r="F2655" s="1" t="s">
        <v>6748</v>
      </c>
      <c r="G2655" s="2">
        <f>IFERROR(__xludf.DUMMYFUNCTION("IF(B2655="""","""",COUNTA(SPLIT(B2655,"" "")))"),18.0)</f>
        <v>18</v>
      </c>
    </row>
    <row r="2656">
      <c r="A2656" s="1" t="s">
        <v>6789</v>
      </c>
      <c r="B2656" s="1" t="s">
        <v>6790</v>
      </c>
      <c r="C2656" s="1">
        <v>1.0</v>
      </c>
      <c r="D2656" s="1" t="s">
        <v>16113</v>
      </c>
      <c r="E2656" s="2" t="str">
        <f>IFERROR(__xludf.DUMMYFUNCTION("INDEX(SPLIT(A2656, ""_""), 2)"),"magic")</f>
        <v>magic</v>
      </c>
      <c r="F2656" s="1" t="s">
        <v>6748</v>
      </c>
      <c r="G2656" s="2">
        <f>IFERROR(__xludf.DUMMYFUNCTION("IF(B2656="""","""",COUNTA(SPLIT(B2656,"" "")))"),16.0)</f>
        <v>16</v>
      </c>
    </row>
    <row r="2657">
      <c r="A2657" s="1" t="s">
        <v>6791</v>
      </c>
      <c r="B2657" s="1" t="s">
        <v>6792</v>
      </c>
      <c r="C2657" s="1">
        <v>1.0</v>
      </c>
      <c r="D2657" s="1" t="s">
        <v>16113</v>
      </c>
      <c r="E2657" s="2" t="str">
        <f>IFERROR(__xludf.DUMMYFUNCTION("INDEX(SPLIT(A2657, ""_""), 2)"),"magic")</f>
        <v>magic</v>
      </c>
      <c r="F2657" s="1" t="s">
        <v>6748</v>
      </c>
      <c r="G2657" s="2">
        <f>IFERROR(__xludf.DUMMYFUNCTION("IF(B2657="""","""",COUNTA(SPLIT(B2657,"" "")))"),14.0)</f>
        <v>14</v>
      </c>
    </row>
    <row r="2658">
      <c r="A2658" s="1" t="s">
        <v>6793</v>
      </c>
      <c r="B2658" s="1" t="s">
        <v>6794</v>
      </c>
      <c r="C2658" s="1">
        <v>1.0</v>
      </c>
      <c r="D2658" s="1" t="s">
        <v>16113</v>
      </c>
      <c r="E2658" s="2" t="str">
        <f>IFERROR(__xludf.DUMMYFUNCTION("INDEX(SPLIT(A2658, ""_""), 2)"),"magic")</f>
        <v>magic</v>
      </c>
      <c r="F2658" s="1" t="s">
        <v>6748</v>
      </c>
      <c r="G2658" s="2">
        <f>IFERROR(__xludf.DUMMYFUNCTION("IF(B2658="""","""",COUNTA(SPLIT(B2658,"" "")))"),17.0)</f>
        <v>17</v>
      </c>
    </row>
    <row r="2659">
      <c r="A2659" s="1" t="s">
        <v>6795</v>
      </c>
      <c r="B2659" s="1" t="s">
        <v>6796</v>
      </c>
      <c r="C2659" s="1">
        <v>1.0</v>
      </c>
      <c r="D2659" s="1" t="s">
        <v>16113</v>
      </c>
      <c r="E2659" s="2" t="str">
        <f>IFERROR(__xludf.DUMMYFUNCTION("INDEX(SPLIT(A2659, ""_""), 2)"),"magic")</f>
        <v>magic</v>
      </c>
      <c r="F2659" s="1" t="s">
        <v>6748</v>
      </c>
      <c r="G2659" s="2">
        <f>IFERROR(__xludf.DUMMYFUNCTION("IF(B2659="""","""",COUNTA(SPLIT(B2659,"" "")))"),14.0)</f>
        <v>14</v>
      </c>
    </row>
    <row r="2660">
      <c r="A2660" s="1" t="s">
        <v>6797</v>
      </c>
      <c r="B2660" s="1" t="s">
        <v>6798</v>
      </c>
      <c r="C2660" s="1">
        <v>1.0</v>
      </c>
      <c r="D2660" s="1" t="s">
        <v>16113</v>
      </c>
      <c r="E2660" s="2" t="str">
        <f>IFERROR(__xludf.DUMMYFUNCTION("INDEX(SPLIT(A2660, ""_""), 2)"),"magic")</f>
        <v>magic</v>
      </c>
      <c r="F2660" s="1" t="s">
        <v>6748</v>
      </c>
      <c r="G2660" s="2">
        <f>IFERROR(__xludf.DUMMYFUNCTION("IF(B2660="""","""",COUNTA(SPLIT(B2660,"" "")))"),13.0)</f>
        <v>13</v>
      </c>
    </row>
    <row r="2661">
      <c r="A2661" s="1" t="s">
        <v>6799</v>
      </c>
      <c r="B2661" s="1" t="s">
        <v>6800</v>
      </c>
      <c r="C2661" s="1">
        <v>1.0</v>
      </c>
      <c r="D2661" s="1" t="s">
        <v>16113</v>
      </c>
      <c r="E2661" s="2" t="str">
        <f>IFERROR(__xludf.DUMMYFUNCTION("INDEX(SPLIT(A2661, ""_""), 2)"),"magic")</f>
        <v>magic</v>
      </c>
      <c r="F2661" s="1" t="s">
        <v>6748</v>
      </c>
      <c r="G2661" s="2">
        <f>IFERROR(__xludf.DUMMYFUNCTION("IF(B2661="""","""",COUNTA(SPLIT(B2661,"" "")))"),9.0)</f>
        <v>9</v>
      </c>
    </row>
    <row r="2662">
      <c r="A2662" s="1" t="s">
        <v>6801</v>
      </c>
      <c r="B2662" s="1" t="s">
        <v>6802</v>
      </c>
      <c r="C2662" s="1">
        <v>1.0</v>
      </c>
      <c r="D2662" s="1" t="s">
        <v>16113</v>
      </c>
      <c r="E2662" s="2" t="str">
        <f>IFERROR(__xludf.DUMMYFUNCTION("INDEX(SPLIT(A2662, ""_""), 2)"),"magic")</f>
        <v>magic</v>
      </c>
      <c r="F2662" s="1" t="s">
        <v>6748</v>
      </c>
      <c r="G2662" s="2">
        <f>IFERROR(__xludf.DUMMYFUNCTION("IF(B2662="""","""",COUNTA(SPLIT(B2662,"" "")))"),12.0)</f>
        <v>12</v>
      </c>
    </row>
    <row r="2663">
      <c r="A2663" s="1" t="s">
        <v>6803</v>
      </c>
      <c r="B2663" s="1" t="s">
        <v>6804</v>
      </c>
      <c r="C2663" s="1">
        <v>1.0</v>
      </c>
      <c r="D2663" s="1" t="s">
        <v>16113</v>
      </c>
      <c r="E2663" s="2" t="str">
        <f>IFERROR(__xludf.DUMMYFUNCTION("INDEX(SPLIT(A2663, ""_""), 2)"),"magic")</f>
        <v>magic</v>
      </c>
      <c r="F2663" s="1" t="s">
        <v>6748</v>
      </c>
      <c r="G2663" s="2">
        <f>IFERROR(__xludf.DUMMYFUNCTION("IF(B2663="""","""",COUNTA(SPLIT(B2663,"" "")))"),9.0)</f>
        <v>9</v>
      </c>
    </row>
    <row r="2664">
      <c r="A2664" s="1" t="s">
        <v>6805</v>
      </c>
      <c r="B2664" s="1" t="s">
        <v>6806</v>
      </c>
      <c r="C2664" s="1">
        <v>1.0</v>
      </c>
      <c r="D2664" s="1" t="s">
        <v>16113</v>
      </c>
      <c r="E2664" s="2" t="str">
        <f>IFERROR(__xludf.DUMMYFUNCTION("INDEX(SPLIT(A2664, ""_""), 2)"),"magic")</f>
        <v>magic</v>
      </c>
      <c r="F2664" s="1" t="s">
        <v>6748</v>
      </c>
      <c r="G2664" s="2">
        <f>IFERROR(__xludf.DUMMYFUNCTION("IF(B2664="""","""",COUNTA(SPLIT(B2664,"" "")))"),9.0)</f>
        <v>9</v>
      </c>
    </row>
    <row r="2665">
      <c r="A2665" s="1" t="s">
        <v>6807</v>
      </c>
      <c r="B2665" s="1" t="s">
        <v>6808</v>
      </c>
      <c r="C2665" s="1">
        <v>1.0</v>
      </c>
      <c r="D2665" s="1" t="s">
        <v>16113</v>
      </c>
      <c r="E2665" s="2" t="str">
        <f>IFERROR(__xludf.DUMMYFUNCTION("INDEX(SPLIT(A2665, ""_""), 2)"),"magic")</f>
        <v>magic</v>
      </c>
      <c r="F2665" s="1" t="s">
        <v>6748</v>
      </c>
      <c r="G2665" s="2">
        <f>IFERROR(__xludf.DUMMYFUNCTION("IF(B2665="""","""",COUNTA(SPLIT(B2665,"" "")))"),10.0)</f>
        <v>10</v>
      </c>
    </row>
    <row r="2666">
      <c r="A2666" s="1" t="s">
        <v>6809</v>
      </c>
      <c r="B2666" s="1" t="s">
        <v>6806</v>
      </c>
      <c r="C2666" s="1">
        <v>1.0</v>
      </c>
      <c r="D2666" s="1" t="s">
        <v>16113</v>
      </c>
      <c r="E2666" s="2" t="str">
        <f>IFERROR(__xludf.DUMMYFUNCTION("INDEX(SPLIT(A2666, ""_""), 2)"),"magic")</f>
        <v>magic</v>
      </c>
      <c r="F2666" s="1" t="s">
        <v>6748</v>
      </c>
      <c r="G2666" s="2">
        <f>IFERROR(__xludf.DUMMYFUNCTION("IF(B2666="""","""",COUNTA(SPLIT(B2666,"" "")))"),9.0)</f>
        <v>9</v>
      </c>
    </row>
    <row r="2667">
      <c r="A2667" s="1" t="s">
        <v>6810</v>
      </c>
      <c r="B2667" s="1" t="s">
        <v>6811</v>
      </c>
      <c r="C2667" s="1">
        <v>1.0</v>
      </c>
      <c r="D2667" s="1" t="s">
        <v>16113</v>
      </c>
      <c r="E2667" s="2" t="str">
        <f>IFERROR(__xludf.DUMMYFUNCTION("INDEX(SPLIT(A2667, ""_""), 2)"),"magic")</f>
        <v>magic</v>
      </c>
      <c r="F2667" s="1" t="s">
        <v>6748</v>
      </c>
      <c r="G2667" s="2">
        <f>IFERROR(__xludf.DUMMYFUNCTION("IF(B2667="""","""",COUNTA(SPLIT(B2667,"" "")))"),15.0)</f>
        <v>15</v>
      </c>
    </row>
    <row r="2668">
      <c r="A2668" s="1" t="s">
        <v>6812</v>
      </c>
      <c r="B2668" s="1" t="s">
        <v>6813</v>
      </c>
      <c r="C2668" s="1">
        <v>1.0</v>
      </c>
      <c r="D2668" s="1" t="s">
        <v>16113</v>
      </c>
      <c r="E2668" s="2" t="str">
        <f>IFERROR(__xludf.DUMMYFUNCTION("INDEX(SPLIT(A2668, ""_""), 2)"),"occupy")</f>
        <v>occupy</v>
      </c>
      <c r="F2668" s="1" t="s">
        <v>6853</v>
      </c>
      <c r="G2668" s="2">
        <f>IFERROR(__xludf.DUMMYFUNCTION("IF(B2668="""","""",COUNTA(SPLIT(B2668,"" "")))"),14.0)</f>
        <v>14</v>
      </c>
    </row>
    <row r="2669">
      <c r="A2669" s="1" t="s">
        <v>6814</v>
      </c>
      <c r="B2669" s="1" t="s">
        <v>6815</v>
      </c>
      <c r="C2669" s="1">
        <v>1.0</v>
      </c>
      <c r="D2669" s="1" t="s">
        <v>16113</v>
      </c>
      <c r="E2669" s="2" t="str">
        <f>IFERROR(__xludf.DUMMYFUNCTION("INDEX(SPLIT(A2669, ""_""), 2)"),"occupy")</f>
        <v>occupy</v>
      </c>
      <c r="F2669" s="1" t="s">
        <v>6853</v>
      </c>
      <c r="G2669" s="2">
        <f>IFERROR(__xludf.DUMMYFUNCTION("IF(B2669="""","""",COUNTA(SPLIT(B2669,"" "")))"),7.0)</f>
        <v>7</v>
      </c>
    </row>
    <row r="2670">
      <c r="A2670" s="1" t="s">
        <v>6816</v>
      </c>
      <c r="B2670" s="1" t="s">
        <v>6817</v>
      </c>
      <c r="C2670" s="1">
        <v>1.0</v>
      </c>
      <c r="D2670" s="1" t="s">
        <v>16113</v>
      </c>
      <c r="E2670" s="2" t="str">
        <f>IFERROR(__xludf.DUMMYFUNCTION("INDEX(SPLIT(A2670, ""_""), 2)"),"occupy")</f>
        <v>occupy</v>
      </c>
      <c r="F2670" s="1" t="s">
        <v>6853</v>
      </c>
      <c r="G2670" s="2">
        <f>IFERROR(__xludf.DUMMYFUNCTION("IF(B2670="""","""",COUNTA(SPLIT(B2670,"" "")))"),9.0)</f>
        <v>9</v>
      </c>
    </row>
    <row r="2671">
      <c r="A2671" s="1" t="s">
        <v>6818</v>
      </c>
      <c r="B2671" s="1" t="s">
        <v>6819</v>
      </c>
      <c r="C2671" s="1">
        <v>16.0</v>
      </c>
      <c r="D2671" s="1" t="s">
        <v>836</v>
      </c>
      <c r="E2671" s="2" t="str">
        <f>IFERROR(__xludf.DUMMYFUNCTION("INDEX(SPLIT(A2671, ""_""), 2)"),"occupy")</f>
        <v>occupy</v>
      </c>
      <c r="F2671" s="1" t="s">
        <v>6853</v>
      </c>
      <c r="G2671" s="2">
        <f>IFERROR(__xludf.DUMMYFUNCTION("IF(B2671="""","""",COUNTA(SPLIT(B2671,"" "")))"),12.0)</f>
        <v>12</v>
      </c>
    </row>
    <row r="2672">
      <c r="A2672" s="1" t="s">
        <v>6820</v>
      </c>
      <c r="B2672" s="1" t="s">
        <v>6821</v>
      </c>
      <c r="C2672" s="1">
        <v>1.0</v>
      </c>
      <c r="D2672" s="1" t="s">
        <v>16113</v>
      </c>
      <c r="E2672" s="2" t="str">
        <f>IFERROR(__xludf.DUMMYFUNCTION("INDEX(SPLIT(A2672, ""_""), 2)"),"occupy")</f>
        <v>occupy</v>
      </c>
      <c r="F2672" s="1" t="s">
        <v>6853</v>
      </c>
      <c r="G2672" s="2">
        <f>IFERROR(__xludf.DUMMYFUNCTION("IF(B2672="""","""",COUNTA(SPLIT(B2672,"" "")))"),6.0)</f>
        <v>6</v>
      </c>
    </row>
    <row r="2673">
      <c r="A2673" s="1" t="s">
        <v>6822</v>
      </c>
      <c r="B2673" s="1" t="s">
        <v>6823</v>
      </c>
      <c r="C2673" s="1">
        <v>1.0</v>
      </c>
      <c r="D2673" s="1" t="s">
        <v>16113</v>
      </c>
      <c r="E2673" s="2" t="str">
        <f>IFERROR(__xludf.DUMMYFUNCTION("INDEX(SPLIT(A2673, ""_""), 2)"),"occupy")</f>
        <v>occupy</v>
      </c>
      <c r="F2673" s="1" t="s">
        <v>6853</v>
      </c>
      <c r="G2673" s="2">
        <f>IFERROR(__xludf.DUMMYFUNCTION("IF(B2673="""","""",COUNTA(SPLIT(B2673,"" "")))"),5.0)</f>
        <v>5</v>
      </c>
    </row>
    <row r="2674">
      <c r="A2674" s="1" t="s">
        <v>6824</v>
      </c>
      <c r="B2674" s="1" t="s">
        <v>6825</v>
      </c>
      <c r="C2674" s="1">
        <v>1.0</v>
      </c>
      <c r="D2674" s="1" t="s">
        <v>16113</v>
      </c>
      <c r="E2674" s="2" t="str">
        <f>IFERROR(__xludf.DUMMYFUNCTION("INDEX(SPLIT(A2674, ""_""), 2)"),"occupy")</f>
        <v>occupy</v>
      </c>
      <c r="F2674" s="1" t="s">
        <v>6853</v>
      </c>
      <c r="G2674" s="2">
        <f>IFERROR(__xludf.DUMMYFUNCTION("IF(B2674="""","""",COUNTA(SPLIT(B2674,"" "")))"),5.0)</f>
        <v>5</v>
      </c>
    </row>
    <row r="2675">
      <c r="A2675" s="1" t="s">
        <v>6826</v>
      </c>
      <c r="B2675" s="1" t="s">
        <v>6827</v>
      </c>
      <c r="C2675" s="1">
        <v>1.0</v>
      </c>
      <c r="D2675" s="1" t="s">
        <v>16113</v>
      </c>
      <c r="E2675" s="2" t="str">
        <f>IFERROR(__xludf.DUMMYFUNCTION("INDEX(SPLIT(A2675, ""_""), 2)"),"occupy")</f>
        <v>occupy</v>
      </c>
      <c r="F2675" s="1" t="s">
        <v>6853</v>
      </c>
      <c r="G2675" s="2">
        <f>IFERROR(__xludf.DUMMYFUNCTION("IF(B2675="""","""",COUNTA(SPLIT(B2675,"" "")))"),28.0)</f>
        <v>28</v>
      </c>
    </row>
    <row r="2676">
      <c r="A2676" s="1" t="s">
        <v>6828</v>
      </c>
      <c r="B2676" s="1" t="s">
        <v>6829</v>
      </c>
      <c r="C2676" s="1">
        <v>16.0</v>
      </c>
      <c r="D2676" s="1" t="s">
        <v>836</v>
      </c>
      <c r="E2676" s="2" t="str">
        <f>IFERROR(__xludf.DUMMYFUNCTION("INDEX(SPLIT(A2676, ""_""), 2)"),"occupy")</f>
        <v>occupy</v>
      </c>
      <c r="F2676" s="1" t="s">
        <v>6853</v>
      </c>
      <c r="G2676" s="2">
        <f>IFERROR(__xludf.DUMMYFUNCTION("IF(B2676="""","""",COUNTA(SPLIT(B2676,"" "")))"),18.0)</f>
        <v>18</v>
      </c>
    </row>
    <row r="2677">
      <c r="A2677" s="1" t="s">
        <v>6830</v>
      </c>
      <c r="B2677" s="1" t="s">
        <v>6831</v>
      </c>
      <c r="C2677" s="1">
        <v>1.0</v>
      </c>
      <c r="D2677" s="1" t="s">
        <v>16113</v>
      </c>
      <c r="E2677" s="2" t="str">
        <f>IFERROR(__xludf.DUMMYFUNCTION("INDEX(SPLIT(A2677, ""_""), 2)"),"occupy")</f>
        <v>occupy</v>
      </c>
      <c r="F2677" s="1" t="s">
        <v>6853</v>
      </c>
      <c r="G2677" s="2">
        <f>IFERROR(__xludf.DUMMYFUNCTION("IF(B2677="""","""",COUNTA(SPLIT(B2677,"" "")))"),26.0)</f>
        <v>26</v>
      </c>
    </row>
    <row r="2678">
      <c r="A2678" s="1" t="s">
        <v>6832</v>
      </c>
      <c r="B2678" s="1" t="s">
        <v>6833</v>
      </c>
      <c r="C2678" s="1">
        <v>16.0</v>
      </c>
      <c r="D2678" s="1" t="s">
        <v>836</v>
      </c>
      <c r="E2678" s="2" t="str">
        <f>IFERROR(__xludf.DUMMYFUNCTION("INDEX(SPLIT(A2678, ""_""), 2)"),"occupy")</f>
        <v>occupy</v>
      </c>
      <c r="F2678" s="1" t="s">
        <v>6853</v>
      </c>
      <c r="G2678" s="2">
        <f>IFERROR(__xludf.DUMMYFUNCTION("IF(B2678="""","""",COUNTA(SPLIT(B2678,"" "")))"),26.0)</f>
        <v>26</v>
      </c>
    </row>
    <row r="2679">
      <c r="A2679" s="1" t="s">
        <v>6834</v>
      </c>
      <c r="B2679" s="1" t="s">
        <v>6835</v>
      </c>
      <c r="C2679" s="1">
        <v>16.0</v>
      </c>
      <c r="D2679" s="1" t="s">
        <v>836</v>
      </c>
      <c r="E2679" s="2" t="str">
        <f>IFERROR(__xludf.DUMMYFUNCTION("INDEX(SPLIT(A2679, ""_""), 2)"),"occupy")</f>
        <v>occupy</v>
      </c>
      <c r="F2679" s="1" t="s">
        <v>6853</v>
      </c>
      <c r="G2679" s="2">
        <f>IFERROR(__xludf.DUMMYFUNCTION("IF(B2679="""","""",COUNTA(SPLIT(B2679,"" "")))"),19.0)</f>
        <v>19</v>
      </c>
    </row>
    <row r="2680">
      <c r="A2680" s="1" t="s">
        <v>6836</v>
      </c>
      <c r="B2680" s="1" t="s">
        <v>6837</v>
      </c>
      <c r="C2680" s="1">
        <v>1.0</v>
      </c>
      <c r="D2680" s="1" t="s">
        <v>16113</v>
      </c>
      <c r="E2680" s="2" t="str">
        <f>IFERROR(__xludf.DUMMYFUNCTION("INDEX(SPLIT(A2680, ""_""), 2)"),"occupy")</f>
        <v>occupy</v>
      </c>
      <c r="F2680" s="1" t="s">
        <v>6853</v>
      </c>
      <c r="G2680" s="2">
        <f>IFERROR(__xludf.DUMMYFUNCTION("IF(B2680="""","""",COUNTA(SPLIT(B2680,"" "")))"),36.0)</f>
        <v>36</v>
      </c>
    </row>
    <row r="2681">
      <c r="A2681" s="1" t="s">
        <v>6838</v>
      </c>
      <c r="B2681" s="1" t="s">
        <v>6839</v>
      </c>
      <c r="C2681" s="1">
        <v>16.0</v>
      </c>
      <c r="D2681" s="1" t="s">
        <v>836</v>
      </c>
      <c r="E2681" s="2" t="str">
        <f>IFERROR(__xludf.DUMMYFUNCTION("INDEX(SPLIT(A2681, ""_""), 2)"),"occupy")</f>
        <v>occupy</v>
      </c>
      <c r="F2681" s="1" t="s">
        <v>6853</v>
      </c>
      <c r="G2681" s="2">
        <f>IFERROR(__xludf.DUMMYFUNCTION("IF(B2681="""","""",COUNTA(SPLIT(B2681,"" "")))"),43.0)</f>
        <v>43</v>
      </c>
    </row>
    <row r="2682">
      <c r="A2682" s="1" t="s">
        <v>6840</v>
      </c>
      <c r="B2682" s="1" t="s">
        <v>6841</v>
      </c>
      <c r="C2682" s="1">
        <v>1.0</v>
      </c>
      <c r="D2682" s="1" t="s">
        <v>16113</v>
      </c>
      <c r="E2682" s="2" t="str">
        <f>IFERROR(__xludf.DUMMYFUNCTION("INDEX(SPLIT(A2682, ""_""), 2)"),"occupy")</f>
        <v>occupy</v>
      </c>
      <c r="F2682" s="1" t="s">
        <v>6853</v>
      </c>
      <c r="G2682" s="2">
        <f>IFERROR(__xludf.DUMMYFUNCTION("IF(B2682="""","""",COUNTA(SPLIT(B2682,"" "")))"),29.0)</f>
        <v>29</v>
      </c>
    </row>
    <row r="2683">
      <c r="A2683" s="1" t="s">
        <v>6842</v>
      </c>
      <c r="B2683" s="1" t="s">
        <v>6843</v>
      </c>
      <c r="C2683" s="1">
        <v>1.0</v>
      </c>
      <c r="D2683" s="1" t="s">
        <v>16113</v>
      </c>
      <c r="E2683" s="2" t="str">
        <f>IFERROR(__xludf.DUMMYFUNCTION("INDEX(SPLIT(A2683, ""_""), 2)"),"occupy")</f>
        <v>occupy</v>
      </c>
      <c r="F2683" s="1" t="s">
        <v>6853</v>
      </c>
      <c r="G2683" s="2">
        <f>IFERROR(__xludf.DUMMYFUNCTION("IF(B2683="""","""",COUNTA(SPLIT(B2683,"" "")))"),12.0)</f>
        <v>12</v>
      </c>
    </row>
    <row r="2684">
      <c r="A2684" s="1" t="s">
        <v>6844</v>
      </c>
      <c r="B2684" s="1" t="s">
        <v>6845</v>
      </c>
      <c r="C2684" s="1">
        <v>1.0</v>
      </c>
      <c r="D2684" s="1" t="s">
        <v>16113</v>
      </c>
      <c r="E2684" s="2" t="str">
        <f>IFERROR(__xludf.DUMMYFUNCTION("INDEX(SPLIT(A2684, ""_""), 2)"),"occupy")</f>
        <v>occupy</v>
      </c>
      <c r="F2684" s="1" t="s">
        <v>6853</v>
      </c>
      <c r="G2684" s="2">
        <f>IFERROR(__xludf.DUMMYFUNCTION("IF(B2684="""","""",COUNTA(SPLIT(B2684,"" "")))"),28.0)</f>
        <v>28</v>
      </c>
    </row>
    <row r="2685">
      <c r="A2685" s="1" t="s">
        <v>6846</v>
      </c>
      <c r="B2685" s="1" t="s">
        <v>6847</v>
      </c>
      <c r="C2685" s="1">
        <v>16.0</v>
      </c>
      <c r="D2685" s="1" t="s">
        <v>836</v>
      </c>
      <c r="E2685" s="2" t="str">
        <f>IFERROR(__xludf.DUMMYFUNCTION("INDEX(SPLIT(A2685, ""_""), 2)"),"occupy")</f>
        <v>occupy</v>
      </c>
      <c r="F2685" s="1" t="s">
        <v>6853</v>
      </c>
      <c r="G2685" s="2">
        <f>IFERROR(__xludf.DUMMYFUNCTION("IF(B2685="""","""",COUNTA(SPLIT(B2685,"" "")))"),7.0)</f>
        <v>7</v>
      </c>
    </row>
    <row r="2686">
      <c r="A2686" s="1" t="s">
        <v>6848</v>
      </c>
      <c r="B2686" s="1" t="s">
        <v>6849</v>
      </c>
      <c r="C2686" s="1">
        <v>1.0</v>
      </c>
      <c r="D2686" s="1" t="s">
        <v>16113</v>
      </c>
      <c r="E2686" s="2" t="str">
        <f>IFERROR(__xludf.DUMMYFUNCTION("INDEX(SPLIT(A2686, ""_""), 2)"),"occupy")</f>
        <v>occupy</v>
      </c>
      <c r="F2686" s="1" t="s">
        <v>6853</v>
      </c>
      <c r="G2686" s="2">
        <f>IFERROR(__xludf.DUMMYFUNCTION("IF(B2686="""","""",COUNTA(SPLIT(B2686,"" "")))"),24.0)</f>
        <v>24</v>
      </c>
    </row>
    <row r="2687">
      <c r="A2687" s="1" t="s">
        <v>6850</v>
      </c>
      <c r="B2687" s="1" t="s">
        <v>6851</v>
      </c>
      <c r="C2687" s="1">
        <v>1.0</v>
      </c>
      <c r="D2687" s="1" t="s">
        <v>16113</v>
      </c>
      <c r="E2687" s="2" t="str">
        <f>IFERROR(__xludf.DUMMYFUNCTION("INDEX(SPLIT(A2687, ""_""), 2)"),"occupy")</f>
        <v>occupy</v>
      </c>
      <c r="F2687" s="1" t="s">
        <v>6853</v>
      </c>
      <c r="G2687" s="2">
        <f>IFERROR(__xludf.DUMMYFUNCTION("IF(B2687="""","""",COUNTA(SPLIT(B2687,"" "")))"),24.0)</f>
        <v>24</v>
      </c>
    </row>
    <row r="2688">
      <c r="A2688" s="1" t="s">
        <v>6852</v>
      </c>
      <c r="B2688" s="1" t="s">
        <v>6853</v>
      </c>
      <c r="C2688" s="1">
        <v>1.0</v>
      </c>
      <c r="D2688" s="1" t="s">
        <v>16113</v>
      </c>
      <c r="E2688" s="2" t="str">
        <f>IFERROR(__xludf.DUMMYFUNCTION("INDEX(SPLIT(A2688, ""_""), 2)"),"occupy")</f>
        <v>occupy</v>
      </c>
      <c r="F2688" s="1" t="s">
        <v>6853</v>
      </c>
      <c r="G2688" s="2">
        <f>IFERROR(__xludf.DUMMYFUNCTION("IF(B2688="""","""",COUNTA(SPLIT(B2688,"" "")))"),5.0)</f>
        <v>5</v>
      </c>
    </row>
    <row r="2689">
      <c r="A2689" s="1" t="s">
        <v>6854</v>
      </c>
      <c r="B2689" s="1" t="s">
        <v>6855</v>
      </c>
      <c r="C2689" s="1">
        <v>1.0</v>
      </c>
      <c r="D2689" s="1" t="s">
        <v>16113</v>
      </c>
      <c r="E2689" s="2" t="str">
        <f>IFERROR(__xludf.DUMMYFUNCTION("INDEX(SPLIT(A2689, ""_""), 2)"),"occupy")</f>
        <v>occupy</v>
      </c>
      <c r="F2689" s="1" t="s">
        <v>6853</v>
      </c>
      <c r="G2689" s="2">
        <f>IFERROR(__xludf.DUMMYFUNCTION("IF(B2689="""","""",COUNTA(SPLIT(B2689,"" "")))"),24.0)</f>
        <v>24</v>
      </c>
    </row>
    <row r="2690">
      <c r="A2690" s="1" t="s">
        <v>6856</v>
      </c>
      <c r="B2690" s="1" t="s">
        <v>6857</v>
      </c>
      <c r="C2690" s="1">
        <v>16.0</v>
      </c>
      <c r="D2690" s="1" t="s">
        <v>836</v>
      </c>
      <c r="E2690" s="2" t="str">
        <f>IFERROR(__xludf.DUMMYFUNCTION("INDEX(SPLIT(A2690, ""_""), 2)"),"occupy")</f>
        <v>occupy</v>
      </c>
      <c r="F2690" s="1" t="s">
        <v>6853</v>
      </c>
      <c r="G2690" s="2">
        <f>IFERROR(__xludf.DUMMYFUNCTION("IF(B2690="""","""",COUNTA(SPLIT(B2690,"" "")))"),37.0)</f>
        <v>37</v>
      </c>
    </row>
    <row r="2691">
      <c r="A2691" s="1" t="s">
        <v>6858</v>
      </c>
      <c r="B2691" s="1" t="s">
        <v>6859</v>
      </c>
      <c r="C2691" s="1">
        <v>1.0</v>
      </c>
      <c r="D2691" s="1" t="s">
        <v>16113</v>
      </c>
      <c r="E2691" s="2" t="str">
        <f>IFERROR(__xludf.DUMMYFUNCTION("INDEX(SPLIT(A2691, ""_""), 2)"),"occupy")</f>
        <v>occupy</v>
      </c>
      <c r="F2691" s="1" t="s">
        <v>6853</v>
      </c>
      <c r="G2691" s="2">
        <f>IFERROR(__xludf.DUMMYFUNCTION("IF(B2691="""","""",COUNTA(SPLIT(B2691,"" "")))"),44.0)</f>
        <v>44</v>
      </c>
    </row>
    <row r="2692">
      <c r="A2692" s="1" t="s">
        <v>6860</v>
      </c>
      <c r="B2692" s="1" t="s">
        <v>6861</v>
      </c>
      <c r="C2692" s="1">
        <v>1.0</v>
      </c>
      <c r="D2692" s="1" t="s">
        <v>16113</v>
      </c>
      <c r="E2692" s="2" t="str">
        <f>IFERROR(__xludf.DUMMYFUNCTION("INDEX(SPLIT(A2692, ""_""), 2)"),"occupy")</f>
        <v>occupy</v>
      </c>
      <c r="F2692" s="1" t="s">
        <v>6853</v>
      </c>
      <c r="G2692" s="2">
        <f>IFERROR(__xludf.DUMMYFUNCTION("IF(B2692="""","""",COUNTA(SPLIT(B2692,"" "")))"),27.0)</f>
        <v>27</v>
      </c>
    </row>
    <row r="2693">
      <c r="A2693" s="1" t="s">
        <v>6862</v>
      </c>
      <c r="B2693" s="1" t="s">
        <v>6863</v>
      </c>
      <c r="C2693" s="1">
        <v>1.0</v>
      </c>
      <c r="D2693" s="1" t="s">
        <v>16113</v>
      </c>
      <c r="E2693" s="2" t="str">
        <f>IFERROR(__xludf.DUMMYFUNCTION("INDEX(SPLIT(A2693, ""_""), 2)"),"occupy")</f>
        <v>occupy</v>
      </c>
      <c r="F2693" s="1" t="s">
        <v>6853</v>
      </c>
      <c r="G2693" s="2">
        <f>IFERROR(__xludf.DUMMYFUNCTION("IF(B2693="""","""",COUNTA(SPLIT(B2693,"" "")))"),37.0)</f>
        <v>37</v>
      </c>
    </row>
    <row r="2694">
      <c r="A2694" s="1" t="s">
        <v>6864</v>
      </c>
      <c r="B2694" s="1" t="s">
        <v>6865</v>
      </c>
      <c r="C2694" s="1">
        <v>1.0</v>
      </c>
      <c r="D2694" s="1" t="s">
        <v>16113</v>
      </c>
      <c r="E2694" s="2" t="str">
        <f>IFERROR(__xludf.DUMMYFUNCTION("INDEX(SPLIT(A2694, ""_""), 2)"),"occupy")</f>
        <v>occupy</v>
      </c>
      <c r="F2694" s="1" t="s">
        <v>6853</v>
      </c>
      <c r="G2694" s="2">
        <f>IFERROR(__xludf.DUMMYFUNCTION("IF(B2694="""","""",COUNTA(SPLIT(B2694,"" "")))"),30.0)</f>
        <v>30</v>
      </c>
    </row>
    <row r="2695">
      <c r="A2695" s="1" t="s">
        <v>6866</v>
      </c>
      <c r="B2695" s="1" t="s">
        <v>6867</v>
      </c>
      <c r="C2695" s="1">
        <v>1.0</v>
      </c>
      <c r="D2695" s="1" t="s">
        <v>16113</v>
      </c>
      <c r="E2695" s="2" t="str">
        <f>IFERROR(__xludf.DUMMYFUNCTION("INDEX(SPLIT(A2695, ""_""), 2)"),"occupy")</f>
        <v>occupy</v>
      </c>
      <c r="F2695" s="1" t="s">
        <v>6853</v>
      </c>
      <c r="G2695" s="2">
        <f>IFERROR(__xludf.DUMMYFUNCTION("IF(B2695="""","""",COUNTA(SPLIT(B2695,"" "")))"),29.0)</f>
        <v>29</v>
      </c>
    </row>
    <row r="2696">
      <c r="A2696" s="1" t="s">
        <v>6868</v>
      </c>
      <c r="B2696" s="1" t="s">
        <v>6869</v>
      </c>
      <c r="C2696" s="1">
        <v>16.0</v>
      </c>
      <c r="D2696" s="1" t="s">
        <v>836</v>
      </c>
      <c r="E2696" s="2" t="str">
        <f>IFERROR(__xludf.DUMMYFUNCTION("INDEX(SPLIT(A2696, ""_""), 2)"),"occupy")</f>
        <v>occupy</v>
      </c>
      <c r="F2696" s="1" t="s">
        <v>6853</v>
      </c>
      <c r="G2696" s="2">
        <f>IFERROR(__xludf.DUMMYFUNCTION("IF(B2696="""","""",COUNTA(SPLIT(B2696,"" "")))"),14.0)</f>
        <v>14</v>
      </c>
    </row>
    <row r="2697">
      <c r="A2697" s="1" t="s">
        <v>6870</v>
      </c>
      <c r="B2697" s="1" t="s">
        <v>6871</v>
      </c>
      <c r="C2697" s="1">
        <v>1.0</v>
      </c>
      <c r="D2697" s="1" t="s">
        <v>16113</v>
      </c>
      <c r="E2697" s="2" t="str">
        <f>IFERROR(__xludf.DUMMYFUNCTION("INDEX(SPLIT(A2697, ""_""), 2)"),"occupy")</f>
        <v>occupy</v>
      </c>
      <c r="F2697" s="1" t="s">
        <v>6853</v>
      </c>
      <c r="G2697" s="2">
        <f>IFERROR(__xludf.DUMMYFUNCTION("IF(B2697="""","""",COUNTA(SPLIT(B2697,"" "")))"),28.0)</f>
        <v>28</v>
      </c>
    </row>
    <row r="2698">
      <c r="A2698" s="1" t="s">
        <v>6872</v>
      </c>
      <c r="B2698" s="1" t="s">
        <v>6873</v>
      </c>
      <c r="C2698" s="1">
        <v>16.0</v>
      </c>
      <c r="D2698" s="1" t="s">
        <v>836</v>
      </c>
      <c r="E2698" s="2" t="str">
        <f>IFERROR(__xludf.DUMMYFUNCTION("INDEX(SPLIT(A2698, ""_""), 2)"),"occupy")</f>
        <v>occupy</v>
      </c>
      <c r="F2698" s="1" t="s">
        <v>6853</v>
      </c>
      <c r="G2698" s="2">
        <f>IFERROR(__xludf.DUMMYFUNCTION("IF(B2698="""","""",COUNTA(SPLIT(B2698,"" "")))"),11.0)</f>
        <v>11</v>
      </c>
    </row>
    <row r="2699">
      <c r="A2699" s="1" t="s">
        <v>6874</v>
      </c>
      <c r="B2699" s="1" t="s">
        <v>6875</v>
      </c>
      <c r="C2699" s="1">
        <v>1.0</v>
      </c>
      <c r="D2699" s="1" t="s">
        <v>16113</v>
      </c>
      <c r="E2699" s="2" t="str">
        <f>IFERROR(__xludf.DUMMYFUNCTION("INDEX(SPLIT(A2699, ""_""), 2)"),"occupy")</f>
        <v>occupy</v>
      </c>
      <c r="F2699" s="1" t="s">
        <v>6853</v>
      </c>
      <c r="G2699" s="2">
        <f>IFERROR(__xludf.DUMMYFUNCTION("IF(B2699="""","""",COUNTA(SPLIT(B2699,"" "")))"),10.0)</f>
        <v>10</v>
      </c>
    </row>
    <row r="2700">
      <c r="A2700" s="1" t="s">
        <v>6876</v>
      </c>
      <c r="B2700" s="1" t="s">
        <v>6877</v>
      </c>
      <c r="C2700" s="1">
        <v>1.0</v>
      </c>
      <c r="D2700" s="1" t="s">
        <v>16113</v>
      </c>
      <c r="E2700" s="2" t="str">
        <f>IFERROR(__xludf.DUMMYFUNCTION("INDEX(SPLIT(A2700, ""_""), 2)"),"occupy")</f>
        <v>occupy</v>
      </c>
      <c r="F2700" s="1" t="s">
        <v>6853</v>
      </c>
      <c r="G2700" s="2">
        <f>IFERROR(__xludf.DUMMYFUNCTION("IF(B2700="""","""",COUNTA(SPLIT(B2700,"" "")))"),9.0)</f>
        <v>9</v>
      </c>
    </row>
    <row r="2701">
      <c r="A2701" s="1" t="s">
        <v>6878</v>
      </c>
      <c r="B2701" s="1" t="s">
        <v>6879</v>
      </c>
      <c r="C2701" s="1">
        <v>1.0</v>
      </c>
      <c r="D2701" s="1" t="s">
        <v>16113</v>
      </c>
      <c r="E2701" s="2" t="str">
        <f>IFERROR(__xludf.DUMMYFUNCTION("INDEX(SPLIT(A2701, ""_""), 2)"),"occupy")</f>
        <v>occupy</v>
      </c>
      <c r="F2701" s="1" t="s">
        <v>6853</v>
      </c>
      <c r="G2701" s="2">
        <f>IFERROR(__xludf.DUMMYFUNCTION("IF(B2701="""","""",COUNTA(SPLIT(B2701,"" "")))"),25.0)</f>
        <v>25</v>
      </c>
    </row>
    <row r="2702">
      <c r="A2702" s="1" t="s">
        <v>6880</v>
      </c>
      <c r="B2702" s="1" t="s">
        <v>6881</v>
      </c>
      <c r="C2702" s="1">
        <v>16.0</v>
      </c>
      <c r="D2702" s="1" t="s">
        <v>836</v>
      </c>
      <c r="E2702" s="2" t="str">
        <f>IFERROR(__xludf.DUMMYFUNCTION("INDEX(SPLIT(A2702, ""_""), 2)"),"occupy")</f>
        <v>occupy</v>
      </c>
      <c r="F2702" s="1" t="s">
        <v>6853</v>
      </c>
      <c r="G2702" s="2">
        <f>IFERROR(__xludf.DUMMYFUNCTION("IF(B2702="""","""",COUNTA(SPLIT(B2702,"" "")))"),19.0)</f>
        <v>19</v>
      </c>
    </row>
    <row r="2703">
      <c r="A2703" s="1" t="s">
        <v>6882</v>
      </c>
      <c r="B2703" s="1" t="s">
        <v>6883</v>
      </c>
      <c r="C2703" s="1">
        <v>1.0</v>
      </c>
      <c r="D2703" s="1" t="s">
        <v>16113</v>
      </c>
      <c r="E2703" s="2" t="str">
        <f>IFERROR(__xludf.DUMMYFUNCTION("INDEX(SPLIT(A2703, ""_""), 2)"),"pain")</f>
        <v>pain</v>
      </c>
      <c r="F2703" s="1" t="s">
        <v>6923</v>
      </c>
      <c r="G2703" s="2">
        <f>IFERROR(__xludf.DUMMYFUNCTION("IF(B2703="""","""",COUNTA(SPLIT(B2703,"" "")))"),35.0)</f>
        <v>35</v>
      </c>
    </row>
    <row r="2704">
      <c r="A2704" s="1" t="s">
        <v>6884</v>
      </c>
      <c r="B2704" s="1" t="s">
        <v>6885</v>
      </c>
      <c r="C2704" s="1">
        <v>3.0</v>
      </c>
      <c r="D2704" s="1" t="s">
        <v>818</v>
      </c>
      <c r="E2704" s="2" t="str">
        <f>IFERROR(__xludf.DUMMYFUNCTION("INDEX(SPLIT(A2704, ""_""), 2)"),"pain")</f>
        <v>pain</v>
      </c>
      <c r="F2704" s="1" t="s">
        <v>6923</v>
      </c>
      <c r="G2704" s="2">
        <f>IFERROR(__xludf.DUMMYFUNCTION("IF(B2704="""","""",COUNTA(SPLIT(B2704,"" "")))"),18.0)</f>
        <v>18</v>
      </c>
    </row>
    <row r="2705">
      <c r="A2705" s="1" t="s">
        <v>6886</v>
      </c>
      <c r="B2705" s="1" t="s">
        <v>6887</v>
      </c>
      <c r="C2705" s="1">
        <v>1.0</v>
      </c>
      <c r="D2705" s="1" t="s">
        <v>16113</v>
      </c>
      <c r="E2705" s="2" t="str">
        <f>IFERROR(__xludf.DUMMYFUNCTION("INDEX(SPLIT(A2705, ""_""), 2)"),"pain")</f>
        <v>pain</v>
      </c>
      <c r="F2705" s="1" t="s">
        <v>6923</v>
      </c>
      <c r="G2705" s="2">
        <f>IFERROR(__xludf.DUMMYFUNCTION("IF(B2705="""","""",COUNTA(SPLIT(B2705,"" "")))"),18.0)</f>
        <v>18</v>
      </c>
    </row>
    <row r="2706">
      <c r="A2706" s="1" t="s">
        <v>6888</v>
      </c>
      <c r="B2706" s="1" t="s">
        <v>6889</v>
      </c>
      <c r="C2706" s="1">
        <v>1.0</v>
      </c>
      <c r="D2706" s="1" t="s">
        <v>16113</v>
      </c>
      <c r="E2706" s="2" t="str">
        <f>IFERROR(__xludf.DUMMYFUNCTION("INDEX(SPLIT(A2706, ""_""), 2)"),"pain")</f>
        <v>pain</v>
      </c>
      <c r="F2706" s="1" t="s">
        <v>6923</v>
      </c>
      <c r="G2706" s="2">
        <f>IFERROR(__xludf.DUMMYFUNCTION("IF(B2706="""","""",COUNTA(SPLIT(B2706,"" "")))"),24.0)</f>
        <v>24</v>
      </c>
    </row>
    <row r="2707">
      <c r="A2707" s="1" t="s">
        <v>6890</v>
      </c>
      <c r="B2707" s="1" t="s">
        <v>6891</v>
      </c>
      <c r="C2707" s="1">
        <v>1.0</v>
      </c>
      <c r="D2707" s="1" t="s">
        <v>16113</v>
      </c>
      <c r="E2707" s="2" t="str">
        <f>IFERROR(__xludf.DUMMYFUNCTION("INDEX(SPLIT(A2707, ""_""), 2)"),"pain")</f>
        <v>pain</v>
      </c>
      <c r="F2707" s="1" t="s">
        <v>6923</v>
      </c>
      <c r="G2707" s="2">
        <f>IFERROR(__xludf.DUMMYFUNCTION("IF(B2707="""","""",COUNTA(SPLIT(B2707,"" "")))"),23.0)</f>
        <v>23</v>
      </c>
    </row>
    <row r="2708">
      <c r="A2708" s="1" t="s">
        <v>6892</v>
      </c>
      <c r="B2708" s="1" t="s">
        <v>6893</v>
      </c>
      <c r="C2708" s="1">
        <v>3.0</v>
      </c>
      <c r="D2708" s="1" t="s">
        <v>818</v>
      </c>
      <c r="E2708" s="2" t="str">
        <f>IFERROR(__xludf.DUMMYFUNCTION("INDEX(SPLIT(A2708, ""_""), 2)"),"pain")</f>
        <v>pain</v>
      </c>
      <c r="F2708" s="1" t="s">
        <v>6923</v>
      </c>
      <c r="G2708" s="2">
        <f>IFERROR(__xludf.DUMMYFUNCTION("IF(B2708="""","""",COUNTA(SPLIT(B2708,"" "")))"),41.0)</f>
        <v>41</v>
      </c>
    </row>
    <row r="2709">
      <c r="A2709" s="1" t="s">
        <v>6894</v>
      </c>
      <c r="B2709" s="1" t="s">
        <v>6895</v>
      </c>
      <c r="C2709" s="1">
        <v>3.0</v>
      </c>
      <c r="D2709" s="1" t="s">
        <v>818</v>
      </c>
      <c r="E2709" s="2" t="str">
        <f>IFERROR(__xludf.DUMMYFUNCTION("INDEX(SPLIT(A2709, ""_""), 2)"),"pain")</f>
        <v>pain</v>
      </c>
      <c r="F2709" s="1" t="s">
        <v>6923</v>
      </c>
      <c r="G2709" s="2">
        <f>IFERROR(__xludf.DUMMYFUNCTION("IF(B2709="""","""",COUNTA(SPLIT(B2709,"" "")))"),25.0)</f>
        <v>25</v>
      </c>
    </row>
    <row r="2710">
      <c r="A2710" s="1" t="s">
        <v>6896</v>
      </c>
      <c r="B2710" s="1" t="s">
        <v>6897</v>
      </c>
      <c r="C2710" s="1">
        <v>3.0</v>
      </c>
      <c r="D2710" s="1" t="s">
        <v>818</v>
      </c>
      <c r="E2710" s="2" t="str">
        <f>IFERROR(__xludf.DUMMYFUNCTION("INDEX(SPLIT(A2710, ""_""), 2)"),"pain")</f>
        <v>pain</v>
      </c>
      <c r="F2710" s="1" t="s">
        <v>6923</v>
      </c>
      <c r="G2710" s="2">
        <f>IFERROR(__xludf.DUMMYFUNCTION("IF(B2710="""","""",COUNTA(SPLIT(B2710,"" "")))"),25.0)</f>
        <v>25</v>
      </c>
    </row>
    <row r="2711">
      <c r="A2711" s="1" t="s">
        <v>6898</v>
      </c>
      <c r="B2711" s="1" t="s">
        <v>6899</v>
      </c>
      <c r="C2711" s="1">
        <v>1.0</v>
      </c>
      <c r="D2711" s="1" t="s">
        <v>16113</v>
      </c>
      <c r="E2711" s="2" t="str">
        <f>IFERROR(__xludf.DUMMYFUNCTION("INDEX(SPLIT(A2711, ""_""), 2)"),"pain")</f>
        <v>pain</v>
      </c>
      <c r="F2711" s="1" t="s">
        <v>6923</v>
      </c>
      <c r="G2711" s="2">
        <f>IFERROR(__xludf.DUMMYFUNCTION("IF(B2711="""","""",COUNTA(SPLIT(B2711,"" "")))"),19.0)</f>
        <v>19</v>
      </c>
    </row>
    <row r="2712">
      <c r="A2712" s="1" t="s">
        <v>6900</v>
      </c>
      <c r="B2712" s="1" t="s">
        <v>6901</v>
      </c>
      <c r="C2712" s="1">
        <v>1.0</v>
      </c>
      <c r="D2712" s="1" t="s">
        <v>16113</v>
      </c>
      <c r="E2712" s="2" t="str">
        <f>IFERROR(__xludf.DUMMYFUNCTION("INDEX(SPLIT(A2712, ""_""), 2)"),"pain")</f>
        <v>pain</v>
      </c>
      <c r="F2712" s="1" t="s">
        <v>6923</v>
      </c>
      <c r="G2712" s="2">
        <f>IFERROR(__xludf.DUMMYFUNCTION("IF(B2712="""","""",COUNTA(SPLIT(B2712,"" "")))"),30.0)</f>
        <v>30</v>
      </c>
    </row>
    <row r="2713">
      <c r="A2713" s="1" t="s">
        <v>6902</v>
      </c>
      <c r="B2713" s="1" t="s">
        <v>6903</v>
      </c>
      <c r="C2713" s="1">
        <v>1.0</v>
      </c>
      <c r="D2713" s="1" t="s">
        <v>16113</v>
      </c>
      <c r="E2713" s="2" t="str">
        <f>IFERROR(__xludf.DUMMYFUNCTION("INDEX(SPLIT(A2713, ""_""), 2)"),"pain")</f>
        <v>pain</v>
      </c>
      <c r="F2713" s="1" t="s">
        <v>6923</v>
      </c>
      <c r="G2713" s="2">
        <f>IFERROR(__xludf.DUMMYFUNCTION("IF(B2713="""","""",COUNTA(SPLIT(B2713,"" "")))"),18.0)</f>
        <v>18</v>
      </c>
    </row>
    <row r="2714">
      <c r="A2714" s="1" t="s">
        <v>6904</v>
      </c>
      <c r="B2714" s="1" t="s">
        <v>6905</v>
      </c>
      <c r="C2714" s="1">
        <v>3.0</v>
      </c>
      <c r="D2714" s="1" t="s">
        <v>818</v>
      </c>
      <c r="E2714" s="2" t="str">
        <f>IFERROR(__xludf.DUMMYFUNCTION("INDEX(SPLIT(A2714, ""_""), 2)"),"pain")</f>
        <v>pain</v>
      </c>
      <c r="F2714" s="1" t="s">
        <v>6923</v>
      </c>
      <c r="G2714" s="2">
        <f>IFERROR(__xludf.DUMMYFUNCTION("IF(B2714="""","""",COUNTA(SPLIT(B2714,"" "")))"),9.0)</f>
        <v>9</v>
      </c>
    </row>
    <row r="2715">
      <c r="A2715" s="1" t="s">
        <v>6906</v>
      </c>
      <c r="B2715" s="1" t="s">
        <v>6907</v>
      </c>
      <c r="C2715" s="1">
        <v>2.0</v>
      </c>
      <c r="D2715" s="1" t="s">
        <v>16118</v>
      </c>
      <c r="E2715" s="2" t="str">
        <f>IFERROR(__xludf.DUMMYFUNCTION("INDEX(SPLIT(A2715, ""_""), 2)"),"pain")</f>
        <v>pain</v>
      </c>
      <c r="F2715" s="1" t="s">
        <v>6923</v>
      </c>
      <c r="G2715" s="2">
        <f>IFERROR(__xludf.DUMMYFUNCTION("IF(B2715="""","""",COUNTA(SPLIT(B2715,"" "")))"),2.0)</f>
        <v>2</v>
      </c>
    </row>
    <row r="2716">
      <c r="A2716" s="1" t="s">
        <v>6908</v>
      </c>
      <c r="B2716" s="1" t="s">
        <v>6909</v>
      </c>
      <c r="C2716" s="1">
        <v>9.0</v>
      </c>
      <c r="D2716" s="1" t="s">
        <v>16120</v>
      </c>
      <c r="E2716" s="2" t="str">
        <f>IFERROR(__xludf.DUMMYFUNCTION("INDEX(SPLIT(A2716, ""_""), 2)"),"pain")</f>
        <v>pain</v>
      </c>
      <c r="F2716" s="1" t="s">
        <v>6923</v>
      </c>
      <c r="G2716" s="2">
        <f>IFERROR(__xludf.DUMMYFUNCTION("IF(B2716="""","""",COUNTA(SPLIT(B2716,"" "")))"),11.0)</f>
        <v>11</v>
      </c>
    </row>
    <row r="2717">
      <c r="A2717" s="1" t="s">
        <v>6910</v>
      </c>
      <c r="B2717" s="1" t="s">
        <v>6911</v>
      </c>
      <c r="C2717" s="1">
        <v>3.0</v>
      </c>
      <c r="D2717" s="1" t="s">
        <v>818</v>
      </c>
      <c r="E2717" s="2" t="str">
        <f>IFERROR(__xludf.DUMMYFUNCTION("INDEX(SPLIT(A2717, ""_""), 2)"),"pain")</f>
        <v>pain</v>
      </c>
      <c r="F2717" s="1" t="s">
        <v>6923</v>
      </c>
      <c r="G2717" s="2">
        <f>IFERROR(__xludf.DUMMYFUNCTION("IF(B2717="""","""",COUNTA(SPLIT(B2717,"" "")))"),8.0)</f>
        <v>8</v>
      </c>
    </row>
    <row r="2718">
      <c r="A2718" s="1" t="s">
        <v>6912</v>
      </c>
      <c r="B2718" s="1" t="s">
        <v>6913</v>
      </c>
      <c r="C2718" s="1">
        <v>1.0</v>
      </c>
      <c r="D2718" s="1" t="s">
        <v>16113</v>
      </c>
      <c r="E2718" s="2" t="str">
        <f>IFERROR(__xludf.DUMMYFUNCTION("INDEX(SPLIT(A2718, ""_""), 2)"),"pain")</f>
        <v>pain</v>
      </c>
      <c r="F2718" s="1" t="s">
        <v>6923</v>
      </c>
      <c r="G2718" s="2">
        <f>IFERROR(__xludf.DUMMYFUNCTION("IF(B2718="""","""",COUNTA(SPLIT(B2718,"" "")))"),31.0)</f>
        <v>31</v>
      </c>
    </row>
    <row r="2719">
      <c r="A2719" s="1" t="s">
        <v>6914</v>
      </c>
      <c r="B2719" s="1" t="s">
        <v>6915</v>
      </c>
      <c r="C2719" s="1">
        <v>1.0</v>
      </c>
      <c r="D2719" s="1" t="s">
        <v>16113</v>
      </c>
      <c r="E2719" s="2" t="str">
        <f>IFERROR(__xludf.DUMMYFUNCTION("INDEX(SPLIT(A2719, ""_""), 2)"),"pain")</f>
        <v>pain</v>
      </c>
      <c r="F2719" s="1" t="s">
        <v>6923</v>
      </c>
      <c r="G2719" s="2">
        <f>IFERROR(__xludf.DUMMYFUNCTION("IF(B2719="""","""",COUNTA(SPLIT(B2719,"" "")))"),25.0)</f>
        <v>25</v>
      </c>
    </row>
    <row r="2720">
      <c r="A2720" s="1" t="s">
        <v>6916</v>
      </c>
      <c r="B2720" s="1" t="s">
        <v>6917</v>
      </c>
      <c r="C2720" s="1">
        <v>1.0</v>
      </c>
      <c r="D2720" s="1" t="s">
        <v>16113</v>
      </c>
      <c r="E2720" s="2" t="str">
        <f>IFERROR(__xludf.DUMMYFUNCTION("INDEX(SPLIT(A2720, ""_""), 2)"),"pain")</f>
        <v>pain</v>
      </c>
      <c r="F2720" s="1" t="s">
        <v>6923</v>
      </c>
      <c r="G2720" s="2">
        <f>IFERROR(__xludf.DUMMYFUNCTION("IF(B2720="""","""",COUNTA(SPLIT(B2720,"" "")))"),13.0)</f>
        <v>13</v>
      </c>
    </row>
    <row r="2721">
      <c r="A2721" s="1" t="s">
        <v>6918</v>
      </c>
      <c r="B2721" s="1" t="s">
        <v>6919</v>
      </c>
      <c r="C2721" s="1">
        <v>1.0</v>
      </c>
      <c r="D2721" s="1" t="s">
        <v>16113</v>
      </c>
      <c r="E2721" s="2" t="str">
        <f>IFERROR(__xludf.DUMMYFUNCTION("INDEX(SPLIT(A2721, ""_""), 2)"),"pain")</f>
        <v>pain</v>
      </c>
      <c r="F2721" s="1" t="s">
        <v>6923</v>
      </c>
      <c r="G2721" s="2">
        <f>IFERROR(__xludf.DUMMYFUNCTION("IF(B2721="""","""",COUNTA(SPLIT(B2721,"" "")))"),55.0)</f>
        <v>55</v>
      </c>
    </row>
    <row r="2722">
      <c r="A2722" s="1" t="s">
        <v>6920</v>
      </c>
      <c r="B2722" s="1" t="s">
        <v>6921</v>
      </c>
      <c r="C2722" s="1">
        <v>1.0</v>
      </c>
      <c r="D2722" s="1" t="s">
        <v>16113</v>
      </c>
      <c r="E2722" s="2" t="str">
        <f>IFERROR(__xludf.DUMMYFUNCTION("INDEX(SPLIT(A2722, ""_""), 2)"),"pain")</f>
        <v>pain</v>
      </c>
      <c r="F2722" s="1" t="s">
        <v>6923</v>
      </c>
      <c r="G2722" s="2">
        <f>IFERROR(__xludf.DUMMYFUNCTION("IF(B2722="""","""",COUNTA(SPLIT(B2722,"" "")))"),15.0)</f>
        <v>15</v>
      </c>
    </row>
    <row r="2723">
      <c r="A2723" s="1" t="s">
        <v>6922</v>
      </c>
      <c r="B2723" s="1" t="s">
        <v>6923</v>
      </c>
      <c r="C2723" s="1">
        <v>1.0</v>
      </c>
      <c r="D2723" s="1" t="s">
        <v>16113</v>
      </c>
      <c r="E2723" s="2" t="str">
        <f>IFERROR(__xludf.DUMMYFUNCTION("INDEX(SPLIT(A2723, ""_""), 2)"),"pain")</f>
        <v>pain</v>
      </c>
      <c r="F2723" s="1" t="s">
        <v>6923</v>
      </c>
      <c r="G2723" s="2">
        <f>IFERROR(__xludf.DUMMYFUNCTION("IF(B2723="""","""",COUNTA(SPLIT(B2723,"" "")))"),3.0)</f>
        <v>3</v>
      </c>
    </row>
    <row r="2724">
      <c r="A2724" s="1" t="s">
        <v>6924</v>
      </c>
      <c r="B2724" s="1" t="s">
        <v>6925</v>
      </c>
      <c r="C2724" s="1">
        <v>1.0</v>
      </c>
      <c r="D2724" s="1" t="s">
        <v>16113</v>
      </c>
      <c r="E2724" s="2" t="str">
        <f>IFERROR(__xludf.DUMMYFUNCTION("INDEX(SPLIT(A2724, ""_""), 2)"),"pain")</f>
        <v>pain</v>
      </c>
      <c r="F2724" s="1" t="s">
        <v>6923</v>
      </c>
      <c r="G2724" s="2">
        <f>IFERROR(__xludf.DUMMYFUNCTION("IF(B2724="""","""",COUNTA(SPLIT(B2724,"" "")))"),19.0)</f>
        <v>19</v>
      </c>
    </row>
    <row r="2725">
      <c r="A2725" s="1" t="s">
        <v>6926</v>
      </c>
      <c r="B2725" s="1" t="s">
        <v>6927</v>
      </c>
      <c r="C2725" s="1">
        <v>3.0</v>
      </c>
      <c r="D2725" s="1" t="s">
        <v>818</v>
      </c>
      <c r="E2725" s="2" t="str">
        <f>IFERROR(__xludf.DUMMYFUNCTION("INDEX(SPLIT(A2725, ""_""), 2)"),"pain")</f>
        <v>pain</v>
      </c>
      <c r="F2725" s="1" t="s">
        <v>6923</v>
      </c>
      <c r="G2725" s="2">
        <f>IFERROR(__xludf.DUMMYFUNCTION("IF(B2725="""","""",COUNTA(SPLIT(B2725,"" "")))"),16.0)</f>
        <v>16</v>
      </c>
    </row>
    <row r="2726">
      <c r="A2726" s="1" t="s">
        <v>6928</v>
      </c>
      <c r="B2726" s="1" t="s">
        <v>6929</v>
      </c>
      <c r="C2726" s="1">
        <v>9.0</v>
      </c>
      <c r="D2726" s="1" t="s">
        <v>16120</v>
      </c>
      <c r="E2726" s="2" t="str">
        <f>IFERROR(__xludf.DUMMYFUNCTION("INDEX(SPLIT(A2726, ""_""), 2)"),"pain")</f>
        <v>pain</v>
      </c>
      <c r="F2726" s="1" t="s">
        <v>6923</v>
      </c>
      <c r="G2726" s="2">
        <f>IFERROR(__xludf.DUMMYFUNCTION("IF(B2726="""","""",COUNTA(SPLIT(B2726,"" "")))"),20.0)</f>
        <v>20</v>
      </c>
    </row>
    <row r="2727">
      <c r="A2727" s="1" t="s">
        <v>6930</v>
      </c>
      <c r="B2727" s="1" t="s">
        <v>6931</v>
      </c>
      <c r="C2727" s="1">
        <v>2.0</v>
      </c>
      <c r="D2727" s="1" t="s">
        <v>16118</v>
      </c>
      <c r="E2727" s="2" t="str">
        <f>IFERROR(__xludf.DUMMYFUNCTION("INDEX(SPLIT(A2727, ""_""), 2)"),"pain")</f>
        <v>pain</v>
      </c>
      <c r="F2727" s="1" t="s">
        <v>6923</v>
      </c>
      <c r="G2727" s="2">
        <f>IFERROR(__xludf.DUMMYFUNCTION("IF(B2727="""","""",COUNTA(SPLIT(B2727,"" "")))"),9.0)</f>
        <v>9</v>
      </c>
    </row>
    <row r="2728">
      <c r="A2728" s="1" t="s">
        <v>6932</v>
      </c>
      <c r="B2728" s="1" t="s">
        <v>6933</v>
      </c>
      <c r="C2728" s="1">
        <v>1.0</v>
      </c>
      <c r="D2728" s="1" t="s">
        <v>16113</v>
      </c>
      <c r="E2728" s="2" t="str">
        <f>IFERROR(__xludf.DUMMYFUNCTION("INDEX(SPLIT(A2728, ""_""), 2)"),"pain")</f>
        <v>pain</v>
      </c>
      <c r="F2728" s="1" t="s">
        <v>6923</v>
      </c>
      <c r="G2728" s="2">
        <f>IFERROR(__xludf.DUMMYFUNCTION("IF(B2728="""","""",COUNTA(SPLIT(B2728,"" "")))"),24.0)</f>
        <v>24</v>
      </c>
    </row>
    <row r="2729">
      <c r="A2729" s="1" t="s">
        <v>6934</v>
      </c>
      <c r="B2729" s="1" t="s">
        <v>6935</v>
      </c>
      <c r="C2729" s="1">
        <v>1.0</v>
      </c>
      <c r="D2729" s="1" t="s">
        <v>16113</v>
      </c>
      <c r="E2729" s="2" t="str">
        <f>IFERROR(__xludf.DUMMYFUNCTION("INDEX(SPLIT(A2729, ""_""), 2)"),"pain")</f>
        <v>pain</v>
      </c>
      <c r="F2729" s="1" t="s">
        <v>6923</v>
      </c>
      <c r="G2729" s="2">
        <f>IFERROR(__xludf.DUMMYFUNCTION("IF(B2729="""","""",COUNTA(SPLIT(B2729,"" "")))"),8.0)</f>
        <v>8</v>
      </c>
    </row>
    <row r="2730">
      <c r="A2730" s="1" t="s">
        <v>6936</v>
      </c>
      <c r="B2730" s="1" t="s">
        <v>6937</v>
      </c>
      <c r="C2730" s="1">
        <v>1.0</v>
      </c>
      <c r="D2730" s="1" t="s">
        <v>16113</v>
      </c>
      <c r="E2730" s="2" t="str">
        <f>IFERROR(__xludf.DUMMYFUNCTION("INDEX(SPLIT(A2730, ""_""), 2)"),"pain")</f>
        <v>pain</v>
      </c>
      <c r="F2730" s="1" t="s">
        <v>6923</v>
      </c>
      <c r="G2730" s="2">
        <f>IFERROR(__xludf.DUMMYFUNCTION("IF(B2730="""","""",COUNTA(SPLIT(B2730,"" "")))"),31.0)</f>
        <v>31</v>
      </c>
    </row>
    <row r="2731">
      <c r="A2731" s="1" t="s">
        <v>6938</v>
      </c>
      <c r="B2731" s="1" t="s">
        <v>6939</v>
      </c>
      <c r="C2731" s="1">
        <v>1.0</v>
      </c>
      <c r="D2731" s="1" t="s">
        <v>16113</v>
      </c>
      <c r="E2731" s="2" t="str">
        <f>IFERROR(__xludf.DUMMYFUNCTION("INDEX(SPLIT(A2731, ""_""), 2)"),"pain")</f>
        <v>pain</v>
      </c>
      <c r="F2731" s="1" t="s">
        <v>6923</v>
      </c>
      <c r="G2731" s="2">
        <f>IFERROR(__xludf.DUMMYFUNCTION("IF(B2731="""","""",COUNTA(SPLIT(B2731,"" "")))"),29.0)</f>
        <v>29</v>
      </c>
    </row>
    <row r="2732">
      <c r="A2732" s="1" t="s">
        <v>6940</v>
      </c>
      <c r="B2732" s="1" t="s">
        <v>6941</v>
      </c>
      <c r="C2732" s="1">
        <v>1.0</v>
      </c>
      <c r="D2732" s="1" t="s">
        <v>16113</v>
      </c>
      <c r="E2732" s="2" t="str">
        <f>IFERROR(__xludf.DUMMYFUNCTION("INDEX(SPLIT(A2732, ""_""), 2)"),"pain")</f>
        <v>pain</v>
      </c>
      <c r="F2732" s="1" t="s">
        <v>6923</v>
      </c>
      <c r="G2732" s="2">
        <f>IFERROR(__xludf.DUMMYFUNCTION("IF(B2732="""","""",COUNTA(SPLIT(B2732,"" "")))"),21.0)</f>
        <v>21</v>
      </c>
    </row>
    <row r="2733">
      <c r="A2733" s="1" t="s">
        <v>6942</v>
      </c>
      <c r="B2733" s="1" t="s">
        <v>6943</v>
      </c>
      <c r="C2733" s="1">
        <v>2.0</v>
      </c>
      <c r="D2733" s="1" t="s">
        <v>16118</v>
      </c>
      <c r="E2733" s="2" t="str">
        <f>IFERROR(__xludf.DUMMYFUNCTION("INDEX(SPLIT(A2733, ""_""), 2)"),"pain")</f>
        <v>pain</v>
      </c>
      <c r="F2733" s="1" t="s">
        <v>6923</v>
      </c>
      <c r="G2733" s="2">
        <f>IFERROR(__xludf.DUMMYFUNCTION("IF(B2733="""","""",COUNTA(SPLIT(B2733,"" "")))"),5.0)</f>
        <v>5</v>
      </c>
    </row>
    <row r="2734">
      <c r="A2734" s="1" t="s">
        <v>6944</v>
      </c>
      <c r="B2734" s="1" t="s">
        <v>6945</v>
      </c>
      <c r="C2734" s="1">
        <v>2.0</v>
      </c>
      <c r="D2734" s="1" t="s">
        <v>16118</v>
      </c>
      <c r="E2734" s="2" t="str">
        <f>IFERROR(__xludf.DUMMYFUNCTION("INDEX(SPLIT(A2734, ""_""), 2)"),"pain")</f>
        <v>pain</v>
      </c>
      <c r="F2734" s="1" t="s">
        <v>6923</v>
      </c>
      <c r="G2734" s="2">
        <f>IFERROR(__xludf.DUMMYFUNCTION("IF(B2734="""","""",COUNTA(SPLIT(B2734,"" "")))"),3.0)</f>
        <v>3</v>
      </c>
    </row>
    <row r="2735">
      <c r="A2735" s="1" t="s">
        <v>6946</v>
      </c>
      <c r="B2735" s="1" t="s">
        <v>6947</v>
      </c>
      <c r="C2735" s="1">
        <v>2.0</v>
      </c>
      <c r="D2735" s="1" t="s">
        <v>16118</v>
      </c>
      <c r="E2735" s="2" t="str">
        <f>IFERROR(__xludf.DUMMYFUNCTION("INDEX(SPLIT(A2735, ""_""), 2)"),"pain")</f>
        <v>pain</v>
      </c>
      <c r="F2735" s="1" t="s">
        <v>6923</v>
      </c>
      <c r="G2735" s="2">
        <f>IFERROR(__xludf.DUMMYFUNCTION("IF(B2735="""","""",COUNTA(SPLIT(B2735,"" "")))"),6.0)</f>
        <v>6</v>
      </c>
    </row>
    <row r="2736">
      <c r="A2736" s="1" t="s">
        <v>6948</v>
      </c>
      <c r="B2736" s="1" t="s">
        <v>6949</v>
      </c>
      <c r="C2736" s="1">
        <v>2.0</v>
      </c>
      <c r="D2736" s="1" t="s">
        <v>16118</v>
      </c>
      <c r="E2736" s="2" t="str">
        <f>IFERROR(__xludf.DUMMYFUNCTION("INDEX(SPLIT(A2736, ""_""), 2)"),"pain")</f>
        <v>pain</v>
      </c>
      <c r="F2736" s="1" t="s">
        <v>6923</v>
      </c>
      <c r="G2736" s="2">
        <f>IFERROR(__xludf.DUMMYFUNCTION("IF(B2736="""","""",COUNTA(SPLIT(B2736,"" "")))"),13.0)</f>
        <v>13</v>
      </c>
    </row>
    <row r="2737">
      <c r="A2737" s="1" t="s">
        <v>6950</v>
      </c>
      <c r="B2737" s="1" t="s">
        <v>6951</v>
      </c>
      <c r="C2737" s="1">
        <v>3.0</v>
      </c>
      <c r="D2737" s="1" t="s">
        <v>818</v>
      </c>
      <c r="E2737" s="2" t="str">
        <f>IFERROR(__xludf.DUMMYFUNCTION("INDEX(SPLIT(A2737, ""_""), 2)"),"pain")</f>
        <v>pain</v>
      </c>
      <c r="F2737" s="1" t="s">
        <v>6923</v>
      </c>
      <c r="G2737" s="2">
        <f>IFERROR(__xludf.DUMMYFUNCTION("IF(B2737="""","""",COUNTA(SPLIT(B2737,"" "")))"),25.0)</f>
        <v>25</v>
      </c>
    </row>
    <row r="2738">
      <c r="A2738" s="1" t="s">
        <v>6952</v>
      </c>
      <c r="B2738" s="1" t="s">
        <v>6953</v>
      </c>
      <c r="C2738" s="1">
        <v>3.0</v>
      </c>
      <c r="D2738" s="1" t="s">
        <v>818</v>
      </c>
      <c r="E2738" s="2" t="str">
        <f>IFERROR(__xludf.DUMMYFUNCTION("INDEX(SPLIT(A2738, ""_""), 2)"),"pain")</f>
        <v>pain</v>
      </c>
      <c r="F2738" s="1" t="s">
        <v>6923</v>
      </c>
      <c r="G2738" s="2">
        <f>IFERROR(__xludf.DUMMYFUNCTION("IF(B2738="""","""",COUNTA(SPLIT(B2738,"" "")))"),12.0)</f>
        <v>12</v>
      </c>
    </row>
    <row r="2739">
      <c r="A2739" s="1" t="s">
        <v>6954</v>
      </c>
      <c r="B2739" s="1" t="s">
        <v>6955</v>
      </c>
      <c r="C2739" s="1">
        <v>1.0</v>
      </c>
      <c r="D2739" s="1" t="s">
        <v>16113</v>
      </c>
      <c r="E2739" s="2" t="str">
        <f>IFERROR(__xludf.DUMMYFUNCTION("INDEX(SPLIT(A2739, ""_""), 2)"),"pain")</f>
        <v>pain</v>
      </c>
      <c r="F2739" s="1" t="s">
        <v>6923</v>
      </c>
      <c r="G2739" s="2">
        <f>IFERROR(__xludf.DUMMYFUNCTION("IF(B2739="""","""",COUNTA(SPLIT(B2739,"" "")))"),31.0)</f>
        <v>31</v>
      </c>
    </row>
    <row r="2740">
      <c r="A2740" s="1" t="s">
        <v>6956</v>
      </c>
      <c r="B2740" s="1" t="s">
        <v>6957</v>
      </c>
      <c r="C2740" s="1">
        <v>2.0</v>
      </c>
      <c r="D2740" s="1" t="s">
        <v>16118</v>
      </c>
      <c r="E2740" s="2" t="str">
        <f>IFERROR(__xludf.DUMMYFUNCTION("INDEX(SPLIT(A2740, ""_""), 2)"),"pain")</f>
        <v>pain</v>
      </c>
      <c r="F2740" s="1" t="s">
        <v>6923</v>
      </c>
      <c r="G2740" s="2">
        <f>IFERROR(__xludf.DUMMYFUNCTION("IF(B2740="""","""",COUNTA(SPLIT(B2740,"" "")))"),6.0)</f>
        <v>6</v>
      </c>
    </row>
    <row r="2741">
      <c r="A2741" s="1" t="s">
        <v>6958</v>
      </c>
      <c r="B2741" s="1" t="s">
        <v>6959</v>
      </c>
      <c r="C2741" s="1">
        <v>1.0</v>
      </c>
      <c r="D2741" s="1" t="s">
        <v>16113</v>
      </c>
      <c r="E2741" s="2" t="str">
        <f>IFERROR(__xludf.DUMMYFUNCTION("INDEX(SPLIT(A2741, ""_""), 2)"),"pain")</f>
        <v>pain</v>
      </c>
      <c r="F2741" s="1" t="s">
        <v>6923</v>
      </c>
      <c r="G2741" s="2">
        <f>IFERROR(__xludf.DUMMYFUNCTION("IF(B2741="""","""",COUNTA(SPLIT(B2741,"" "")))"),20.0)</f>
        <v>20</v>
      </c>
    </row>
    <row r="2742">
      <c r="A2742" s="1" t="s">
        <v>6960</v>
      </c>
      <c r="B2742" s="1" t="s">
        <v>6961</v>
      </c>
      <c r="C2742" s="1">
        <v>3.0</v>
      </c>
      <c r="D2742" s="1" t="s">
        <v>818</v>
      </c>
      <c r="E2742" s="2" t="str">
        <f>IFERROR(__xludf.DUMMYFUNCTION("INDEX(SPLIT(A2742, ""_""), 2)"),"pain")</f>
        <v>pain</v>
      </c>
      <c r="F2742" s="1" t="s">
        <v>6923</v>
      </c>
      <c r="G2742" s="2">
        <f>IFERROR(__xludf.DUMMYFUNCTION("IF(B2742="""","""",COUNTA(SPLIT(B2742,"" "")))"),14.0)</f>
        <v>14</v>
      </c>
    </row>
    <row r="2743">
      <c r="A2743" s="1" t="s">
        <v>6962</v>
      </c>
      <c r="B2743" s="1" t="s">
        <v>6963</v>
      </c>
      <c r="C2743" s="1">
        <v>1.0</v>
      </c>
      <c r="D2743" s="1" t="s">
        <v>16113</v>
      </c>
      <c r="E2743" s="2" t="str">
        <f>IFERROR(__xludf.DUMMYFUNCTION("INDEX(SPLIT(A2743, ""_""), 2)"),"pain")</f>
        <v>pain</v>
      </c>
      <c r="F2743" s="1" t="s">
        <v>6923</v>
      </c>
      <c r="G2743" s="2">
        <f>IFERROR(__xludf.DUMMYFUNCTION("IF(B2743="""","""",COUNTA(SPLIT(B2743,"" "")))"),20.0)</f>
        <v>20</v>
      </c>
    </row>
    <row r="2744">
      <c r="A2744" s="1" t="s">
        <v>6964</v>
      </c>
      <c r="B2744" s="1" t="s">
        <v>6965</v>
      </c>
      <c r="C2744" s="1">
        <v>3.0</v>
      </c>
      <c r="D2744" s="1" t="s">
        <v>818</v>
      </c>
      <c r="E2744" s="2" t="str">
        <f>IFERROR(__xludf.DUMMYFUNCTION("INDEX(SPLIT(A2744, ""_""), 2)"),"pain")</f>
        <v>pain</v>
      </c>
      <c r="F2744" s="1" t="s">
        <v>6923</v>
      </c>
      <c r="G2744" s="2">
        <f>IFERROR(__xludf.DUMMYFUNCTION("IF(B2744="""","""",COUNTA(SPLIT(B2744,"" "")))"),18.0)</f>
        <v>18</v>
      </c>
    </row>
    <row r="2745">
      <c r="A2745" s="1" t="s">
        <v>6966</v>
      </c>
      <c r="B2745" s="1" t="s">
        <v>6967</v>
      </c>
      <c r="C2745" s="1">
        <v>1.0</v>
      </c>
      <c r="D2745" s="1" t="s">
        <v>16113</v>
      </c>
      <c r="E2745" s="2" t="str">
        <f>IFERROR(__xludf.DUMMYFUNCTION("INDEX(SPLIT(A2745, ""_""), 2)"),"pain")</f>
        <v>pain</v>
      </c>
      <c r="F2745" s="1" t="s">
        <v>6923</v>
      </c>
      <c r="G2745" s="2">
        <f>IFERROR(__xludf.DUMMYFUNCTION("IF(B2745="""","""",COUNTA(SPLIT(B2745,"" "")))"),15.0)</f>
        <v>15</v>
      </c>
    </row>
    <row r="2746">
      <c r="A2746" s="1" t="s">
        <v>6968</v>
      </c>
      <c r="B2746" s="1" t="s">
        <v>6969</v>
      </c>
      <c r="C2746" s="1">
        <v>3.0</v>
      </c>
      <c r="D2746" s="1" t="s">
        <v>818</v>
      </c>
      <c r="E2746" s="2" t="str">
        <f>IFERROR(__xludf.DUMMYFUNCTION("INDEX(SPLIT(A2746, ""_""), 2)"),"pain")</f>
        <v>pain</v>
      </c>
      <c r="F2746" s="1" t="s">
        <v>6923</v>
      </c>
      <c r="G2746" s="2">
        <f>IFERROR(__xludf.DUMMYFUNCTION("IF(B2746="""","""",COUNTA(SPLIT(B2746,"" "")))"),82.0)</f>
        <v>82</v>
      </c>
    </row>
    <row r="2747">
      <c r="A2747" s="1" t="s">
        <v>6970</v>
      </c>
      <c r="B2747" s="1" t="s">
        <v>6971</v>
      </c>
      <c r="C2747" s="1">
        <v>3.0</v>
      </c>
      <c r="D2747" s="1" t="s">
        <v>818</v>
      </c>
      <c r="E2747" s="2" t="str">
        <f>IFERROR(__xludf.DUMMYFUNCTION("INDEX(SPLIT(A2747, ""_""), 2)"),"pain")</f>
        <v>pain</v>
      </c>
      <c r="F2747" s="1" t="s">
        <v>6923</v>
      </c>
      <c r="G2747" s="2">
        <f>IFERROR(__xludf.DUMMYFUNCTION("IF(B2747="""","""",COUNTA(SPLIT(B2747,"" "")))"),40.0)</f>
        <v>40</v>
      </c>
    </row>
    <row r="2748">
      <c r="A2748" s="1" t="s">
        <v>6972</v>
      </c>
      <c r="B2748" s="1" t="s">
        <v>6973</v>
      </c>
      <c r="C2748" s="1">
        <v>3.0</v>
      </c>
      <c r="D2748" s="1" t="s">
        <v>818</v>
      </c>
      <c r="E2748" s="2" t="str">
        <f>IFERROR(__xludf.DUMMYFUNCTION("INDEX(SPLIT(A2748, ""_""), 2)"),"pain")</f>
        <v>pain</v>
      </c>
      <c r="F2748" s="1" t="s">
        <v>6923</v>
      </c>
      <c r="G2748" s="2">
        <f>IFERROR(__xludf.DUMMYFUNCTION("IF(B2748="""","""",COUNTA(SPLIT(B2748,"" "")))"),48.0)</f>
        <v>48</v>
      </c>
    </row>
    <row r="2749">
      <c r="A2749" s="1" t="s">
        <v>6974</v>
      </c>
      <c r="B2749" s="1" t="s">
        <v>6975</v>
      </c>
      <c r="C2749" s="1">
        <v>3.0</v>
      </c>
      <c r="D2749" s="1" t="s">
        <v>818</v>
      </c>
      <c r="E2749" s="2" t="str">
        <f>IFERROR(__xludf.DUMMYFUNCTION("INDEX(SPLIT(A2749, ""_""), 2)"),"pain")</f>
        <v>pain</v>
      </c>
      <c r="F2749" s="1" t="s">
        <v>6923</v>
      </c>
      <c r="G2749" s="2">
        <f>IFERROR(__xludf.DUMMYFUNCTION("IF(B2749="""","""",COUNTA(SPLIT(B2749,"" "")))"),36.0)</f>
        <v>36</v>
      </c>
    </row>
    <row r="2750">
      <c r="A2750" s="1" t="s">
        <v>6976</v>
      </c>
      <c r="B2750" s="1" t="s">
        <v>6977</v>
      </c>
      <c r="C2750" s="1">
        <v>3.0</v>
      </c>
      <c r="D2750" s="1" t="s">
        <v>818</v>
      </c>
      <c r="E2750" s="2" t="str">
        <f>IFERROR(__xludf.DUMMYFUNCTION("INDEX(SPLIT(A2750, ""_""), 2)"),"pain")</f>
        <v>pain</v>
      </c>
      <c r="F2750" s="1" t="s">
        <v>6923</v>
      </c>
      <c r="G2750" s="2">
        <f>IFERROR(__xludf.DUMMYFUNCTION("IF(B2750="""","""",COUNTA(SPLIT(B2750,"" "")))"),57.0)</f>
        <v>57</v>
      </c>
    </row>
    <row r="2751">
      <c r="A2751" s="1" t="s">
        <v>6978</v>
      </c>
      <c r="B2751" s="1" t="s">
        <v>6979</v>
      </c>
      <c r="C2751" s="1">
        <v>3.0</v>
      </c>
      <c r="D2751" s="1" t="s">
        <v>818</v>
      </c>
      <c r="E2751" s="2" t="str">
        <f>IFERROR(__xludf.DUMMYFUNCTION("INDEX(SPLIT(A2751, ""_""), 2)"),"pain")</f>
        <v>pain</v>
      </c>
      <c r="F2751" s="1" t="s">
        <v>6923</v>
      </c>
      <c r="G2751" s="2">
        <f>IFERROR(__xludf.DUMMYFUNCTION("IF(B2751="""","""",COUNTA(SPLIT(B2751,"" "")))"),68.0)</f>
        <v>68</v>
      </c>
    </row>
    <row r="2752">
      <c r="A2752" s="1" t="s">
        <v>6980</v>
      </c>
      <c r="B2752" s="1" t="s">
        <v>6981</v>
      </c>
      <c r="C2752" s="1">
        <v>3.0</v>
      </c>
      <c r="D2752" s="1" t="s">
        <v>818</v>
      </c>
      <c r="E2752" s="2" t="str">
        <f>IFERROR(__xludf.DUMMYFUNCTION("INDEX(SPLIT(A2752, ""_""), 2)"),"pain")</f>
        <v>pain</v>
      </c>
      <c r="F2752" s="1" t="s">
        <v>6923</v>
      </c>
      <c r="G2752" s="2">
        <f>IFERROR(__xludf.DUMMYFUNCTION("IF(B2752="""","""",COUNTA(SPLIT(B2752,"" "")))"),47.0)</f>
        <v>47</v>
      </c>
    </row>
    <row r="2753">
      <c r="A2753" s="1" t="s">
        <v>6982</v>
      </c>
      <c r="B2753" s="1" t="s">
        <v>6983</v>
      </c>
      <c r="C2753" s="1">
        <v>1.0</v>
      </c>
      <c r="D2753" s="1" t="s">
        <v>16113</v>
      </c>
      <c r="E2753" s="2" t="str">
        <f>IFERROR(__xludf.DUMMYFUNCTION("INDEX(SPLIT(A2753, ""_""), 2)"),"pain")</f>
        <v>pain</v>
      </c>
      <c r="F2753" s="1" t="s">
        <v>6923</v>
      </c>
      <c r="G2753" s="2">
        <f>IFERROR(__xludf.DUMMYFUNCTION("IF(B2753="""","""",COUNTA(SPLIT(B2753,"" "")))"),36.0)</f>
        <v>36</v>
      </c>
    </row>
    <row r="2754">
      <c r="A2754" s="1" t="s">
        <v>6984</v>
      </c>
      <c r="B2754" s="1" t="s">
        <v>6985</v>
      </c>
      <c r="C2754" s="1">
        <v>1.0</v>
      </c>
      <c r="D2754" s="1" t="s">
        <v>16113</v>
      </c>
      <c r="E2754" s="2" t="str">
        <f>IFERROR(__xludf.DUMMYFUNCTION("INDEX(SPLIT(A2754, ""_""), 2)"),"pain")</f>
        <v>pain</v>
      </c>
      <c r="F2754" s="1" t="s">
        <v>6923</v>
      </c>
      <c r="G2754" s="2">
        <f>IFERROR(__xludf.DUMMYFUNCTION("IF(B2754="""","""",COUNTA(SPLIT(B2754,"" "")))"),31.0)</f>
        <v>31</v>
      </c>
    </row>
    <row r="2755">
      <c r="A2755" s="1" t="s">
        <v>6986</v>
      </c>
      <c r="B2755" s="1" t="s">
        <v>6987</v>
      </c>
      <c r="C2755" s="1">
        <v>1.0</v>
      </c>
      <c r="D2755" s="1" t="s">
        <v>16113</v>
      </c>
      <c r="E2755" s="2" t="str">
        <f>IFERROR(__xludf.DUMMYFUNCTION("INDEX(SPLIT(A2755, ""_""), 2)"),"pain")</f>
        <v>pain</v>
      </c>
      <c r="F2755" s="1" t="s">
        <v>6923</v>
      </c>
      <c r="G2755" s="2">
        <f>IFERROR(__xludf.DUMMYFUNCTION("IF(B2755="""","""",COUNTA(SPLIT(B2755,"" "")))"),20.0)</f>
        <v>20</v>
      </c>
    </row>
    <row r="2756">
      <c r="A2756" s="1" t="s">
        <v>6988</v>
      </c>
      <c r="B2756" s="1" t="s">
        <v>6989</v>
      </c>
      <c r="C2756" s="1">
        <v>1.0</v>
      </c>
      <c r="D2756" s="1" t="s">
        <v>16113</v>
      </c>
      <c r="E2756" s="2" t="str">
        <f>IFERROR(__xludf.DUMMYFUNCTION("INDEX(SPLIT(A2756, ""_""), 2)"),"pain")</f>
        <v>pain</v>
      </c>
      <c r="F2756" s="1" t="s">
        <v>6923</v>
      </c>
      <c r="G2756" s="2">
        <f>IFERROR(__xludf.DUMMYFUNCTION("IF(B2756="""","""",COUNTA(SPLIT(B2756,"" "")))"),19.0)</f>
        <v>19</v>
      </c>
    </row>
    <row r="2757">
      <c r="A2757" s="1" t="s">
        <v>6990</v>
      </c>
      <c r="B2757" s="1" t="s">
        <v>6991</v>
      </c>
      <c r="C2757" s="1">
        <v>3.0</v>
      </c>
      <c r="D2757" s="1" t="s">
        <v>818</v>
      </c>
      <c r="E2757" s="2" t="str">
        <f>IFERROR(__xludf.DUMMYFUNCTION("INDEX(SPLIT(A2757, ""_""), 2)"),"pain")</f>
        <v>pain</v>
      </c>
      <c r="F2757" s="1" t="s">
        <v>6923</v>
      </c>
      <c r="G2757" s="2">
        <f>IFERROR(__xludf.DUMMYFUNCTION("IF(B2757="""","""",COUNTA(SPLIT(B2757,"" "")))"),8.0)</f>
        <v>8</v>
      </c>
    </row>
    <row r="2758">
      <c r="A2758" s="1" t="s">
        <v>6992</v>
      </c>
      <c r="B2758" s="1" t="s">
        <v>6993</v>
      </c>
      <c r="C2758" s="1">
        <v>2.0</v>
      </c>
      <c r="D2758" s="1" t="s">
        <v>16118</v>
      </c>
      <c r="E2758" s="2" t="str">
        <f>IFERROR(__xludf.DUMMYFUNCTION("INDEX(SPLIT(A2758, ""_""), 2)"),"pain")</f>
        <v>pain</v>
      </c>
      <c r="F2758" s="1" t="s">
        <v>6923</v>
      </c>
      <c r="G2758" s="2">
        <f>IFERROR(__xludf.DUMMYFUNCTION("IF(B2758="""","""",COUNTA(SPLIT(B2758,"" "")))"),9.0)</f>
        <v>9</v>
      </c>
    </row>
    <row r="2759">
      <c r="A2759" s="1" t="s">
        <v>6994</v>
      </c>
      <c r="B2759" s="1" t="s">
        <v>6995</v>
      </c>
      <c r="C2759" s="1">
        <v>3.0</v>
      </c>
      <c r="D2759" s="1" t="s">
        <v>818</v>
      </c>
      <c r="E2759" s="2" t="str">
        <f>IFERROR(__xludf.DUMMYFUNCTION("INDEX(SPLIT(A2759, ""_""), 2)"),"pain")</f>
        <v>pain</v>
      </c>
      <c r="F2759" s="1" t="s">
        <v>6923</v>
      </c>
      <c r="G2759" s="2">
        <f>IFERROR(__xludf.DUMMYFUNCTION("IF(B2759="""","""",COUNTA(SPLIT(B2759,"" "")))"),6.0)</f>
        <v>6</v>
      </c>
    </row>
    <row r="2760">
      <c r="A2760" s="1" t="s">
        <v>6996</v>
      </c>
      <c r="B2760" s="1" t="s">
        <v>6997</v>
      </c>
      <c r="C2760" s="1">
        <v>2.0</v>
      </c>
      <c r="D2760" s="1" t="s">
        <v>16118</v>
      </c>
      <c r="E2760" s="2" t="str">
        <f>IFERROR(__xludf.DUMMYFUNCTION("INDEX(SPLIT(A2760, ""_""), 2)"),"pain")</f>
        <v>pain</v>
      </c>
      <c r="F2760" s="1" t="s">
        <v>6923</v>
      </c>
      <c r="G2760" s="2">
        <f>IFERROR(__xludf.DUMMYFUNCTION("IF(B2760="""","""",COUNTA(SPLIT(B2760,"" "")))"),10.0)</f>
        <v>10</v>
      </c>
    </row>
    <row r="2761">
      <c r="A2761" s="1" t="s">
        <v>6998</v>
      </c>
      <c r="B2761" s="1" t="s">
        <v>6999</v>
      </c>
      <c r="C2761" s="1">
        <v>3.0</v>
      </c>
      <c r="D2761" s="1" t="s">
        <v>818</v>
      </c>
      <c r="E2761" s="2" t="str">
        <f>IFERROR(__xludf.DUMMYFUNCTION("INDEX(SPLIT(A2761, ""_""), 2)"),"pain")</f>
        <v>pain</v>
      </c>
      <c r="F2761" s="1" t="s">
        <v>6923</v>
      </c>
      <c r="G2761" s="2">
        <f>IFERROR(__xludf.DUMMYFUNCTION("IF(B2761="""","""",COUNTA(SPLIT(B2761,"" "")))"),13.0)</f>
        <v>13</v>
      </c>
    </row>
    <row r="2762">
      <c r="A2762" s="1" t="s">
        <v>7000</v>
      </c>
      <c r="B2762" s="1" t="s">
        <v>7001</v>
      </c>
      <c r="C2762" s="1">
        <v>2.0</v>
      </c>
      <c r="D2762" s="1" t="s">
        <v>16118</v>
      </c>
      <c r="E2762" s="2" t="str">
        <f>IFERROR(__xludf.DUMMYFUNCTION("INDEX(SPLIT(A2762, ""_""), 2)"),"pain")</f>
        <v>pain</v>
      </c>
      <c r="F2762" s="1" t="s">
        <v>6923</v>
      </c>
      <c r="G2762" s="2">
        <f>IFERROR(__xludf.DUMMYFUNCTION("IF(B2762="""","""",COUNTA(SPLIT(B2762,"" "")))"),9.0)</f>
        <v>9</v>
      </c>
    </row>
    <row r="2763">
      <c r="A2763" s="1" t="s">
        <v>7002</v>
      </c>
      <c r="B2763" s="1" t="s">
        <v>7003</v>
      </c>
      <c r="C2763" s="1">
        <v>3.0</v>
      </c>
      <c r="D2763" s="1" t="s">
        <v>818</v>
      </c>
      <c r="E2763" s="2" t="str">
        <f>IFERROR(__xludf.DUMMYFUNCTION("INDEX(SPLIT(A2763, ""_""), 2)"),"pain")</f>
        <v>pain</v>
      </c>
      <c r="F2763" s="1" t="s">
        <v>6923</v>
      </c>
      <c r="G2763" s="2">
        <f>IFERROR(__xludf.DUMMYFUNCTION("IF(B2763="""","""",COUNTA(SPLIT(B2763,"" "")))"),15.0)</f>
        <v>15</v>
      </c>
    </row>
    <row r="2764">
      <c r="A2764" s="1" t="s">
        <v>7004</v>
      </c>
      <c r="B2764" s="1" t="s">
        <v>7005</v>
      </c>
      <c r="C2764" s="1">
        <v>2.0</v>
      </c>
      <c r="D2764" s="1" t="s">
        <v>16118</v>
      </c>
      <c r="E2764" s="2" t="str">
        <f>IFERROR(__xludf.DUMMYFUNCTION("INDEX(SPLIT(A2764, ""_""), 2)"),"pain")</f>
        <v>pain</v>
      </c>
      <c r="F2764" s="1" t="s">
        <v>6923</v>
      </c>
      <c r="G2764" s="2">
        <f>IFERROR(__xludf.DUMMYFUNCTION("IF(B2764="""","""",COUNTA(SPLIT(B2764,"" "")))"),8.0)</f>
        <v>8</v>
      </c>
    </row>
    <row r="2765">
      <c r="A2765" s="1" t="s">
        <v>7006</v>
      </c>
      <c r="B2765" s="1" t="s">
        <v>7007</v>
      </c>
      <c r="C2765" s="1">
        <v>3.0</v>
      </c>
      <c r="D2765" s="1" t="s">
        <v>818</v>
      </c>
      <c r="E2765" s="2" t="str">
        <f>IFERROR(__xludf.DUMMYFUNCTION("INDEX(SPLIT(A2765, ""_""), 2)"),"pain")</f>
        <v>pain</v>
      </c>
      <c r="F2765" s="1" t="s">
        <v>6923</v>
      </c>
      <c r="G2765" s="2">
        <f>IFERROR(__xludf.DUMMYFUNCTION("IF(B2765="""","""",COUNTA(SPLIT(B2765,"" "")))"),14.0)</f>
        <v>14</v>
      </c>
    </row>
    <row r="2766">
      <c r="A2766" s="1" t="s">
        <v>7008</v>
      </c>
      <c r="B2766" s="1" t="s">
        <v>7009</v>
      </c>
      <c r="C2766" s="1">
        <v>2.0</v>
      </c>
      <c r="D2766" s="1" t="s">
        <v>16118</v>
      </c>
      <c r="E2766" s="2" t="str">
        <f>IFERROR(__xludf.DUMMYFUNCTION("INDEX(SPLIT(A2766, ""_""), 2)"),"pain")</f>
        <v>pain</v>
      </c>
      <c r="F2766" s="1" t="s">
        <v>6923</v>
      </c>
      <c r="G2766" s="2">
        <f>IFERROR(__xludf.DUMMYFUNCTION("IF(B2766="""","""",COUNTA(SPLIT(B2766,"" "")))"),12.0)</f>
        <v>12</v>
      </c>
    </row>
    <row r="2767">
      <c r="A2767" s="1" t="s">
        <v>7010</v>
      </c>
      <c r="B2767" s="1" t="s">
        <v>7011</v>
      </c>
      <c r="C2767" s="1">
        <v>2.0</v>
      </c>
      <c r="D2767" s="1" t="s">
        <v>16118</v>
      </c>
      <c r="E2767" s="2" t="str">
        <f>IFERROR(__xludf.DUMMYFUNCTION("INDEX(SPLIT(A2767, ""_""), 2)"),"pain")</f>
        <v>pain</v>
      </c>
      <c r="F2767" s="1" t="s">
        <v>6923</v>
      </c>
      <c r="G2767" s="2">
        <f>IFERROR(__xludf.DUMMYFUNCTION("IF(B2767="""","""",COUNTA(SPLIT(B2767,"" "")))"),9.0)</f>
        <v>9</v>
      </c>
    </row>
    <row r="2768">
      <c r="A2768" s="1" t="s">
        <v>7012</v>
      </c>
      <c r="B2768" s="1" t="s">
        <v>7013</v>
      </c>
      <c r="C2768" s="1">
        <v>2.0</v>
      </c>
      <c r="D2768" s="1" t="s">
        <v>16118</v>
      </c>
      <c r="E2768" s="2" t="str">
        <f>IFERROR(__xludf.DUMMYFUNCTION("INDEX(SPLIT(A2768, ""_""), 2)"),"pain")</f>
        <v>pain</v>
      </c>
      <c r="F2768" s="1" t="s">
        <v>6923</v>
      </c>
      <c r="G2768" s="2">
        <f>IFERROR(__xludf.DUMMYFUNCTION("IF(B2768="""","""",COUNTA(SPLIT(B2768,"" "")))"),14.0)</f>
        <v>14</v>
      </c>
    </row>
    <row r="2769">
      <c r="A2769" s="1" t="s">
        <v>7014</v>
      </c>
      <c r="B2769" s="1" t="s">
        <v>7015</v>
      </c>
      <c r="C2769" s="1">
        <v>2.0</v>
      </c>
      <c r="D2769" s="1" t="s">
        <v>16118</v>
      </c>
      <c r="E2769" s="2" t="str">
        <f>IFERROR(__xludf.DUMMYFUNCTION("INDEX(SPLIT(A2769, ""_""), 2)"),"pain")</f>
        <v>pain</v>
      </c>
      <c r="F2769" s="1" t="s">
        <v>6923</v>
      </c>
      <c r="G2769" s="2">
        <f>IFERROR(__xludf.DUMMYFUNCTION("IF(B2769="""","""",COUNTA(SPLIT(B2769,"" "")))"),10.0)</f>
        <v>10</v>
      </c>
    </row>
    <row r="2770">
      <c r="A2770" s="1" t="s">
        <v>7016</v>
      </c>
      <c r="B2770" s="1" t="s">
        <v>7017</v>
      </c>
      <c r="C2770" s="1">
        <v>1.0</v>
      </c>
      <c r="D2770" s="1" t="s">
        <v>16113</v>
      </c>
      <c r="E2770" s="2" t="str">
        <f>IFERROR(__xludf.DUMMYFUNCTION("INDEX(SPLIT(A2770, ""_""), 2)"),"pain")</f>
        <v>pain</v>
      </c>
      <c r="F2770" s="1" t="s">
        <v>6923</v>
      </c>
      <c r="G2770" s="2">
        <f>IFERROR(__xludf.DUMMYFUNCTION("IF(B2770="""","""",COUNTA(SPLIT(B2770,"" "")))"),34.0)</f>
        <v>34</v>
      </c>
    </row>
    <row r="2771">
      <c r="A2771" s="1" t="s">
        <v>7018</v>
      </c>
      <c r="B2771" s="1" t="s">
        <v>7019</v>
      </c>
      <c r="C2771" s="1">
        <v>3.0</v>
      </c>
      <c r="D2771" s="1" t="s">
        <v>818</v>
      </c>
      <c r="E2771" s="2" t="str">
        <f>IFERROR(__xludf.DUMMYFUNCTION("INDEX(SPLIT(A2771, ""_""), 2)"),"pain")</f>
        <v>pain</v>
      </c>
      <c r="F2771" s="1" t="s">
        <v>6923</v>
      </c>
      <c r="G2771" s="2">
        <f>IFERROR(__xludf.DUMMYFUNCTION("IF(B2771="""","""",COUNTA(SPLIT(B2771,"" "")))"),13.0)</f>
        <v>13</v>
      </c>
    </row>
    <row r="2772">
      <c r="A2772" s="1" t="s">
        <v>7020</v>
      </c>
      <c r="B2772" s="1" t="s">
        <v>7021</v>
      </c>
      <c r="C2772" s="1">
        <v>1.0</v>
      </c>
      <c r="D2772" s="1" t="s">
        <v>16113</v>
      </c>
      <c r="E2772" s="2" t="str">
        <f>IFERROR(__xludf.DUMMYFUNCTION("INDEX(SPLIT(A2772, ""_""), 2)"),"pain")</f>
        <v>pain</v>
      </c>
      <c r="F2772" s="1" t="s">
        <v>6923</v>
      </c>
      <c r="G2772" s="2">
        <f>IFERROR(__xludf.DUMMYFUNCTION("IF(B2772="""","""",COUNTA(SPLIT(B2772,"" "")))"),17.0)</f>
        <v>17</v>
      </c>
    </row>
    <row r="2773">
      <c r="A2773" s="1" t="s">
        <v>7022</v>
      </c>
      <c r="B2773" s="1" t="s">
        <v>7023</v>
      </c>
      <c r="C2773" s="1">
        <v>1.0</v>
      </c>
      <c r="D2773" s="1" t="s">
        <v>16113</v>
      </c>
      <c r="E2773" s="2" t="str">
        <f>IFERROR(__xludf.DUMMYFUNCTION("INDEX(SPLIT(A2773, ""_""), 2)"),"pain")</f>
        <v>pain</v>
      </c>
      <c r="F2773" s="1" t="s">
        <v>6923</v>
      </c>
      <c r="G2773" s="2">
        <f>IFERROR(__xludf.DUMMYFUNCTION("IF(B2773="""","""",COUNTA(SPLIT(B2773,"" "")))"),26.0)</f>
        <v>26</v>
      </c>
    </row>
    <row r="2774">
      <c r="A2774" s="1" t="s">
        <v>7024</v>
      </c>
      <c r="B2774" s="1" t="s">
        <v>7025</v>
      </c>
      <c r="C2774" s="1">
        <v>3.0</v>
      </c>
      <c r="D2774" s="1" t="s">
        <v>818</v>
      </c>
      <c r="E2774" s="2" t="str">
        <f>IFERROR(__xludf.DUMMYFUNCTION("INDEX(SPLIT(A2774, ""_""), 2)"),"pain")</f>
        <v>pain</v>
      </c>
      <c r="F2774" s="1" t="s">
        <v>6923</v>
      </c>
      <c r="G2774" s="2">
        <f>IFERROR(__xludf.DUMMYFUNCTION("IF(B2774="""","""",COUNTA(SPLIT(B2774,"" "")))"),20.0)</f>
        <v>20</v>
      </c>
    </row>
    <row r="2775">
      <c r="A2775" s="1" t="s">
        <v>7026</v>
      </c>
      <c r="B2775" s="1" t="s">
        <v>7027</v>
      </c>
      <c r="C2775" s="1">
        <v>1.0</v>
      </c>
      <c r="D2775" s="1" t="s">
        <v>16113</v>
      </c>
      <c r="E2775" s="2" t="str">
        <f>IFERROR(__xludf.DUMMYFUNCTION("INDEX(SPLIT(A2775, ""_""), 2)"),"pain")</f>
        <v>pain</v>
      </c>
      <c r="F2775" s="1" t="s">
        <v>6923</v>
      </c>
      <c r="G2775" s="2">
        <f>IFERROR(__xludf.DUMMYFUNCTION("IF(B2775="""","""",COUNTA(SPLIT(B2775,"" "")))"),23.0)</f>
        <v>23</v>
      </c>
    </row>
    <row r="2776">
      <c r="A2776" s="1" t="s">
        <v>7028</v>
      </c>
      <c r="B2776" s="1" t="s">
        <v>7029</v>
      </c>
      <c r="C2776" s="1">
        <v>3.0</v>
      </c>
      <c r="D2776" s="1" t="s">
        <v>818</v>
      </c>
      <c r="E2776" s="2" t="str">
        <f>IFERROR(__xludf.DUMMYFUNCTION("INDEX(SPLIT(A2776, ""_""), 2)"),"pain")</f>
        <v>pain</v>
      </c>
      <c r="F2776" s="1" t="s">
        <v>6923</v>
      </c>
      <c r="G2776" s="2">
        <f>IFERROR(__xludf.DUMMYFUNCTION("IF(B2776="""","""",COUNTA(SPLIT(B2776,"" "")))"),31.0)</f>
        <v>31</v>
      </c>
    </row>
    <row r="2777">
      <c r="A2777" s="1" t="s">
        <v>7030</v>
      </c>
      <c r="B2777" s="1" t="s">
        <v>7031</v>
      </c>
      <c r="C2777" s="1">
        <v>1.0</v>
      </c>
      <c r="D2777" s="1" t="s">
        <v>16113</v>
      </c>
      <c r="E2777" s="2" t="str">
        <f>IFERROR(__xludf.DUMMYFUNCTION("INDEX(SPLIT(A2777, ""_""), 2)"),"pain")</f>
        <v>pain</v>
      </c>
      <c r="F2777" s="1" t="s">
        <v>6923</v>
      </c>
      <c r="G2777" s="2">
        <f>IFERROR(__xludf.DUMMYFUNCTION("IF(B2777="""","""",COUNTA(SPLIT(B2777,"" "")))"),23.0)</f>
        <v>23</v>
      </c>
    </row>
    <row r="2778">
      <c r="A2778" s="1" t="s">
        <v>7032</v>
      </c>
      <c r="B2778" s="1" t="s">
        <v>7033</v>
      </c>
      <c r="C2778" s="1">
        <v>3.0</v>
      </c>
      <c r="D2778" s="1" t="s">
        <v>818</v>
      </c>
      <c r="E2778" s="2" t="str">
        <f>IFERROR(__xludf.DUMMYFUNCTION("INDEX(SPLIT(A2778, ""_""), 2)"),"pain")</f>
        <v>pain</v>
      </c>
      <c r="F2778" s="1" t="s">
        <v>6923</v>
      </c>
      <c r="G2778" s="2">
        <f>IFERROR(__xludf.DUMMYFUNCTION("IF(B2778="""","""",COUNTA(SPLIT(B2778,"" "")))"),20.0)</f>
        <v>20</v>
      </c>
    </row>
    <row r="2779">
      <c r="A2779" s="1" t="s">
        <v>7034</v>
      </c>
      <c r="B2779" s="1" t="s">
        <v>7035</v>
      </c>
      <c r="C2779" s="1">
        <v>1.0</v>
      </c>
      <c r="D2779" s="1" t="s">
        <v>16113</v>
      </c>
      <c r="E2779" s="2" t="str">
        <f>IFERROR(__xludf.DUMMYFUNCTION("INDEX(SPLIT(A2779, ""_""), 2)"),"pier")</f>
        <v>pier</v>
      </c>
      <c r="F2779" s="1" t="s">
        <v>7073</v>
      </c>
      <c r="G2779" s="2">
        <f>IFERROR(__xludf.DUMMYFUNCTION("IF(B2779="""","""",COUNTA(SPLIT(B2779,"" "")))"),23.0)</f>
        <v>23</v>
      </c>
    </row>
    <row r="2780">
      <c r="A2780" s="1" t="s">
        <v>7036</v>
      </c>
      <c r="B2780" s="1" t="s">
        <v>7037</v>
      </c>
      <c r="C2780" s="1">
        <v>1.0</v>
      </c>
      <c r="D2780" s="1" t="s">
        <v>16113</v>
      </c>
      <c r="E2780" s="2" t="str">
        <f>IFERROR(__xludf.DUMMYFUNCTION("INDEX(SPLIT(A2780, ""_""), 2)"),"pier")</f>
        <v>pier</v>
      </c>
      <c r="F2780" s="1" t="s">
        <v>7073</v>
      </c>
      <c r="G2780" s="2">
        <f>IFERROR(__xludf.DUMMYFUNCTION("IF(B2780="""","""",COUNTA(SPLIT(B2780,"" "")))"),30.0)</f>
        <v>30</v>
      </c>
    </row>
    <row r="2781">
      <c r="A2781" s="1" t="s">
        <v>7038</v>
      </c>
      <c r="B2781" s="1" t="s">
        <v>7039</v>
      </c>
      <c r="C2781" s="1">
        <v>2.0</v>
      </c>
      <c r="D2781" s="1" t="s">
        <v>16118</v>
      </c>
      <c r="E2781" s="2" t="str">
        <f>IFERROR(__xludf.DUMMYFUNCTION("INDEX(SPLIT(A2781, ""_""), 2)"),"pier")</f>
        <v>pier</v>
      </c>
      <c r="F2781" s="1" t="s">
        <v>7073</v>
      </c>
      <c r="G2781" s="2">
        <f>IFERROR(__xludf.DUMMYFUNCTION("IF(B2781="""","""",COUNTA(SPLIT(B2781,"" "")))"),26.0)</f>
        <v>26</v>
      </c>
    </row>
    <row r="2782">
      <c r="A2782" s="1" t="s">
        <v>7040</v>
      </c>
      <c r="B2782" s="1" t="s">
        <v>7041</v>
      </c>
      <c r="C2782" s="1">
        <v>1.0</v>
      </c>
      <c r="D2782" s="1" t="s">
        <v>16113</v>
      </c>
      <c r="E2782" s="2" t="str">
        <f>IFERROR(__xludf.DUMMYFUNCTION("INDEX(SPLIT(A2782, ""_""), 2)"),"pier")</f>
        <v>pier</v>
      </c>
      <c r="F2782" s="1" t="s">
        <v>7073</v>
      </c>
      <c r="G2782" s="2">
        <f>IFERROR(__xludf.DUMMYFUNCTION("IF(B2782="""","""",COUNTA(SPLIT(B2782,"" "")))"),19.0)</f>
        <v>19</v>
      </c>
    </row>
    <row r="2783">
      <c r="A2783" s="1" t="s">
        <v>7042</v>
      </c>
      <c r="B2783" s="1" t="s">
        <v>7043</v>
      </c>
      <c r="C2783" s="1">
        <v>1.0</v>
      </c>
      <c r="D2783" s="1" t="s">
        <v>16113</v>
      </c>
      <c r="E2783" s="2" t="str">
        <f>IFERROR(__xludf.DUMMYFUNCTION("INDEX(SPLIT(A2783, ""_""), 2)"),"pier")</f>
        <v>pier</v>
      </c>
      <c r="F2783" s="1" t="s">
        <v>7073</v>
      </c>
      <c r="G2783" s="2">
        <f>IFERROR(__xludf.DUMMYFUNCTION("IF(B2783="""","""",COUNTA(SPLIT(B2783,"" "")))"),17.0)</f>
        <v>17</v>
      </c>
    </row>
    <row r="2784">
      <c r="A2784" s="1" t="s">
        <v>7044</v>
      </c>
      <c r="B2784" s="1" t="s">
        <v>7045</v>
      </c>
      <c r="C2784" s="1">
        <v>2.0</v>
      </c>
      <c r="D2784" s="1" t="s">
        <v>16118</v>
      </c>
      <c r="E2784" s="2" t="str">
        <f>IFERROR(__xludf.DUMMYFUNCTION("INDEX(SPLIT(A2784, ""_""), 2)"),"pier")</f>
        <v>pier</v>
      </c>
      <c r="F2784" s="1" t="s">
        <v>7073</v>
      </c>
      <c r="G2784" s="2">
        <f>IFERROR(__xludf.DUMMYFUNCTION("IF(B2784="""","""",COUNTA(SPLIT(B2784,"" "")))"),20.0)</f>
        <v>20</v>
      </c>
    </row>
    <row r="2785">
      <c r="A2785" s="1" t="s">
        <v>7046</v>
      </c>
      <c r="B2785" s="1" t="s">
        <v>7047</v>
      </c>
      <c r="C2785" s="1">
        <v>1.0</v>
      </c>
      <c r="D2785" s="1" t="s">
        <v>16113</v>
      </c>
      <c r="E2785" s="2" t="str">
        <f>IFERROR(__xludf.DUMMYFUNCTION("INDEX(SPLIT(A2785, ""_""), 2)"),"pier")</f>
        <v>pier</v>
      </c>
      <c r="F2785" s="1" t="s">
        <v>7073</v>
      </c>
      <c r="G2785" s="2">
        <f>IFERROR(__xludf.DUMMYFUNCTION("IF(B2785="""","""",COUNTA(SPLIT(B2785,"" "")))"),26.0)</f>
        <v>26</v>
      </c>
    </row>
    <row r="2786">
      <c r="A2786" s="1" t="s">
        <v>7048</v>
      </c>
      <c r="B2786" s="1" t="s">
        <v>7049</v>
      </c>
      <c r="C2786" s="1">
        <v>2.0</v>
      </c>
      <c r="D2786" s="1" t="s">
        <v>16118</v>
      </c>
      <c r="E2786" s="2" t="str">
        <f>IFERROR(__xludf.DUMMYFUNCTION("INDEX(SPLIT(A2786, ""_""), 2)"),"pier")</f>
        <v>pier</v>
      </c>
      <c r="F2786" s="1" t="s">
        <v>7073</v>
      </c>
      <c r="G2786" s="2">
        <f>IFERROR(__xludf.DUMMYFUNCTION("IF(B2786="""","""",COUNTA(SPLIT(B2786,"" "")))"),22.0)</f>
        <v>22</v>
      </c>
    </row>
    <row r="2787">
      <c r="A2787" s="1" t="s">
        <v>7050</v>
      </c>
      <c r="B2787" s="1" t="s">
        <v>7051</v>
      </c>
      <c r="C2787" s="1">
        <v>1.0</v>
      </c>
      <c r="D2787" s="1" t="s">
        <v>16113</v>
      </c>
      <c r="E2787" s="2" t="str">
        <f>IFERROR(__xludf.DUMMYFUNCTION("INDEX(SPLIT(A2787, ""_""), 2)"),"pier")</f>
        <v>pier</v>
      </c>
      <c r="F2787" s="1" t="s">
        <v>7073</v>
      </c>
      <c r="G2787" s="2">
        <f>IFERROR(__xludf.DUMMYFUNCTION("IF(B2787="""","""",COUNTA(SPLIT(B2787,"" "")))"),22.0)</f>
        <v>22</v>
      </c>
    </row>
    <row r="2788">
      <c r="A2788" s="1" t="s">
        <v>7052</v>
      </c>
      <c r="B2788" s="1" t="s">
        <v>7053</v>
      </c>
      <c r="C2788" s="1">
        <v>2.0</v>
      </c>
      <c r="D2788" s="1" t="s">
        <v>16118</v>
      </c>
      <c r="E2788" s="2" t="str">
        <f>IFERROR(__xludf.DUMMYFUNCTION("INDEX(SPLIT(A2788, ""_""), 2)"),"pier")</f>
        <v>pier</v>
      </c>
      <c r="F2788" s="1" t="s">
        <v>7073</v>
      </c>
      <c r="G2788" s="2">
        <f>IFERROR(__xludf.DUMMYFUNCTION("IF(B2788="""","""",COUNTA(SPLIT(B2788,"" "")))"),27.0)</f>
        <v>27</v>
      </c>
    </row>
    <row r="2789">
      <c r="A2789" s="1" t="s">
        <v>7054</v>
      </c>
      <c r="B2789" s="1" t="s">
        <v>7055</v>
      </c>
      <c r="C2789" s="1">
        <v>1.0</v>
      </c>
      <c r="D2789" s="1" t="s">
        <v>16113</v>
      </c>
      <c r="E2789" s="2" t="str">
        <f>IFERROR(__xludf.DUMMYFUNCTION("INDEX(SPLIT(A2789, ""_""), 2)"),"pier")</f>
        <v>pier</v>
      </c>
      <c r="F2789" s="1" t="s">
        <v>7073</v>
      </c>
      <c r="G2789" s="2">
        <f>IFERROR(__xludf.DUMMYFUNCTION("IF(B2789="""","""",COUNTA(SPLIT(B2789,"" "")))"),12.0)</f>
        <v>12</v>
      </c>
    </row>
    <row r="2790">
      <c r="A2790" s="1" t="s">
        <v>7056</v>
      </c>
      <c r="B2790" s="1" t="s">
        <v>7057</v>
      </c>
      <c r="C2790" s="1">
        <v>2.0</v>
      </c>
      <c r="D2790" s="1" t="s">
        <v>16118</v>
      </c>
      <c r="E2790" s="2" t="str">
        <f>IFERROR(__xludf.DUMMYFUNCTION("INDEX(SPLIT(A2790, ""_""), 2)"),"pier")</f>
        <v>pier</v>
      </c>
      <c r="F2790" s="1" t="s">
        <v>7073</v>
      </c>
      <c r="G2790" s="2">
        <f>IFERROR(__xludf.DUMMYFUNCTION("IF(B2790="""","""",COUNTA(SPLIT(B2790,"" "")))"),16.0)</f>
        <v>16</v>
      </c>
    </row>
    <row r="2791">
      <c r="A2791" s="1" t="s">
        <v>7058</v>
      </c>
      <c r="B2791" s="1" t="s">
        <v>7059</v>
      </c>
      <c r="C2791" s="1">
        <v>1.0</v>
      </c>
      <c r="D2791" s="1" t="s">
        <v>16113</v>
      </c>
      <c r="E2791" s="2" t="str">
        <f>IFERROR(__xludf.DUMMYFUNCTION("INDEX(SPLIT(A2791, ""_""), 2)"),"pier")</f>
        <v>pier</v>
      </c>
      <c r="F2791" s="1" t="s">
        <v>7073</v>
      </c>
      <c r="G2791" s="2">
        <f>IFERROR(__xludf.DUMMYFUNCTION("IF(B2791="""","""",COUNTA(SPLIT(B2791,"" "")))"),32.0)</f>
        <v>32</v>
      </c>
    </row>
    <row r="2792">
      <c r="A2792" s="1" t="s">
        <v>7060</v>
      </c>
      <c r="B2792" s="1" t="s">
        <v>7061</v>
      </c>
      <c r="C2792" s="1">
        <v>2.0</v>
      </c>
      <c r="D2792" s="1" t="s">
        <v>16118</v>
      </c>
      <c r="E2792" s="2" t="str">
        <f>IFERROR(__xludf.DUMMYFUNCTION("INDEX(SPLIT(A2792, ""_""), 2)"),"pier")</f>
        <v>pier</v>
      </c>
      <c r="F2792" s="1" t="s">
        <v>7073</v>
      </c>
      <c r="G2792" s="2">
        <f>IFERROR(__xludf.DUMMYFUNCTION("IF(B2792="""","""",COUNTA(SPLIT(B2792,"" "")))"),18.0)</f>
        <v>18</v>
      </c>
    </row>
    <row r="2793">
      <c r="A2793" s="1" t="s">
        <v>7062</v>
      </c>
      <c r="B2793" s="1" t="s">
        <v>7063</v>
      </c>
      <c r="C2793" s="1">
        <v>1.0</v>
      </c>
      <c r="D2793" s="1" t="s">
        <v>16113</v>
      </c>
      <c r="E2793" s="2" t="str">
        <f>IFERROR(__xludf.DUMMYFUNCTION("INDEX(SPLIT(A2793, ""_""), 2)"),"pier")</f>
        <v>pier</v>
      </c>
      <c r="F2793" s="1" t="s">
        <v>7073</v>
      </c>
      <c r="G2793" s="2">
        <f>IFERROR(__xludf.DUMMYFUNCTION("IF(B2793="""","""",COUNTA(SPLIT(B2793,"" "")))"),42.0)</f>
        <v>42</v>
      </c>
    </row>
    <row r="2794">
      <c r="A2794" s="1" t="s">
        <v>7064</v>
      </c>
      <c r="B2794" s="1" t="s">
        <v>7065</v>
      </c>
      <c r="C2794" s="1">
        <v>1.0</v>
      </c>
      <c r="D2794" s="1" t="s">
        <v>16113</v>
      </c>
      <c r="E2794" s="2" t="str">
        <f>IFERROR(__xludf.DUMMYFUNCTION("INDEX(SPLIT(A2794, ""_""), 2)"),"pier")</f>
        <v>pier</v>
      </c>
      <c r="F2794" s="1" t="s">
        <v>7073</v>
      </c>
      <c r="G2794" s="2">
        <f>IFERROR(__xludf.DUMMYFUNCTION("IF(B2794="""","""",COUNTA(SPLIT(B2794,"" "")))"),20.0)</f>
        <v>20</v>
      </c>
    </row>
    <row r="2795">
      <c r="A2795" s="1" t="s">
        <v>7066</v>
      </c>
      <c r="B2795" s="1" t="s">
        <v>7067</v>
      </c>
      <c r="C2795" s="1">
        <v>2.0</v>
      </c>
      <c r="D2795" s="1" t="s">
        <v>16118</v>
      </c>
      <c r="E2795" s="2" t="str">
        <f>IFERROR(__xludf.DUMMYFUNCTION("INDEX(SPLIT(A2795, ""_""), 2)"),"pier")</f>
        <v>pier</v>
      </c>
      <c r="F2795" s="1" t="s">
        <v>7073</v>
      </c>
      <c r="G2795" s="2">
        <f>IFERROR(__xludf.DUMMYFUNCTION("IF(B2795="""","""",COUNTA(SPLIT(B2795,"" "")))"),17.0)</f>
        <v>17</v>
      </c>
    </row>
    <row r="2796">
      <c r="A2796" s="1" t="s">
        <v>7068</v>
      </c>
      <c r="B2796" s="1" t="s">
        <v>7069</v>
      </c>
      <c r="C2796" s="1">
        <v>1.0</v>
      </c>
      <c r="D2796" s="1" t="s">
        <v>16113</v>
      </c>
      <c r="E2796" s="2" t="str">
        <f>IFERROR(__xludf.DUMMYFUNCTION("INDEX(SPLIT(A2796, ""_""), 2)"),"pier")</f>
        <v>pier</v>
      </c>
      <c r="F2796" s="1" t="s">
        <v>7073</v>
      </c>
      <c r="G2796" s="2">
        <f>IFERROR(__xludf.DUMMYFUNCTION("IF(B2796="""","""",COUNTA(SPLIT(B2796,"" "")))"),28.0)</f>
        <v>28</v>
      </c>
    </row>
    <row r="2797">
      <c r="A2797" s="1" t="s">
        <v>7070</v>
      </c>
      <c r="B2797" s="1" t="s">
        <v>7071</v>
      </c>
      <c r="C2797" s="1">
        <v>2.0</v>
      </c>
      <c r="D2797" s="1" t="s">
        <v>16118</v>
      </c>
      <c r="E2797" s="2" t="str">
        <f>IFERROR(__xludf.DUMMYFUNCTION("INDEX(SPLIT(A2797, ""_""), 2)"),"pier")</f>
        <v>pier</v>
      </c>
      <c r="F2797" s="1" t="s">
        <v>7073</v>
      </c>
      <c r="G2797" s="2">
        <f>IFERROR(__xludf.DUMMYFUNCTION("IF(B2797="""","""",COUNTA(SPLIT(B2797,"" "")))"),14.0)</f>
        <v>14</v>
      </c>
    </row>
    <row r="2798">
      <c r="A2798" s="1" t="s">
        <v>7072</v>
      </c>
      <c r="B2798" s="1" t="s">
        <v>7073</v>
      </c>
      <c r="C2798" s="1">
        <v>1.0</v>
      </c>
      <c r="D2798" s="1" t="s">
        <v>16113</v>
      </c>
      <c r="E2798" s="2" t="str">
        <f>IFERROR(__xludf.DUMMYFUNCTION("INDEX(SPLIT(A2798, ""_""), 2)"),"pier")</f>
        <v>pier</v>
      </c>
      <c r="F2798" s="1" t="s">
        <v>7073</v>
      </c>
      <c r="G2798" s="2">
        <f>IFERROR(__xludf.DUMMYFUNCTION("IF(B2798="""","""",COUNTA(SPLIT(B2798,"" "")))"),2.0)</f>
        <v>2</v>
      </c>
    </row>
    <row r="2799">
      <c r="A2799" s="1" t="s">
        <v>7074</v>
      </c>
      <c r="B2799" s="1" t="s">
        <v>7075</v>
      </c>
      <c r="C2799" s="1">
        <v>1.0</v>
      </c>
      <c r="D2799" s="1" t="s">
        <v>16113</v>
      </c>
      <c r="E2799" s="2" t="str">
        <f>IFERROR(__xludf.DUMMYFUNCTION("INDEX(SPLIT(A2799, ""_""), 2)"),"pier")</f>
        <v>pier</v>
      </c>
      <c r="F2799" s="1" t="s">
        <v>7073</v>
      </c>
      <c r="G2799" s="2">
        <f>IFERROR(__xludf.DUMMYFUNCTION("IF(B2799="""","""",COUNTA(SPLIT(B2799,"" "")))"),30.0)</f>
        <v>30</v>
      </c>
    </row>
    <row r="2800">
      <c r="A2800" s="1" t="s">
        <v>7076</v>
      </c>
      <c r="B2800" s="1" t="s">
        <v>7077</v>
      </c>
      <c r="C2800" s="1">
        <v>1.0</v>
      </c>
      <c r="D2800" s="1" t="s">
        <v>16113</v>
      </c>
      <c r="E2800" s="2" t="str">
        <f>IFERROR(__xludf.DUMMYFUNCTION("INDEX(SPLIT(A2800, ""_""), 2)"),"pier")</f>
        <v>pier</v>
      </c>
      <c r="F2800" s="1" t="s">
        <v>7073</v>
      </c>
      <c r="G2800" s="2">
        <f>IFERROR(__xludf.DUMMYFUNCTION("IF(B2800="""","""",COUNTA(SPLIT(B2800,"" "")))"),17.0)</f>
        <v>17</v>
      </c>
    </row>
    <row r="2801">
      <c r="A2801" s="1" t="s">
        <v>7078</v>
      </c>
      <c r="B2801" s="1" t="s">
        <v>7079</v>
      </c>
      <c r="C2801" s="1">
        <v>1.0</v>
      </c>
      <c r="D2801" s="1" t="s">
        <v>16113</v>
      </c>
      <c r="E2801" s="2" t="str">
        <f>IFERROR(__xludf.DUMMYFUNCTION("INDEX(SPLIT(A2801, ""_""), 2)"),"pier")</f>
        <v>pier</v>
      </c>
      <c r="F2801" s="1" t="s">
        <v>7073</v>
      </c>
      <c r="G2801" s="2">
        <f>IFERROR(__xludf.DUMMYFUNCTION("IF(B2801="""","""",COUNTA(SPLIT(B2801,"" "")))"),11.0)</f>
        <v>11</v>
      </c>
    </row>
    <row r="2802">
      <c r="A2802" s="1" t="s">
        <v>7080</v>
      </c>
      <c r="B2802" s="1" t="s">
        <v>7081</v>
      </c>
      <c r="C2802" s="1">
        <v>1.0</v>
      </c>
      <c r="D2802" s="1" t="s">
        <v>16113</v>
      </c>
      <c r="E2802" s="2" t="str">
        <f>IFERROR(__xludf.DUMMYFUNCTION("INDEX(SPLIT(A2802, ""_""), 2)"),"pier")</f>
        <v>pier</v>
      </c>
      <c r="F2802" s="1" t="s">
        <v>7073</v>
      </c>
      <c r="G2802" s="2">
        <f>IFERROR(__xludf.DUMMYFUNCTION("IF(B2802="""","""",COUNTA(SPLIT(B2802,"" "")))"),13.0)</f>
        <v>13</v>
      </c>
    </row>
    <row r="2803">
      <c r="A2803" s="1" t="s">
        <v>7082</v>
      </c>
      <c r="B2803" s="1" t="s">
        <v>7083</v>
      </c>
      <c r="C2803" s="1">
        <v>1.0</v>
      </c>
      <c r="D2803" s="1" t="s">
        <v>16113</v>
      </c>
      <c r="E2803" s="2" t="str">
        <f>IFERROR(__xludf.DUMMYFUNCTION("INDEX(SPLIT(A2803, ""_""), 2)"),"pier")</f>
        <v>pier</v>
      </c>
      <c r="F2803" s="1" t="s">
        <v>7073</v>
      </c>
      <c r="G2803" s="2">
        <f>IFERROR(__xludf.DUMMYFUNCTION("IF(B2803="""","""",COUNTA(SPLIT(B2803,"" "")))"),25.0)</f>
        <v>25</v>
      </c>
    </row>
    <row r="2804">
      <c r="A2804" s="1" t="s">
        <v>7084</v>
      </c>
      <c r="B2804" s="1" t="s">
        <v>7085</v>
      </c>
      <c r="C2804" s="1">
        <v>1.0</v>
      </c>
      <c r="D2804" s="1" t="s">
        <v>16113</v>
      </c>
      <c r="E2804" s="2" t="str">
        <f>IFERROR(__xludf.DUMMYFUNCTION("INDEX(SPLIT(A2804, ""_""), 2)"),"pier")</f>
        <v>pier</v>
      </c>
      <c r="F2804" s="1" t="s">
        <v>7073</v>
      </c>
      <c r="G2804" s="2">
        <f>IFERROR(__xludf.DUMMYFUNCTION("IF(B2804="""","""",COUNTA(SPLIT(B2804,"" "")))"),9.0)</f>
        <v>9</v>
      </c>
    </row>
    <row r="2805">
      <c r="A2805" s="1" t="s">
        <v>7086</v>
      </c>
      <c r="B2805" s="1" t="s">
        <v>7087</v>
      </c>
      <c r="C2805" s="1">
        <v>2.0</v>
      </c>
      <c r="D2805" s="1" t="s">
        <v>16118</v>
      </c>
      <c r="E2805" s="2" t="str">
        <f>IFERROR(__xludf.DUMMYFUNCTION("INDEX(SPLIT(A2805, ""_""), 2)"),"pier")</f>
        <v>pier</v>
      </c>
      <c r="F2805" s="1" t="s">
        <v>7073</v>
      </c>
      <c r="G2805" s="2">
        <f>IFERROR(__xludf.DUMMYFUNCTION("IF(B2805="""","""",COUNTA(SPLIT(B2805,"" "")))"),24.0)</f>
        <v>24</v>
      </c>
    </row>
    <row r="2806">
      <c r="A2806" s="1" t="s">
        <v>7088</v>
      </c>
      <c r="B2806" s="1" t="s">
        <v>7089</v>
      </c>
      <c r="C2806" s="1">
        <v>1.0</v>
      </c>
      <c r="D2806" s="1" t="s">
        <v>16113</v>
      </c>
      <c r="E2806" s="2" t="str">
        <f>IFERROR(__xludf.DUMMYFUNCTION("INDEX(SPLIT(A2806, ""_""), 2)"),"pier")</f>
        <v>pier</v>
      </c>
      <c r="F2806" s="1" t="s">
        <v>7073</v>
      </c>
      <c r="G2806" s="2">
        <f>IFERROR(__xludf.DUMMYFUNCTION("IF(B2806="""","""",COUNTA(SPLIT(B2806,"" "")))"),30.0)</f>
        <v>30</v>
      </c>
    </row>
    <row r="2807">
      <c r="A2807" s="1" t="s">
        <v>7090</v>
      </c>
      <c r="B2807" s="1" t="s">
        <v>7091</v>
      </c>
      <c r="C2807" s="1">
        <v>2.0</v>
      </c>
      <c r="D2807" s="1" t="s">
        <v>16118</v>
      </c>
      <c r="E2807" s="2" t="str">
        <f>IFERROR(__xludf.DUMMYFUNCTION("INDEX(SPLIT(A2807, ""_""), 2)"),"pier")</f>
        <v>pier</v>
      </c>
      <c r="F2807" s="1" t="s">
        <v>7073</v>
      </c>
      <c r="G2807" s="2">
        <f>IFERROR(__xludf.DUMMYFUNCTION("IF(B2807="""","""",COUNTA(SPLIT(B2807,"" "")))"),8.0)</f>
        <v>8</v>
      </c>
    </row>
    <row r="2808">
      <c r="A2808" s="1" t="s">
        <v>7092</v>
      </c>
      <c r="B2808" s="1" t="s">
        <v>7093</v>
      </c>
      <c r="C2808" s="1">
        <v>1.0</v>
      </c>
      <c r="D2808" s="1" t="s">
        <v>16113</v>
      </c>
      <c r="E2808" s="2" t="str">
        <f>IFERROR(__xludf.DUMMYFUNCTION("INDEX(SPLIT(A2808, ""_""), 2)"),"pier")</f>
        <v>pier</v>
      </c>
      <c r="F2808" s="1" t="s">
        <v>7073</v>
      </c>
      <c r="G2808" s="2">
        <f>IFERROR(__xludf.DUMMYFUNCTION("IF(B2808="""","""",COUNTA(SPLIT(B2808,"" "")))"),27.0)</f>
        <v>27</v>
      </c>
    </row>
    <row r="2809">
      <c r="A2809" s="1" t="s">
        <v>7094</v>
      </c>
      <c r="B2809" s="1" t="s">
        <v>7095</v>
      </c>
      <c r="C2809" s="1">
        <v>1.0</v>
      </c>
      <c r="D2809" s="1" t="s">
        <v>16113</v>
      </c>
      <c r="E2809" s="2" t="str">
        <f>IFERROR(__xludf.DUMMYFUNCTION("INDEX(SPLIT(A2809, ""_""), 2)"),"pier")</f>
        <v>pier</v>
      </c>
      <c r="F2809" s="1" t="s">
        <v>7073</v>
      </c>
      <c r="G2809" s="2">
        <f>IFERROR(__xludf.DUMMYFUNCTION("IF(B2809="""","""",COUNTA(SPLIT(B2809,"" "")))"),18.0)</f>
        <v>18</v>
      </c>
    </row>
    <row r="2810">
      <c r="A2810" s="1" t="s">
        <v>7096</v>
      </c>
      <c r="B2810" s="1" t="s">
        <v>7097</v>
      </c>
      <c r="C2810" s="1">
        <v>1.0</v>
      </c>
      <c r="D2810" s="1" t="s">
        <v>16113</v>
      </c>
      <c r="E2810" s="2" t="str">
        <f>IFERROR(__xludf.DUMMYFUNCTION("INDEX(SPLIT(A2810, ""_""), 2)"),"pier")</f>
        <v>pier</v>
      </c>
      <c r="F2810" s="1" t="s">
        <v>7073</v>
      </c>
      <c r="G2810" s="2">
        <f>IFERROR(__xludf.DUMMYFUNCTION("IF(B2810="""","""",COUNTA(SPLIT(B2810,"" "")))"),7.0)</f>
        <v>7</v>
      </c>
    </row>
    <row r="2811">
      <c r="A2811" s="1" t="s">
        <v>7098</v>
      </c>
      <c r="B2811" s="1" t="s">
        <v>7099</v>
      </c>
      <c r="C2811" s="1">
        <v>1.0</v>
      </c>
      <c r="D2811" s="1" t="s">
        <v>16113</v>
      </c>
      <c r="E2811" s="2" t="str">
        <f>IFERROR(__xludf.DUMMYFUNCTION("INDEX(SPLIT(A2811, ""_""), 2)"),"pier")</f>
        <v>pier</v>
      </c>
      <c r="F2811" s="1" t="s">
        <v>7073</v>
      </c>
      <c r="G2811" s="2">
        <f>IFERROR(__xludf.DUMMYFUNCTION("IF(B2811="""","""",COUNTA(SPLIT(B2811,"" "")))"),9.0)</f>
        <v>9</v>
      </c>
    </row>
    <row r="2812">
      <c r="A2812" s="1" t="s">
        <v>7100</v>
      </c>
      <c r="B2812" s="1" t="s">
        <v>7101</v>
      </c>
      <c r="C2812" s="1">
        <v>1.0</v>
      </c>
      <c r="D2812" s="1" t="s">
        <v>16113</v>
      </c>
      <c r="E2812" s="2" t="str">
        <f>IFERROR(__xludf.DUMMYFUNCTION("INDEX(SPLIT(A2812, ""_""), 2)"),"pier")</f>
        <v>pier</v>
      </c>
      <c r="F2812" s="1" t="s">
        <v>7073</v>
      </c>
      <c r="G2812" s="2">
        <f>IFERROR(__xludf.DUMMYFUNCTION("IF(B2812="""","""",COUNTA(SPLIT(B2812,"" "")))"),7.0)</f>
        <v>7</v>
      </c>
    </row>
    <row r="2813">
      <c r="A2813" s="1" t="s">
        <v>7102</v>
      </c>
      <c r="B2813" s="1" t="s">
        <v>7103</v>
      </c>
      <c r="C2813" s="1">
        <v>1.0</v>
      </c>
      <c r="D2813" s="1" t="s">
        <v>16113</v>
      </c>
      <c r="E2813" s="2" t="str">
        <f>IFERROR(__xludf.DUMMYFUNCTION("INDEX(SPLIT(A2813, ""_""), 2)"),"pier")</f>
        <v>pier</v>
      </c>
      <c r="F2813" s="1" t="s">
        <v>7073</v>
      </c>
      <c r="G2813" s="2">
        <f>IFERROR(__xludf.DUMMYFUNCTION("IF(B2813="""","""",COUNTA(SPLIT(B2813,"" "")))"),19.0)</f>
        <v>19</v>
      </c>
    </row>
    <row r="2814">
      <c r="A2814" s="1" t="s">
        <v>7104</v>
      </c>
      <c r="B2814" s="1" t="s">
        <v>7105</v>
      </c>
      <c r="C2814" s="1">
        <v>1.0</v>
      </c>
      <c r="D2814" s="1" t="s">
        <v>16113</v>
      </c>
      <c r="E2814" s="2" t="str">
        <f>IFERROR(__xludf.DUMMYFUNCTION("INDEX(SPLIT(A2814, ""_""), 2)"),"pier")</f>
        <v>pier</v>
      </c>
      <c r="F2814" s="1" t="s">
        <v>7073</v>
      </c>
      <c r="G2814" s="2">
        <f>IFERROR(__xludf.DUMMYFUNCTION("IF(B2814="""","""",COUNTA(SPLIT(B2814,"" "")))"),10.0)</f>
        <v>10</v>
      </c>
    </row>
    <row r="2815">
      <c r="A2815" s="1" t="s">
        <v>7106</v>
      </c>
      <c r="B2815" s="1" t="s">
        <v>7107</v>
      </c>
      <c r="C2815" s="1">
        <v>1.0</v>
      </c>
      <c r="D2815" s="1" t="s">
        <v>16113</v>
      </c>
      <c r="E2815" s="2" t="str">
        <f>IFERROR(__xludf.DUMMYFUNCTION("INDEX(SPLIT(A2815, ""_""), 2)"),"pier")</f>
        <v>pier</v>
      </c>
      <c r="F2815" s="1" t="s">
        <v>7073</v>
      </c>
      <c r="G2815" s="2">
        <f>IFERROR(__xludf.DUMMYFUNCTION("IF(B2815="""","""",COUNTA(SPLIT(B2815,"" "")))"),8.0)</f>
        <v>8</v>
      </c>
    </row>
    <row r="2816">
      <c r="A2816" s="1" t="s">
        <v>7108</v>
      </c>
      <c r="B2816" s="1" t="s">
        <v>7109</v>
      </c>
      <c r="C2816" s="1">
        <v>1.0</v>
      </c>
      <c r="D2816" s="1" t="s">
        <v>16113</v>
      </c>
      <c r="E2816" s="2" t="str">
        <f>IFERROR(__xludf.DUMMYFUNCTION("INDEX(SPLIT(A2816, ""_""), 2)"),"renegade")</f>
        <v>renegade</v>
      </c>
      <c r="F2816" s="1" t="s">
        <v>7205</v>
      </c>
      <c r="G2816" s="2">
        <f>IFERROR(__xludf.DUMMYFUNCTION("IF(B2816="""","""",COUNTA(SPLIT(B2816,"" "")))"),26.0)</f>
        <v>26</v>
      </c>
    </row>
    <row r="2817">
      <c r="A2817" s="1" t="s">
        <v>7110</v>
      </c>
      <c r="B2817" s="1" t="s">
        <v>7111</v>
      </c>
      <c r="C2817" s="1">
        <v>2.0</v>
      </c>
      <c r="D2817" s="1" t="s">
        <v>16118</v>
      </c>
      <c r="E2817" s="2" t="str">
        <f>IFERROR(__xludf.DUMMYFUNCTION("INDEX(SPLIT(A2817, ""_""), 2)"),"renegade")</f>
        <v>renegade</v>
      </c>
      <c r="F2817" s="1" t="s">
        <v>7205</v>
      </c>
      <c r="G2817" s="2">
        <f>IFERROR(__xludf.DUMMYFUNCTION("IF(B2817="""","""",COUNTA(SPLIT(B2817,"" "")))"),15.0)</f>
        <v>15</v>
      </c>
    </row>
    <row r="2818">
      <c r="A2818" s="1" t="s">
        <v>7112</v>
      </c>
      <c r="B2818" s="1" t="s">
        <v>7113</v>
      </c>
      <c r="C2818" s="1">
        <v>1.0</v>
      </c>
      <c r="D2818" s="1" t="s">
        <v>16113</v>
      </c>
      <c r="E2818" s="2" t="str">
        <f>IFERROR(__xludf.DUMMYFUNCTION("INDEX(SPLIT(A2818, ""_""), 2)"),"renegade")</f>
        <v>renegade</v>
      </c>
      <c r="F2818" s="1" t="s">
        <v>7205</v>
      </c>
      <c r="G2818" s="2">
        <f>IFERROR(__xludf.DUMMYFUNCTION("IF(B2818="""","""",COUNTA(SPLIT(B2818,"" "")))"),30.0)</f>
        <v>30</v>
      </c>
    </row>
    <row r="2819">
      <c r="A2819" s="1" t="s">
        <v>7114</v>
      </c>
      <c r="B2819" s="1" t="s">
        <v>7115</v>
      </c>
      <c r="C2819" s="1">
        <v>1.0</v>
      </c>
      <c r="D2819" s="1" t="s">
        <v>16113</v>
      </c>
      <c r="E2819" s="2" t="str">
        <f>IFERROR(__xludf.DUMMYFUNCTION("INDEX(SPLIT(A2819, ""_""), 2)"),"renegade")</f>
        <v>renegade</v>
      </c>
      <c r="F2819" s="1" t="s">
        <v>7205</v>
      </c>
      <c r="G2819" s="2">
        <f>IFERROR(__xludf.DUMMYFUNCTION("IF(B2819="""","""",COUNTA(SPLIT(B2819,"" "")))"),26.0)</f>
        <v>26</v>
      </c>
    </row>
    <row r="2820">
      <c r="A2820" s="1" t="s">
        <v>7116</v>
      </c>
      <c r="B2820" s="1" t="s">
        <v>7117</v>
      </c>
      <c r="C2820" s="1">
        <v>10.0</v>
      </c>
      <c r="D2820" s="1" t="s">
        <v>16115</v>
      </c>
      <c r="E2820" s="2" t="str">
        <f>IFERROR(__xludf.DUMMYFUNCTION("INDEX(SPLIT(A2820, ""_""), 2)"),"renegade")</f>
        <v>renegade</v>
      </c>
      <c r="F2820" s="1" t="s">
        <v>7205</v>
      </c>
      <c r="G2820" s="2">
        <f>IFERROR(__xludf.DUMMYFUNCTION("IF(B2820="""","""",COUNTA(SPLIT(B2820,"" "")))"),1.0)</f>
        <v>1</v>
      </c>
    </row>
    <row r="2821">
      <c r="A2821" s="1" t="s">
        <v>7118</v>
      </c>
      <c r="B2821" s="1" t="s">
        <v>7117</v>
      </c>
      <c r="C2821" s="1">
        <v>10.0</v>
      </c>
      <c r="D2821" s="1" t="s">
        <v>16115</v>
      </c>
      <c r="E2821" s="2" t="str">
        <f>IFERROR(__xludf.DUMMYFUNCTION("INDEX(SPLIT(A2821, ""_""), 2)"),"renegade")</f>
        <v>renegade</v>
      </c>
      <c r="F2821" s="1" t="s">
        <v>7205</v>
      </c>
      <c r="G2821" s="2">
        <f>IFERROR(__xludf.DUMMYFUNCTION("IF(B2821="""","""",COUNTA(SPLIT(B2821,"" "")))"),1.0)</f>
        <v>1</v>
      </c>
    </row>
    <row r="2822">
      <c r="A2822" s="1" t="s">
        <v>7119</v>
      </c>
      <c r="B2822" s="1" t="s">
        <v>7120</v>
      </c>
      <c r="C2822" s="1">
        <v>10.0</v>
      </c>
      <c r="D2822" s="1" t="s">
        <v>16115</v>
      </c>
      <c r="E2822" s="2" t="str">
        <f>IFERROR(__xludf.DUMMYFUNCTION("INDEX(SPLIT(A2822, ""_""), 2)"),"renegade")</f>
        <v>renegade</v>
      </c>
      <c r="F2822" s="1" t="s">
        <v>7205</v>
      </c>
      <c r="G2822" s="2">
        <f>IFERROR(__xludf.DUMMYFUNCTION("IF(B2822="""","""",COUNTA(SPLIT(B2822,"" "")))"),2.0)</f>
        <v>2</v>
      </c>
    </row>
    <row r="2823">
      <c r="A2823" s="1" t="s">
        <v>7121</v>
      </c>
      <c r="B2823" s="1" t="s">
        <v>7122</v>
      </c>
      <c r="C2823" s="1">
        <v>10.0</v>
      </c>
      <c r="D2823" s="1" t="s">
        <v>16115</v>
      </c>
      <c r="E2823" s="2" t="str">
        <f>IFERROR(__xludf.DUMMYFUNCTION("INDEX(SPLIT(A2823, ""_""), 2)"),"renegade")</f>
        <v>renegade</v>
      </c>
      <c r="F2823" s="1" t="s">
        <v>7205</v>
      </c>
      <c r="G2823" s="2">
        <f>IFERROR(__xludf.DUMMYFUNCTION("IF(B2823="""","""",COUNTA(SPLIT(B2823,"" "")))"),2.0)</f>
        <v>2</v>
      </c>
    </row>
    <row r="2824">
      <c r="A2824" s="1" t="s">
        <v>7123</v>
      </c>
      <c r="B2824" s="1" t="s">
        <v>7124</v>
      </c>
      <c r="C2824" s="1">
        <v>10.0</v>
      </c>
      <c r="D2824" s="1" t="s">
        <v>16115</v>
      </c>
      <c r="E2824" s="2" t="str">
        <f>IFERROR(__xludf.DUMMYFUNCTION("INDEX(SPLIT(A2824, ""_""), 2)"),"renegade")</f>
        <v>renegade</v>
      </c>
      <c r="F2824" s="1" t="s">
        <v>7205</v>
      </c>
      <c r="G2824" s="2">
        <f>IFERROR(__xludf.DUMMYFUNCTION("IF(B2824="""","""",COUNTA(SPLIT(B2824,"" "")))"),1.0)</f>
        <v>1</v>
      </c>
    </row>
    <row r="2825">
      <c r="A2825" s="1" t="s">
        <v>7125</v>
      </c>
      <c r="B2825" s="1" t="s">
        <v>7126</v>
      </c>
      <c r="C2825" s="1">
        <v>10.0</v>
      </c>
      <c r="D2825" s="1" t="s">
        <v>16115</v>
      </c>
      <c r="E2825" s="2" t="str">
        <f>IFERROR(__xludf.DUMMYFUNCTION("INDEX(SPLIT(A2825, ""_""), 2)"),"renegade")</f>
        <v>renegade</v>
      </c>
      <c r="F2825" s="1" t="s">
        <v>7205</v>
      </c>
      <c r="G2825" s="2">
        <f>IFERROR(__xludf.DUMMYFUNCTION("IF(B2825="""","""",COUNTA(SPLIT(B2825,"" "")))"),3.0)</f>
        <v>3</v>
      </c>
    </row>
    <row r="2826">
      <c r="A2826" s="1" t="s">
        <v>7127</v>
      </c>
      <c r="B2826" s="1" t="s">
        <v>7128</v>
      </c>
      <c r="C2826" s="1">
        <v>10.0</v>
      </c>
      <c r="D2826" s="1" t="s">
        <v>16115</v>
      </c>
      <c r="E2826" s="2" t="str">
        <f>IFERROR(__xludf.DUMMYFUNCTION("INDEX(SPLIT(A2826, ""_""), 2)"),"renegade")</f>
        <v>renegade</v>
      </c>
      <c r="F2826" s="1" t="s">
        <v>7205</v>
      </c>
      <c r="G2826" s="2">
        <f>IFERROR(__xludf.DUMMYFUNCTION("IF(B2826="""","""",COUNTA(SPLIT(B2826,"" "")))"),2.0)</f>
        <v>2</v>
      </c>
    </row>
    <row r="2827">
      <c r="A2827" s="1" t="s">
        <v>7129</v>
      </c>
      <c r="B2827" s="1" t="s">
        <v>7130</v>
      </c>
      <c r="C2827" s="1">
        <v>10.0</v>
      </c>
      <c r="D2827" s="1" t="s">
        <v>16115</v>
      </c>
      <c r="E2827" s="2" t="str">
        <f>IFERROR(__xludf.DUMMYFUNCTION("INDEX(SPLIT(A2827, ""_""), 2)"),"renegade")</f>
        <v>renegade</v>
      </c>
      <c r="F2827" s="1" t="s">
        <v>7205</v>
      </c>
      <c r="G2827" s="2">
        <f>IFERROR(__xludf.DUMMYFUNCTION("IF(B2827="""","""",COUNTA(SPLIT(B2827,"" "")))"),5.0)</f>
        <v>5</v>
      </c>
    </row>
    <row r="2828">
      <c r="A2828" s="1" t="s">
        <v>7131</v>
      </c>
      <c r="B2828" s="1" t="s">
        <v>7132</v>
      </c>
      <c r="C2828" s="1">
        <v>10.0</v>
      </c>
      <c r="D2828" s="1" t="s">
        <v>16115</v>
      </c>
      <c r="E2828" s="2" t="str">
        <f>IFERROR(__xludf.DUMMYFUNCTION("INDEX(SPLIT(A2828, ""_""), 2)"),"renegade")</f>
        <v>renegade</v>
      </c>
      <c r="F2828" s="1" t="s">
        <v>7205</v>
      </c>
      <c r="G2828" s="2">
        <f>IFERROR(__xludf.DUMMYFUNCTION("IF(B2828="""","""",COUNTA(SPLIT(B2828,"" "")))"),3.0)</f>
        <v>3</v>
      </c>
    </row>
    <row r="2829">
      <c r="A2829" s="1" t="s">
        <v>7133</v>
      </c>
      <c r="B2829" s="1" t="s">
        <v>5829</v>
      </c>
      <c r="C2829" s="1">
        <v>10.0</v>
      </c>
      <c r="D2829" s="1" t="s">
        <v>16115</v>
      </c>
      <c r="E2829" s="2" t="str">
        <f>IFERROR(__xludf.DUMMYFUNCTION("INDEX(SPLIT(A2829, ""_""), 2)"),"renegade")</f>
        <v>renegade</v>
      </c>
      <c r="F2829" s="1" t="s">
        <v>7205</v>
      </c>
      <c r="G2829" s="2">
        <f>IFERROR(__xludf.DUMMYFUNCTION("IF(B2829="""","""",COUNTA(SPLIT(B2829,"" "")))"),3.0)</f>
        <v>3</v>
      </c>
    </row>
    <row r="2830">
      <c r="A2830" s="1" t="s">
        <v>7134</v>
      </c>
      <c r="B2830" s="1" t="s">
        <v>7135</v>
      </c>
      <c r="C2830" s="1">
        <v>1.0</v>
      </c>
      <c r="D2830" s="1" t="s">
        <v>16113</v>
      </c>
      <c r="E2830" s="2" t="str">
        <f>IFERROR(__xludf.DUMMYFUNCTION("INDEX(SPLIT(A2830, ""_""), 2)"),"renegade")</f>
        <v>renegade</v>
      </c>
      <c r="F2830" s="1" t="s">
        <v>7205</v>
      </c>
      <c r="G2830" s="2">
        <f>IFERROR(__xludf.DUMMYFUNCTION("IF(B2830="""","""",COUNTA(SPLIT(B2830,"" "")))"),17.0)</f>
        <v>17</v>
      </c>
    </row>
    <row r="2831">
      <c r="A2831" s="1" t="s">
        <v>7136</v>
      </c>
      <c r="B2831" s="1" t="s">
        <v>7137</v>
      </c>
      <c r="C2831" s="1">
        <v>1.0</v>
      </c>
      <c r="D2831" s="1" t="s">
        <v>16113</v>
      </c>
      <c r="E2831" s="2" t="str">
        <f>IFERROR(__xludf.DUMMYFUNCTION("INDEX(SPLIT(A2831, ""_""), 2)"),"renegade")</f>
        <v>renegade</v>
      </c>
      <c r="F2831" s="1" t="s">
        <v>7205</v>
      </c>
      <c r="G2831" s="2">
        <f>IFERROR(__xludf.DUMMYFUNCTION("IF(B2831="""","""",COUNTA(SPLIT(B2831,"" "")))"),14.0)</f>
        <v>14</v>
      </c>
    </row>
    <row r="2832">
      <c r="A2832" s="1" t="s">
        <v>7138</v>
      </c>
      <c r="B2832" s="1" t="s">
        <v>7139</v>
      </c>
      <c r="C2832" s="1">
        <v>1.0</v>
      </c>
      <c r="D2832" s="1" t="s">
        <v>16113</v>
      </c>
      <c r="E2832" s="2" t="str">
        <f>IFERROR(__xludf.DUMMYFUNCTION("INDEX(SPLIT(A2832, ""_""), 2)"),"renegade")</f>
        <v>renegade</v>
      </c>
      <c r="F2832" s="1" t="s">
        <v>7205</v>
      </c>
      <c r="G2832" s="2">
        <f>IFERROR(__xludf.DUMMYFUNCTION("IF(B2832="""","""",COUNTA(SPLIT(B2832,"" "")))"),13.0)</f>
        <v>13</v>
      </c>
    </row>
    <row r="2833">
      <c r="A2833" s="1" t="s">
        <v>7140</v>
      </c>
      <c r="B2833" s="1" t="s">
        <v>7141</v>
      </c>
      <c r="C2833" s="1">
        <v>1.0</v>
      </c>
      <c r="D2833" s="1" t="s">
        <v>16113</v>
      </c>
      <c r="E2833" s="2" t="str">
        <f>IFERROR(__xludf.DUMMYFUNCTION("INDEX(SPLIT(A2833, ""_""), 2)"),"renegade")</f>
        <v>renegade</v>
      </c>
      <c r="F2833" s="1" t="s">
        <v>7205</v>
      </c>
      <c r="G2833" s="2">
        <f>IFERROR(__xludf.DUMMYFUNCTION("IF(B2833="""","""",COUNTA(SPLIT(B2833,"" "")))"),18.0)</f>
        <v>18</v>
      </c>
    </row>
    <row r="2834">
      <c r="A2834" s="1" t="s">
        <v>7142</v>
      </c>
      <c r="B2834" s="1" t="s">
        <v>7143</v>
      </c>
      <c r="C2834" s="1">
        <v>1.0</v>
      </c>
      <c r="D2834" s="1" t="s">
        <v>16113</v>
      </c>
      <c r="E2834" s="2" t="str">
        <f>IFERROR(__xludf.DUMMYFUNCTION("INDEX(SPLIT(A2834, ""_""), 2)"),"renegade")</f>
        <v>renegade</v>
      </c>
      <c r="F2834" s="1" t="s">
        <v>7205</v>
      </c>
      <c r="G2834" s="2">
        <f>IFERROR(__xludf.DUMMYFUNCTION("IF(B2834="""","""",COUNTA(SPLIT(B2834,"" "")))"),14.0)</f>
        <v>14</v>
      </c>
    </row>
    <row r="2835">
      <c r="A2835" s="1" t="s">
        <v>7144</v>
      </c>
      <c r="B2835" s="1" t="s">
        <v>7145</v>
      </c>
      <c r="C2835" s="1">
        <v>1.0</v>
      </c>
      <c r="D2835" s="1" t="s">
        <v>16113</v>
      </c>
      <c r="E2835" s="2" t="str">
        <f>IFERROR(__xludf.DUMMYFUNCTION("INDEX(SPLIT(A2835, ""_""), 2)"),"renegade")</f>
        <v>renegade</v>
      </c>
      <c r="F2835" s="1" t="s">
        <v>7205</v>
      </c>
      <c r="G2835" s="2">
        <f>IFERROR(__xludf.DUMMYFUNCTION("IF(B2835="""","""",COUNTA(SPLIT(B2835,"" "")))"),28.0)</f>
        <v>28</v>
      </c>
    </row>
    <row r="2836">
      <c r="A2836" s="1" t="s">
        <v>7146</v>
      </c>
      <c r="B2836" s="1" t="s">
        <v>7147</v>
      </c>
      <c r="C2836" s="1">
        <v>1.0</v>
      </c>
      <c r="D2836" s="1" t="s">
        <v>16113</v>
      </c>
      <c r="E2836" s="2" t="str">
        <f>IFERROR(__xludf.DUMMYFUNCTION("INDEX(SPLIT(A2836, ""_""), 2)"),"renegade")</f>
        <v>renegade</v>
      </c>
      <c r="F2836" s="1" t="s">
        <v>7205</v>
      </c>
      <c r="G2836" s="2">
        <f>IFERROR(__xludf.DUMMYFUNCTION("IF(B2836="""","""",COUNTA(SPLIT(B2836,"" "")))"),14.0)</f>
        <v>14</v>
      </c>
    </row>
    <row r="2837">
      <c r="A2837" s="1" t="s">
        <v>7148</v>
      </c>
      <c r="B2837" s="1" t="s">
        <v>7149</v>
      </c>
      <c r="C2837" s="1">
        <v>1.0</v>
      </c>
      <c r="D2837" s="1" t="s">
        <v>16113</v>
      </c>
      <c r="E2837" s="2" t="str">
        <f>IFERROR(__xludf.DUMMYFUNCTION("INDEX(SPLIT(A2837, ""_""), 2)"),"renegade")</f>
        <v>renegade</v>
      </c>
      <c r="F2837" s="1" t="s">
        <v>7205</v>
      </c>
      <c r="G2837" s="2">
        <f>IFERROR(__xludf.DUMMYFUNCTION("IF(B2837="""","""",COUNTA(SPLIT(B2837,"" "")))"),8.0)</f>
        <v>8</v>
      </c>
    </row>
    <row r="2838">
      <c r="A2838" s="1" t="s">
        <v>7150</v>
      </c>
      <c r="B2838" s="1" t="s">
        <v>7151</v>
      </c>
      <c r="C2838" s="1">
        <v>1.0</v>
      </c>
      <c r="D2838" s="1" t="s">
        <v>16113</v>
      </c>
      <c r="E2838" s="2" t="str">
        <f>IFERROR(__xludf.DUMMYFUNCTION("INDEX(SPLIT(A2838, ""_""), 2)"),"renegade")</f>
        <v>renegade</v>
      </c>
      <c r="F2838" s="1" t="s">
        <v>7205</v>
      </c>
      <c r="G2838" s="2">
        <f>IFERROR(__xludf.DUMMYFUNCTION("IF(B2838="""","""",COUNTA(SPLIT(B2838,"" "")))"),13.0)</f>
        <v>13</v>
      </c>
    </row>
    <row r="2839">
      <c r="A2839" s="1" t="s">
        <v>7152</v>
      </c>
      <c r="B2839" s="1" t="s">
        <v>7153</v>
      </c>
      <c r="C2839" s="1">
        <v>1.0</v>
      </c>
      <c r="D2839" s="1" t="s">
        <v>16113</v>
      </c>
      <c r="E2839" s="2" t="str">
        <f>IFERROR(__xludf.DUMMYFUNCTION("INDEX(SPLIT(A2839, ""_""), 2)"),"renegade")</f>
        <v>renegade</v>
      </c>
      <c r="F2839" s="1" t="s">
        <v>7205</v>
      </c>
      <c r="G2839" s="2">
        <f>IFERROR(__xludf.DUMMYFUNCTION("IF(B2839="""","""",COUNTA(SPLIT(B2839,"" "")))"),11.0)</f>
        <v>11</v>
      </c>
    </row>
    <row r="2840">
      <c r="A2840" s="1" t="s">
        <v>7154</v>
      </c>
      <c r="B2840" s="1" t="s">
        <v>7155</v>
      </c>
      <c r="C2840" s="1">
        <v>1.0</v>
      </c>
      <c r="D2840" s="1" t="s">
        <v>16113</v>
      </c>
      <c r="E2840" s="2" t="str">
        <f>IFERROR(__xludf.DUMMYFUNCTION("INDEX(SPLIT(A2840, ""_""), 2)"),"renegade")</f>
        <v>renegade</v>
      </c>
      <c r="F2840" s="1" t="s">
        <v>7205</v>
      </c>
      <c r="G2840" s="2">
        <f>IFERROR(__xludf.DUMMYFUNCTION("IF(B2840="""","""",COUNTA(SPLIT(B2840,"" "")))"),17.0)</f>
        <v>17</v>
      </c>
    </row>
    <row r="2841">
      <c r="A2841" s="1" t="s">
        <v>7156</v>
      </c>
      <c r="B2841" s="1" t="s">
        <v>7157</v>
      </c>
      <c r="C2841" s="1">
        <v>1.0</v>
      </c>
      <c r="D2841" s="1" t="s">
        <v>16113</v>
      </c>
      <c r="E2841" s="2" t="str">
        <f>IFERROR(__xludf.DUMMYFUNCTION("INDEX(SPLIT(A2841, ""_""), 2)"),"renegade")</f>
        <v>renegade</v>
      </c>
      <c r="F2841" s="1" t="s">
        <v>7205</v>
      </c>
      <c r="G2841" s="2">
        <f>IFERROR(__xludf.DUMMYFUNCTION("IF(B2841="""","""",COUNTA(SPLIT(B2841,"" "")))"),5.0)</f>
        <v>5</v>
      </c>
    </row>
    <row r="2842">
      <c r="A2842" s="1" t="s">
        <v>7158</v>
      </c>
      <c r="B2842" s="1" t="s">
        <v>7159</v>
      </c>
      <c r="C2842" s="1">
        <v>1.0</v>
      </c>
      <c r="D2842" s="1" t="s">
        <v>16113</v>
      </c>
      <c r="E2842" s="2" t="str">
        <f>IFERROR(__xludf.DUMMYFUNCTION("INDEX(SPLIT(A2842, ""_""), 2)"),"renegade")</f>
        <v>renegade</v>
      </c>
      <c r="F2842" s="1" t="s">
        <v>7205</v>
      </c>
      <c r="G2842" s="2">
        <f>IFERROR(__xludf.DUMMYFUNCTION("IF(B2842="""","""",COUNTA(SPLIT(B2842,"" "")))"),10.0)</f>
        <v>10</v>
      </c>
    </row>
    <row r="2843">
      <c r="A2843" s="1" t="s">
        <v>7160</v>
      </c>
      <c r="B2843" s="1" t="s">
        <v>7161</v>
      </c>
      <c r="C2843" s="1">
        <v>1.0</v>
      </c>
      <c r="D2843" s="1" t="s">
        <v>16113</v>
      </c>
      <c r="E2843" s="2" t="str">
        <f>IFERROR(__xludf.DUMMYFUNCTION("INDEX(SPLIT(A2843, ""_""), 2)"),"renegade")</f>
        <v>renegade</v>
      </c>
      <c r="F2843" s="1" t="s">
        <v>7205</v>
      </c>
      <c r="G2843" s="2">
        <f>IFERROR(__xludf.DUMMYFUNCTION("IF(B2843="""","""",COUNTA(SPLIT(B2843,"" "")))"),17.0)</f>
        <v>17</v>
      </c>
    </row>
    <row r="2844">
      <c r="A2844" s="1" t="s">
        <v>7162</v>
      </c>
      <c r="B2844" s="1" t="s">
        <v>7163</v>
      </c>
      <c r="C2844" s="1">
        <v>2.0</v>
      </c>
      <c r="D2844" s="1" t="s">
        <v>16118</v>
      </c>
      <c r="E2844" s="2" t="str">
        <f>IFERROR(__xludf.DUMMYFUNCTION("INDEX(SPLIT(A2844, ""_""), 2)"),"renegade")</f>
        <v>renegade</v>
      </c>
      <c r="F2844" s="1" t="s">
        <v>7205</v>
      </c>
      <c r="G2844" s="2">
        <f>IFERROR(__xludf.DUMMYFUNCTION("IF(B2844="""","""",COUNTA(SPLIT(B2844,"" "")))"),11.0)</f>
        <v>11</v>
      </c>
    </row>
    <row r="2845">
      <c r="A2845" s="1" t="s">
        <v>7164</v>
      </c>
      <c r="B2845" s="1" t="s">
        <v>7165</v>
      </c>
      <c r="C2845" s="1">
        <v>1.0</v>
      </c>
      <c r="D2845" s="1" t="s">
        <v>16113</v>
      </c>
      <c r="E2845" s="2" t="str">
        <f>IFERROR(__xludf.DUMMYFUNCTION("INDEX(SPLIT(A2845, ""_""), 2)"),"renegade")</f>
        <v>renegade</v>
      </c>
      <c r="F2845" s="1" t="s">
        <v>7205</v>
      </c>
      <c r="G2845" s="2">
        <f>IFERROR(__xludf.DUMMYFUNCTION("IF(B2845="""","""",COUNTA(SPLIT(B2845,"" "")))"),18.0)</f>
        <v>18</v>
      </c>
    </row>
    <row r="2846">
      <c r="A2846" s="1" t="s">
        <v>7166</v>
      </c>
      <c r="B2846" s="1" t="s">
        <v>7167</v>
      </c>
      <c r="C2846" s="1">
        <v>2.0</v>
      </c>
      <c r="D2846" s="1" t="s">
        <v>16118</v>
      </c>
      <c r="E2846" s="2" t="str">
        <f>IFERROR(__xludf.DUMMYFUNCTION("INDEX(SPLIT(A2846, ""_""), 2)"),"renegade")</f>
        <v>renegade</v>
      </c>
      <c r="F2846" s="1" t="s">
        <v>7205</v>
      </c>
      <c r="G2846" s="2">
        <f>IFERROR(__xludf.DUMMYFUNCTION("IF(B2846="""","""",COUNTA(SPLIT(B2846,"" "")))"),9.0)</f>
        <v>9</v>
      </c>
    </row>
    <row r="2847">
      <c r="A2847" s="1" t="s">
        <v>7168</v>
      </c>
      <c r="B2847" s="1" t="s">
        <v>7169</v>
      </c>
      <c r="C2847" s="1">
        <v>1.0</v>
      </c>
      <c r="D2847" s="1" t="s">
        <v>16113</v>
      </c>
      <c r="E2847" s="2" t="str">
        <f>IFERROR(__xludf.DUMMYFUNCTION("INDEX(SPLIT(A2847, ""_""), 2)"),"renegade")</f>
        <v>renegade</v>
      </c>
      <c r="F2847" s="1" t="s">
        <v>7205</v>
      </c>
      <c r="G2847" s="2">
        <f>IFERROR(__xludf.DUMMYFUNCTION("IF(B2847="""","""",COUNTA(SPLIT(B2847,"" "")))"),26.0)</f>
        <v>26</v>
      </c>
    </row>
    <row r="2848">
      <c r="A2848" s="1" t="s">
        <v>7170</v>
      </c>
      <c r="B2848" s="1" t="s">
        <v>7171</v>
      </c>
      <c r="C2848" s="1">
        <v>2.0</v>
      </c>
      <c r="D2848" s="1" t="s">
        <v>16118</v>
      </c>
      <c r="E2848" s="2" t="str">
        <f>IFERROR(__xludf.DUMMYFUNCTION("INDEX(SPLIT(A2848, ""_""), 2)"),"renegade")</f>
        <v>renegade</v>
      </c>
      <c r="F2848" s="1" t="s">
        <v>7205</v>
      </c>
      <c r="G2848" s="2">
        <f>IFERROR(__xludf.DUMMYFUNCTION("IF(B2848="""","""",COUNTA(SPLIT(B2848,"" "")))"),30.0)</f>
        <v>30</v>
      </c>
    </row>
    <row r="2849">
      <c r="A2849" s="1" t="s">
        <v>7172</v>
      </c>
      <c r="B2849" s="1" t="s">
        <v>7173</v>
      </c>
      <c r="C2849" s="1">
        <v>1.0</v>
      </c>
      <c r="D2849" s="1" t="s">
        <v>16113</v>
      </c>
      <c r="E2849" s="2" t="str">
        <f>IFERROR(__xludf.DUMMYFUNCTION("INDEX(SPLIT(A2849, ""_""), 2)"),"renegade")</f>
        <v>renegade</v>
      </c>
      <c r="F2849" s="1" t="s">
        <v>7205</v>
      </c>
      <c r="G2849" s="2">
        <f>IFERROR(__xludf.DUMMYFUNCTION("IF(B2849="""","""",COUNTA(SPLIT(B2849,"" "")))"),22.0)</f>
        <v>22</v>
      </c>
    </row>
    <row r="2850">
      <c r="A2850" s="1" t="s">
        <v>7174</v>
      </c>
      <c r="B2850" s="1" t="s">
        <v>7175</v>
      </c>
      <c r="C2850" s="1">
        <v>1.0</v>
      </c>
      <c r="D2850" s="1" t="s">
        <v>16113</v>
      </c>
      <c r="E2850" s="2" t="str">
        <f>IFERROR(__xludf.DUMMYFUNCTION("INDEX(SPLIT(A2850, ""_""), 2)"),"renegade")</f>
        <v>renegade</v>
      </c>
      <c r="F2850" s="1" t="s">
        <v>7205</v>
      </c>
      <c r="G2850" s="2">
        <f>IFERROR(__xludf.DUMMYFUNCTION("IF(B2850="""","""",COUNTA(SPLIT(B2850,"" "")))"),21.0)</f>
        <v>21</v>
      </c>
    </row>
    <row r="2851">
      <c r="A2851" s="1" t="s">
        <v>7176</v>
      </c>
      <c r="B2851" s="1" t="s">
        <v>7177</v>
      </c>
      <c r="C2851" s="1">
        <v>1.0</v>
      </c>
      <c r="D2851" s="1" t="s">
        <v>16113</v>
      </c>
      <c r="E2851" s="2" t="str">
        <f>IFERROR(__xludf.DUMMYFUNCTION("INDEX(SPLIT(A2851, ""_""), 2)"),"renegade")</f>
        <v>renegade</v>
      </c>
      <c r="F2851" s="1" t="s">
        <v>7205</v>
      </c>
      <c r="G2851" s="2">
        <f>IFERROR(__xludf.DUMMYFUNCTION("IF(B2851="""","""",COUNTA(SPLIT(B2851,"" "")))"),21.0)</f>
        <v>21</v>
      </c>
    </row>
    <row r="2852">
      <c r="A2852" s="1" t="s">
        <v>7178</v>
      </c>
      <c r="B2852" s="1" t="s">
        <v>7179</v>
      </c>
      <c r="C2852" s="1">
        <v>1.0</v>
      </c>
      <c r="D2852" s="1" t="s">
        <v>16113</v>
      </c>
      <c r="E2852" s="2" t="str">
        <f>IFERROR(__xludf.DUMMYFUNCTION("INDEX(SPLIT(A2852, ""_""), 2)"),"renegade")</f>
        <v>renegade</v>
      </c>
      <c r="F2852" s="1" t="s">
        <v>7205</v>
      </c>
      <c r="G2852" s="2">
        <f>IFERROR(__xludf.DUMMYFUNCTION("IF(B2852="""","""",COUNTA(SPLIT(B2852,"" "")))"),27.0)</f>
        <v>27</v>
      </c>
    </row>
    <row r="2853">
      <c r="A2853" s="1" t="s">
        <v>7180</v>
      </c>
      <c r="B2853" s="1" t="s">
        <v>7181</v>
      </c>
      <c r="C2853" s="1">
        <v>2.0</v>
      </c>
      <c r="D2853" s="1" t="s">
        <v>16118</v>
      </c>
      <c r="E2853" s="2" t="str">
        <f>IFERROR(__xludf.DUMMYFUNCTION("INDEX(SPLIT(A2853, ""_""), 2)"),"renegade")</f>
        <v>renegade</v>
      </c>
      <c r="F2853" s="1" t="s">
        <v>7205</v>
      </c>
      <c r="G2853" s="2">
        <f>IFERROR(__xludf.DUMMYFUNCTION("IF(B2853="""","""",COUNTA(SPLIT(B2853,"" "")))"),27.0)</f>
        <v>27</v>
      </c>
    </row>
    <row r="2854">
      <c r="A2854" s="1" t="s">
        <v>7182</v>
      </c>
      <c r="B2854" s="1" t="s">
        <v>7183</v>
      </c>
      <c r="C2854" s="1">
        <v>1.0</v>
      </c>
      <c r="D2854" s="1" t="s">
        <v>16113</v>
      </c>
      <c r="E2854" s="2" t="str">
        <f>IFERROR(__xludf.DUMMYFUNCTION("INDEX(SPLIT(A2854, ""_""), 2)"),"renegade")</f>
        <v>renegade</v>
      </c>
      <c r="F2854" s="1" t="s">
        <v>7205</v>
      </c>
      <c r="G2854" s="2">
        <f>IFERROR(__xludf.DUMMYFUNCTION("IF(B2854="""","""",COUNTA(SPLIT(B2854,"" "")))"),13.0)</f>
        <v>13</v>
      </c>
    </row>
    <row r="2855">
      <c r="A2855" s="1" t="s">
        <v>7184</v>
      </c>
      <c r="B2855" s="1" t="s">
        <v>7185</v>
      </c>
      <c r="C2855" s="1">
        <v>1.0</v>
      </c>
      <c r="D2855" s="1" t="s">
        <v>16113</v>
      </c>
      <c r="E2855" s="2" t="str">
        <f>IFERROR(__xludf.DUMMYFUNCTION("INDEX(SPLIT(A2855, ""_""), 2)"),"renegade")</f>
        <v>renegade</v>
      </c>
      <c r="F2855" s="1" t="s">
        <v>7205</v>
      </c>
      <c r="G2855" s="2">
        <f>IFERROR(__xludf.DUMMYFUNCTION("IF(B2855="""","""",COUNTA(SPLIT(B2855,"" "")))"),18.0)</f>
        <v>18</v>
      </c>
    </row>
    <row r="2856">
      <c r="A2856" s="1" t="s">
        <v>7186</v>
      </c>
      <c r="B2856" s="1" t="s">
        <v>7187</v>
      </c>
      <c r="C2856" s="1">
        <v>2.0</v>
      </c>
      <c r="D2856" s="1" t="s">
        <v>16118</v>
      </c>
      <c r="E2856" s="2" t="str">
        <f>IFERROR(__xludf.DUMMYFUNCTION("INDEX(SPLIT(A2856, ""_""), 2)"),"renegade")</f>
        <v>renegade</v>
      </c>
      <c r="F2856" s="1" t="s">
        <v>7205</v>
      </c>
      <c r="G2856" s="2">
        <f>IFERROR(__xludf.DUMMYFUNCTION("IF(B2856="""","""",COUNTA(SPLIT(B2856,"" "")))"),15.0)</f>
        <v>15</v>
      </c>
    </row>
    <row r="2857">
      <c r="A2857" s="1" t="s">
        <v>7188</v>
      </c>
      <c r="B2857" s="1" t="s">
        <v>7189</v>
      </c>
      <c r="C2857" s="1">
        <v>1.0</v>
      </c>
      <c r="D2857" s="1" t="s">
        <v>16113</v>
      </c>
      <c r="E2857" s="2" t="str">
        <f>IFERROR(__xludf.DUMMYFUNCTION("INDEX(SPLIT(A2857, ""_""), 2)"),"renegade")</f>
        <v>renegade</v>
      </c>
      <c r="F2857" s="1" t="s">
        <v>7205</v>
      </c>
      <c r="G2857" s="2">
        <f>IFERROR(__xludf.DUMMYFUNCTION("IF(B2857="""","""",COUNTA(SPLIT(B2857,"" "")))"),36.0)</f>
        <v>36</v>
      </c>
    </row>
    <row r="2858">
      <c r="A2858" s="1" t="s">
        <v>7190</v>
      </c>
      <c r="B2858" s="1" t="s">
        <v>7191</v>
      </c>
      <c r="C2858" s="1">
        <v>1.0</v>
      </c>
      <c r="D2858" s="1" t="s">
        <v>16113</v>
      </c>
      <c r="E2858" s="2" t="str">
        <f>IFERROR(__xludf.DUMMYFUNCTION("INDEX(SPLIT(A2858, ""_""), 2)"),"renegade")</f>
        <v>renegade</v>
      </c>
      <c r="F2858" s="1" t="s">
        <v>7205</v>
      </c>
      <c r="G2858" s="2">
        <f>IFERROR(__xludf.DUMMYFUNCTION("IF(B2858="""","""",COUNTA(SPLIT(B2858,"" "")))"),22.0)</f>
        <v>22</v>
      </c>
    </row>
    <row r="2859">
      <c r="A2859" s="1" t="s">
        <v>7192</v>
      </c>
      <c r="B2859" s="1" t="s">
        <v>7193</v>
      </c>
      <c r="C2859" s="1">
        <v>1.0</v>
      </c>
      <c r="D2859" s="1" t="s">
        <v>16113</v>
      </c>
      <c r="E2859" s="2" t="str">
        <f>IFERROR(__xludf.DUMMYFUNCTION("INDEX(SPLIT(A2859, ""_""), 2)"),"renegade")</f>
        <v>renegade</v>
      </c>
      <c r="F2859" s="1" t="s">
        <v>7205</v>
      </c>
      <c r="G2859" s="2">
        <f>IFERROR(__xludf.DUMMYFUNCTION("IF(B2859="""","""",COUNTA(SPLIT(B2859,"" "")))"),60.0)</f>
        <v>60</v>
      </c>
    </row>
    <row r="2860">
      <c r="A2860" s="1" t="s">
        <v>7194</v>
      </c>
      <c r="B2860" s="1" t="s">
        <v>7195</v>
      </c>
      <c r="C2860" s="1">
        <v>1.0</v>
      </c>
      <c r="D2860" s="1" t="s">
        <v>16113</v>
      </c>
      <c r="E2860" s="2" t="str">
        <f>IFERROR(__xludf.DUMMYFUNCTION("INDEX(SPLIT(A2860, ""_""), 2)"),"renegade")</f>
        <v>renegade</v>
      </c>
      <c r="F2860" s="1" t="s">
        <v>7205</v>
      </c>
      <c r="G2860" s="2">
        <f>IFERROR(__xludf.DUMMYFUNCTION("IF(B2860="""","""",COUNTA(SPLIT(B2860,"" "")))"),12.0)</f>
        <v>12</v>
      </c>
    </row>
    <row r="2861">
      <c r="A2861" s="1" t="s">
        <v>7196</v>
      </c>
      <c r="B2861" s="1" t="s">
        <v>7197</v>
      </c>
      <c r="C2861" s="1">
        <v>1.0</v>
      </c>
      <c r="D2861" s="1" t="s">
        <v>16113</v>
      </c>
      <c r="E2861" s="2" t="str">
        <f>IFERROR(__xludf.DUMMYFUNCTION("INDEX(SPLIT(A2861, ""_""), 2)"),"renegade")</f>
        <v>renegade</v>
      </c>
      <c r="F2861" s="1" t="s">
        <v>7205</v>
      </c>
      <c r="G2861" s="2">
        <f>IFERROR(__xludf.DUMMYFUNCTION("IF(B2861="""","""",COUNTA(SPLIT(B2861,"" "")))"),34.0)</f>
        <v>34</v>
      </c>
    </row>
    <row r="2862">
      <c r="A2862" s="1" t="s">
        <v>7198</v>
      </c>
      <c r="B2862" s="1" t="s">
        <v>7199</v>
      </c>
      <c r="C2862" s="1">
        <v>2.0</v>
      </c>
      <c r="D2862" s="1" t="s">
        <v>16118</v>
      </c>
      <c r="E2862" s="2" t="str">
        <f>IFERROR(__xludf.DUMMYFUNCTION("INDEX(SPLIT(A2862, ""_""), 2)"),"renegade")</f>
        <v>renegade</v>
      </c>
      <c r="F2862" s="1" t="s">
        <v>7205</v>
      </c>
      <c r="G2862" s="2">
        <f>IFERROR(__xludf.DUMMYFUNCTION("IF(B2862="""","""",COUNTA(SPLIT(B2862,"" "")))"),22.0)</f>
        <v>22</v>
      </c>
    </row>
    <row r="2863">
      <c r="A2863" s="1" t="s">
        <v>7200</v>
      </c>
      <c r="B2863" s="1" t="s">
        <v>7201</v>
      </c>
      <c r="C2863" s="1">
        <v>1.0</v>
      </c>
      <c r="D2863" s="1" t="s">
        <v>16113</v>
      </c>
      <c r="E2863" s="2" t="str">
        <f>IFERROR(__xludf.DUMMYFUNCTION("INDEX(SPLIT(A2863, ""_""), 2)"),"renegade")</f>
        <v>renegade</v>
      </c>
      <c r="F2863" s="1" t="s">
        <v>7205</v>
      </c>
      <c r="G2863" s="2">
        <f>IFERROR(__xludf.DUMMYFUNCTION("IF(B2863="""","""",COUNTA(SPLIT(B2863,"" "")))"),33.0)</f>
        <v>33</v>
      </c>
    </row>
    <row r="2864">
      <c r="A2864" s="1" t="s">
        <v>7202</v>
      </c>
      <c r="B2864" s="1" t="s">
        <v>7203</v>
      </c>
      <c r="C2864" s="1">
        <v>2.0</v>
      </c>
      <c r="D2864" s="1" t="s">
        <v>16118</v>
      </c>
      <c r="E2864" s="2" t="str">
        <f>IFERROR(__xludf.DUMMYFUNCTION("INDEX(SPLIT(A2864, ""_""), 2)"),"renegade")</f>
        <v>renegade</v>
      </c>
      <c r="F2864" s="1" t="s">
        <v>7205</v>
      </c>
      <c r="G2864" s="2">
        <f>IFERROR(__xludf.DUMMYFUNCTION("IF(B2864="""","""",COUNTA(SPLIT(B2864,"" "")))"),29.0)</f>
        <v>29</v>
      </c>
    </row>
    <row r="2865">
      <c r="A2865" s="1" t="s">
        <v>7204</v>
      </c>
      <c r="B2865" s="1" t="s">
        <v>7205</v>
      </c>
      <c r="C2865" s="1">
        <v>1.0</v>
      </c>
      <c r="D2865" s="1" t="s">
        <v>16113</v>
      </c>
      <c r="E2865" s="2" t="str">
        <f>IFERROR(__xludf.DUMMYFUNCTION("INDEX(SPLIT(A2865, ""_""), 2)"),"renegade")</f>
        <v>renegade</v>
      </c>
      <c r="F2865" s="1" t="s">
        <v>7205</v>
      </c>
      <c r="G2865" s="2">
        <f>IFERROR(__xludf.DUMMYFUNCTION("IF(B2865="""","""",COUNTA(SPLIT(B2865,"" "")))"),4.0)</f>
        <v>4</v>
      </c>
    </row>
    <row r="2866">
      <c r="A2866" s="1" t="s">
        <v>7206</v>
      </c>
      <c r="B2866" s="1" t="s">
        <v>7207</v>
      </c>
      <c r="C2866" s="1">
        <v>1.0</v>
      </c>
      <c r="D2866" s="1" t="s">
        <v>16113</v>
      </c>
      <c r="E2866" s="2" t="str">
        <f>IFERROR(__xludf.DUMMYFUNCTION("INDEX(SPLIT(A2866, ""_""), 2)"),"renegade")</f>
        <v>renegade</v>
      </c>
      <c r="F2866" s="1" t="s">
        <v>7205</v>
      </c>
      <c r="G2866" s="2">
        <f>IFERROR(__xludf.DUMMYFUNCTION("IF(B2866="""","""",COUNTA(SPLIT(B2866,"" "")))"),37.0)</f>
        <v>37</v>
      </c>
    </row>
    <row r="2867">
      <c r="A2867" s="1" t="s">
        <v>7208</v>
      </c>
      <c r="B2867" s="1" t="s">
        <v>7209</v>
      </c>
      <c r="C2867" s="1">
        <v>1.0</v>
      </c>
      <c r="D2867" s="1" t="s">
        <v>16113</v>
      </c>
      <c r="E2867" s="2" t="str">
        <f>IFERROR(__xludf.DUMMYFUNCTION("INDEX(SPLIT(A2867, ""_""), 2)"),"renegade")</f>
        <v>renegade</v>
      </c>
      <c r="F2867" s="1" t="s">
        <v>7205</v>
      </c>
      <c r="G2867" s="2">
        <f>IFERROR(__xludf.DUMMYFUNCTION("IF(B2867="""","""",COUNTA(SPLIT(B2867,"" "")))"),17.0)</f>
        <v>17</v>
      </c>
    </row>
    <row r="2868">
      <c r="A2868" s="1" t="s">
        <v>7210</v>
      </c>
      <c r="B2868" s="1" t="s">
        <v>7211</v>
      </c>
      <c r="C2868" s="1">
        <v>1.0</v>
      </c>
      <c r="D2868" s="1" t="s">
        <v>16113</v>
      </c>
      <c r="E2868" s="2" t="str">
        <f>IFERROR(__xludf.DUMMYFUNCTION("INDEX(SPLIT(A2868, ""_""), 2)"),"renegade")</f>
        <v>renegade</v>
      </c>
      <c r="F2868" s="1" t="s">
        <v>7205</v>
      </c>
      <c r="G2868" s="2">
        <f>IFERROR(__xludf.DUMMYFUNCTION("IF(B2868="""","""",COUNTA(SPLIT(B2868,"" "")))"),21.0)</f>
        <v>21</v>
      </c>
    </row>
    <row r="2869">
      <c r="A2869" s="1" t="s">
        <v>7212</v>
      </c>
      <c r="B2869" s="1" t="s">
        <v>7213</v>
      </c>
      <c r="C2869" s="1">
        <v>1.0</v>
      </c>
      <c r="D2869" s="1" t="s">
        <v>16113</v>
      </c>
      <c r="E2869" s="2" t="str">
        <f>IFERROR(__xludf.DUMMYFUNCTION("INDEX(SPLIT(A2869, ""_""), 2)"),"renegade")</f>
        <v>renegade</v>
      </c>
      <c r="F2869" s="1" t="s">
        <v>7205</v>
      </c>
      <c r="G2869" s="2">
        <f>IFERROR(__xludf.DUMMYFUNCTION("IF(B2869="""","""",COUNTA(SPLIT(B2869,"" "")))"),22.0)</f>
        <v>22</v>
      </c>
    </row>
    <row r="2870">
      <c r="A2870" s="1" t="s">
        <v>7214</v>
      </c>
      <c r="B2870" s="1" t="s">
        <v>7215</v>
      </c>
      <c r="C2870" s="1">
        <v>2.0</v>
      </c>
      <c r="D2870" s="1" t="s">
        <v>16118</v>
      </c>
      <c r="E2870" s="2" t="str">
        <f>IFERROR(__xludf.DUMMYFUNCTION("INDEX(SPLIT(A2870, ""_""), 2)"),"renegade")</f>
        <v>renegade</v>
      </c>
      <c r="F2870" s="1" t="s">
        <v>7205</v>
      </c>
      <c r="G2870" s="2">
        <f>IFERROR(__xludf.DUMMYFUNCTION("IF(B2870="""","""",COUNTA(SPLIT(B2870,"" "")))"),6.0)</f>
        <v>6</v>
      </c>
    </row>
    <row r="2871">
      <c r="A2871" s="1" t="s">
        <v>7216</v>
      </c>
      <c r="B2871" s="1" t="s">
        <v>6504</v>
      </c>
      <c r="C2871" s="1">
        <v>1.0</v>
      </c>
      <c r="D2871" s="1" t="s">
        <v>16113</v>
      </c>
      <c r="E2871" s="2" t="str">
        <f>IFERROR(__xludf.DUMMYFUNCTION("INDEX(SPLIT(A2871, ""_""), 2)"),"renegade")</f>
        <v>renegade</v>
      </c>
      <c r="F2871" s="1" t="s">
        <v>7205</v>
      </c>
      <c r="G2871" s="2">
        <f>IFERROR(__xludf.DUMMYFUNCTION("IF(B2871="""","""",COUNTA(SPLIT(B2871,"" "")))"),6.0)</f>
        <v>6</v>
      </c>
    </row>
    <row r="2872">
      <c r="A2872" s="1" t="s">
        <v>7217</v>
      </c>
      <c r="B2872" s="1" t="s">
        <v>7218</v>
      </c>
      <c r="C2872" s="1">
        <v>2.0</v>
      </c>
      <c r="D2872" s="1" t="s">
        <v>16118</v>
      </c>
      <c r="E2872" s="2" t="str">
        <f>IFERROR(__xludf.DUMMYFUNCTION("INDEX(SPLIT(A2872, ""_""), 2)"),"renegade")</f>
        <v>renegade</v>
      </c>
      <c r="F2872" s="1" t="s">
        <v>7205</v>
      </c>
      <c r="G2872" s="2">
        <f>IFERROR(__xludf.DUMMYFUNCTION("IF(B2872="""","""",COUNTA(SPLIT(B2872,"" "")))"),19.0)</f>
        <v>19</v>
      </c>
    </row>
    <row r="2873">
      <c r="A2873" s="1" t="s">
        <v>7219</v>
      </c>
      <c r="B2873" s="1" t="s">
        <v>7220</v>
      </c>
      <c r="C2873" s="1">
        <v>1.0</v>
      </c>
      <c r="D2873" s="1" t="s">
        <v>16113</v>
      </c>
      <c r="E2873" s="2" t="str">
        <f>IFERROR(__xludf.DUMMYFUNCTION("INDEX(SPLIT(A2873, ""_""), 2)"),"renegade")</f>
        <v>renegade</v>
      </c>
      <c r="F2873" s="1" t="s">
        <v>7205</v>
      </c>
      <c r="G2873" s="2">
        <f>IFERROR(__xludf.DUMMYFUNCTION("IF(B2873="""","""",COUNTA(SPLIT(B2873,"" "")))"),18.0)</f>
        <v>18</v>
      </c>
    </row>
    <row r="2874">
      <c r="A2874" s="1" t="s">
        <v>7221</v>
      </c>
      <c r="B2874" s="1" t="s">
        <v>7222</v>
      </c>
      <c r="C2874" s="1">
        <v>1.0</v>
      </c>
      <c r="D2874" s="1" t="s">
        <v>16113</v>
      </c>
      <c r="E2874" s="2" t="str">
        <f>IFERROR(__xludf.DUMMYFUNCTION("INDEX(SPLIT(A2874, ""_""), 2)"),"renegade")</f>
        <v>renegade</v>
      </c>
      <c r="F2874" s="1" t="s">
        <v>7205</v>
      </c>
      <c r="G2874" s="2">
        <f>IFERROR(__xludf.DUMMYFUNCTION("IF(B2874="""","""",COUNTA(SPLIT(B2874,"" "")))"),36.0)</f>
        <v>36</v>
      </c>
    </row>
    <row r="2875">
      <c r="A2875" s="1" t="s">
        <v>7223</v>
      </c>
      <c r="B2875" s="1" t="s">
        <v>7224</v>
      </c>
      <c r="C2875" s="1">
        <v>1.0</v>
      </c>
      <c r="D2875" s="1" t="s">
        <v>16113</v>
      </c>
      <c r="E2875" s="2" t="str">
        <f>IFERROR(__xludf.DUMMYFUNCTION("INDEX(SPLIT(A2875, ""_""), 2)"),"renegade")</f>
        <v>renegade</v>
      </c>
      <c r="F2875" s="1" t="s">
        <v>7205</v>
      </c>
      <c r="G2875" s="2">
        <f>IFERROR(__xludf.DUMMYFUNCTION("IF(B2875="""","""",COUNTA(SPLIT(B2875,"" "")))"),11.0)</f>
        <v>11</v>
      </c>
    </row>
    <row r="2876">
      <c r="A2876" s="1" t="s">
        <v>7225</v>
      </c>
      <c r="B2876" s="1" t="s">
        <v>7226</v>
      </c>
      <c r="C2876" s="1">
        <v>1.0</v>
      </c>
      <c r="D2876" s="1" t="s">
        <v>16113</v>
      </c>
      <c r="E2876" s="2" t="str">
        <f>IFERROR(__xludf.DUMMYFUNCTION("INDEX(SPLIT(A2876, ""_""), 2)"),"renegade")</f>
        <v>renegade</v>
      </c>
      <c r="F2876" s="1" t="s">
        <v>7205</v>
      </c>
      <c r="G2876" s="2">
        <f>IFERROR(__xludf.DUMMYFUNCTION("IF(B2876="""","""",COUNTA(SPLIT(B2876,"" "")))"),10.0)</f>
        <v>10</v>
      </c>
    </row>
    <row r="2877">
      <c r="A2877" s="1" t="s">
        <v>7227</v>
      </c>
      <c r="B2877" s="1" t="s">
        <v>7228</v>
      </c>
      <c r="C2877" s="1">
        <v>2.0</v>
      </c>
      <c r="D2877" s="1" t="s">
        <v>16118</v>
      </c>
      <c r="E2877" s="2" t="str">
        <f>IFERROR(__xludf.DUMMYFUNCTION("INDEX(SPLIT(A2877, ""_""), 2)"),"renegade")</f>
        <v>renegade</v>
      </c>
      <c r="F2877" s="1" t="s">
        <v>7205</v>
      </c>
      <c r="G2877" s="2">
        <f>IFERROR(__xludf.DUMMYFUNCTION("IF(B2877="""","""",COUNTA(SPLIT(B2877,"" "")))"),15.0)</f>
        <v>15</v>
      </c>
    </row>
    <row r="2878">
      <c r="A2878" s="1" t="s">
        <v>7229</v>
      </c>
      <c r="B2878" s="1" t="s">
        <v>7230</v>
      </c>
      <c r="C2878" s="1">
        <v>1.0</v>
      </c>
      <c r="D2878" s="1" t="s">
        <v>16113</v>
      </c>
      <c r="E2878" s="2" t="str">
        <f>IFERROR(__xludf.DUMMYFUNCTION("INDEX(SPLIT(A2878, ""_""), 2)"),"renegade")</f>
        <v>renegade</v>
      </c>
      <c r="F2878" s="1" t="s">
        <v>7205</v>
      </c>
      <c r="G2878" s="2">
        <f>IFERROR(__xludf.DUMMYFUNCTION("IF(B2878="""","""",COUNTA(SPLIT(B2878,"" "")))"),25.0)</f>
        <v>25</v>
      </c>
    </row>
    <row r="2879">
      <c r="A2879" s="1" t="s">
        <v>7231</v>
      </c>
      <c r="B2879" s="1" t="s">
        <v>7232</v>
      </c>
      <c r="C2879" s="1">
        <v>1.0</v>
      </c>
      <c r="D2879" s="1" t="s">
        <v>16113</v>
      </c>
      <c r="E2879" s="2" t="str">
        <f>IFERROR(__xludf.DUMMYFUNCTION("INDEX(SPLIT(A2879, ""_""), 2)"),"renegade")</f>
        <v>renegade</v>
      </c>
      <c r="F2879" s="1" t="s">
        <v>7205</v>
      </c>
      <c r="G2879" s="2">
        <f>IFERROR(__xludf.DUMMYFUNCTION("IF(B2879="""","""",COUNTA(SPLIT(B2879,"" "")))"),18.0)</f>
        <v>18</v>
      </c>
    </row>
    <row r="2880">
      <c r="A2880" s="1" t="s">
        <v>7233</v>
      </c>
      <c r="B2880" s="1" t="s">
        <v>7234</v>
      </c>
      <c r="C2880" s="1">
        <v>2.0</v>
      </c>
      <c r="D2880" s="1" t="s">
        <v>16118</v>
      </c>
      <c r="E2880" s="2" t="str">
        <f>IFERROR(__xludf.DUMMYFUNCTION("INDEX(SPLIT(A2880, ""_""), 2)"),"renegade")</f>
        <v>renegade</v>
      </c>
      <c r="F2880" s="1" t="s">
        <v>7205</v>
      </c>
      <c r="G2880" s="2">
        <f>IFERROR(__xludf.DUMMYFUNCTION("IF(B2880="""","""",COUNTA(SPLIT(B2880,"" "")))"),13.0)</f>
        <v>13</v>
      </c>
    </row>
    <row r="2881">
      <c r="A2881" s="1" t="s">
        <v>7235</v>
      </c>
      <c r="B2881" s="1" t="s">
        <v>7236</v>
      </c>
      <c r="C2881" s="1">
        <v>1.0</v>
      </c>
      <c r="D2881" s="1" t="s">
        <v>16113</v>
      </c>
      <c r="E2881" s="2" t="str">
        <f>IFERROR(__xludf.DUMMYFUNCTION("INDEX(SPLIT(A2881, ""_""), 2)"),"renegade")</f>
        <v>renegade</v>
      </c>
      <c r="F2881" s="1" t="s">
        <v>7205</v>
      </c>
      <c r="G2881" s="2">
        <f>IFERROR(__xludf.DUMMYFUNCTION("IF(B2881="""","""",COUNTA(SPLIT(B2881,"" "")))"),18.0)</f>
        <v>18</v>
      </c>
    </row>
    <row r="2882">
      <c r="A2882" s="1" t="s">
        <v>7237</v>
      </c>
      <c r="B2882" s="1" t="s">
        <v>7238</v>
      </c>
      <c r="C2882" s="1">
        <v>2.0</v>
      </c>
      <c r="D2882" s="1" t="s">
        <v>16118</v>
      </c>
      <c r="E2882" s="2" t="str">
        <f>IFERROR(__xludf.DUMMYFUNCTION("INDEX(SPLIT(A2882, ""_""), 2)"),"renegade")</f>
        <v>renegade</v>
      </c>
      <c r="F2882" s="1" t="s">
        <v>7205</v>
      </c>
      <c r="G2882" s="2">
        <f>IFERROR(__xludf.DUMMYFUNCTION("IF(B2882="""","""",COUNTA(SPLIT(B2882,"" "")))"),17.0)</f>
        <v>17</v>
      </c>
    </row>
    <row r="2883">
      <c r="A2883" s="1" t="s">
        <v>7239</v>
      </c>
      <c r="B2883" s="1" t="s">
        <v>7240</v>
      </c>
      <c r="C2883" s="1">
        <v>1.0</v>
      </c>
      <c r="D2883" s="1" t="s">
        <v>16113</v>
      </c>
      <c r="E2883" s="2" t="str">
        <f>IFERROR(__xludf.DUMMYFUNCTION("INDEX(SPLIT(A2883, ""_""), 2)"),"renegade")</f>
        <v>renegade</v>
      </c>
      <c r="F2883" s="1" t="s">
        <v>7205</v>
      </c>
      <c r="G2883" s="2">
        <f>IFERROR(__xludf.DUMMYFUNCTION("IF(B2883="""","""",COUNTA(SPLIT(B2883,"" "")))"),46.0)</f>
        <v>46</v>
      </c>
    </row>
    <row r="2884">
      <c r="A2884" s="1" t="s">
        <v>7241</v>
      </c>
      <c r="B2884" s="1" t="s">
        <v>7242</v>
      </c>
      <c r="C2884" s="1">
        <v>1.0</v>
      </c>
      <c r="D2884" s="1" t="s">
        <v>16113</v>
      </c>
      <c r="E2884" s="2" t="str">
        <f>IFERROR(__xludf.DUMMYFUNCTION("INDEX(SPLIT(A2884, ""_""), 2)"),"renegade")</f>
        <v>renegade</v>
      </c>
      <c r="F2884" s="1" t="s">
        <v>7205</v>
      </c>
      <c r="G2884" s="2">
        <f>IFERROR(__xludf.DUMMYFUNCTION("IF(B2884="""","""",COUNTA(SPLIT(B2884,"" "")))"),18.0)</f>
        <v>18</v>
      </c>
    </row>
    <row r="2885">
      <c r="A2885" s="1" t="s">
        <v>7243</v>
      </c>
      <c r="B2885" s="1" t="s">
        <v>7244</v>
      </c>
      <c r="C2885" s="1">
        <v>1.0</v>
      </c>
      <c r="D2885" s="1" t="s">
        <v>16113</v>
      </c>
      <c r="E2885" s="2" t="str">
        <f>IFERROR(__xludf.DUMMYFUNCTION("INDEX(SPLIT(A2885, ""_""), 2)"),"renegade")</f>
        <v>renegade</v>
      </c>
      <c r="F2885" s="1" t="s">
        <v>7205</v>
      </c>
      <c r="G2885" s="2">
        <f>IFERROR(__xludf.DUMMYFUNCTION("IF(B2885="""","""",COUNTA(SPLIT(B2885,"" "")))"),31.0)</f>
        <v>31</v>
      </c>
    </row>
    <row r="2886">
      <c r="A2886" s="1" t="s">
        <v>7245</v>
      </c>
      <c r="B2886" s="1" t="s">
        <v>7246</v>
      </c>
      <c r="C2886" s="1">
        <v>1.0</v>
      </c>
      <c r="D2886" s="1" t="s">
        <v>16113</v>
      </c>
      <c r="E2886" s="2" t="str">
        <f>IFERROR(__xludf.DUMMYFUNCTION("INDEX(SPLIT(A2886, ""_""), 2)"),"renegade")</f>
        <v>renegade</v>
      </c>
      <c r="F2886" s="1" t="s">
        <v>7205</v>
      </c>
      <c r="G2886" s="2">
        <f>IFERROR(__xludf.DUMMYFUNCTION("IF(B2886="""","""",COUNTA(SPLIT(B2886,"" "")))"),20.0)</f>
        <v>20</v>
      </c>
    </row>
    <row r="2887">
      <c r="A2887" s="1" t="s">
        <v>7247</v>
      </c>
      <c r="B2887" s="1" t="s">
        <v>7248</v>
      </c>
      <c r="C2887" s="1">
        <v>1.0</v>
      </c>
      <c r="D2887" s="1" t="s">
        <v>16113</v>
      </c>
      <c r="E2887" s="2" t="str">
        <f>IFERROR(__xludf.DUMMYFUNCTION("INDEX(SPLIT(A2887, ""_""), 2)"),"renegade")</f>
        <v>renegade</v>
      </c>
      <c r="F2887" s="1" t="s">
        <v>7205</v>
      </c>
      <c r="G2887" s="2">
        <f>IFERROR(__xludf.DUMMYFUNCTION("IF(B2887="""","""",COUNTA(SPLIT(B2887,"" "")))"),13.0)</f>
        <v>13</v>
      </c>
    </row>
    <row r="2888">
      <c r="A2888" s="1" t="s">
        <v>7249</v>
      </c>
      <c r="B2888" s="1" t="s">
        <v>7250</v>
      </c>
      <c r="C2888" s="1">
        <v>2.0</v>
      </c>
      <c r="D2888" s="1" t="s">
        <v>16118</v>
      </c>
      <c r="E2888" s="2" t="str">
        <f>IFERROR(__xludf.DUMMYFUNCTION("INDEX(SPLIT(A2888, ""_""), 2)"),"renegade")</f>
        <v>renegade</v>
      </c>
      <c r="F2888" s="1" t="s">
        <v>7205</v>
      </c>
      <c r="G2888" s="2">
        <f>IFERROR(__xludf.DUMMYFUNCTION("IF(B2888="""","""",COUNTA(SPLIT(B2888,"" "")))"),14.0)</f>
        <v>14</v>
      </c>
    </row>
    <row r="2889">
      <c r="A2889" s="1" t="s">
        <v>7251</v>
      </c>
      <c r="B2889" s="1" t="s">
        <v>7252</v>
      </c>
      <c r="C2889" s="1">
        <v>1.0</v>
      </c>
      <c r="D2889" s="1" t="s">
        <v>16113</v>
      </c>
      <c r="E2889" s="2" t="str">
        <f>IFERROR(__xludf.DUMMYFUNCTION("INDEX(SPLIT(A2889, ""_""), 2)"),"ritual")</f>
        <v>ritual</v>
      </c>
      <c r="F2889" s="1" t="s">
        <v>7316</v>
      </c>
      <c r="G2889" s="2">
        <f>IFERROR(__xludf.DUMMYFUNCTION("IF(B2889="""","""",COUNTA(SPLIT(B2889,"" "")))"),18.0)</f>
        <v>18</v>
      </c>
    </row>
    <row r="2890">
      <c r="A2890" s="1" t="s">
        <v>7253</v>
      </c>
      <c r="B2890" s="1" t="s">
        <v>7254</v>
      </c>
      <c r="C2890" s="1">
        <v>1.0</v>
      </c>
      <c r="D2890" s="1" t="s">
        <v>16113</v>
      </c>
      <c r="E2890" s="2" t="str">
        <f>IFERROR(__xludf.DUMMYFUNCTION("INDEX(SPLIT(A2890, ""_""), 2)"),"ritual")</f>
        <v>ritual</v>
      </c>
      <c r="F2890" s="1" t="s">
        <v>7316</v>
      </c>
      <c r="G2890" s="2">
        <f>IFERROR(__xludf.DUMMYFUNCTION("IF(B2890="""","""",COUNTA(SPLIT(B2890,"" "")))"),24.0)</f>
        <v>24</v>
      </c>
    </row>
    <row r="2891">
      <c r="A2891" s="1" t="s">
        <v>7255</v>
      </c>
      <c r="B2891" s="1" t="s">
        <v>7256</v>
      </c>
      <c r="C2891" s="1">
        <v>1.0</v>
      </c>
      <c r="D2891" s="1" t="s">
        <v>16113</v>
      </c>
      <c r="E2891" s="2" t="str">
        <f>IFERROR(__xludf.DUMMYFUNCTION("INDEX(SPLIT(A2891, ""_""), 2)"),"ritual")</f>
        <v>ritual</v>
      </c>
      <c r="F2891" s="1" t="s">
        <v>7316</v>
      </c>
      <c r="G2891" s="2">
        <f>IFERROR(__xludf.DUMMYFUNCTION("IF(B2891="""","""",COUNTA(SPLIT(B2891,"" "")))"),17.0)</f>
        <v>17</v>
      </c>
    </row>
    <row r="2892">
      <c r="A2892" s="1" t="s">
        <v>7257</v>
      </c>
      <c r="B2892" s="1" t="s">
        <v>7258</v>
      </c>
      <c r="C2892" s="1">
        <v>2.0</v>
      </c>
      <c r="D2892" s="1" t="s">
        <v>16118</v>
      </c>
      <c r="E2892" s="2" t="str">
        <f>IFERROR(__xludf.DUMMYFUNCTION("INDEX(SPLIT(A2892, ""_""), 2)"),"ritual")</f>
        <v>ritual</v>
      </c>
      <c r="F2892" s="1" t="s">
        <v>7316</v>
      </c>
      <c r="G2892" s="2">
        <f>IFERROR(__xludf.DUMMYFUNCTION("IF(B2892="""","""",COUNTA(SPLIT(B2892,"" "")))"),27.0)</f>
        <v>27</v>
      </c>
    </row>
    <row r="2893">
      <c r="A2893" s="1" t="s">
        <v>7259</v>
      </c>
      <c r="B2893" s="1" t="s">
        <v>7260</v>
      </c>
      <c r="C2893" s="1">
        <v>1.0</v>
      </c>
      <c r="D2893" s="1" t="s">
        <v>16113</v>
      </c>
      <c r="E2893" s="2" t="str">
        <f>IFERROR(__xludf.DUMMYFUNCTION("INDEX(SPLIT(A2893, ""_""), 2)"),"ritual")</f>
        <v>ritual</v>
      </c>
      <c r="F2893" s="1" t="s">
        <v>7316</v>
      </c>
      <c r="G2893" s="2">
        <f>IFERROR(__xludf.DUMMYFUNCTION("IF(B2893="""","""",COUNTA(SPLIT(B2893,"" "")))"),19.0)</f>
        <v>19</v>
      </c>
    </row>
    <row r="2894">
      <c r="A2894" s="1" t="s">
        <v>7261</v>
      </c>
      <c r="B2894" s="1" t="s">
        <v>7262</v>
      </c>
      <c r="C2894" s="1">
        <v>2.0</v>
      </c>
      <c r="D2894" s="1" t="s">
        <v>16118</v>
      </c>
      <c r="E2894" s="2" t="str">
        <f>IFERROR(__xludf.DUMMYFUNCTION("INDEX(SPLIT(A2894, ""_""), 2)"),"ritual")</f>
        <v>ritual</v>
      </c>
      <c r="F2894" s="1" t="s">
        <v>7316</v>
      </c>
      <c r="G2894" s="2">
        <f>IFERROR(__xludf.DUMMYFUNCTION("IF(B2894="""","""",COUNTA(SPLIT(B2894,"" "")))"),9.0)</f>
        <v>9</v>
      </c>
    </row>
    <row r="2895">
      <c r="A2895" s="1" t="s">
        <v>7263</v>
      </c>
      <c r="B2895" s="1" t="s">
        <v>7264</v>
      </c>
      <c r="C2895" s="1">
        <v>1.0</v>
      </c>
      <c r="D2895" s="1" t="s">
        <v>16113</v>
      </c>
      <c r="E2895" s="2" t="str">
        <f>IFERROR(__xludf.DUMMYFUNCTION("INDEX(SPLIT(A2895, ""_""), 2)"),"ritual")</f>
        <v>ritual</v>
      </c>
      <c r="F2895" s="1" t="s">
        <v>7316</v>
      </c>
      <c r="G2895" s="2">
        <f>IFERROR(__xludf.DUMMYFUNCTION("IF(B2895="""","""",COUNTA(SPLIT(B2895,"" "")))"),42.0)</f>
        <v>42</v>
      </c>
    </row>
    <row r="2896">
      <c r="A2896" s="1" t="s">
        <v>7265</v>
      </c>
      <c r="B2896" s="1" t="s">
        <v>7266</v>
      </c>
      <c r="C2896" s="1">
        <v>1.0</v>
      </c>
      <c r="D2896" s="1" t="s">
        <v>16113</v>
      </c>
      <c r="E2896" s="2" t="str">
        <f>IFERROR(__xludf.DUMMYFUNCTION("INDEX(SPLIT(A2896, ""_""), 2)"),"ritual")</f>
        <v>ritual</v>
      </c>
      <c r="F2896" s="1" t="s">
        <v>7316</v>
      </c>
      <c r="G2896" s="2">
        <f>IFERROR(__xludf.DUMMYFUNCTION("IF(B2896="""","""",COUNTA(SPLIT(B2896,"" "")))"),27.0)</f>
        <v>27</v>
      </c>
    </row>
    <row r="2897">
      <c r="A2897" s="1" t="s">
        <v>7267</v>
      </c>
      <c r="B2897" s="1" t="s">
        <v>7268</v>
      </c>
      <c r="C2897" s="1">
        <v>1.0</v>
      </c>
      <c r="D2897" s="1" t="s">
        <v>16113</v>
      </c>
      <c r="E2897" s="2" t="str">
        <f>IFERROR(__xludf.DUMMYFUNCTION("INDEX(SPLIT(A2897, ""_""), 2)"),"ritual")</f>
        <v>ritual</v>
      </c>
      <c r="F2897" s="1" t="s">
        <v>7316</v>
      </c>
      <c r="G2897" s="2">
        <f>IFERROR(__xludf.DUMMYFUNCTION("IF(B2897="""","""",COUNTA(SPLIT(B2897,"" "")))"),37.0)</f>
        <v>37</v>
      </c>
    </row>
    <row r="2898">
      <c r="A2898" s="1" t="s">
        <v>7269</v>
      </c>
      <c r="B2898" s="1" t="s">
        <v>7270</v>
      </c>
      <c r="C2898" s="1">
        <v>1.0</v>
      </c>
      <c r="D2898" s="1" t="s">
        <v>16113</v>
      </c>
      <c r="E2898" s="2" t="str">
        <f>IFERROR(__xludf.DUMMYFUNCTION("INDEX(SPLIT(A2898, ""_""), 2)"),"ritual")</f>
        <v>ritual</v>
      </c>
      <c r="F2898" s="1" t="s">
        <v>7316</v>
      </c>
      <c r="G2898" s="2">
        <f>IFERROR(__xludf.DUMMYFUNCTION("IF(B2898="""","""",COUNTA(SPLIT(B2898,"" "")))"),43.0)</f>
        <v>43</v>
      </c>
    </row>
    <row r="2899">
      <c r="A2899" s="1" t="s">
        <v>7271</v>
      </c>
      <c r="B2899" s="1" t="s">
        <v>7272</v>
      </c>
      <c r="C2899" s="1">
        <v>1.0</v>
      </c>
      <c r="D2899" s="1" t="s">
        <v>16113</v>
      </c>
      <c r="E2899" s="2" t="str">
        <f>IFERROR(__xludf.DUMMYFUNCTION("INDEX(SPLIT(A2899, ""_""), 2)"),"ritual")</f>
        <v>ritual</v>
      </c>
      <c r="F2899" s="1" t="s">
        <v>7316</v>
      </c>
      <c r="G2899" s="2">
        <f>IFERROR(__xludf.DUMMYFUNCTION("IF(B2899="""","""",COUNTA(SPLIT(B2899,"" "")))"),31.0)</f>
        <v>31</v>
      </c>
    </row>
    <row r="2900">
      <c r="A2900" s="1" t="s">
        <v>7273</v>
      </c>
      <c r="B2900" s="1" t="s">
        <v>7274</v>
      </c>
      <c r="C2900" s="1">
        <v>1.0</v>
      </c>
      <c r="D2900" s="1" t="s">
        <v>16113</v>
      </c>
      <c r="E2900" s="2" t="str">
        <f>IFERROR(__xludf.DUMMYFUNCTION("INDEX(SPLIT(A2900, ""_""), 2)"),"ritual")</f>
        <v>ritual</v>
      </c>
      <c r="F2900" s="1" t="s">
        <v>7316</v>
      </c>
      <c r="G2900" s="2">
        <f>IFERROR(__xludf.DUMMYFUNCTION("IF(B2900="""","""",COUNTA(SPLIT(B2900,"" "")))"),25.0)</f>
        <v>25</v>
      </c>
    </row>
    <row r="2901">
      <c r="A2901" s="1" t="s">
        <v>7275</v>
      </c>
      <c r="B2901" s="1" t="s">
        <v>7276</v>
      </c>
      <c r="C2901" s="1">
        <v>1.0</v>
      </c>
      <c r="D2901" s="1" t="s">
        <v>16113</v>
      </c>
      <c r="E2901" s="2" t="str">
        <f>IFERROR(__xludf.DUMMYFUNCTION("INDEX(SPLIT(A2901, ""_""), 2)"),"ritual")</f>
        <v>ritual</v>
      </c>
      <c r="F2901" s="1" t="s">
        <v>7316</v>
      </c>
      <c r="G2901" s="2">
        <f>IFERROR(__xludf.DUMMYFUNCTION("IF(B2901="""","""",COUNTA(SPLIT(B2901,"" "")))"),25.0)</f>
        <v>25</v>
      </c>
    </row>
    <row r="2902">
      <c r="A2902" s="1" t="s">
        <v>7277</v>
      </c>
      <c r="B2902" s="1" t="s">
        <v>7278</v>
      </c>
      <c r="C2902" s="1">
        <v>1.0</v>
      </c>
      <c r="D2902" s="1" t="s">
        <v>16113</v>
      </c>
      <c r="E2902" s="2" t="str">
        <f>IFERROR(__xludf.DUMMYFUNCTION("INDEX(SPLIT(A2902, ""_""), 2)"),"ritual")</f>
        <v>ritual</v>
      </c>
      <c r="F2902" s="1" t="s">
        <v>7316</v>
      </c>
      <c r="G2902" s="2">
        <f>IFERROR(__xludf.DUMMYFUNCTION("IF(B2902="""","""",COUNTA(SPLIT(B2902,"" "")))"),29.0)</f>
        <v>29</v>
      </c>
    </row>
    <row r="2903">
      <c r="A2903" s="1" t="s">
        <v>7279</v>
      </c>
      <c r="B2903" s="1" t="s">
        <v>7280</v>
      </c>
      <c r="C2903" s="1">
        <v>1.0</v>
      </c>
      <c r="D2903" s="1" t="s">
        <v>16113</v>
      </c>
      <c r="E2903" s="2" t="str">
        <f>IFERROR(__xludf.DUMMYFUNCTION("INDEX(SPLIT(A2903, ""_""), 2)"),"ritual")</f>
        <v>ritual</v>
      </c>
      <c r="F2903" s="1" t="s">
        <v>7316</v>
      </c>
      <c r="G2903" s="2">
        <f>IFERROR(__xludf.DUMMYFUNCTION("IF(B2903="""","""",COUNTA(SPLIT(B2903,"" "")))"),32.0)</f>
        <v>32</v>
      </c>
    </row>
    <row r="2904">
      <c r="A2904" s="1" t="s">
        <v>7281</v>
      </c>
      <c r="B2904" s="1" t="s">
        <v>7282</v>
      </c>
      <c r="C2904" s="1">
        <v>2.0</v>
      </c>
      <c r="D2904" s="1" t="s">
        <v>16118</v>
      </c>
      <c r="E2904" s="2" t="str">
        <f>IFERROR(__xludf.DUMMYFUNCTION("INDEX(SPLIT(A2904, ""_""), 2)"),"ritual")</f>
        <v>ritual</v>
      </c>
      <c r="F2904" s="1" t="s">
        <v>7316</v>
      </c>
      <c r="G2904" s="2">
        <f>IFERROR(__xludf.DUMMYFUNCTION("IF(B2904="""","""",COUNTA(SPLIT(B2904,"" "")))"),19.0)</f>
        <v>19</v>
      </c>
    </row>
    <row r="2905">
      <c r="A2905" s="1" t="s">
        <v>7283</v>
      </c>
      <c r="B2905" s="1" t="s">
        <v>7284</v>
      </c>
      <c r="C2905" s="1">
        <v>1.0</v>
      </c>
      <c r="D2905" s="1" t="s">
        <v>16113</v>
      </c>
      <c r="E2905" s="2" t="str">
        <f>IFERROR(__xludf.DUMMYFUNCTION("INDEX(SPLIT(A2905, ""_""), 2)"),"ritual")</f>
        <v>ritual</v>
      </c>
      <c r="F2905" s="1" t="s">
        <v>7316</v>
      </c>
      <c r="G2905" s="2">
        <f>IFERROR(__xludf.DUMMYFUNCTION("IF(B2905="""","""",COUNTA(SPLIT(B2905,"" "")))"),24.0)</f>
        <v>24</v>
      </c>
    </row>
    <row r="2906">
      <c r="A2906" s="1" t="s">
        <v>7285</v>
      </c>
      <c r="B2906" s="1" t="s">
        <v>7286</v>
      </c>
      <c r="C2906" s="1">
        <v>1.0</v>
      </c>
      <c r="D2906" s="1" t="s">
        <v>16113</v>
      </c>
      <c r="E2906" s="2" t="str">
        <f>IFERROR(__xludf.DUMMYFUNCTION("INDEX(SPLIT(A2906, ""_""), 2)"),"ritual")</f>
        <v>ritual</v>
      </c>
      <c r="F2906" s="1" t="s">
        <v>7316</v>
      </c>
      <c r="G2906" s="2">
        <f>IFERROR(__xludf.DUMMYFUNCTION("IF(B2906="""","""",COUNTA(SPLIT(B2906,"" "")))"),20.0)</f>
        <v>20</v>
      </c>
    </row>
    <row r="2907">
      <c r="A2907" s="1" t="s">
        <v>7287</v>
      </c>
      <c r="B2907" s="1" t="s">
        <v>7288</v>
      </c>
      <c r="C2907" s="1">
        <v>1.0</v>
      </c>
      <c r="D2907" s="1" t="s">
        <v>16113</v>
      </c>
      <c r="E2907" s="2" t="str">
        <f>IFERROR(__xludf.DUMMYFUNCTION("INDEX(SPLIT(A2907, ""_""), 2)"),"ritual")</f>
        <v>ritual</v>
      </c>
      <c r="F2907" s="1" t="s">
        <v>7316</v>
      </c>
      <c r="G2907" s="2">
        <f>IFERROR(__xludf.DUMMYFUNCTION("IF(B2907="""","""",COUNTA(SPLIT(B2907,"" "")))"),28.0)</f>
        <v>28</v>
      </c>
    </row>
    <row r="2908">
      <c r="A2908" s="1" t="s">
        <v>7289</v>
      </c>
      <c r="B2908" s="1" t="s">
        <v>7290</v>
      </c>
      <c r="C2908" s="1">
        <v>2.0</v>
      </c>
      <c r="D2908" s="1" t="s">
        <v>16118</v>
      </c>
      <c r="E2908" s="2" t="str">
        <f>IFERROR(__xludf.DUMMYFUNCTION("INDEX(SPLIT(A2908, ""_""), 2)"),"ritual")</f>
        <v>ritual</v>
      </c>
      <c r="F2908" s="1" t="s">
        <v>7316</v>
      </c>
      <c r="G2908" s="2">
        <f>IFERROR(__xludf.DUMMYFUNCTION("IF(B2908="""","""",COUNTA(SPLIT(B2908,"" "")))"),15.0)</f>
        <v>15</v>
      </c>
    </row>
    <row r="2909">
      <c r="A2909" s="1" t="s">
        <v>7291</v>
      </c>
      <c r="B2909" s="1" t="s">
        <v>7292</v>
      </c>
      <c r="C2909" s="1">
        <v>1.0</v>
      </c>
      <c r="D2909" s="1" t="s">
        <v>16113</v>
      </c>
      <c r="E2909" s="2" t="str">
        <f>IFERROR(__xludf.DUMMYFUNCTION("INDEX(SPLIT(A2909, ""_""), 2)"),"ritual")</f>
        <v>ritual</v>
      </c>
      <c r="F2909" s="1" t="s">
        <v>7316</v>
      </c>
      <c r="G2909" s="2">
        <f>IFERROR(__xludf.DUMMYFUNCTION("IF(B2909="""","""",COUNTA(SPLIT(B2909,"" "")))"),18.0)</f>
        <v>18</v>
      </c>
    </row>
    <row r="2910">
      <c r="A2910" s="1" t="s">
        <v>7293</v>
      </c>
      <c r="B2910" s="1" t="s">
        <v>7294</v>
      </c>
      <c r="C2910" s="1">
        <v>2.0</v>
      </c>
      <c r="D2910" s="1" t="s">
        <v>16118</v>
      </c>
      <c r="E2910" s="2" t="str">
        <f>IFERROR(__xludf.DUMMYFUNCTION("INDEX(SPLIT(A2910, ""_""), 2)"),"ritual")</f>
        <v>ritual</v>
      </c>
      <c r="F2910" s="1" t="s">
        <v>7316</v>
      </c>
      <c r="G2910" s="2">
        <f>IFERROR(__xludf.DUMMYFUNCTION("IF(B2910="""","""",COUNTA(SPLIT(B2910,"" "")))"),14.0)</f>
        <v>14</v>
      </c>
    </row>
    <row r="2911">
      <c r="A2911" s="1" t="s">
        <v>7295</v>
      </c>
      <c r="B2911" s="1" t="s">
        <v>7296</v>
      </c>
      <c r="C2911" s="1">
        <v>1.0</v>
      </c>
      <c r="D2911" s="1" t="s">
        <v>16113</v>
      </c>
      <c r="E2911" s="2" t="str">
        <f>IFERROR(__xludf.DUMMYFUNCTION("INDEX(SPLIT(A2911, ""_""), 2)"),"ritual")</f>
        <v>ritual</v>
      </c>
      <c r="F2911" s="1" t="s">
        <v>7316</v>
      </c>
      <c r="G2911" s="2">
        <f>IFERROR(__xludf.DUMMYFUNCTION("IF(B2911="""","""",COUNTA(SPLIT(B2911,"" "")))"),14.0)</f>
        <v>14</v>
      </c>
    </row>
    <row r="2912">
      <c r="A2912" s="1" t="s">
        <v>7297</v>
      </c>
      <c r="B2912" s="1" t="s">
        <v>7298</v>
      </c>
      <c r="C2912" s="1">
        <v>1.0</v>
      </c>
      <c r="D2912" s="1" t="s">
        <v>16113</v>
      </c>
      <c r="E2912" s="2" t="str">
        <f>IFERROR(__xludf.DUMMYFUNCTION("INDEX(SPLIT(A2912, ""_""), 2)"),"ritual")</f>
        <v>ritual</v>
      </c>
      <c r="F2912" s="1" t="s">
        <v>7316</v>
      </c>
      <c r="G2912" s="2">
        <f>IFERROR(__xludf.DUMMYFUNCTION("IF(B2912="""","""",COUNTA(SPLIT(B2912,"" "")))"),25.0)</f>
        <v>25</v>
      </c>
    </row>
    <row r="2913">
      <c r="A2913" s="1" t="s">
        <v>7299</v>
      </c>
      <c r="B2913" s="1" t="s">
        <v>7300</v>
      </c>
      <c r="C2913" s="1">
        <v>2.0</v>
      </c>
      <c r="D2913" s="1" t="s">
        <v>16118</v>
      </c>
      <c r="E2913" s="2" t="str">
        <f>IFERROR(__xludf.DUMMYFUNCTION("INDEX(SPLIT(A2913, ""_""), 2)"),"ritual")</f>
        <v>ritual</v>
      </c>
      <c r="F2913" s="1" t="s">
        <v>7316</v>
      </c>
      <c r="G2913" s="2">
        <f>IFERROR(__xludf.DUMMYFUNCTION("IF(B2913="""","""",COUNTA(SPLIT(B2913,"" "")))"),9.0)</f>
        <v>9</v>
      </c>
    </row>
    <row r="2914">
      <c r="A2914" s="1" t="s">
        <v>7301</v>
      </c>
      <c r="B2914" s="1" t="s">
        <v>7302</v>
      </c>
      <c r="C2914" s="1">
        <v>1.0</v>
      </c>
      <c r="D2914" s="1" t="s">
        <v>16113</v>
      </c>
      <c r="E2914" s="2" t="str">
        <f>IFERROR(__xludf.DUMMYFUNCTION("INDEX(SPLIT(A2914, ""_""), 2)"),"ritual")</f>
        <v>ritual</v>
      </c>
      <c r="F2914" s="1" t="s">
        <v>7316</v>
      </c>
      <c r="G2914" s="2">
        <f>IFERROR(__xludf.DUMMYFUNCTION("IF(B2914="""","""",COUNTA(SPLIT(B2914,"" "")))"),25.0)</f>
        <v>25</v>
      </c>
    </row>
    <row r="2915">
      <c r="A2915" s="1" t="s">
        <v>7303</v>
      </c>
      <c r="B2915" s="1" t="s">
        <v>7304</v>
      </c>
      <c r="C2915" s="1">
        <v>1.0</v>
      </c>
      <c r="D2915" s="1" t="s">
        <v>16113</v>
      </c>
      <c r="E2915" s="2" t="str">
        <f>IFERROR(__xludf.DUMMYFUNCTION("INDEX(SPLIT(A2915, ""_""), 2)"),"ritual")</f>
        <v>ritual</v>
      </c>
      <c r="F2915" s="1" t="s">
        <v>7316</v>
      </c>
      <c r="G2915" s="2">
        <f>IFERROR(__xludf.DUMMYFUNCTION("IF(B2915="""","""",COUNTA(SPLIT(B2915,"" "")))"),14.0)</f>
        <v>14</v>
      </c>
    </row>
    <row r="2916">
      <c r="A2916" s="1" t="s">
        <v>7305</v>
      </c>
      <c r="B2916" s="1" t="s">
        <v>7306</v>
      </c>
      <c r="C2916" s="1">
        <v>1.0</v>
      </c>
      <c r="D2916" s="1" t="s">
        <v>16113</v>
      </c>
      <c r="E2916" s="2" t="str">
        <f>IFERROR(__xludf.DUMMYFUNCTION("INDEX(SPLIT(A2916, ""_""), 2)"),"ritual")</f>
        <v>ritual</v>
      </c>
      <c r="F2916" s="1" t="s">
        <v>7316</v>
      </c>
      <c r="G2916" s="2">
        <f>IFERROR(__xludf.DUMMYFUNCTION("IF(B2916="""","""",COUNTA(SPLIT(B2916,"" "")))"),15.0)</f>
        <v>15</v>
      </c>
    </row>
    <row r="2917">
      <c r="A2917" s="1" t="s">
        <v>7307</v>
      </c>
      <c r="B2917" s="1" t="s">
        <v>7308</v>
      </c>
      <c r="C2917" s="1">
        <v>1.0</v>
      </c>
      <c r="D2917" s="1" t="s">
        <v>16113</v>
      </c>
      <c r="E2917" s="2" t="str">
        <f>IFERROR(__xludf.DUMMYFUNCTION("INDEX(SPLIT(A2917, ""_""), 2)"),"ritual")</f>
        <v>ritual</v>
      </c>
      <c r="F2917" s="1" t="s">
        <v>7316</v>
      </c>
      <c r="G2917" s="2">
        <f>IFERROR(__xludf.DUMMYFUNCTION("IF(B2917="""","""",COUNTA(SPLIT(B2917,"" "")))"),15.0)</f>
        <v>15</v>
      </c>
    </row>
    <row r="2918">
      <c r="A2918" s="1" t="s">
        <v>7309</v>
      </c>
      <c r="B2918" s="1" t="s">
        <v>7310</v>
      </c>
      <c r="C2918" s="1">
        <v>2.0</v>
      </c>
      <c r="D2918" s="1" t="s">
        <v>16118</v>
      </c>
      <c r="E2918" s="2" t="str">
        <f>IFERROR(__xludf.DUMMYFUNCTION("INDEX(SPLIT(A2918, ""_""), 2)"),"ritual")</f>
        <v>ritual</v>
      </c>
      <c r="F2918" s="1" t="s">
        <v>7316</v>
      </c>
      <c r="G2918" s="2">
        <f>IFERROR(__xludf.DUMMYFUNCTION("IF(B2918="""","""",COUNTA(SPLIT(B2918,"" "")))"),14.0)</f>
        <v>14</v>
      </c>
    </row>
    <row r="2919">
      <c r="A2919" s="1" t="s">
        <v>7311</v>
      </c>
      <c r="B2919" s="1" t="s">
        <v>7312</v>
      </c>
      <c r="C2919" s="1">
        <v>1.0</v>
      </c>
      <c r="D2919" s="1" t="s">
        <v>16113</v>
      </c>
      <c r="E2919" s="2" t="str">
        <f>IFERROR(__xludf.DUMMYFUNCTION("INDEX(SPLIT(A2919, ""_""), 2)"),"ritual")</f>
        <v>ritual</v>
      </c>
      <c r="F2919" s="1" t="s">
        <v>7316</v>
      </c>
      <c r="G2919" s="2">
        <f>IFERROR(__xludf.DUMMYFUNCTION("IF(B2919="""","""",COUNTA(SPLIT(B2919,"" "")))"),11.0)</f>
        <v>11</v>
      </c>
    </row>
    <row r="2920">
      <c r="A2920" s="1" t="s">
        <v>7313</v>
      </c>
      <c r="B2920" s="1" t="s">
        <v>7314</v>
      </c>
      <c r="C2920" s="1">
        <v>2.0</v>
      </c>
      <c r="D2920" s="1" t="s">
        <v>16118</v>
      </c>
      <c r="E2920" s="2" t="str">
        <f>IFERROR(__xludf.DUMMYFUNCTION("INDEX(SPLIT(A2920, ""_""), 2)"),"ritual")</f>
        <v>ritual</v>
      </c>
      <c r="F2920" s="1" t="s">
        <v>7316</v>
      </c>
      <c r="G2920" s="2">
        <f>IFERROR(__xludf.DUMMYFUNCTION("IF(B2920="""","""",COUNTA(SPLIT(B2920,"" "")))"),14.0)</f>
        <v>14</v>
      </c>
    </row>
    <row r="2921">
      <c r="A2921" s="1" t="s">
        <v>7315</v>
      </c>
      <c r="B2921" s="1" t="s">
        <v>7316</v>
      </c>
      <c r="C2921" s="1">
        <v>1.0</v>
      </c>
      <c r="D2921" s="1" t="s">
        <v>16113</v>
      </c>
      <c r="E2921" s="2" t="str">
        <f>IFERROR(__xludf.DUMMYFUNCTION("INDEX(SPLIT(A2921, ""_""), 2)"),"ritual")</f>
        <v>ritual</v>
      </c>
      <c r="F2921" s="1" t="s">
        <v>7316</v>
      </c>
      <c r="G2921" s="2">
        <f>IFERROR(__xludf.DUMMYFUNCTION("IF(B2921="""","""",COUNTA(SPLIT(B2921,"" "")))"),5.0)</f>
        <v>5</v>
      </c>
    </row>
    <row r="2922">
      <c r="A2922" s="1" t="s">
        <v>7317</v>
      </c>
      <c r="B2922" s="1" t="s">
        <v>7318</v>
      </c>
      <c r="C2922" s="1">
        <v>1.0</v>
      </c>
      <c r="D2922" s="1" t="s">
        <v>16113</v>
      </c>
      <c r="E2922" s="2" t="str">
        <f>IFERROR(__xludf.DUMMYFUNCTION("INDEX(SPLIT(A2922, ""_""), 2)"),"ritual")</f>
        <v>ritual</v>
      </c>
      <c r="F2922" s="1" t="s">
        <v>7316</v>
      </c>
      <c r="G2922" s="2">
        <f>IFERROR(__xludf.DUMMYFUNCTION("IF(B2922="""","""",COUNTA(SPLIT(B2922,"" "")))"),17.0)</f>
        <v>17</v>
      </c>
    </row>
    <row r="2923">
      <c r="A2923" s="1" t="s">
        <v>7319</v>
      </c>
      <c r="B2923" s="1" t="s">
        <v>7320</v>
      </c>
      <c r="C2923" s="1">
        <v>1.0</v>
      </c>
      <c r="D2923" s="1" t="s">
        <v>16113</v>
      </c>
      <c r="E2923" s="2" t="str">
        <f>IFERROR(__xludf.DUMMYFUNCTION("INDEX(SPLIT(A2923, ""_""), 2)"),"ritual")</f>
        <v>ritual</v>
      </c>
      <c r="F2923" s="1" t="s">
        <v>7316</v>
      </c>
      <c r="G2923" s="2">
        <f>IFERROR(__xludf.DUMMYFUNCTION("IF(B2923="""","""",COUNTA(SPLIT(B2923,"" "")))"),22.0)</f>
        <v>22</v>
      </c>
    </row>
    <row r="2924">
      <c r="A2924" s="1" t="s">
        <v>7321</v>
      </c>
      <c r="B2924" s="1" t="s">
        <v>7322</v>
      </c>
      <c r="C2924" s="1">
        <v>2.0</v>
      </c>
      <c r="D2924" s="1" t="s">
        <v>16118</v>
      </c>
      <c r="E2924" s="2" t="str">
        <f>IFERROR(__xludf.DUMMYFUNCTION("INDEX(SPLIT(A2924, ""_""), 2)"),"ritual")</f>
        <v>ritual</v>
      </c>
      <c r="F2924" s="1" t="s">
        <v>7316</v>
      </c>
      <c r="G2924" s="2">
        <f>IFERROR(__xludf.DUMMYFUNCTION("IF(B2924="""","""",COUNTA(SPLIT(B2924,"" "")))"),17.0)</f>
        <v>17</v>
      </c>
    </row>
    <row r="2925">
      <c r="A2925" s="1" t="s">
        <v>7323</v>
      </c>
      <c r="B2925" s="1" t="s">
        <v>7324</v>
      </c>
      <c r="C2925" s="1">
        <v>1.0</v>
      </c>
      <c r="D2925" s="1" t="s">
        <v>16113</v>
      </c>
      <c r="E2925" s="2" t="str">
        <f>IFERROR(__xludf.DUMMYFUNCTION("INDEX(SPLIT(A2925, ""_""), 2)"),"ritual")</f>
        <v>ritual</v>
      </c>
      <c r="F2925" s="1" t="s">
        <v>7316</v>
      </c>
      <c r="G2925" s="2">
        <f>IFERROR(__xludf.DUMMYFUNCTION("IF(B2925="""","""",COUNTA(SPLIT(B2925,"" "")))"),16.0)</f>
        <v>16</v>
      </c>
    </row>
    <row r="2926">
      <c r="A2926" s="1" t="s">
        <v>7325</v>
      </c>
      <c r="B2926" s="1" t="s">
        <v>7326</v>
      </c>
      <c r="C2926" s="1">
        <v>2.0</v>
      </c>
      <c r="D2926" s="1" t="s">
        <v>16118</v>
      </c>
      <c r="E2926" s="2" t="str">
        <f>IFERROR(__xludf.DUMMYFUNCTION("INDEX(SPLIT(A2926, ""_""), 2)"),"ritual")</f>
        <v>ritual</v>
      </c>
      <c r="F2926" s="1" t="s">
        <v>7316</v>
      </c>
      <c r="G2926" s="2">
        <f>IFERROR(__xludf.DUMMYFUNCTION("IF(B2926="""","""",COUNTA(SPLIT(B2926,"" "")))"),16.0)</f>
        <v>16</v>
      </c>
    </row>
    <row r="2927">
      <c r="A2927" s="1" t="s">
        <v>7327</v>
      </c>
      <c r="B2927" s="1" t="s">
        <v>7328</v>
      </c>
      <c r="C2927" s="1">
        <v>1.0</v>
      </c>
      <c r="D2927" s="1" t="s">
        <v>16113</v>
      </c>
      <c r="E2927" s="2" t="str">
        <f>IFERROR(__xludf.DUMMYFUNCTION("INDEX(SPLIT(A2927, ""_""), 2)"),"ritual")</f>
        <v>ritual</v>
      </c>
      <c r="F2927" s="1" t="s">
        <v>7316</v>
      </c>
      <c r="G2927" s="2">
        <f>IFERROR(__xludf.DUMMYFUNCTION("IF(B2927="""","""",COUNTA(SPLIT(B2927,"" "")))"),37.0)</f>
        <v>37</v>
      </c>
    </row>
    <row r="2928">
      <c r="A2928" s="1" t="s">
        <v>7329</v>
      </c>
      <c r="B2928" s="1" t="s">
        <v>7330</v>
      </c>
      <c r="C2928" s="1">
        <v>2.0</v>
      </c>
      <c r="D2928" s="1" t="s">
        <v>16118</v>
      </c>
      <c r="E2928" s="2" t="str">
        <f>IFERROR(__xludf.DUMMYFUNCTION("INDEX(SPLIT(A2928, ""_""), 2)"),"ritual")</f>
        <v>ritual</v>
      </c>
      <c r="F2928" s="1" t="s">
        <v>7316</v>
      </c>
      <c r="G2928" s="2">
        <f>IFERROR(__xludf.DUMMYFUNCTION("IF(B2928="""","""",COUNTA(SPLIT(B2928,"" "")))"),21.0)</f>
        <v>21</v>
      </c>
    </row>
    <row r="2929">
      <c r="A2929" s="1" t="s">
        <v>7331</v>
      </c>
      <c r="B2929" s="1" t="s">
        <v>7332</v>
      </c>
      <c r="C2929" s="1">
        <v>1.0</v>
      </c>
      <c r="D2929" s="1" t="s">
        <v>16113</v>
      </c>
      <c r="E2929" s="2" t="str">
        <f>IFERROR(__xludf.DUMMYFUNCTION("INDEX(SPLIT(A2929, ""_""), 2)"),"ritual")</f>
        <v>ritual</v>
      </c>
      <c r="F2929" s="1" t="s">
        <v>7316</v>
      </c>
      <c r="G2929" s="2">
        <f>IFERROR(__xludf.DUMMYFUNCTION("IF(B2929="""","""",COUNTA(SPLIT(B2929,"" "")))"),24.0)</f>
        <v>24</v>
      </c>
    </row>
    <row r="2930">
      <c r="A2930" s="1" t="s">
        <v>7333</v>
      </c>
      <c r="B2930" s="1" t="s">
        <v>7334</v>
      </c>
      <c r="C2930" s="1">
        <v>1.0</v>
      </c>
      <c r="D2930" s="1" t="s">
        <v>16113</v>
      </c>
      <c r="E2930" s="2" t="str">
        <f>IFERROR(__xludf.DUMMYFUNCTION("INDEX(SPLIT(A2930, ""_""), 2)"),"ritual")</f>
        <v>ritual</v>
      </c>
      <c r="F2930" s="1" t="s">
        <v>7316</v>
      </c>
      <c r="G2930" s="2">
        <f>IFERROR(__xludf.DUMMYFUNCTION("IF(B2930="""","""",COUNTA(SPLIT(B2930,"" "")))"),12.0)</f>
        <v>12</v>
      </c>
    </row>
    <row r="2931">
      <c r="A2931" s="1" t="s">
        <v>7335</v>
      </c>
      <c r="B2931" s="1" t="s">
        <v>7336</v>
      </c>
      <c r="C2931" s="1">
        <v>1.0</v>
      </c>
      <c r="D2931" s="1" t="s">
        <v>16113</v>
      </c>
      <c r="E2931" s="2" t="str">
        <f>IFERROR(__xludf.DUMMYFUNCTION("INDEX(SPLIT(A2931, ""_""), 2)"),"ritual")</f>
        <v>ritual</v>
      </c>
      <c r="F2931" s="1" t="s">
        <v>7316</v>
      </c>
      <c r="G2931" s="2">
        <f>IFERROR(__xludf.DUMMYFUNCTION("IF(B2931="""","""",COUNTA(SPLIT(B2931,"" "")))"),26.0)</f>
        <v>26</v>
      </c>
    </row>
    <row r="2932">
      <c r="A2932" s="1" t="s">
        <v>7337</v>
      </c>
      <c r="B2932" s="1" t="s">
        <v>7338</v>
      </c>
      <c r="C2932" s="1">
        <v>1.0</v>
      </c>
      <c r="D2932" s="1" t="s">
        <v>16113</v>
      </c>
      <c r="E2932" s="2" t="str">
        <f>IFERROR(__xludf.DUMMYFUNCTION("INDEX(SPLIT(A2932, ""_""), 2)"),"ritual")</f>
        <v>ritual</v>
      </c>
      <c r="F2932" s="1" t="s">
        <v>7316</v>
      </c>
      <c r="G2932" s="2">
        <f>IFERROR(__xludf.DUMMYFUNCTION("IF(B2932="""","""",COUNTA(SPLIT(B2932,"" "")))"),25.0)</f>
        <v>25</v>
      </c>
    </row>
    <row r="2933">
      <c r="A2933" s="1" t="s">
        <v>7339</v>
      </c>
      <c r="B2933" s="1" t="s">
        <v>7340</v>
      </c>
      <c r="C2933" s="1">
        <v>1.0</v>
      </c>
      <c r="D2933" s="1" t="s">
        <v>16113</v>
      </c>
      <c r="E2933" s="2" t="str">
        <f>IFERROR(__xludf.DUMMYFUNCTION("INDEX(SPLIT(A2933, ""_""), 2)"),"ritual")</f>
        <v>ritual</v>
      </c>
      <c r="F2933" s="1" t="s">
        <v>7316</v>
      </c>
      <c r="G2933" s="2">
        <f>IFERROR(__xludf.DUMMYFUNCTION("IF(B2933="""","""",COUNTA(SPLIT(B2933,"" "")))"),21.0)</f>
        <v>21</v>
      </c>
    </row>
    <row r="2934">
      <c r="A2934" s="1" t="s">
        <v>7341</v>
      </c>
      <c r="B2934" s="1" t="s">
        <v>7342</v>
      </c>
      <c r="C2934" s="1">
        <v>2.0</v>
      </c>
      <c r="D2934" s="1" t="s">
        <v>16118</v>
      </c>
      <c r="E2934" s="2" t="str">
        <f>IFERROR(__xludf.DUMMYFUNCTION("INDEX(SPLIT(A2934, ""_""), 2)"),"ritual")</f>
        <v>ritual</v>
      </c>
      <c r="F2934" s="1" t="s">
        <v>7316</v>
      </c>
      <c r="G2934" s="2">
        <f>IFERROR(__xludf.DUMMYFUNCTION("IF(B2934="""","""",COUNTA(SPLIT(B2934,"" "")))"),25.0)</f>
        <v>25</v>
      </c>
    </row>
    <row r="2935">
      <c r="A2935" s="1" t="s">
        <v>7343</v>
      </c>
      <c r="B2935" s="1" t="s">
        <v>7344</v>
      </c>
      <c r="C2935" s="1">
        <v>1.0</v>
      </c>
      <c r="D2935" s="1" t="s">
        <v>16113</v>
      </c>
      <c r="E2935" s="2" t="str">
        <f>IFERROR(__xludf.DUMMYFUNCTION("INDEX(SPLIT(A2935, ""_""), 2)"),"ritual")</f>
        <v>ritual</v>
      </c>
      <c r="F2935" s="1" t="s">
        <v>7316</v>
      </c>
      <c r="G2935" s="2">
        <f>IFERROR(__xludf.DUMMYFUNCTION("IF(B2935="""","""",COUNTA(SPLIT(B2935,"" "")))"),23.0)</f>
        <v>23</v>
      </c>
    </row>
    <row r="2936">
      <c r="A2936" s="1" t="s">
        <v>7345</v>
      </c>
      <c r="B2936" s="1" t="s">
        <v>7346</v>
      </c>
      <c r="C2936" s="1">
        <v>1.0</v>
      </c>
      <c r="D2936" s="1" t="s">
        <v>16113</v>
      </c>
      <c r="E2936" s="2" t="str">
        <f>IFERROR(__xludf.DUMMYFUNCTION("INDEX(SPLIT(A2936, ""_""), 2)"),"ritual")</f>
        <v>ritual</v>
      </c>
      <c r="F2936" s="1" t="s">
        <v>7316</v>
      </c>
      <c r="G2936" s="2">
        <f>IFERROR(__xludf.DUMMYFUNCTION("IF(B2936="""","""",COUNTA(SPLIT(B2936,"" "")))"),25.0)</f>
        <v>25</v>
      </c>
    </row>
    <row r="2937">
      <c r="A2937" s="1" t="s">
        <v>7347</v>
      </c>
      <c r="B2937" s="1" t="s">
        <v>7348</v>
      </c>
      <c r="C2937" s="1">
        <v>1.0</v>
      </c>
      <c r="D2937" s="1" t="s">
        <v>16113</v>
      </c>
      <c r="E2937" s="2" t="str">
        <f>IFERROR(__xludf.DUMMYFUNCTION("INDEX(SPLIT(A2937, ""_""), 2)"),"ritual")</f>
        <v>ritual</v>
      </c>
      <c r="F2937" s="1" t="s">
        <v>7316</v>
      </c>
      <c r="G2937" s="2">
        <f>IFERROR(__xludf.DUMMYFUNCTION("IF(B2937="""","""",COUNTA(SPLIT(B2937,"" "")))"),37.0)</f>
        <v>37</v>
      </c>
    </row>
    <row r="2938">
      <c r="A2938" s="1" t="s">
        <v>7349</v>
      </c>
      <c r="B2938" s="1" t="s">
        <v>7350</v>
      </c>
      <c r="C2938" s="1">
        <v>2.0</v>
      </c>
      <c r="D2938" s="1" t="s">
        <v>16118</v>
      </c>
      <c r="E2938" s="2" t="str">
        <f>IFERROR(__xludf.DUMMYFUNCTION("INDEX(SPLIT(A2938, ""_""), 2)"),"ritual")</f>
        <v>ritual</v>
      </c>
      <c r="F2938" s="1" t="s">
        <v>7316</v>
      </c>
      <c r="G2938" s="2">
        <f>IFERROR(__xludf.DUMMYFUNCTION("IF(B2938="""","""",COUNTA(SPLIT(B2938,"" "")))"),15.0)</f>
        <v>15</v>
      </c>
    </row>
    <row r="2939">
      <c r="A2939" s="1" t="s">
        <v>7351</v>
      </c>
      <c r="B2939" s="1" t="s">
        <v>7352</v>
      </c>
      <c r="C2939" s="1">
        <v>1.0</v>
      </c>
      <c r="D2939" s="1" t="s">
        <v>16113</v>
      </c>
      <c r="E2939" s="2" t="str">
        <f>IFERROR(__xludf.DUMMYFUNCTION("INDEX(SPLIT(A2939, ""_""), 2)"),"ritual")</f>
        <v>ritual</v>
      </c>
      <c r="F2939" s="1" t="s">
        <v>7316</v>
      </c>
      <c r="G2939" s="2">
        <f>IFERROR(__xludf.DUMMYFUNCTION("IF(B2939="""","""",COUNTA(SPLIT(B2939,"" "")))"),17.0)</f>
        <v>17</v>
      </c>
    </row>
    <row r="2940">
      <c r="A2940" s="1" t="s">
        <v>7353</v>
      </c>
      <c r="B2940" s="1" t="s">
        <v>7354</v>
      </c>
      <c r="C2940" s="1">
        <v>1.0</v>
      </c>
      <c r="D2940" s="1" t="s">
        <v>16113</v>
      </c>
      <c r="E2940" s="2" t="str">
        <f>IFERROR(__xludf.DUMMYFUNCTION("INDEX(SPLIT(A2940, ""_""), 2)"),"ritual")</f>
        <v>ritual</v>
      </c>
      <c r="F2940" s="1" t="s">
        <v>7316</v>
      </c>
      <c r="G2940" s="2">
        <f>IFERROR(__xludf.DUMMYFUNCTION("IF(B2940="""","""",COUNTA(SPLIT(B2940,"" "")))"),14.0)</f>
        <v>14</v>
      </c>
    </row>
    <row r="2941">
      <c r="A2941" s="1" t="s">
        <v>7355</v>
      </c>
      <c r="B2941" s="1" t="s">
        <v>7356</v>
      </c>
      <c r="C2941" s="1">
        <v>2.0</v>
      </c>
      <c r="D2941" s="1" t="s">
        <v>16118</v>
      </c>
      <c r="E2941" s="2" t="str">
        <f>IFERROR(__xludf.DUMMYFUNCTION("INDEX(SPLIT(A2941, ""_""), 2)"),"ritual")</f>
        <v>ritual</v>
      </c>
      <c r="F2941" s="1" t="s">
        <v>7316</v>
      </c>
      <c r="G2941" s="2">
        <f>IFERROR(__xludf.DUMMYFUNCTION("IF(B2941="""","""",COUNTA(SPLIT(B2941,"" "")))"),9.0)</f>
        <v>9</v>
      </c>
    </row>
    <row r="2942">
      <c r="A2942" s="1" t="s">
        <v>7357</v>
      </c>
      <c r="B2942" s="1" t="s">
        <v>7358</v>
      </c>
      <c r="C2942" s="1">
        <v>1.0</v>
      </c>
      <c r="D2942" s="1" t="s">
        <v>16113</v>
      </c>
      <c r="E2942" s="2" t="str">
        <f>IFERROR(__xludf.DUMMYFUNCTION("INDEX(SPLIT(A2942, ""_""), 2)"),"ritual")</f>
        <v>ritual</v>
      </c>
      <c r="F2942" s="1" t="s">
        <v>7316</v>
      </c>
      <c r="G2942" s="2">
        <f>IFERROR(__xludf.DUMMYFUNCTION("IF(B2942="""","""",COUNTA(SPLIT(B2942,"" "")))"),25.0)</f>
        <v>25</v>
      </c>
    </row>
    <row r="2943">
      <c r="A2943" s="1" t="s">
        <v>7359</v>
      </c>
      <c r="B2943" s="1" t="s">
        <v>7360</v>
      </c>
      <c r="C2943" s="1">
        <v>2.0</v>
      </c>
      <c r="D2943" s="1" t="s">
        <v>16118</v>
      </c>
      <c r="E2943" s="2" t="str">
        <f>IFERROR(__xludf.DUMMYFUNCTION("INDEX(SPLIT(A2943, ""_""), 2)"),"ritual")</f>
        <v>ritual</v>
      </c>
      <c r="F2943" s="1" t="s">
        <v>7316</v>
      </c>
      <c r="G2943" s="2">
        <f>IFERROR(__xludf.DUMMYFUNCTION("IF(B2943="""","""",COUNTA(SPLIT(B2943,"" "")))"),19.0)</f>
        <v>19</v>
      </c>
    </row>
    <row r="2944">
      <c r="A2944" s="1" t="s">
        <v>7361</v>
      </c>
      <c r="B2944" s="1" t="s">
        <v>7362</v>
      </c>
      <c r="C2944" s="1">
        <v>1.0</v>
      </c>
      <c r="D2944" s="1" t="s">
        <v>16113</v>
      </c>
      <c r="E2944" s="2" t="str">
        <f>IFERROR(__xludf.DUMMYFUNCTION("INDEX(SPLIT(A2944, ""_""), 2)"),"ritual")</f>
        <v>ritual</v>
      </c>
      <c r="F2944" s="1" t="s">
        <v>7316</v>
      </c>
      <c r="G2944" s="2">
        <f>IFERROR(__xludf.DUMMYFUNCTION("IF(B2944="""","""",COUNTA(SPLIT(B2944,"" "")))"),27.0)</f>
        <v>27</v>
      </c>
    </row>
    <row r="2945">
      <c r="A2945" s="1" t="s">
        <v>7363</v>
      </c>
      <c r="B2945" s="1" t="s">
        <v>7364</v>
      </c>
      <c r="C2945" s="1">
        <v>2.0</v>
      </c>
      <c r="D2945" s="1" t="s">
        <v>16118</v>
      </c>
      <c r="E2945" s="2" t="str">
        <f>IFERROR(__xludf.DUMMYFUNCTION("INDEX(SPLIT(A2945, ""_""), 2)"),"ritual")</f>
        <v>ritual</v>
      </c>
      <c r="F2945" s="1" t="s">
        <v>7316</v>
      </c>
      <c r="G2945" s="2">
        <f>IFERROR(__xludf.DUMMYFUNCTION("IF(B2945="""","""",COUNTA(SPLIT(B2945,"" "")))"),9.0)</f>
        <v>9</v>
      </c>
    </row>
    <row r="2946">
      <c r="A2946" s="1" t="s">
        <v>7365</v>
      </c>
      <c r="B2946" s="1" t="s">
        <v>7366</v>
      </c>
      <c r="C2946" s="1">
        <v>1.0</v>
      </c>
      <c r="D2946" s="1" t="s">
        <v>16113</v>
      </c>
      <c r="E2946" s="2" t="str">
        <f>IFERROR(__xludf.DUMMYFUNCTION("INDEX(SPLIT(A2946, ""_""), 2)"),"ritual")</f>
        <v>ritual</v>
      </c>
      <c r="F2946" s="1" t="s">
        <v>7316</v>
      </c>
      <c r="G2946" s="2">
        <f>IFERROR(__xludf.DUMMYFUNCTION("IF(B2946="""","""",COUNTA(SPLIT(B2946,"" "")))"),28.0)</f>
        <v>28</v>
      </c>
    </row>
    <row r="2947">
      <c r="A2947" s="1" t="s">
        <v>7367</v>
      </c>
      <c r="B2947" s="1" t="s">
        <v>7368</v>
      </c>
      <c r="C2947" s="1">
        <v>1.0</v>
      </c>
      <c r="D2947" s="1" t="s">
        <v>16113</v>
      </c>
      <c r="E2947" s="2" t="str">
        <f>IFERROR(__xludf.DUMMYFUNCTION("INDEX(SPLIT(A2947, ""_""), 2)"),"ritual")</f>
        <v>ritual</v>
      </c>
      <c r="F2947" s="1" t="s">
        <v>7316</v>
      </c>
      <c r="G2947" s="2">
        <f>IFERROR(__xludf.DUMMYFUNCTION("IF(B2947="""","""",COUNTA(SPLIT(B2947,"" "")))"),26.0)</f>
        <v>26</v>
      </c>
    </row>
    <row r="2948">
      <c r="A2948" s="1" t="s">
        <v>7369</v>
      </c>
      <c r="B2948" s="1" t="s">
        <v>7370</v>
      </c>
      <c r="C2948" s="1">
        <v>1.0</v>
      </c>
      <c r="D2948" s="1" t="s">
        <v>16113</v>
      </c>
      <c r="E2948" s="2" t="str">
        <f>IFERROR(__xludf.DUMMYFUNCTION("INDEX(SPLIT(A2948, ""_""), 2)"),"ritual")</f>
        <v>ritual</v>
      </c>
      <c r="F2948" s="1" t="s">
        <v>7316</v>
      </c>
      <c r="G2948" s="2">
        <f>IFERROR(__xludf.DUMMYFUNCTION("IF(B2948="""","""",COUNTA(SPLIT(B2948,"" "")))"),16.0)</f>
        <v>16</v>
      </c>
    </row>
    <row r="2949">
      <c r="A2949" s="1" t="s">
        <v>7371</v>
      </c>
      <c r="B2949" s="1" t="s">
        <v>7372</v>
      </c>
      <c r="C2949" s="1">
        <v>1.0</v>
      </c>
      <c r="D2949" s="1" t="s">
        <v>16113</v>
      </c>
      <c r="E2949" s="2" t="str">
        <f>IFERROR(__xludf.DUMMYFUNCTION("INDEX(SPLIT(A2949, ""_""), 2)"),"ritual")</f>
        <v>ritual</v>
      </c>
      <c r="F2949" s="1" t="s">
        <v>7316</v>
      </c>
      <c r="G2949" s="2">
        <f>IFERROR(__xludf.DUMMYFUNCTION("IF(B2949="""","""",COUNTA(SPLIT(B2949,"" "")))"),25.0)</f>
        <v>25</v>
      </c>
    </row>
    <row r="2950">
      <c r="A2950" s="1" t="s">
        <v>7373</v>
      </c>
      <c r="B2950" s="1" t="s">
        <v>7374</v>
      </c>
      <c r="C2950" s="1">
        <v>1.0</v>
      </c>
      <c r="D2950" s="1" t="s">
        <v>16113</v>
      </c>
      <c r="E2950" s="2" t="str">
        <f>IFERROR(__xludf.DUMMYFUNCTION("INDEX(SPLIT(A2950, ""_""), 2)"),"ritual")</f>
        <v>ritual</v>
      </c>
      <c r="F2950" s="1" t="s">
        <v>7316</v>
      </c>
      <c r="G2950" s="2">
        <f>IFERROR(__xludf.DUMMYFUNCTION("IF(B2950="""","""",COUNTA(SPLIT(B2950,"" "")))"),30.0)</f>
        <v>30</v>
      </c>
    </row>
    <row r="2951">
      <c r="A2951" s="1" t="s">
        <v>7375</v>
      </c>
      <c r="B2951" s="1" t="s">
        <v>7376</v>
      </c>
      <c r="C2951" s="1">
        <v>1.0</v>
      </c>
      <c r="D2951" s="1" t="s">
        <v>16113</v>
      </c>
      <c r="E2951" s="2" t="str">
        <f>IFERROR(__xludf.DUMMYFUNCTION("INDEX(SPLIT(A2951, ""_""), 2)"),"ritual")</f>
        <v>ritual</v>
      </c>
      <c r="F2951" s="1" t="s">
        <v>7316</v>
      </c>
      <c r="G2951" s="2">
        <f>IFERROR(__xludf.DUMMYFUNCTION("IF(B2951="""","""",COUNTA(SPLIT(B2951,"" "")))"),24.0)</f>
        <v>24</v>
      </c>
    </row>
    <row r="2952">
      <c r="A2952" s="1" t="s">
        <v>7377</v>
      </c>
      <c r="B2952" s="1" t="s">
        <v>7378</v>
      </c>
      <c r="C2952" s="1">
        <v>2.0</v>
      </c>
      <c r="D2952" s="1" t="s">
        <v>16118</v>
      </c>
      <c r="E2952" s="2" t="str">
        <f>IFERROR(__xludf.DUMMYFUNCTION("INDEX(SPLIT(A2952, ""_""), 2)"),"ritual")</f>
        <v>ritual</v>
      </c>
      <c r="F2952" s="1" t="s">
        <v>7316</v>
      </c>
      <c r="G2952" s="2">
        <f>IFERROR(__xludf.DUMMYFUNCTION("IF(B2952="""","""",COUNTA(SPLIT(B2952,"" "")))"),33.0)</f>
        <v>33</v>
      </c>
    </row>
    <row r="2953">
      <c r="A2953" s="1" t="s">
        <v>7379</v>
      </c>
      <c r="B2953" s="1" t="s">
        <v>7380</v>
      </c>
      <c r="C2953" s="1">
        <v>1.0</v>
      </c>
      <c r="D2953" s="1" t="s">
        <v>16113</v>
      </c>
      <c r="E2953" s="2" t="str">
        <f>IFERROR(__xludf.DUMMYFUNCTION("INDEX(SPLIT(A2953, ""_""), 2)"),"ritual")</f>
        <v>ritual</v>
      </c>
      <c r="F2953" s="1" t="s">
        <v>7316</v>
      </c>
      <c r="G2953" s="2">
        <f>IFERROR(__xludf.DUMMYFUNCTION("IF(B2953="""","""",COUNTA(SPLIT(B2953,"" "")))"),21.0)</f>
        <v>21</v>
      </c>
    </row>
    <row r="2954">
      <c r="A2954" s="1" t="s">
        <v>7381</v>
      </c>
      <c r="B2954" s="1" t="s">
        <v>7382</v>
      </c>
      <c r="C2954" s="1">
        <v>1.0</v>
      </c>
      <c r="D2954" s="1" t="s">
        <v>16113</v>
      </c>
      <c r="E2954" s="2" t="str">
        <f>IFERROR(__xludf.DUMMYFUNCTION("INDEX(SPLIT(A2954, ""_""), 2)"),"ritual")</f>
        <v>ritual</v>
      </c>
      <c r="F2954" s="1" t="s">
        <v>7316</v>
      </c>
      <c r="G2954" s="2">
        <f>IFERROR(__xludf.DUMMYFUNCTION("IF(B2954="""","""",COUNTA(SPLIT(B2954,"" "")))"),40.0)</f>
        <v>40</v>
      </c>
    </row>
    <row r="2955">
      <c r="A2955" s="1" t="s">
        <v>7383</v>
      </c>
      <c r="B2955" s="1" t="s">
        <v>7384</v>
      </c>
      <c r="C2955" s="1">
        <v>1.0</v>
      </c>
      <c r="D2955" s="1" t="s">
        <v>16113</v>
      </c>
      <c r="E2955" s="2" t="str">
        <f>IFERROR(__xludf.DUMMYFUNCTION("INDEX(SPLIT(A2955, ""_""), 2)"),"ritual")</f>
        <v>ritual</v>
      </c>
      <c r="F2955" s="1" t="s">
        <v>7316</v>
      </c>
      <c r="G2955" s="2">
        <f>IFERROR(__xludf.DUMMYFUNCTION("IF(B2955="""","""",COUNTA(SPLIT(B2955,"" "")))"),53.0)</f>
        <v>53</v>
      </c>
    </row>
    <row r="2956">
      <c r="A2956" s="1" t="s">
        <v>7385</v>
      </c>
      <c r="B2956" s="1" t="s">
        <v>7386</v>
      </c>
      <c r="C2956" s="1">
        <v>1.0</v>
      </c>
      <c r="D2956" s="1" t="s">
        <v>16113</v>
      </c>
      <c r="E2956" s="2" t="str">
        <f>IFERROR(__xludf.DUMMYFUNCTION("INDEX(SPLIT(A2956, ""_""), 2)"),"ritual")</f>
        <v>ritual</v>
      </c>
      <c r="F2956" s="1" t="s">
        <v>7316</v>
      </c>
      <c r="G2956" s="2">
        <f>IFERROR(__xludf.DUMMYFUNCTION("IF(B2956="""","""",COUNTA(SPLIT(B2956,"" "")))"),11.0)</f>
        <v>11</v>
      </c>
    </row>
    <row r="2957">
      <c r="A2957" s="1" t="s">
        <v>7387</v>
      </c>
      <c r="B2957" s="1" t="s">
        <v>7388</v>
      </c>
      <c r="C2957" s="1">
        <v>1.0</v>
      </c>
      <c r="D2957" s="1" t="s">
        <v>16113</v>
      </c>
      <c r="E2957" s="2" t="str">
        <f>IFERROR(__xludf.DUMMYFUNCTION("INDEX(SPLIT(A2957, ""_""), 2)"),"ritual")</f>
        <v>ritual</v>
      </c>
      <c r="F2957" s="1" t="s">
        <v>7316</v>
      </c>
      <c r="G2957" s="2">
        <f>IFERROR(__xludf.DUMMYFUNCTION("IF(B2957="""","""",COUNTA(SPLIT(B2957,"" "")))"),34.0)</f>
        <v>34</v>
      </c>
    </row>
    <row r="2958">
      <c r="A2958" s="1" t="s">
        <v>7389</v>
      </c>
      <c r="B2958" s="1" t="s">
        <v>7390</v>
      </c>
      <c r="C2958" s="1">
        <v>1.0</v>
      </c>
      <c r="D2958" s="1" t="s">
        <v>16113</v>
      </c>
      <c r="E2958" s="2" t="str">
        <f>IFERROR(__xludf.DUMMYFUNCTION("INDEX(SPLIT(A2958, ""_""), 2)"),"ritual")</f>
        <v>ritual</v>
      </c>
      <c r="F2958" s="1" t="s">
        <v>7316</v>
      </c>
      <c r="G2958" s="2">
        <f>IFERROR(__xludf.DUMMYFUNCTION("IF(B2958="""","""",COUNTA(SPLIT(B2958,"" "")))"),18.0)</f>
        <v>18</v>
      </c>
    </row>
    <row r="2959">
      <c r="A2959" s="1" t="s">
        <v>7391</v>
      </c>
      <c r="B2959" s="1" t="s">
        <v>7392</v>
      </c>
      <c r="C2959" s="1">
        <v>1.0</v>
      </c>
      <c r="D2959" s="1" t="s">
        <v>16113</v>
      </c>
      <c r="E2959" s="2" t="str">
        <f>IFERROR(__xludf.DUMMYFUNCTION("INDEX(SPLIT(A2959, ""_""), 2)"),"ritual")</f>
        <v>ritual</v>
      </c>
      <c r="F2959" s="1" t="s">
        <v>7316</v>
      </c>
      <c r="G2959" s="2">
        <f>IFERROR(__xludf.DUMMYFUNCTION("IF(B2959="""","""",COUNTA(SPLIT(B2959,"" "")))"),17.0)</f>
        <v>17</v>
      </c>
    </row>
    <row r="2960">
      <c r="A2960" s="1" t="s">
        <v>7393</v>
      </c>
      <c r="B2960" s="1" t="s">
        <v>7394</v>
      </c>
      <c r="C2960" s="1">
        <v>1.0</v>
      </c>
      <c r="D2960" s="1" t="s">
        <v>16113</v>
      </c>
      <c r="E2960" s="2" t="str">
        <f>IFERROR(__xludf.DUMMYFUNCTION("INDEX(SPLIT(A2960, ""_""), 2)"),"ritual")</f>
        <v>ritual</v>
      </c>
      <c r="F2960" s="1" t="s">
        <v>7316</v>
      </c>
      <c r="G2960" s="2">
        <f>IFERROR(__xludf.DUMMYFUNCTION("IF(B2960="""","""",COUNTA(SPLIT(B2960,"" "")))"),23.0)</f>
        <v>23</v>
      </c>
    </row>
    <row r="2961">
      <c r="A2961" s="1" t="s">
        <v>7395</v>
      </c>
      <c r="B2961" s="1" t="s">
        <v>7396</v>
      </c>
      <c r="C2961" s="1">
        <v>11.0</v>
      </c>
      <c r="D2961" s="1" t="s">
        <v>16122</v>
      </c>
      <c r="E2961" s="2" t="str">
        <f>IFERROR(__xludf.DUMMYFUNCTION("INDEX(SPLIT(A2961, ""_""), 2)"),"ritual")</f>
        <v>ritual</v>
      </c>
      <c r="F2961" s="1" t="s">
        <v>7316</v>
      </c>
      <c r="G2961" s="2">
        <f>IFERROR(__xludf.DUMMYFUNCTION("IF(B2961="""","""",COUNTA(SPLIT(B2961,"" "")))"),21.0)</f>
        <v>21</v>
      </c>
    </row>
    <row r="2962">
      <c r="A2962" s="1" t="s">
        <v>7397</v>
      </c>
      <c r="B2962" s="1" t="s">
        <v>7398</v>
      </c>
      <c r="C2962" s="1">
        <v>12.0</v>
      </c>
      <c r="D2962" s="1" t="s">
        <v>16124</v>
      </c>
      <c r="E2962" s="2" t="str">
        <f>IFERROR(__xludf.DUMMYFUNCTION("INDEX(SPLIT(A2962, ""_""), 2)"),"ritual")</f>
        <v>ritual</v>
      </c>
      <c r="F2962" s="1" t="s">
        <v>7316</v>
      </c>
      <c r="G2962" s="2">
        <f>IFERROR(__xludf.DUMMYFUNCTION("IF(B2962="""","""",COUNTA(SPLIT(B2962,"" "")))"),33.0)</f>
        <v>33</v>
      </c>
    </row>
    <row r="2963">
      <c r="A2963" s="1" t="s">
        <v>7399</v>
      </c>
      <c r="B2963" s="1" t="s">
        <v>7400</v>
      </c>
      <c r="C2963" s="1">
        <v>11.0</v>
      </c>
      <c r="D2963" s="1" t="s">
        <v>16122</v>
      </c>
      <c r="E2963" s="2" t="str">
        <f>IFERROR(__xludf.DUMMYFUNCTION("INDEX(SPLIT(A2963, ""_""), 2)"),"ritual")</f>
        <v>ritual</v>
      </c>
      <c r="F2963" s="1" t="s">
        <v>7316</v>
      </c>
      <c r="G2963" s="2">
        <f>IFERROR(__xludf.DUMMYFUNCTION("IF(B2963="""","""",COUNTA(SPLIT(B2963,"" "")))"),18.0)</f>
        <v>18</v>
      </c>
    </row>
    <row r="2964">
      <c r="A2964" s="1" t="s">
        <v>7401</v>
      </c>
      <c r="B2964" s="1" t="s">
        <v>7402</v>
      </c>
      <c r="C2964" s="1">
        <v>12.0</v>
      </c>
      <c r="D2964" s="1" t="s">
        <v>16124</v>
      </c>
      <c r="E2964" s="2" t="str">
        <f>IFERROR(__xludf.DUMMYFUNCTION("INDEX(SPLIT(A2964, ""_""), 2)"),"ritual")</f>
        <v>ritual</v>
      </c>
      <c r="F2964" s="1" t="s">
        <v>7316</v>
      </c>
      <c r="G2964" s="2">
        <f>IFERROR(__xludf.DUMMYFUNCTION("IF(B2964="""","""",COUNTA(SPLIT(B2964,"" "")))"),19.0)</f>
        <v>19</v>
      </c>
    </row>
    <row r="2965">
      <c r="A2965" s="1" t="s">
        <v>7403</v>
      </c>
      <c r="B2965" s="1" t="s">
        <v>7404</v>
      </c>
      <c r="C2965" s="1">
        <v>2.0</v>
      </c>
      <c r="D2965" s="1" t="s">
        <v>16118</v>
      </c>
      <c r="E2965" s="2" t="str">
        <f>IFERROR(__xludf.DUMMYFUNCTION("INDEX(SPLIT(A2965, ""_""), 2)"),"ritual")</f>
        <v>ritual</v>
      </c>
      <c r="F2965" s="1" t="s">
        <v>7316</v>
      </c>
      <c r="G2965" s="2">
        <f>IFERROR(__xludf.DUMMYFUNCTION("IF(B2965="""","""",COUNTA(SPLIT(B2965,"" "")))"),11.0)</f>
        <v>11</v>
      </c>
    </row>
    <row r="2966">
      <c r="A2966" s="1" t="s">
        <v>7405</v>
      </c>
      <c r="B2966" s="1" t="s">
        <v>7406</v>
      </c>
      <c r="C2966" s="1">
        <v>1.0</v>
      </c>
      <c r="D2966" s="1" t="s">
        <v>16113</v>
      </c>
      <c r="E2966" s="2" t="str">
        <f>IFERROR(__xludf.DUMMYFUNCTION("INDEX(SPLIT(A2966, ""_""), 2)"),"ritual")</f>
        <v>ritual</v>
      </c>
      <c r="F2966" s="1" t="s">
        <v>7316</v>
      </c>
      <c r="G2966" s="2">
        <f>IFERROR(__xludf.DUMMYFUNCTION("IF(B2966="""","""",COUNTA(SPLIT(B2966,"" "")))"),22.0)</f>
        <v>22</v>
      </c>
    </row>
    <row r="2967">
      <c r="A2967" s="1" t="s">
        <v>7407</v>
      </c>
      <c r="B2967" s="1" t="s">
        <v>7408</v>
      </c>
      <c r="C2967" s="1">
        <v>1.0</v>
      </c>
      <c r="D2967" s="1" t="s">
        <v>16113</v>
      </c>
      <c r="E2967" s="2" t="str">
        <f>IFERROR(__xludf.DUMMYFUNCTION("INDEX(SPLIT(A2967, ""_""), 2)"),"room")</f>
        <v>room</v>
      </c>
      <c r="F2967" s="1" t="s">
        <v>16167</v>
      </c>
      <c r="G2967" s="2">
        <f>IFERROR(__xludf.DUMMYFUNCTION("IF(B2967="""","""",COUNTA(SPLIT(B2967,"" "")))"),12.0)</f>
        <v>12</v>
      </c>
    </row>
    <row r="2968">
      <c r="A2968" s="1" t="s">
        <v>7409</v>
      </c>
      <c r="B2968" s="1" t="s">
        <v>7410</v>
      </c>
      <c r="C2968" s="1">
        <v>1.0</v>
      </c>
      <c r="D2968" s="1" t="s">
        <v>16113</v>
      </c>
      <c r="E2968" s="2" t="str">
        <f>IFERROR(__xludf.DUMMYFUNCTION("INDEX(SPLIT(A2968, ""_""), 2)"),"room")</f>
        <v>room</v>
      </c>
      <c r="F2968" s="1" t="s">
        <v>16167</v>
      </c>
      <c r="G2968" s="2">
        <f>IFERROR(__xludf.DUMMYFUNCTION("IF(B2968="""","""",COUNTA(SPLIT(B2968,"" "")))"),10.0)</f>
        <v>10</v>
      </c>
    </row>
    <row r="2969">
      <c r="A2969" s="1" t="s">
        <v>7411</v>
      </c>
      <c r="B2969" s="1" t="s">
        <v>7412</v>
      </c>
      <c r="C2969" s="1">
        <v>1.0</v>
      </c>
      <c r="D2969" s="1" t="s">
        <v>16113</v>
      </c>
      <c r="E2969" s="2" t="str">
        <f>IFERROR(__xludf.DUMMYFUNCTION("INDEX(SPLIT(A2969, ""_""), 2)"),"room")</f>
        <v>room</v>
      </c>
      <c r="F2969" s="1" t="s">
        <v>16167</v>
      </c>
      <c r="G2969" s="2">
        <f>IFERROR(__xludf.DUMMYFUNCTION("IF(B2969="""","""",COUNTA(SPLIT(B2969,"" "")))"),8.0)</f>
        <v>8</v>
      </c>
    </row>
    <row r="2970">
      <c r="A2970" s="1" t="s">
        <v>7413</v>
      </c>
      <c r="B2970" s="1" t="s">
        <v>7414</v>
      </c>
      <c r="C2970" s="1">
        <v>1.0</v>
      </c>
      <c r="D2970" s="1" t="s">
        <v>16113</v>
      </c>
      <c r="E2970" s="2" t="str">
        <f>IFERROR(__xludf.DUMMYFUNCTION("INDEX(SPLIT(A2970, ""_""), 2)"),"room")</f>
        <v>room</v>
      </c>
      <c r="F2970" s="1" t="s">
        <v>16167</v>
      </c>
      <c r="G2970" s="2">
        <f>IFERROR(__xludf.DUMMYFUNCTION("IF(B2970="""","""",COUNTA(SPLIT(B2970,"" "")))"),9.0)</f>
        <v>9</v>
      </c>
    </row>
    <row r="2971">
      <c r="A2971" s="1" t="s">
        <v>7415</v>
      </c>
      <c r="B2971" s="1" t="s">
        <v>7416</v>
      </c>
      <c r="C2971" s="1">
        <v>1.0</v>
      </c>
      <c r="D2971" s="1" t="s">
        <v>16113</v>
      </c>
      <c r="E2971" s="2" t="str">
        <f>IFERROR(__xludf.DUMMYFUNCTION("INDEX(SPLIT(A2971, ""_""), 2)"),"room")</f>
        <v>room</v>
      </c>
      <c r="F2971" s="1" t="s">
        <v>16167</v>
      </c>
      <c r="G2971" s="2">
        <f>IFERROR(__xludf.DUMMYFUNCTION("IF(B2971="""","""",COUNTA(SPLIT(B2971,"" "")))"),9.0)</f>
        <v>9</v>
      </c>
    </row>
    <row r="2972">
      <c r="A2972" s="1" t="s">
        <v>7417</v>
      </c>
      <c r="B2972" s="1" t="s">
        <v>7418</v>
      </c>
      <c r="C2972" s="1">
        <v>1.0</v>
      </c>
      <c r="D2972" s="1" t="s">
        <v>16113</v>
      </c>
      <c r="E2972" s="2" t="str">
        <f>IFERROR(__xludf.DUMMYFUNCTION("INDEX(SPLIT(A2972, ""_""), 2)"),"room")</f>
        <v>room</v>
      </c>
      <c r="F2972" s="1" t="s">
        <v>16167</v>
      </c>
      <c r="G2972" s="2">
        <f>IFERROR(__xludf.DUMMYFUNCTION("IF(B2972="""","""",COUNTA(SPLIT(B2972,"" "")))"),11.0)</f>
        <v>11</v>
      </c>
    </row>
    <row r="2973">
      <c r="A2973" s="1" t="s">
        <v>7419</v>
      </c>
      <c r="B2973" s="1" t="s">
        <v>7420</v>
      </c>
      <c r="C2973" s="1">
        <v>1.0</v>
      </c>
      <c r="D2973" s="1" t="s">
        <v>16113</v>
      </c>
      <c r="E2973" s="2" t="str">
        <f>IFERROR(__xludf.DUMMYFUNCTION("INDEX(SPLIT(A2973, ""_""), 2)"),"room")</f>
        <v>room</v>
      </c>
      <c r="F2973" s="1" t="s">
        <v>16167</v>
      </c>
      <c r="G2973" s="2">
        <f>IFERROR(__xludf.DUMMYFUNCTION("IF(B2973="""","""",COUNTA(SPLIT(B2973,"" "")))"),8.0)</f>
        <v>8</v>
      </c>
    </row>
    <row r="2974">
      <c r="A2974" s="1" t="s">
        <v>7421</v>
      </c>
      <c r="B2974" s="1" t="s">
        <v>7422</v>
      </c>
      <c r="C2974" s="1">
        <v>1.0</v>
      </c>
      <c r="D2974" s="1" t="s">
        <v>16113</v>
      </c>
      <c r="E2974" s="2" t="str">
        <f>IFERROR(__xludf.DUMMYFUNCTION("INDEX(SPLIT(A2974, ""_""), 2)"),"rum")</f>
        <v>rum</v>
      </c>
      <c r="F2974" s="1" t="s">
        <v>7494</v>
      </c>
      <c r="G2974" s="2">
        <f>IFERROR(__xludf.DUMMYFUNCTION("IF(B2974="""","""",COUNTA(SPLIT(B2974,"" "")))"),19.0)</f>
        <v>19</v>
      </c>
    </row>
    <row r="2975">
      <c r="A2975" s="1" t="s">
        <v>7423</v>
      </c>
      <c r="B2975" s="1" t="s">
        <v>7424</v>
      </c>
      <c r="C2975" s="1">
        <v>1.0</v>
      </c>
      <c r="D2975" s="1" t="s">
        <v>16113</v>
      </c>
      <c r="E2975" s="2" t="str">
        <f>IFERROR(__xludf.DUMMYFUNCTION("INDEX(SPLIT(A2975, ""_""), 2)"),"rum")</f>
        <v>rum</v>
      </c>
      <c r="F2975" s="1" t="s">
        <v>7494</v>
      </c>
      <c r="G2975" s="2">
        <f>IFERROR(__xludf.DUMMYFUNCTION("IF(B2975="""","""",COUNTA(SPLIT(B2975,"" "")))"),16.0)</f>
        <v>16</v>
      </c>
    </row>
    <row r="2976">
      <c r="A2976" s="1" t="s">
        <v>7425</v>
      </c>
      <c r="B2976" s="1" t="s">
        <v>7426</v>
      </c>
      <c r="C2976" s="1">
        <v>1.0</v>
      </c>
      <c r="D2976" s="1" t="s">
        <v>16113</v>
      </c>
      <c r="E2976" s="2" t="str">
        <f>IFERROR(__xludf.DUMMYFUNCTION("INDEX(SPLIT(A2976, ""_""), 2)"),"rum")</f>
        <v>rum</v>
      </c>
      <c r="F2976" s="1" t="s">
        <v>7494</v>
      </c>
      <c r="G2976" s="2">
        <f>IFERROR(__xludf.DUMMYFUNCTION("IF(B2976="""","""",COUNTA(SPLIT(B2976,"" "")))"),29.0)</f>
        <v>29</v>
      </c>
    </row>
    <row r="2977">
      <c r="A2977" s="1" t="s">
        <v>7427</v>
      </c>
      <c r="B2977" s="1" t="s">
        <v>7428</v>
      </c>
      <c r="C2977" s="1">
        <v>1.0</v>
      </c>
      <c r="D2977" s="1" t="s">
        <v>16113</v>
      </c>
      <c r="E2977" s="2" t="str">
        <f>IFERROR(__xludf.DUMMYFUNCTION("INDEX(SPLIT(A2977, ""_""), 2)"),"rum")</f>
        <v>rum</v>
      </c>
      <c r="F2977" s="1" t="s">
        <v>7494</v>
      </c>
      <c r="G2977" s="2">
        <f>IFERROR(__xludf.DUMMYFUNCTION("IF(B2977="""","""",COUNTA(SPLIT(B2977,"" "")))"),6.0)</f>
        <v>6</v>
      </c>
    </row>
    <row r="2978">
      <c r="A2978" s="1" t="s">
        <v>7429</v>
      </c>
      <c r="B2978" s="1" t="s">
        <v>7430</v>
      </c>
      <c r="C2978" s="1">
        <v>1.0</v>
      </c>
      <c r="D2978" s="1" t="s">
        <v>16113</v>
      </c>
      <c r="E2978" s="2" t="str">
        <f>IFERROR(__xludf.DUMMYFUNCTION("INDEX(SPLIT(A2978, ""_""), 2)"),"rum")</f>
        <v>rum</v>
      </c>
      <c r="F2978" s="1" t="s">
        <v>7494</v>
      </c>
      <c r="G2978" s="2">
        <f>IFERROR(__xludf.DUMMYFUNCTION("IF(B2978="""","""",COUNTA(SPLIT(B2978,"" "")))"),6.0)</f>
        <v>6</v>
      </c>
    </row>
    <row r="2979">
      <c r="A2979" s="1" t="s">
        <v>7431</v>
      </c>
      <c r="B2979" s="1" t="s">
        <v>7432</v>
      </c>
      <c r="C2979" s="1">
        <v>1.0</v>
      </c>
      <c r="D2979" s="1" t="s">
        <v>16113</v>
      </c>
      <c r="E2979" s="2" t="str">
        <f>IFERROR(__xludf.DUMMYFUNCTION("INDEX(SPLIT(A2979, ""_""), 2)"),"rum")</f>
        <v>rum</v>
      </c>
      <c r="F2979" s="1" t="s">
        <v>7494</v>
      </c>
      <c r="G2979" s="2">
        <f>IFERROR(__xludf.DUMMYFUNCTION("IF(B2979="""","""",COUNTA(SPLIT(B2979,"" "")))"),11.0)</f>
        <v>11</v>
      </c>
    </row>
    <row r="2980">
      <c r="A2980" s="1" t="s">
        <v>7433</v>
      </c>
      <c r="B2980" s="1" t="s">
        <v>7434</v>
      </c>
      <c r="C2980" s="1">
        <v>1.0</v>
      </c>
      <c r="D2980" s="1" t="s">
        <v>16113</v>
      </c>
      <c r="E2980" s="2" t="str">
        <f>IFERROR(__xludf.DUMMYFUNCTION("INDEX(SPLIT(A2980, ""_""), 2)"),"rum")</f>
        <v>rum</v>
      </c>
      <c r="F2980" s="1" t="s">
        <v>7494</v>
      </c>
      <c r="G2980" s="2">
        <f>IFERROR(__xludf.DUMMYFUNCTION("IF(B2980="""","""",COUNTA(SPLIT(B2980,"" "")))"),12.0)</f>
        <v>12</v>
      </c>
    </row>
    <row r="2981">
      <c r="A2981" s="1" t="s">
        <v>7435</v>
      </c>
      <c r="B2981" s="1" t="s">
        <v>7436</v>
      </c>
      <c r="C2981" s="1">
        <v>1.0</v>
      </c>
      <c r="D2981" s="1" t="s">
        <v>16113</v>
      </c>
      <c r="E2981" s="2" t="str">
        <f>IFERROR(__xludf.DUMMYFUNCTION("INDEX(SPLIT(A2981, ""_""), 2)"),"rum")</f>
        <v>rum</v>
      </c>
      <c r="F2981" s="1" t="s">
        <v>7494</v>
      </c>
      <c r="G2981" s="2">
        <f>IFERROR(__xludf.DUMMYFUNCTION("IF(B2981="""","""",COUNTA(SPLIT(B2981,"" "")))"),6.0)</f>
        <v>6</v>
      </c>
    </row>
    <row r="2982">
      <c r="A2982" s="1" t="s">
        <v>7437</v>
      </c>
      <c r="B2982" s="1" t="s">
        <v>7438</v>
      </c>
      <c r="C2982" s="1">
        <v>1.0</v>
      </c>
      <c r="D2982" s="1" t="s">
        <v>16113</v>
      </c>
      <c r="E2982" s="2" t="str">
        <f>IFERROR(__xludf.DUMMYFUNCTION("INDEX(SPLIT(A2982, ""_""), 2)"),"rum")</f>
        <v>rum</v>
      </c>
      <c r="F2982" s="1" t="s">
        <v>7494</v>
      </c>
      <c r="G2982" s="2">
        <f>IFERROR(__xludf.DUMMYFUNCTION("IF(B2982="""","""",COUNTA(SPLIT(B2982,"" "")))"),17.0)</f>
        <v>17</v>
      </c>
    </row>
    <row r="2983">
      <c r="A2983" s="1" t="s">
        <v>7439</v>
      </c>
      <c r="B2983" s="1" t="s">
        <v>7440</v>
      </c>
      <c r="C2983" s="1">
        <v>1.0</v>
      </c>
      <c r="D2983" s="1" t="s">
        <v>16113</v>
      </c>
      <c r="E2983" s="2" t="str">
        <f>IFERROR(__xludf.DUMMYFUNCTION("INDEX(SPLIT(A2983, ""_""), 2)"),"rum")</f>
        <v>rum</v>
      </c>
      <c r="F2983" s="1" t="s">
        <v>7494</v>
      </c>
      <c r="G2983" s="2">
        <f>IFERROR(__xludf.DUMMYFUNCTION("IF(B2983="""","""",COUNTA(SPLIT(B2983,"" "")))"),19.0)</f>
        <v>19</v>
      </c>
    </row>
    <row r="2984">
      <c r="A2984" s="1" t="s">
        <v>7441</v>
      </c>
      <c r="B2984" s="1" t="s">
        <v>7442</v>
      </c>
      <c r="C2984" s="1">
        <v>1.0</v>
      </c>
      <c r="D2984" s="1" t="s">
        <v>16113</v>
      </c>
      <c r="E2984" s="2" t="str">
        <f>IFERROR(__xludf.DUMMYFUNCTION("INDEX(SPLIT(A2984, ""_""), 2)"),"rum")</f>
        <v>rum</v>
      </c>
      <c r="F2984" s="1" t="s">
        <v>7494</v>
      </c>
      <c r="G2984" s="2">
        <f>IFERROR(__xludf.DUMMYFUNCTION("IF(B2984="""","""",COUNTA(SPLIT(B2984,"" "")))"),6.0)</f>
        <v>6</v>
      </c>
    </row>
    <row r="2985">
      <c r="A2985" s="1" t="s">
        <v>7443</v>
      </c>
      <c r="B2985" s="1" t="s">
        <v>7444</v>
      </c>
      <c r="C2985" s="1">
        <v>1.0</v>
      </c>
      <c r="D2985" s="1" t="s">
        <v>16113</v>
      </c>
      <c r="E2985" s="2" t="str">
        <f>IFERROR(__xludf.DUMMYFUNCTION("INDEX(SPLIT(A2985, ""_""), 2)"),"rum")</f>
        <v>rum</v>
      </c>
      <c r="F2985" s="1" t="s">
        <v>7494</v>
      </c>
      <c r="G2985" s="2">
        <f>IFERROR(__xludf.DUMMYFUNCTION("IF(B2985="""","""",COUNTA(SPLIT(B2985,"" "")))"),9.0)</f>
        <v>9</v>
      </c>
    </row>
    <row r="2986">
      <c r="A2986" s="1" t="s">
        <v>7445</v>
      </c>
      <c r="B2986" s="1" t="s">
        <v>7446</v>
      </c>
      <c r="C2986" s="1">
        <v>1.0</v>
      </c>
      <c r="D2986" s="1" t="s">
        <v>16113</v>
      </c>
      <c r="E2986" s="2" t="str">
        <f>IFERROR(__xludf.DUMMYFUNCTION("INDEX(SPLIT(A2986, ""_""), 2)"),"rum")</f>
        <v>rum</v>
      </c>
      <c r="F2986" s="1" t="s">
        <v>7494</v>
      </c>
      <c r="G2986" s="2">
        <f>IFERROR(__xludf.DUMMYFUNCTION("IF(B2986="""","""",COUNTA(SPLIT(B2986,"" "")))"),9.0)</f>
        <v>9</v>
      </c>
    </row>
    <row r="2987">
      <c r="A2987" s="1" t="s">
        <v>7447</v>
      </c>
      <c r="B2987" s="1" t="s">
        <v>7448</v>
      </c>
      <c r="C2987" s="1">
        <v>1.0</v>
      </c>
      <c r="D2987" s="1" t="s">
        <v>16113</v>
      </c>
      <c r="E2987" s="2" t="str">
        <f>IFERROR(__xludf.DUMMYFUNCTION("INDEX(SPLIT(A2987, ""_""), 2)"),"rum")</f>
        <v>rum</v>
      </c>
      <c r="F2987" s="1" t="s">
        <v>7494</v>
      </c>
      <c r="G2987" s="2">
        <f>IFERROR(__xludf.DUMMYFUNCTION("IF(B2987="""","""",COUNTA(SPLIT(B2987,"" "")))"),9.0)</f>
        <v>9</v>
      </c>
    </row>
    <row r="2988">
      <c r="A2988" s="1" t="s">
        <v>7449</v>
      </c>
      <c r="B2988" s="1" t="s">
        <v>7450</v>
      </c>
      <c r="C2988" s="1">
        <v>1.0</v>
      </c>
      <c r="D2988" s="1" t="s">
        <v>16113</v>
      </c>
      <c r="E2988" s="2" t="str">
        <f>IFERROR(__xludf.DUMMYFUNCTION("INDEX(SPLIT(A2988, ""_""), 2)"),"rum")</f>
        <v>rum</v>
      </c>
      <c r="F2988" s="1" t="s">
        <v>7494</v>
      </c>
      <c r="G2988" s="2">
        <f>IFERROR(__xludf.DUMMYFUNCTION("IF(B2988="""","""",COUNTA(SPLIT(B2988,"" "")))"),41.0)</f>
        <v>41</v>
      </c>
    </row>
    <row r="2989">
      <c r="A2989" s="1" t="s">
        <v>7451</v>
      </c>
      <c r="B2989" s="1" t="s">
        <v>7452</v>
      </c>
      <c r="C2989" s="1">
        <v>1.0</v>
      </c>
      <c r="D2989" s="1" t="s">
        <v>16113</v>
      </c>
      <c r="E2989" s="2" t="str">
        <f>IFERROR(__xludf.DUMMYFUNCTION("INDEX(SPLIT(A2989, ""_""), 2)"),"rum")</f>
        <v>rum</v>
      </c>
      <c r="F2989" s="1" t="s">
        <v>7494</v>
      </c>
      <c r="G2989" s="2">
        <f>IFERROR(__xludf.DUMMYFUNCTION("IF(B2989="""","""",COUNTA(SPLIT(B2989,"" "")))"),31.0)</f>
        <v>31</v>
      </c>
    </row>
    <row r="2990">
      <c r="A2990" s="1" t="s">
        <v>7453</v>
      </c>
      <c r="B2990" s="1" t="s">
        <v>7454</v>
      </c>
      <c r="C2990" s="1">
        <v>1.0</v>
      </c>
      <c r="D2990" s="1" t="s">
        <v>16113</v>
      </c>
      <c r="E2990" s="2" t="str">
        <f>IFERROR(__xludf.DUMMYFUNCTION("INDEX(SPLIT(A2990, ""_""), 2)"),"rum")</f>
        <v>rum</v>
      </c>
      <c r="F2990" s="1" t="s">
        <v>7494</v>
      </c>
      <c r="G2990" s="2">
        <f>IFERROR(__xludf.DUMMYFUNCTION("IF(B2990="""","""",COUNTA(SPLIT(B2990,"" "")))"),36.0)</f>
        <v>36</v>
      </c>
    </row>
    <row r="2991">
      <c r="A2991" s="1" t="s">
        <v>7455</v>
      </c>
      <c r="B2991" s="1" t="s">
        <v>7456</v>
      </c>
      <c r="C2991" s="1">
        <v>1.0</v>
      </c>
      <c r="D2991" s="1" t="s">
        <v>16113</v>
      </c>
      <c r="E2991" s="2" t="str">
        <f>IFERROR(__xludf.DUMMYFUNCTION("INDEX(SPLIT(A2991, ""_""), 2)"),"rum")</f>
        <v>rum</v>
      </c>
      <c r="F2991" s="1" t="s">
        <v>7494</v>
      </c>
      <c r="G2991" s="2">
        <f>IFERROR(__xludf.DUMMYFUNCTION("IF(B2991="""","""",COUNTA(SPLIT(B2991,"" "")))"),18.0)</f>
        <v>18</v>
      </c>
    </row>
    <row r="2992">
      <c r="A2992" s="1" t="s">
        <v>7457</v>
      </c>
      <c r="B2992" s="1" t="s">
        <v>7458</v>
      </c>
      <c r="C2992" s="1">
        <v>2.0</v>
      </c>
      <c r="D2992" s="1" t="s">
        <v>16118</v>
      </c>
      <c r="E2992" s="2" t="str">
        <f>IFERROR(__xludf.DUMMYFUNCTION("INDEX(SPLIT(A2992, ""_""), 2)"),"rum")</f>
        <v>rum</v>
      </c>
      <c r="F2992" s="1" t="s">
        <v>7494</v>
      </c>
      <c r="G2992" s="2">
        <f>IFERROR(__xludf.DUMMYFUNCTION("IF(B2992="""","""",COUNTA(SPLIT(B2992,"" "")))"),26.0)</f>
        <v>26</v>
      </c>
    </row>
    <row r="2993">
      <c r="A2993" s="1" t="s">
        <v>7459</v>
      </c>
      <c r="B2993" s="1" t="s">
        <v>7460</v>
      </c>
      <c r="C2993" s="1">
        <v>1.0</v>
      </c>
      <c r="D2993" s="1" t="s">
        <v>16113</v>
      </c>
      <c r="E2993" s="2" t="str">
        <f>IFERROR(__xludf.DUMMYFUNCTION("INDEX(SPLIT(A2993, ""_""), 2)"),"rum")</f>
        <v>rum</v>
      </c>
      <c r="F2993" s="1" t="s">
        <v>7494</v>
      </c>
      <c r="G2993" s="2">
        <f>IFERROR(__xludf.DUMMYFUNCTION("IF(B2993="""","""",COUNTA(SPLIT(B2993,"" "")))"),32.0)</f>
        <v>32</v>
      </c>
    </row>
    <row r="2994">
      <c r="A2994" s="1" t="s">
        <v>7461</v>
      </c>
      <c r="B2994" s="1" t="s">
        <v>7462</v>
      </c>
      <c r="C2994" s="1">
        <v>1.0</v>
      </c>
      <c r="D2994" s="1" t="s">
        <v>16113</v>
      </c>
      <c r="E2994" s="2" t="str">
        <f>IFERROR(__xludf.DUMMYFUNCTION("INDEX(SPLIT(A2994, ""_""), 2)"),"rum")</f>
        <v>rum</v>
      </c>
      <c r="F2994" s="1" t="s">
        <v>7494</v>
      </c>
      <c r="G2994" s="2">
        <f>IFERROR(__xludf.DUMMYFUNCTION("IF(B2994="""","""",COUNTA(SPLIT(B2994,"" "")))"),16.0)</f>
        <v>16</v>
      </c>
    </row>
    <row r="2995">
      <c r="A2995" s="1" t="s">
        <v>7463</v>
      </c>
      <c r="B2995" s="1" t="s">
        <v>7464</v>
      </c>
      <c r="C2995" s="1">
        <v>1.0</v>
      </c>
      <c r="D2995" s="1" t="s">
        <v>16113</v>
      </c>
      <c r="E2995" s="2" t="str">
        <f>IFERROR(__xludf.DUMMYFUNCTION("INDEX(SPLIT(A2995, ""_""), 2)"),"rum")</f>
        <v>rum</v>
      </c>
      <c r="F2995" s="1" t="s">
        <v>7494</v>
      </c>
      <c r="G2995" s="2">
        <f>IFERROR(__xludf.DUMMYFUNCTION("IF(B2995="""","""",COUNTA(SPLIT(B2995,"" "")))"),18.0)</f>
        <v>18</v>
      </c>
    </row>
    <row r="2996">
      <c r="A2996" s="1" t="s">
        <v>7465</v>
      </c>
      <c r="B2996" s="1" t="s">
        <v>7466</v>
      </c>
      <c r="C2996" s="1">
        <v>1.0</v>
      </c>
      <c r="D2996" s="1" t="s">
        <v>16113</v>
      </c>
      <c r="E2996" s="2" t="str">
        <f>IFERROR(__xludf.DUMMYFUNCTION("INDEX(SPLIT(A2996, ""_""), 2)"),"rum")</f>
        <v>rum</v>
      </c>
      <c r="F2996" s="1" t="s">
        <v>7494</v>
      </c>
      <c r="G2996" s="2">
        <f>IFERROR(__xludf.DUMMYFUNCTION("IF(B2996="""","""",COUNTA(SPLIT(B2996,"" "")))"),48.0)</f>
        <v>48</v>
      </c>
    </row>
    <row r="2997">
      <c r="A2997" s="1" t="s">
        <v>7467</v>
      </c>
      <c r="B2997" s="1" t="s">
        <v>7468</v>
      </c>
      <c r="C2997" s="1">
        <v>2.0</v>
      </c>
      <c r="D2997" s="1" t="s">
        <v>16118</v>
      </c>
      <c r="E2997" s="2" t="str">
        <f>IFERROR(__xludf.DUMMYFUNCTION("INDEX(SPLIT(A2997, ""_""), 2)"),"rum")</f>
        <v>rum</v>
      </c>
      <c r="F2997" s="1" t="s">
        <v>7494</v>
      </c>
      <c r="G2997" s="2">
        <f>IFERROR(__xludf.DUMMYFUNCTION("IF(B2997="""","""",COUNTA(SPLIT(B2997,"" "")))"),17.0)</f>
        <v>17</v>
      </c>
    </row>
    <row r="2998">
      <c r="A2998" s="1" t="s">
        <v>7469</v>
      </c>
      <c r="B2998" s="1" t="s">
        <v>7470</v>
      </c>
      <c r="C2998" s="1">
        <v>1.0</v>
      </c>
      <c r="D2998" s="1" t="s">
        <v>16113</v>
      </c>
      <c r="E2998" s="2" t="str">
        <f>IFERROR(__xludf.DUMMYFUNCTION("INDEX(SPLIT(A2998, ""_""), 2)"),"rum")</f>
        <v>rum</v>
      </c>
      <c r="F2998" s="1" t="s">
        <v>7494</v>
      </c>
      <c r="G2998" s="2">
        <f>IFERROR(__xludf.DUMMYFUNCTION("IF(B2998="""","""",COUNTA(SPLIT(B2998,"" "")))"),46.0)</f>
        <v>46</v>
      </c>
    </row>
    <row r="2999">
      <c r="A2999" s="1" t="s">
        <v>7471</v>
      </c>
      <c r="B2999" s="1" t="s">
        <v>7472</v>
      </c>
      <c r="C2999" s="1">
        <v>1.0</v>
      </c>
      <c r="D2999" s="1" t="s">
        <v>16113</v>
      </c>
      <c r="E2999" s="2" t="str">
        <f>IFERROR(__xludf.DUMMYFUNCTION("INDEX(SPLIT(A2999, ""_""), 2)"),"rum")</f>
        <v>rum</v>
      </c>
      <c r="F2999" s="1" t="s">
        <v>7494</v>
      </c>
      <c r="G2999" s="2">
        <f>IFERROR(__xludf.DUMMYFUNCTION("IF(B2999="""","""",COUNTA(SPLIT(B2999,"" "")))"),27.0)</f>
        <v>27</v>
      </c>
    </row>
    <row r="3000">
      <c r="A3000" s="1" t="s">
        <v>7473</v>
      </c>
      <c r="B3000" s="1" t="s">
        <v>7474</v>
      </c>
      <c r="C3000" s="1">
        <v>2.0</v>
      </c>
      <c r="D3000" s="1" t="s">
        <v>16118</v>
      </c>
      <c r="E3000" s="2" t="str">
        <f>IFERROR(__xludf.DUMMYFUNCTION("INDEX(SPLIT(A3000, ""_""), 2)"),"rum")</f>
        <v>rum</v>
      </c>
      <c r="F3000" s="1" t="s">
        <v>7494</v>
      </c>
      <c r="G3000" s="2">
        <f>IFERROR(__xludf.DUMMYFUNCTION("IF(B3000="""","""",COUNTA(SPLIT(B3000,"" "")))"),23.0)</f>
        <v>23</v>
      </c>
    </row>
    <row r="3001">
      <c r="A3001" s="1" t="s">
        <v>7475</v>
      </c>
      <c r="B3001" s="1" t="s">
        <v>7476</v>
      </c>
      <c r="C3001" s="1">
        <v>1.0</v>
      </c>
      <c r="D3001" s="1" t="s">
        <v>16113</v>
      </c>
      <c r="E3001" s="2" t="str">
        <f>IFERROR(__xludf.DUMMYFUNCTION("INDEX(SPLIT(A3001, ""_""), 2)"),"rum")</f>
        <v>rum</v>
      </c>
      <c r="F3001" s="1" t="s">
        <v>7494</v>
      </c>
      <c r="G3001" s="2">
        <f>IFERROR(__xludf.DUMMYFUNCTION("IF(B3001="""","""",COUNTA(SPLIT(B3001,"" "")))"),11.0)</f>
        <v>11</v>
      </c>
    </row>
    <row r="3002">
      <c r="A3002" s="1" t="s">
        <v>7477</v>
      </c>
      <c r="B3002" s="1" t="s">
        <v>7478</v>
      </c>
      <c r="C3002" s="1">
        <v>2.0</v>
      </c>
      <c r="D3002" s="1" t="s">
        <v>16118</v>
      </c>
      <c r="E3002" s="2" t="str">
        <f>IFERROR(__xludf.DUMMYFUNCTION("INDEX(SPLIT(A3002, ""_""), 2)"),"rum")</f>
        <v>rum</v>
      </c>
      <c r="F3002" s="1" t="s">
        <v>7494</v>
      </c>
      <c r="G3002" s="2">
        <f>IFERROR(__xludf.DUMMYFUNCTION("IF(B3002="""","""",COUNTA(SPLIT(B3002,"" "")))"),2.0)</f>
        <v>2</v>
      </c>
    </row>
    <row r="3003">
      <c r="A3003" s="1" t="s">
        <v>7479</v>
      </c>
      <c r="B3003" s="1" t="s">
        <v>7480</v>
      </c>
      <c r="C3003" s="1">
        <v>1.0</v>
      </c>
      <c r="D3003" s="1" t="s">
        <v>16113</v>
      </c>
      <c r="E3003" s="2" t="str">
        <f>IFERROR(__xludf.DUMMYFUNCTION("INDEX(SPLIT(A3003, ""_""), 2)"),"rum")</f>
        <v>rum</v>
      </c>
      <c r="F3003" s="1" t="s">
        <v>7494</v>
      </c>
      <c r="G3003" s="2">
        <f>IFERROR(__xludf.DUMMYFUNCTION("IF(B3003="""","""",COUNTA(SPLIT(B3003,"" "")))"),21.0)</f>
        <v>21</v>
      </c>
    </row>
    <row r="3004">
      <c r="A3004" s="1" t="s">
        <v>7481</v>
      </c>
      <c r="B3004" s="1" t="s">
        <v>7482</v>
      </c>
      <c r="C3004" s="1">
        <v>2.0</v>
      </c>
      <c r="D3004" s="1" t="s">
        <v>16118</v>
      </c>
      <c r="E3004" s="2" t="str">
        <f>IFERROR(__xludf.DUMMYFUNCTION("INDEX(SPLIT(A3004, ""_""), 2)"),"rum")</f>
        <v>rum</v>
      </c>
      <c r="F3004" s="1" t="s">
        <v>7494</v>
      </c>
      <c r="G3004" s="2">
        <f>IFERROR(__xludf.DUMMYFUNCTION("IF(B3004="""","""",COUNTA(SPLIT(B3004,"" "")))"),4.0)</f>
        <v>4</v>
      </c>
    </row>
    <row r="3005">
      <c r="A3005" s="1" t="s">
        <v>7483</v>
      </c>
      <c r="B3005" s="1" t="s">
        <v>7484</v>
      </c>
      <c r="C3005" s="1">
        <v>1.0</v>
      </c>
      <c r="D3005" s="1" t="s">
        <v>16113</v>
      </c>
      <c r="E3005" s="2" t="str">
        <f>IFERROR(__xludf.DUMMYFUNCTION("INDEX(SPLIT(A3005, ""_""), 2)"),"rum")</f>
        <v>rum</v>
      </c>
      <c r="F3005" s="1" t="s">
        <v>7494</v>
      </c>
      <c r="G3005" s="2">
        <f>IFERROR(__xludf.DUMMYFUNCTION("IF(B3005="""","""",COUNTA(SPLIT(B3005,"" "")))"),45.0)</f>
        <v>45</v>
      </c>
    </row>
    <row r="3006">
      <c r="A3006" s="1" t="s">
        <v>7485</v>
      </c>
      <c r="B3006" s="1" t="s">
        <v>7486</v>
      </c>
      <c r="C3006" s="1">
        <v>2.0</v>
      </c>
      <c r="D3006" s="1" t="s">
        <v>16118</v>
      </c>
      <c r="E3006" s="2" t="str">
        <f>IFERROR(__xludf.DUMMYFUNCTION("INDEX(SPLIT(A3006, ""_""), 2)"),"rum")</f>
        <v>rum</v>
      </c>
      <c r="F3006" s="1" t="s">
        <v>7494</v>
      </c>
      <c r="G3006" s="2">
        <f>IFERROR(__xludf.DUMMYFUNCTION("IF(B3006="""","""",COUNTA(SPLIT(B3006,"" "")))"),15.0)</f>
        <v>15</v>
      </c>
    </row>
    <row r="3007">
      <c r="A3007" s="1" t="s">
        <v>7487</v>
      </c>
      <c r="B3007" s="1" t="s">
        <v>7488</v>
      </c>
      <c r="C3007" s="1">
        <v>1.0</v>
      </c>
      <c r="D3007" s="1" t="s">
        <v>16113</v>
      </c>
      <c r="E3007" s="2" t="str">
        <f>IFERROR(__xludf.DUMMYFUNCTION("INDEX(SPLIT(A3007, ""_""), 2)"),"rum")</f>
        <v>rum</v>
      </c>
      <c r="F3007" s="1" t="s">
        <v>7494</v>
      </c>
      <c r="G3007" s="2">
        <f>IFERROR(__xludf.DUMMYFUNCTION("IF(B3007="""","""",COUNTA(SPLIT(B3007,"" "")))"),18.0)</f>
        <v>18</v>
      </c>
    </row>
    <row r="3008">
      <c r="A3008" s="1" t="s">
        <v>7489</v>
      </c>
      <c r="B3008" s="1" t="s">
        <v>7490</v>
      </c>
      <c r="C3008" s="1">
        <v>1.0</v>
      </c>
      <c r="D3008" s="1" t="s">
        <v>16113</v>
      </c>
      <c r="E3008" s="2" t="str">
        <f>IFERROR(__xludf.DUMMYFUNCTION("INDEX(SPLIT(A3008, ""_""), 2)"),"rum")</f>
        <v>rum</v>
      </c>
      <c r="F3008" s="1" t="s">
        <v>7494</v>
      </c>
      <c r="G3008" s="2">
        <f>IFERROR(__xludf.DUMMYFUNCTION("IF(B3008="""","""",COUNTA(SPLIT(B3008,"" "")))"),32.0)</f>
        <v>32</v>
      </c>
    </row>
    <row r="3009">
      <c r="A3009" s="1" t="s">
        <v>7491</v>
      </c>
      <c r="B3009" s="1" t="s">
        <v>7492</v>
      </c>
      <c r="C3009" s="1">
        <v>2.0</v>
      </c>
      <c r="D3009" s="1" t="s">
        <v>16118</v>
      </c>
      <c r="E3009" s="2" t="str">
        <f>IFERROR(__xludf.DUMMYFUNCTION("INDEX(SPLIT(A3009, ""_""), 2)"),"rum")</f>
        <v>rum</v>
      </c>
      <c r="F3009" s="1" t="s">
        <v>7494</v>
      </c>
      <c r="G3009" s="2">
        <f>IFERROR(__xludf.DUMMYFUNCTION("IF(B3009="""","""",COUNTA(SPLIT(B3009,"" "")))"),17.0)</f>
        <v>17</v>
      </c>
    </row>
    <row r="3010">
      <c r="A3010" s="1" t="s">
        <v>7493</v>
      </c>
      <c r="B3010" s="1" t="s">
        <v>7494</v>
      </c>
      <c r="C3010" s="1">
        <v>1.0</v>
      </c>
      <c r="D3010" s="1" t="s">
        <v>16113</v>
      </c>
      <c r="E3010" s="2" t="str">
        <f>IFERROR(__xludf.DUMMYFUNCTION("INDEX(SPLIT(A3010, ""_""), 2)"),"rum")</f>
        <v>rum</v>
      </c>
      <c r="F3010" s="1" t="s">
        <v>7494</v>
      </c>
      <c r="G3010" s="2">
        <f>IFERROR(__xludf.DUMMYFUNCTION("IF(B3010="""","""",COUNTA(SPLIT(B3010,"" "")))"),2.0)</f>
        <v>2</v>
      </c>
    </row>
    <row r="3011">
      <c r="A3011" s="1" t="s">
        <v>7495</v>
      </c>
      <c r="B3011" s="1" t="s">
        <v>7496</v>
      </c>
      <c r="C3011" s="1">
        <v>1.0</v>
      </c>
      <c r="D3011" s="1" t="s">
        <v>16113</v>
      </c>
      <c r="E3011" s="2" t="str">
        <f>IFERROR(__xludf.DUMMYFUNCTION("INDEX(SPLIT(A3011, ""_""), 2)"),"rum")</f>
        <v>rum</v>
      </c>
      <c r="F3011" s="1" t="s">
        <v>7494</v>
      </c>
      <c r="G3011" s="2">
        <f>IFERROR(__xludf.DUMMYFUNCTION("IF(B3011="""","""",COUNTA(SPLIT(B3011,"" "")))"),18.0)</f>
        <v>18</v>
      </c>
    </row>
    <row r="3012">
      <c r="A3012" s="1" t="s">
        <v>7497</v>
      </c>
      <c r="B3012" s="1" t="s">
        <v>7498</v>
      </c>
      <c r="C3012" s="1">
        <v>1.0</v>
      </c>
      <c r="D3012" s="1" t="s">
        <v>16113</v>
      </c>
      <c r="E3012" s="2" t="str">
        <f>IFERROR(__xludf.DUMMYFUNCTION("INDEX(SPLIT(A3012, ""_""), 2)"),"rum")</f>
        <v>rum</v>
      </c>
      <c r="F3012" s="1" t="s">
        <v>7494</v>
      </c>
      <c r="G3012" s="2">
        <f>IFERROR(__xludf.DUMMYFUNCTION("IF(B3012="""","""",COUNTA(SPLIT(B3012,"" "")))"),26.0)</f>
        <v>26</v>
      </c>
    </row>
    <row r="3013">
      <c r="A3013" s="1" t="s">
        <v>7499</v>
      </c>
      <c r="B3013" s="1" t="s">
        <v>7500</v>
      </c>
      <c r="C3013" s="1">
        <v>2.0</v>
      </c>
      <c r="D3013" s="1" t="s">
        <v>16118</v>
      </c>
      <c r="E3013" s="2" t="str">
        <f>IFERROR(__xludf.DUMMYFUNCTION("INDEX(SPLIT(A3013, ""_""), 2)"),"rum")</f>
        <v>rum</v>
      </c>
      <c r="F3013" s="1" t="s">
        <v>7494</v>
      </c>
      <c r="G3013" s="2">
        <f>IFERROR(__xludf.DUMMYFUNCTION("IF(B3013="""","""",COUNTA(SPLIT(B3013,"" "")))"),10.0)</f>
        <v>10</v>
      </c>
    </row>
    <row r="3014">
      <c r="A3014" s="1" t="s">
        <v>7501</v>
      </c>
      <c r="B3014" s="1" t="s">
        <v>7502</v>
      </c>
      <c r="C3014" s="1">
        <v>1.0</v>
      </c>
      <c r="D3014" s="1" t="s">
        <v>16113</v>
      </c>
      <c r="E3014" s="2" t="str">
        <f>IFERROR(__xludf.DUMMYFUNCTION("INDEX(SPLIT(A3014, ""_""), 2)"),"rum")</f>
        <v>rum</v>
      </c>
      <c r="F3014" s="1" t="s">
        <v>7494</v>
      </c>
      <c r="G3014" s="2">
        <f>IFERROR(__xludf.DUMMYFUNCTION("IF(B3014="""","""",COUNTA(SPLIT(B3014,"" "")))"),26.0)</f>
        <v>26</v>
      </c>
    </row>
    <row r="3015">
      <c r="A3015" s="1" t="s">
        <v>7503</v>
      </c>
      <c r="B3015" s="1" t="s">
        <v>7504</v>
      </c>
      <c r="C3015" s="1">
        <v>2.0</v>
      </c>
      <c r="D3015" s="1" t="s">
        <v>16118</v>
      </c>
      <c r="E3015" s="2" t="str">
        <f>IFERROR(__xludf.DUMMYFUNCTION("INDEX(SPLIT(A3015, ""_""), 2)"),"rum")</f>
        <v>rum</v>
      </c>
      <c r="F3015" s="1" t="s">
        <v>7494</v>
      </c>
      <c r="G3015" s="2">
        <f>IFERROR(__xludf.DUMMYFUNCTION("IF(B3015="""","""",COUNTA(SPLIT(B3015,"" "")))"),9.0)</f>
        <v>9</v>
      </c>
    </row>
    <row r="3016">
      <c r="A3016" s="1" t="s">
        <v>7505</v>
      </c>
      <c r="B3016" s="1" t="s">
        <v>7506</v>
      </c>
      <c r="C3016" s="1">
        <v>1.0</v>
      </c>
      <c r="D3016" s="1" t="s">
        <v>16113</v>
      </c>
      <c r="E3016" s="2" t="str">
        <f>IFERROR(__xludf.DUMMYFUNCTION("INDEX(SPLIT(A3016, ""_""), 2)"),"rum")</f>
        <v>rum</v>
      </c>
      <c r="F3016" s="1" t="s">
        <v>7494</v>
      </c>
      <c r="G3016" s="2">
        <f>IFERROR(__xludf.DUMMYFUNCTION("IF(B3016="""","""",COUNTA(SPLIT(B3016,"" "")))"),28.0)</f>
        <v>28</v>
      </c>
    </row>
    <row r="3017">
      <c r="A3017" s="1" t="s">
        <v>7507</v>
      </c>
      <c r="B3017" s="1" t="s">
        <v>7508</v>
      </c>
      <c r="C3017" s="1">
        <v>2.0</v>
      </c>
      <c r="D3017" s="1" t="s">
        <v>16118</v>
      </c>
      <c r="E3017" s="2" t="str">
        <f>IFERROR(__xludf.DUMMYFUNCTION("INDEX(SPLIT(A3017, ""_""), 2)"),"rum")</f>
        <v>rum</v>
      </c>
      <c r="F3017" s="1" t="s">
        <v>7494</v>
      </c>
      <c r="G3017" s="2">
        <f>IFERROR(__xludf.DUMMYFUNCTION("IF(B3017="""","""",COUNTA(SPLIT(B3017,"" "")))"),10.0)</f>
        <v>10</v>
      </c>
    </row>
    <row r="3018">
      <c r="A3018" s="1" t="s">
        <v>7509</v>
      </c>
      <c r="B3018" s="1" t="s">
        <v>7510</v>
      </c>
      <c r="C3018" s="1">
        <v>1.0</v>
      </c>
      <c r="D3018" s="1" t="s">
        <v>16113</v>
      </c>
      <c r="E3018" s="2" t="str">
        <f>IFERROR(__xludf.DUMMYFUNCTION("INDEX(SPLIT(A3018, ""_""), 2)"),"rum")</f>
        <v>rum</v>
      </c>
      <c r="F3018" s="1" t="s">
        <v>7494</v>
      </c>
      <c r="G3018" s="2">
        <f>IFERROR(__xludf.DUMMYFUNCTION("IF(B3018="""","""",COUNTA(SPLIT(B3018,"" "")))"),11.0)</f>
        <v>11</v>
      </c>
    </row>
    <row r="3019">
      <c r="A3019" s="1" t="s">
        <v>7511</v>
      </c>
      <c r="B3019" s="1" t="s">
        <v>7512</v>
      </c>
      <c r="C3019" s="1">
        <v>2.0</v>
      </c>
      <c r="D3019" s="1" t="s">
        <v>16118</v>
      </c>
      <c r="E3019" s="2" t="str">
        <f>IFERROR(__xludf.DUMMYFUNCTION("INDEX(SPLIT(A3019, ""_""), 2)"),"rum")</f>
        <v>rum</v>
      </c>
      <c r="F3019" s="1" t="s">
        <v>7494</v>
      </c>
      <c r="G3019" s="2">
        <f>IFERROR(__xludf.DUMMYFUNCTION("IF(B3019="""","""",COUNTA(SPLIT(B3019,"" "")))"),17.0)</f>
        <v>17</v>
      </c>
    </row>
    <row r="3020">
      <c r="A3020" s="1" t="s">
        <v>7513</v>
      </c>
      <c r="B3020" s="1" t="s">
        <v>7514</v>
      </c>
      <c r="C3020" s="1">
        <v>1.0</v>
      </c>
      <c r="D3020" s="1" t="s">
        <v>16113</v>
      </c>
      <c r="E3020" s="2" t="str">
        <f>IFERROR(__xludf.DUMMYFUNCTION("INDEX(SPLIT(A3020, ""_""), 2)"),"rum")</f>
        <v>rum</v>
      </c>
      <c r="F3020" s="1" t="s">
        <v>7494</v>
      </c>
      <c r="G3020" s="2">
        <f>IFERROR(__xludf.DUMMYFUNCTION("IF(B3020="""","""",COUNTA(SPLIT(B3020,"" "")))"),13.0)</f>
        <v>13</v>
      </c>
    </row>
    <row r="3021">
      <c r="A3021" s="1" t="s">
        <v>7515</v>
      </c>
      <c r="B3021" s="1" t="s">
        <v>7516</v>
      </c>
      <c r="C3021" s="1">
        <v>1.0</v>
      </c>
      <c r="D3021" s="1" t="s">
        <v>16113</v>
      </c>
      <c r="E3021" s="2" t="str">
        <f>IFERROR(__xludf.DUMMYFUNCTION("INDEX(SPLIT(A3021, ""_""), 2)"),"rum")</f>
        <v>rum</v>
      </c>
      <c r="F3021" s="1" t="s">
        <v>7494</v>
      </c>
      <c r="G3021" s="2">
        <f>IFERROR(__xludf.DUMMYFUNCTION("IF(B3021="""","""",COUNTA(SPLIT(B3021,"" "")))"),33.0)</f>
        <v>33</v>
      </c>
    </row>
    <row r="3022">
      <c r="A3022" s="1" t="s">
        <v>7517</v>
      </c>
      <c r="B3022" s="1" t="s">
        <v>7518</v>
      </c>
      <c r="C3022" s="1">
        <v>1.0</v>
      </c>
      <c r="D3022" s="1" t="s">
        <v>16113</v>
      </c>
      <c r="E3022" s="2" t="str">
        <f>IFERROR(__xludf.DUMMYFUNCTION("INDEX(SPLIT(A3022, ""_""), 2)"),"rum")</f>
        <v>rum</v>
      </c>
      <c r="F3022" s="1" t="s">
        <v>7494</v>
      </c>
      <c r="G3022" s="2">
        <f>IFERROR(__xludf.DUMMYFUNCTION("IF(B3022="""","""",COUNTA(SPLIT(B3022,"" "")))"),40.0)</f>
        <v>40</v>
      </c>
    </row>
    <row r="3023">
      <c r="A3023" s="1" t="s">
        <v>7519</v>
      </c>
      <c r="B3023" s="1" t="s">
        <v>7520</v>
      </c>
      <c r="C3023" s="1">
        <v>1.0</v>
      </c>
      <c r="D3023" s="1" t="s">
        <v>16113</v>
      </c>
      <c r="E3023" s="2" t="str">
        <f>IFERROR(__xludf.DUMMYFUNCTION("INDEX(SPLIT(A3023, ""_""), 2)"),"rum")</f>
        <v>rum</v>
      </c>
      <c r="F3023" s="1" t="s">
        <v>7494</v>
      </c>
      <c r="G3023" s="2">
        <f>IFERROR(__xludf.DUMMYFUNCTION("IF(B3023="""","""",COUNTA(SPLIT(B3023,"" "")))"),44.0)</f>
        <v>44</v>
      </c>
    </row>
    <row r="3024">
      <c r="A3024" s="1" t="s">
        <v>7521</v>
      </c>
      <c r="B3024" s="1" t="s">
        <v>7522</v>
      </c>
      <c r="C3024" s="1">
        <v>1.0</v>
      </c>
      <c r="D3024" s="1" t="s">
        <v>16113</v>
      </c>
      <c r="E3024" s="2" t="str">
        <f>IFERROR(__xludf.DUMMYFUNCTION("INDEX(SPLIT(A3024, ""_""), 2)"),"rum")</f>
        <v>rum</v>
      </c>
      <c r="F3024" s="1" t="s">
        <v>7494</v>
      </c>
      <c r="G3024" s="2">
        <f>IFERROR(__xludf.DUMMYFUNCTION("IF(B3024="""","""",COUNTA(SPLIT(B3024,"" "")))"),28.0)</f>
        <v>28</v>
      </c>
    </row>
    <row r="3025">
      <c r="A3025" s="1" t="s">
        <v>7523</v>
      </c>
      <c r="B3025" s="1" t="s">
        <v>7524</v>
      </c>
      <c r="C3025" s="1">
        <v>1.0</v>
      </c>
      <c r="D3025" s="1" t="s">
        <v>16113</v>
      </c>
      <c r="E3025" s="2" t="str">
        <f>IFERROR(__xludf.DUMMYFUNCTION("INDEX(SPLIT(A3025, ""_""), 2)"),"rum")</f>
        <v>rum</v>
      </c>
      <c r="F3025" s="1" t="s">
        <v>7494</v>
      </c>
      <c r="G3025" s="2">
        <f>IFERROR(__xludf.DUMMYFUNCTION("IF(B3025="""","""",COUNTA(SPLIT(B3025,"" "")))"),38.0)</f>
        <v>38</v>
      </c>
    </row>
    <row r="3026">
      <c r="A3026" s="1" t="s">
        <v>7525</v>
      </c>
      <c r="B3026" s="1" t="s">
        <v>7526</v>
      </c>
      <c r="C3026" s="1">
        <v>1.0</v>
      </c>
      <c r="D3026" s="1" t="s">
        <v>16113</v>
      </c>
      <c r="E3026" s="2" t="str">
        <f>IFERROR(__xludf.DUMMYFUNCTION("INDEX(SPLIT(A3026, ""_""), 2)"),"rum")</f>
        <v>rum</v>
      </c>
      <c r="F3026" s="1" t="s">
        <v>7494</v>
      </c>
      <c r="G3026" s="2">
        <f>IFERROR(__xludf.DUMMYFUNCTION("IF(B3026="""","""",COUNTA(SPLIT(B3026,"" "")))"),45.0)</f>
        <v>45</v>
      </c>
    </row>
    <row r="3027">
      <c r="A3027" s="1" t="s">
        <v>7527</v>
      </c>
      <c r="B3027" s="1" t="s">
        <v>7528</v>
      </c>
      <c r="C3027" s="1">
        <v>2.0</v>
      </c>
      <c r="D3027" s="1" t="s">
        <v>16118</v>
      </c>
      <c r="E3027" s="2" t="str">
        <f>IFERROR(__xludf.DUMMYFUNCTION("INDEX(SPLIT(A3027, ""_""), 2)"),"rum")</f>
        <v>rum</v>
      </c>
      <c r="F3027" s="1" t="s">
        <v>7494</v>
      </c>
      <c r="G3027" s="2">
        <f>IFERROR(__xludf.DUMMYFUNCTION("IF(B3027="""","""",COUNTA(SPLIT(B3027,"" "")))"),27.0)</f>
        <v>27</v>
      </c>
    </row>
    <row r="3028">
      <c r="A3028" s="1" t="s">
        <v>7529</v>
      </c>
      <c r="B3028" s="1" t="s">
        <v>7530</v>
      </c>
      <c r="C3028" s="1">
        <v>1.0</v>
      </c>
      <c r="D3028" s="1" t="s">
        <v>16113</v>
      </c>
      <c r="E3028" s="2" t="str">
        <f>IFERROR(__xludf.DUMMYFUNCTION("INDEX(SPLIT(A3028, ""_""), 2)"),"rum")</f>
        <v>rum</v>
      </c>
      <c r="F3028" s="1" t="s">
        <v>7494</v>
      </c>
      <c r="G3028" s="2">
        <f>IFERROR(__xludf.DUMMYFUNCTION("IF(B3028="""","""",COUNTA(SPLIT(B3028,"" "")))"),31.0)</f>
        <v>31</v>
      </c>
    </row>
    <row r="3029">
      <c r="A3029" s="1" t="s">
        <v>7531</v>
      </c>
      <c r="B3029" s="1" t="s">
        <v>7532</v>
      </c>
      <c r="C3029" s="1">
        <v>1.0</v>
      </c>
      <c r="D3029" s="1" t="s">
        <v>16113</v>
      </c>
      <c r="E3029" s="2" t="str">
        <f>IFERROR(__xludf.DUMMYFUNCTION("INDEX(SPLIT(A3029, ""_""), 2)"),"rum")</f>
        <v>rum</v>
      </c>
      <c r="F3029" s="1" t="s">
        <v>7494</v>
      </c>
      <c r="G3029" s="2">
        <f>IFERROR(__xludf.DUMMYFUNCTION("IF(B3029="""","""",COUNTA(SPLIT(B3029,"" "")))"),19.0)</f>
        <v>19</v>
      </c>
    </row>
    <row r="3030">
      <c r="A3030" s="1" t="s">
        <v>7533</v>
      </c>
      <c r="B3030" s="1" t="s">
        <v>7534</v>
      </c>
      <c r="C3030" s="1">
        <v>2.0</v>
      </c>
      <c r="D3030" s="1" t="s">
        <v>16118</v>
      </c>
      <c r="E3030" s="2" t="str">
        <f>IFERROR(__xludf.DUMMYFUNCTION("INDEX(SPLIT(A3030, ""_""), 2)"),"sacrifice")</f>
        <v>sacrifice</v>
      </c>
      <c r="F3030" s="1" t="s">
        <v>7706</v>
      </c>
      <c r="G3030" s="2">
        <f>IFERROR(__xludf.DUMMYFUNCTION("IF(B3030="""","""",COUNTA(SPLIT(B3030,"" "")))"),20.0)</f>
        <v>20</v>
      </c>
    </row>
    <row r="3031">
      <c r="A3031" s="1" t="s">
        <v>7535</v>
      </c>
      <c r="B3031" s="1" t="s">
        <v>7536</v>
      </c>
      <c r="C3031" s="1">
        <v>1.0</v>
      </c>
      <c r="D3031" s="1" t="s">
        <v>16113</v>
      </c>
      <c r="E3031" s="2" t="str">
        <f>IFERROR(__xludf.DUMMYFUNCTION("INDEX(SPLIT(A3031, ""_""), 2)"),"sacrifice")</f>
        <v>sacrifice</v>
      </c>
      <c r="F3031" s="1" t="s">
        <v>7706</v>
      </c>
      <c r="G3031" s="2">
        <f>IFERROR(__xludf.DUMMYFUNCTION("IF(B3031="""","""",COUNTA(SPLIT(B3031,"" "")))"),8.0)</f>
        <v>8</v>
      </c>
    </row>
    <row r="3032">
      <c r="A3032" s="1" t="s">
        <v>7537</v>
      </c>
      <c r="B3032" s="1" t="s">
        <v>7538</v>
      </c>
      <c r="C3032" s="1">
        <v>2.0</v>
      </c>
      <c r="D3032" s="1" t="s">
        <v>16118</v>
      </c>
      <c r="E3032" s="2" t="str">
        <f>IFERROR(__xludf.DUMMYFUNCTION("INDEX(SPLIT(A3032, ""_""), 2)"),"sacrifice")</f>
        <v>sacrifice</v>
      </c>
      <c r="F3032" s="1" t="s">
        <v>7706</v>
      </c>
      <c r="G3032" s="2">
        <f>IFERROR(__xludf.DUMMYFUNCTION("IF(B3032="""","""",COUNTA(SPLIT(B3032,"" "")))"),14.0)</f>
        <v>14</v>
      </c>
    </row>
    <row r="3033">
      <c r="A3033" s="1" t="s">
        <v>7539</v>
      </c>
      <c r="B3033" s="1" t="s">
        <v>7540</v>
      </c>
      <c r="C3033" s="1">
        <v>9.0</v>
      </c>
      <c r="D3033" s="1" t="s">
        <v>16120</v>
      </c>
      <c r="E3033" s="2" t="str">
        <f>IFERROR(__xludf.DUMMYFUNCTION("INDEX(SPLIT(A3033, ""_""), 2)"),"sacrifice")</f>
        <v>sacrifice</v>
      </c>
      <c r="F3033" s="1" t="s">
        <v>7706</v>
      </c>
      <c r="G3033" s="2">
        <f>IFERROR(__xludf.DUMMYFUNCTION("IF(B3033="""","""",COUNTA(SPLIT(B3033,"" "")))"),9.0)</f>
        <v>9</v>
      </c>
    </row>
    <row r="3034">
      <c r="A3034" s="1" t="s">
        <v>7541</v>
      </c>
      <c r="B3034" s="1" t="s">
        <v>7542</v>
      </c>
      <c r="C3034" s="1">
        <v>2.0</v>
      </c>
      <c r="D3034" s="1" t="s">
        <v>16118</v>
      </c>
      <c r="E3034" s="2" t="str">
        <f>IFERROR(__xludf.DUMMYFUNCTION("INDEX(SPLIT(A3034, ""_""), 2)"),"sacrifice")</f>
        <v>sacrifice</v>
      </c>
      <c r="F3034" s="1" t="s">
        <v>7706</v>
      </c>
      <c r="G3034" s="2">
        <f>IFERROR(__xludf.DUMMYFUNCTION("IF(B3034="""","""",COUNTA(SPLIT(B3034,"" "")))"),12.0)</f>
        <v>12</v>
      </c>
    </row>
    <row r="3035">
      <c r="A3035" s="1" t="s">
        <v>7543</v>
      </c>
      <c r="B3035" s="1" t="s">
        <v>7544</v>
      </c>
      <c r="C3035" s="1">
        <v>2.0</v>
      </c>
      <c r="D3035" s="1" t="s">
        <v>16118</v>
      </c>
      <c r="E3035" s="2" t="str">
        <f>IFERROR(__xludf.DUMMYFUNCTION("INDEX(SPLIT(A3035, ""_""), 2)"),"sacrifice")</f>
        <v>sacrifice</v>
      </c>
      <c r="F3035" s="1" t="s">
        <v>7706</v>
      </c>
      <c r="G3035" s="2">
        <f>IFERROR(__xludf.DUMMYFUNCTION("IF(B3035="""","""",COUNTA(SPLIT(B3035,"" "")))"),26.0)</f>
        <v>26</v>
      </c>
    </row>
    <row r="3036">
      <c r="A3036" s="1" t="s">
        <v>7545</v>
      </c>
      <c r="B3036" s="1" t="s">
        <v>7546</v>
      </c>
      <c r="C3036" s="1">
        <v>1.0</v>
      </c>
      <c r="D3036" s="1" t="s">
        <v>16113</v>
      </c>
      <c r="E3036" s="2" t="str">
        <f>IFERROR(__xludf.DUMMYFUNCTION("INDEX(SPLIT(A3036, ""_""), 2)"),"sacrifice")</f>
        <v>sacrifice</v>
      </c>
      <c r="F3036" s="1" t="s">
        <v>7706</v>
      </c>
      <c r="G3036" s="2">
        <f>IFERROR(__xludf.DUMMYFUNCTION("IF(B3036="""","""",COUNTA(SPLIT(B3036,"" "")))"),21.0)</f>
        <v>21</v>
      </c>
    </row>
    <row r="3037">
      <c r="A3037" s="1" t="s">
        <v>7547</v>
      </c>
      <c r="B3037" s="1" t="s">
        <v>7548</v>
      </c>
      <c r="C3037" s="1">
        <v>2.0</v>
      </c>
      <c r="D3037" s="1" t="s">
        <v>16118</v>
      </c>
      <c r="E3037" s="2" t="str">
        <f>IFERROR(__xludf.DUMMYFUNCTION("INDEX(SPLIT(A3037, ""_""), 2)"),"sacrifice")</f>
        <v>sacrifice</v>
      </c>
      <c r="F3037" s="1" t="s">
        <v>7706</v>
      </c>
      <c r="G3037" s="2">
        <f>IFERROR(__xludf.DUMMYFUNCTION("IF(B3037="""","""",COUNTA(SPLIT(B3037,"" "")))"),20.0)</f>
        <v>20</v>
      </c>
    </row>
    <row r="3038">
      <c r="A3038" s="1" t="s">
        <v>7549</v>
      </c>
      <c r="B3038" s="1" t="s">
        <v>7550</v>
      </c>
      <c r="C3038" s="1">
        <v>1.0</v>
      </c>
      <c r="D3038" s="1" t="s">
        <v>16113</v>
      </c>
      <c r="E3038" s="2" t="str">
        <f>IFERROR(__xludf.DUMMYFUNCTION("INDEX(SPLIT(A3038, ""_""), 2)"),"sacrifice")</f>
        <v>sacrifice</v>
      </c>
      <c r="F3038" s="1" t="s">
        <v>7706</v>
      </c>
      <c r="G3038" s="2">
        <f>IFERROR(__xludf.DUMMYFUNCTION("IF(B3038="""","""",COUNTA(SPLIT(B3038,"" "")))"),18.0)</f>
        <v>18</v>
      </c>
    </row>
    <row r="3039">
      <c r="A3039" s="1" t="s">
        <v>7551</v>
      </c>
      <c r="B3039" s="1" t="s">
        <v>7552</v>
      </c>
      <c r="C3039" s="1">
        <v>2.0</v>
      </c>
      <c r="D3039" s="1" t="s">
        <v>16118</v>
      </c>
      <c r="E3039" s="2" t="str">
        <f>IFERROR(__xludf.DUMMYFUNCTION("INDEX(SPLIT(A3039, ""_""), 2)"),"sacrifice")</f>
        <v>sacrifice</v>
      </c>
      <c r="F3039" s="1" t="s">
        <v>7706</v>
      </c>
      <c r="G3039" s="2">
        <f>IFERROR(__xludf.DUMMYFUNCTION("IF(B3039="""","""",COUNTA(SPLIT(B3039,"" "")))"),8.0)</f>
        <v>8</v>
      </c>
    </row>
    <row r="3040">
      <c r="A3040" s="1" t="s">
        <v>7553</v>
      </c>
      <c r="B3040" s="1" t="s">
        <v>7554</v>
      </c>
      <c r="C3040" s="1">
        <v>1.0</v>
      </c>
      <c r="D3040" s="1" t="s">
        <v>16113</v>
      </c>
      <c r="E3040" s="2" t="str">
        <f>IFERROR(__xludf.DUMMYFUNCTION("INDEX(SPLIT(A3040, ""_""), 2)"),"sacrifice")</f>
        <v>sacrifice</v>
      </c>
      <c r="F3040" s="1" t="s">
        <v>7706</v>
      </c>
      <c r="G3040" s="2">
        <f>IFERROR(__xludf.DUMMYFUNCTION("IF(B3040="""","""",COUNTA(SPLIT(B3040,"" "")))"),16.0)</f>
        <v>16</v>
      </c>
    </row>
    <row r="3041">
      <c r="A3041" s="1" t="s">
        <v>7555</v>
      </c>
      <c r="B3041" s="1" t="s">
        <v>7556</v>
      </c>
      <c r="C3041" s="1">
        <v>1.0</v>
      </c>
      <c r="D3041" s="1" t="s">
        <v>16113</v>
      </c>
      <c r="E3041" s="2" t="str">
        <f>IFERROR(__xludf.DUMMYFUNCTION("INDEX(SPLIT(A3041, ""_""), 2)"),"sacrifice")</f>
        <v>sacrifice</v>
      </c>
      <c r="F3041" s="1" t="s">
        <v>7706</v>
      </c>
      <c r="G3041" s="2">
        <f>IFERROR(__xludf.DUMMYFUNCTION("IF(B3041="""","""",COUNTA(SPLIT(B3041,"" "")))"),45.0)</f>
        <v>45</v>
      </c>
    </row>
    <row r="3042">
      <c r="A3042" s="1" t="s">
        <v>7557</v>
      </c>
      <c r="B3042" s="1" t="s">
        <v>7558</v>
      </c>
      <c r="C3042" s="1">
        <v>2.0</v>
      </c>
      <c r="D3042" s="1" t="s">
        <v>16118</v>
      </c>
      <c r="E3042" s="2" t="str">
        <f>IFERROR(__xludf.DUMMYFUNCTION("INDEX(SPLIT(A3042, ""_""), 2)"),"sacrifice")</f>
        <v>sacrifice</v>
      </c>
      <c r="F3042" s="1" t="s">
        <v>7706</v>
      </c>
      <c r="G3042" s="2">
        <f>IFERROR(__xludf.DUMMYFUNCTION("IF(B3042="""","""",COUNTA(SPLIT(B3042,"" "")))"),4.0)</f>
        <v>4</v>
      </c>
    </row>
    <row r="3043">
      <c r="A3043" s="1" t="s">
        <v>7559</v>
      </c>
      <c r="B3043" s="1" t="s">
        <v>7560</v>
      </c>
      <c r="C3043" s="1">
        <v>9.0</v>
      </c>
      <c r="D3043" s="1" t="s">
        <v>16120</v>
      </c>
      <c r="E3043" s="2" t="str">
        <f>IFERROR(__xludf.DUMMYFUNCTION("INDEX(SPLIT(A3043, ""_""), 2)"),"sacrifice")</f>
        <v>sacrifice</v>
      </c>
      <c r="F3043" s="1" t="s">
        <v>7706</v>
      </c>
      <c r="G3043" s="2">
        <f>IFERROR(__xludf.DUMMYFUNCTION("IF(B3043="""","""",COUNTA(SPLIT(B3043,"" "")))"),5.0)</f>
        <v>5</v>
      </c>
    </row>
    <row r="3044">
      <c r="A3044" s="1" t="s">
        <v>7561</v>
      </c>
      <c r="B3044" s="1" t="s">
        <v>7562</v>
      </c>
      <c r="C3044" s="1">
        <v>2.0</v>
      </c>
      <c r="D3044" s="1" t="s">
        <v>16118</v>
      </c>
      <c r="E3044" s="2" t="str">
        <f>IFERROR(__xludf.DUMMYFUNCTION("INDEX(SPLIT(A3044, ""_""), 2)"),"sacrifice")</f>
        <v>sacrifice</v>
      </c>
      <c r="F3044" s="1" t="s">
        <v>7706</v>
      </c>
      <c r="G3044" s="2">
        <f>IFERROR(__xludf.DUMMYFUNCTION("IF(B3044="""","""",COUNTA(SPLIT(B3044,"" "")))"),6.0)</f>
        <v>6</v>
      </c>
    </row>
    <row r="3045">
      <c r="A3045" s="1" t="s">
        <v>7563</v>
      </c>
      <c r="B3045" s="1" t="s">
        <v>7564</v>
      </c>
      <c r="C3045" s="1">
        <v>9.0</v>
      </c>
      <c r="D3045" s="1" t="s">
        <v>16120</v>
      </c>
      <c r="E3045" s="2" t="str">
        <f>IFERROR(__xludf.DUMMYFUNCTION("INDEX(SPLIT(A3045, ""_""), 2)"),"sacrifice")</f>
        <v>sacrifice</v>
      </c>
      <c r="F3045" s="1" t="s">
        <v>7706</v>
      </c>
      <c r="G3045" s="2">
        <f>IFERROR(__xludf.DUMMYFUNCTION("IF(B3045="""","""",COUNTA(SPLIT(B3045,"" "")))"),3.0)</f>
        <v>3</v>
      </c>
    </row>
    <row r="3046">
      <c r="A3046" s="1" t="s">
        <v>7565</v>
      </c>
      <c r="B3046" s="1" t="s">
        <v>7566</v>
      </c>
      <c r="C3046" s="1">
        <v>2.0</v>
      </c>
      <c r="D3046" s="1" t="s">
        <v>16118</v>
      </c>
      <c r="E3046" s="2" t="str">
        <f>IFERROR(__xludf.DUMMYFUNCTION("INDEX(SPLIT(A3046, ""_""), 2)"),"sacrifice")</f>
        <v>sacrifice</v>
      </c>
      <c r="F3046" s="1" t="s">
        <v>7706</v>
      </c>
      <c r="G3046" s="2">
        <f>IFERROR(__xludf.DUMMYFUNCTION("IF(B3046="""","""",COUNTA(SPLIT(B3046,"" "")))"),10.0)</f>
        <v>10</v>
      </c>
    </row>
    <row r="3047">
      <c r="A3047" s="1" t="s">
        <v>7567</v>
      </c>
      <c r="B3047" s="1" t="s">
        <v>7568</v>
      </c>
      <c r="C3047" s="1">
        <v>1.0</v>
      </c>
      <c r="D3047" s="1" t="s">
        <v>16113</v>
      </c>
      <c r="E3047" s="2" t="str">
        <f>IFERROR(__xludf.DUMMYFUNCTION("INDEX(SPLIT(A3047, ""_""), 2)"),"sacrifice")</f>
        <v>sacrifice</v>
      </c>
      <c r="F3047" s="1" t="s">
        <v>7706</v>
      </c>
      <c r="G3047" s="2">
        <f>IFERROR(__xludf.DUMMYFUNCTION("IF(B3047="""","""",COUNTA(SPLIT(B3047,"" "")))"),13.0)</f>
        <v>13</v>
      </c>
    </row>
    <row r="3048">
      <c r="A3048" s="1" t="s">
        <v>7569</v>
      </c>
      <c r="B3048" s="1" t="s">
        <v>7570</v>
      </c>
      <c r="C3048" s="1">
        <v>2.0</v>
      </c>
      <c r="D3048" s="1" t="s">
        <v>16118</v>
      </c>
      <c r="E3048" s="2" t="str">
        <f>IFERROR(__xludf.DUMMYFUNCTION("INDEX(SPLIT(A3048, ""_""), 2)"),"sacrifice")</f>
        <v>sacrifice</v>
      </c>
      <c r="F3048" s="1" t="s">
        <v>7706</v>
      </c>
      <c r="G3048" s="2">
        <f>IFERROR(__xludf.DUMMYFUNCTION("IF(B3048="""","""",COUNTA(SPLIT(B3048,"" "")))"),12.0)</f>
        <v>12</v>
      </c>
    </row>
    <row r="3049">
      <c r="A3049" s="1" t="s">
        <v>7571</v>
      </c>
      <c r="B3049" s="1" t="s">
        <v>7572</v>
      </c>
      <c r="C3049" s="1">
        <v>9.0</v>
      </c>
      <c r="D3049" s="1" t="s">
        <v>16120</v>
      </c>
      <c r="E3049" s="2" t="str">
        <f>IFERROR(__xludf.DUMMYFUNCTION("INDEX(SPLIT(A3049, ""_""), 2)"),"sacrifice")</f>
        <v>sacrifice</v>
      </c>
      <c r="F3049" s="1" t="s">
        <v>7706</v>
      </c>
      <c r="G3049" s="2">
        <f>IFERROR(__xludf.DUMMYFUNCTION("IF(B3049="""","""",COUNTA(SPLIT(B3049,"" "")))"),7.0)</f>
        <v>7</v>
      </c>
    </row>
    <row r="3050">
      <c r="A3050" s="1" t="s">
        <v>7573</v>
      </c>
      <c r="B3050" s="1" t="s">
        <v>7574</v>
      </c>
      <c r="C3050" s="1">
        <v>2.0</v>
      </c>
      <c r="D3050" s="1" t="s">
        <v>16118</v>
      </c>
      <c r="E3050" s="2" t="str">
        <f>IFERROR(__xludf.DUMMYFUNCTION("INDEX(SPLIT(A3050, ""_""), 2)"),"sacrifice")</f>
        <v>sacrifice</v>
      </c>
      <c r="F3050" s="1" t="s">
        <v>7706</v>
      </c>
      <c r="G3050" s="2">
        <f>IFERROR(__xludf.DUMMYFUNCTION("IF(B3050="""","""",COUNTA(SPLIT(B3050,"" "")))"),5.0)</f>
        <v>5</v>
      </c>
    </row>
    <row r="3051">
      <c r="A3051" s="1" t="s">
        <v>7575</v>
      </c>
      <c r="B3051" s="1" t="s">
        <v>7576</v>
      </c>
      <c r="C3051" s="1">
        <v>9.0</v>
      </c>
      <c r="D3051" s="1" t="s">
        <v>16120</v>
      </c>
      <c r="E3051" s="2" t="str">
        <f>IFERROR(__xludf.DUMMYFUNCTION("INDEX(SPLIT(A3051, ""_""), 2)"),"sacrifice")</f>
        <v>sacrifice</v>
      </c>
      <c r="F3051" s="1" t="s">
        <v>7706</v>
      </c>
      <c r="G3051" s="2">
        <f>IFERROR(__xludf.DUMMYFUNCTION("IF(B3051="""","""",COUNTA(SPLIT(B3051,"" "")))"),10.0)</f>
        <v>10</v>
      </c>
    </row>
    <row r="3052">
      <c r="A3052" s="1" t="s">
        <v>7577</v>
      </c>
      <c r="B3052" s="1" t="s">
        <v>7578</v>
      </c>
      <c r="C3052" s="1">
        <v>2.0</v>
      </c>
      <c r="D3052" s="1" t="s">
        <v>16118</v>
      </c>
      <c r="E3052" s="2" t="str">
        <f>IFERROR(__xludf.DUMMYFUNCTION("INDEX(SPLIT(A3052, ""_""), 2)"),"sacrifice")</f>
        <v>sacrifice</v>
      </c>
      <c r="F3052" s="1" t="s">
        <v>7706</v>
      </c>
      <c r="G3052" s="2">
        <f>IFERROR(__xludf.DUMMYFUNCTION("IF(B3052="""","""",COUNTA(SPLIT(B3052,"" "")))"),1.0)</f>
        <v>1</v>
      </c>
    </row>
    <row r="3053">
      <c r="A3053" s="1" t="s">
        <v>7579</v>
      </c>
      <c r="B3053" s="1" t="s">
        <v>7580</v>
      </c>
      <c r="C3053" s="1">
        <v>1.0</v>
      </c>
      <c r="D3053" s="1" t="s">
        <v>16113</v>
      </c>
      <c r="E3053" s="2" t="str">
        <f>IFERROR(__xludf.DUMMYFUNCTION("INDEX(SPLIT(A3053, ""_""), 2)"),"sacrifice")</f>
        <v>sacrifice</v>
      </c>
      <c r="F3053" s="1" t="s">
        <v>7706</v>
      </c>
      <c r="G3053" s="2">
        <f>IFERROR(__xludf.DUMMYFUNCTION("IF(B3053="""","""",COUNTA(SPLIT(B3053,"" "")))"),23.0)</f>
        <v>23</v>
      </c>
    </row>
    <row r="3054">
      <c r="A3054" s="1" t="s">
        <v>7581</v>
      </c>
      <c r="B3054" s="1" t="s">
        <v>7582</v>
      </c>
      <c r="C3054" s="1">
        <v>1.0</v>
      </c>
      <c r="D3054" s="1" t="s">
        <v>16113</v>
      </c>
      <c r="E3054" s="2" t="str">
        <f>IFERROR(__xludf.DUMMYFUNCTION("INDEX(SPLIT(A3054, ""_""), 2)"),"sacrifice")</f>
        <v>sacrifice</v>
      </c>
      <c r="F3054" s="1" t="s">
        <v>7706</v>
      </c>
      <c r="G3054" s="2">
        <f>IFERROR(__xludf.DUMMYFUNCTION("IF(B3054="""","""",COUNTA(SPLIT(B3054,"" "")))"),33.0)</f>
        <v>33</v>
      </c>
    </row>
    <row r="3055">
      <c r="A3055" s="1" t="s">
        <v>7583</v>
      </c>
      <c r="B3055" s="1" t="s">
        <v>7584</v>
      </c>
      <c r="C3055" s="1">
        <v>1.0</v>
      </c>
      <c r="D3055" s="1" t="s">
        <v>16113</v>
      </c>
      <c r="E3055" s="2" t="str">
        <f>IFERROR(__xludf.DUMMYFUNCTION("INDEX(SPLIT(A3055, ""_""), 2)"),"sacrifice")</f>
        <v>sacrifice</v>
      </c>
      <c r="F3055" s="1" t="s">
        <v>7706</v>
      </c>
      <c r="G3055" s="2">
        <f>IFERROR(__xludf.DUMMYFUNCTION("IF(B3055="""","""",COUNTA(SPLIT(B3055,"" "")))"),15.0)</f>
        <v>15</v>
      </c>
    </row>
    <row r="3056">
      <c r="A3056" s="1" t="s">
        <v>7585</v>
      </c>
      <c r="B3056" s="1" t="s">
        <v>7586</v>
      </c>
      <c r="C3056" s="1">
        <v>2.0</v>
      </c>
      <c r="D3056" s="1" t="s">
        <v>16118</v>
      </c>
      <c r="E3056" s="2" t="str">
        <f>IFERROR(__xludf.DUMMYFUNCTION("INDEX(SPLIT(A3056, ""_""), 2)"),"sacrifice")</f>
        <v>sacrifice</v>
      </c>
      <c r="F3056" s="1" t="s">
        <v>7706</v>
      </c>
      <c r="G3056" s="2">
        <f>IFERROR(__xludf.DUMMYFUNCTION("IF(B3056="""","""",COUNTA(SPLIT(B3056,"" "")))"),9.0)</f>
        <v>9</v>
      </c>
    </row>
    <row r="3057">
      <c r="A3057" s="1" t="s">
        <v>7587</v>
      </c>
      <c r="B3057" s="1" t="s">
        <v>7588</v>
      </c>
      <c r="C3057" s="1">
        <v>1.0</v>
      </c>
      <c r="D3057" s="1" t="s">
        <v>16113</v>
      </c>
      <c r="E3057" s="2" t="str">
        <f>IFERROR(__xludf.DUMMYFUNCTION("INDEX(SPLIT(A3057, ""_""), 2)"),"sacrifice")</f>
        <v>sacrifice</v>
      </c>
      <c r="F3057" s="1" t="s">
        <v>7706</v>
      </c>
      <c r="G3057" s="2">
        <f>IFERROR(__xludf.DUMMYFUNCTION("IF(B3057="""","""",COUNTA(SPLIT(B3057,"" "")))"),20.0)</f>
        <v>20</v>
      </c>
    </row>
    <row r="3058">
      <c r="A3058" s="1" t="s">
        <v>7589</v>
      </c>
      <c r="B3058" s="1" t="s">
        <v>7590</v>
      </c>
      <c r="C3058" s="1">
        <v>1.0</v>
      </c>
      <c r="D3058" s="1" t="s">
        <v>16113</v>
      </c>
      <c r="E3058" s="2" t="str">
        <f>IFERROR(__xludf.DUMMYFUNCTION("INDEX(SPLIT(A3058, ""_""), 2)"),"sacrifice")</f>
        <v>sacrifice</v>
      </c>
      <c r="F3058" s="1" t="s">
        <v>7706</v>
      </c>
      <c r="G3058" s="2">
        <f>IFERROR(__xludf.DUMMYFUNCTION("IF(B3058="""","""",COUNTA(SPLIT(B3058,"" "")))"),27.0)</f>
        <v>27</v>
      </c>
    </row>
    <row r="3059">
      <c r="A3059" s="1" t="s">
        <v>7591</v>
      </c>
      <c r="B3059" s="1" t="s">
        <v>7592</v>
      </c>
      <c r="C3059" s="1">
        <v>1.0</v>
      </c>
      <c r="D3059" s="1" t="s">
        <v>16113</v>
      </c>
      <c r="E3059" s="2" t="str">
        <f>IFERROR(__xludf.DUMMYFUNCTION("INDEX(SPLIT(A3059, ""_""), 2)"),"sacrifice")</f>
        <v>sacrifice</v>
      </c>
      <c r="F3059" s="1" t="s">
        <v>7706</v>
      </c>
      <c r="G3059" s="2">
        <f>IFERROR(__xludf.DUMMYFUNCTION("IF(B3059="""","""",COUNTA(SPLIT(B3059,"" "")))"),37.0)</f>
        <v>37</v>
      </c>
    </row>
    <row r="3060">
      <c r="A3060" s="1" t="s">
        <v>7593</v>
      </c>
      <c r="B3060" s="1" t="s">
        <v>7594</v>
      </c>
      <c r="C3060" s="1">
        <v>1.0</v>
      </c>
      <c r="D3060" s="1" t="s">
        <v>16113</v>
      </c>
      <c r="E3060" s="2" t="str">
        <f>IFERROR(__xludf.DUMMYFUNCTION("INDEX(SPLIT(A3060, ""_""), 2)"),"sacrifice")</f>
        <v>sacrifice</v>
      </c>
      <c r="F3060" s="1" t="s">
        <v>7706</v>
      </c>
      <c r="G3060" s="2">
        <f>IFERROR(__xludf.DUMMYFUNCTION("IF(B3060="""","""",COUNTA(SPLIT(B3060,"" "")))"),35.0)</f>
        <v>35</v>
      </c>
    </row>
    <row r="3061">
      <c r="A3061" s="1" t="s">
        <v>7595</v>
      </c>
      <c r="B3061" s="1" t="s">
        <v>7596</v>
      </c>
      <c r="C3061" s="1">
        <v>1.0</v>
      </c>
      <c r="D3061" s="1" t="s">
        <v>16113</v>
      </c>
      <c r="E3061" s="2" t="str">
        <f>IFERROR(__xludf.DUMMYFUNCTION("INDEX(SPLIT(A3061, ""_""), 2)"),"sacrifice")</f>
        <v>sacrifice</v>
      </c>
      <c r="F3061" s="1" t="s">
        <v>7706</v>
      </c>
      <c r="G3061" s="2">
        <f>IFERROR(__xludf.DUMMYFUNCTION("IF(B3061="""","""",COUNTA(SPLIT(B3061,"" "")))"),33.0)</f>
        <v>33</v>
      </c>
    </row>
    <row r="3062">
      <c r="A3062" s="1" t="s">
        <v>7597</v>
      </c>
      <c r="B3062" s="1" t="s">
        <v>7598</v>
      </c>
      <c r="C3062" s="1">
        <v>1.0</v>
      </c>
      <c r="D3062" s="1" t="s">
        <v>16113</v>
      </c>
      <c r="E3062" s="2" t="str">
        <f>IFERROR(__xludf.DUMMYFUNCTION("INDEX(SPLIT(A3062, ""_""), 2)"),"sacrifice")</f>
        <v>sacrifice</v>
      </c>
      <c r="F3062" s="1" t="s">
        <v>7706</v>
      </c>
      <c r="G3062" s="2">
        <f>IFERROR(__xludf.DUMMYFUNCTION("IF(B3062="""","""",COUNTA(SPLIT(B3062,"" "")))"),10.0)</f>
        <v>10</v>
      </c>
    </row>
    <row r="3063">
      <c r="A3063" s="1" t="s">
        <v>7599</v>
      </c>
      <c r="B3063" s="1" t="s">
        <v>7600</v>
      </c>
      <c r="C3063" s="1">
        <v>1.0</v>
      </c>
      <c r="D3063" s="1" t="s">
        <v>16113</v>
      </c>
      <c r="E3063" s="2" t="str">
        <f>IFERROR(__xludf.DUMMYFUNCTION("INDEX(SPLIT(A3063, ""_""), 2)"),"sacrifice")</f>
        <v>sacrifice</v>
      </c>
      <c r="F3063" s="1" t="s">
        <v>7706</v>
      </c>
      <c r="G3063" s="2">
        <f>IFERROR(__xludf.DUMMYFUNCTION("IF(B3063="""","""",COUNTA(SPLIT(B3063,"" "")))"),27.0)</f>
        <v>27</v>
      </c>
    </row>
    <row r="3064">
      <c r="A3064" s="1" t="s">
        <v>7601</v>
      </c>
      <c r="B3064" s="1" t="s">
        <v>7602</v>
      </c>
      <c r="C3064" s="1">
        <v>1.0</v>
      </c>
      <c r="D3064" s="1" t="s">
        <v>16113</v>
      </c>
      <c r="E3064" s="2" t="str">
        <f>IFERROR(__xludf.DUMMYFUNCTION("INDEX(SPLIT(A3064, ""_""), 2)"),"sacrifice")</f>
        <v>sacrifice</v>
      </c>
      <c r="F3064" s="1" t="s">
        <v>7706</v>
      </c>
      <c r="G3064" s="2">
        <f>IFERROR(__xludf.DUMMYFUNCTION("IF(B3064="""","""",COUNTA(SPLIT(B3064,"" "")))"),20.0)</f>
        <v>20</v>
      </c>
    </row>
    <row r="3065">
      <c r="A3065" s="1" t="s">
        <v>7603</v>
      </c>
      <c r="B3065" s="1" t="s">
        <v>7604</v>
      </c>
      <c r="C3065" s="1">
        <v>1.0</v>
      </c>
      <c r="D3065" s="1" t="s">
        <v>16113</v>
      </c>
      <c r="E3065" s="2" t="str">
        <f>IFERROR(__xludf.DUMMYFUNCTION("INDEX(SPLIT(A3065, ""_""), 2)"),"sacrifice")</f>
        <v>sacrifice</v>
      </c>
      <c r="F3065" s="1" t="s">
        <v>7706</v>
      </c>
      <c r="G3065" s="2">
        <f>IFERROR(__xludf.DUMMYFUNCTION("IF(B3065="""","""",COUNTA(SPLIT(B3065,"" "")))"),7.0)</f>
        <v>7</v>
      </c>
    </row>
    <row r="3066">
      <c r="A3066" s="1" t="s">
        <v>7605</v>
      </c>
      <c r="B3066" s="1" t="s">
        <v>7606</v>
      </c>
      <c r="C3066" s="1">
        <v>1.0</v>
      </c>
      <c r="D3066" s="1" t="s">
        <v>16113</v>
      </c>
      <c r="E3066" s="2" t="str">
        <f>IFERROR(__xludf.DUMMYFUNCTION("INDEX(SPLIT(A3066, ""_""), 2)"),"sacrifice")</f>
        <v>sacrifice</v>
      </c>
      <c r="F3066" s="1" t="s">
        <v>7706</v>
      </c>
      <c r="G3066" s="2">
        <f>IFERROR(__xludf.DUMMYFUNCTION("IF(B3066="""","""",COUNTA(SPLIT(B3066,"" "")))"),5.0)</f>
        <v>5</v>
      </c>
    </row>
    <row r="3067">
      <c r="A3067" s="1" t="s">
        <v>7607</v>
      </c>
      <c r="B3067" s="1" t="s">
        <v>7608</v>
      </c>
      <c r="C3067" s="1">
        <v>1.0</v>
      </c>
      <c r="D3067" s="1" t="s">
        <v>16113</v>
      </c>
      <c r="E3067" s="2" t="str">
        <f>IFERROR(__xludf.DUMMYFUNCTION("INDEX(SPLIT(A3067, ""_""), 2)"),"sacrifice")</f>
        <v>sacrifice</v>
      </c>
      <c r="F3067" s="1" t="s">
        <v>7706</v>
      </c>
      <c r="G3067" s="2">
        <f>IFERROR(__xludf.DUMMYFUNCTION("IF(B3067="""","""",COUNTA(SPLIT(B3067,"" "")))"),3.0)</f>
        <v>3</v>
      </c>
    </row>
    <row r="3068">
      <c r="A3068" s="1" t="s">
        <v>7609</v>
      </c>
      <c r="B3068" s="1" t="s">
        <v>7610</v>
      </c>
      <c r="C3068" s="1">
        <v>1.0</v>
      </c>
      <c r="D3068" s="1" t="s">
        <v>16113</v>
      </c>
      <c r="E3068" s="2" t="str">
        <f>IFERROR(__xludf.DUMMYFUNCTION("INDEX(SPLIT(A3068, ""_""), 2)"),"sacrifice")</f>
        <v>sacrifice</v>
      </c>
      <c r="F3068" s="1" t="s">
        <v>7706</v>
      </c>
      <c r="G3068" s="2">
        <f>IFERROR(__xludf.DUMMYFUNCTION("IF(B3068="""","""",COUNTA(SPLIT(B3068,"" "")))"),35.0)</f>
        <v>35</v>
      </c>
    </row>
    <row r="3069">
      <c r="A3069" s="1" t="s">
        <v>7611</v>
      </c>
      <c r="B3069" s="1" t="s">
        <v>7612</v>
      </c>
      <c r="C3069" s="1">
        <v>1.0</v>
      </c>
      <c r="D3069" s="1" t="s">
        <v>16113</v>
      </c>
      <c r="E3069" s="2" t="str">
        <f>IFERROR(__xludf.DUMMYFUNCTION("INDEX(SPLIT(A3069, ""_""), 2)"),"sacrifice")</f>
        <v>sacrifice</v>
      </c>
      <c r="F3069" s="1" t="s">
        <v>7706</v>
      </c>
      <c r="G3069" s="2">
        <f>IFERROR(__xludf.DUMMYFUNCTION("IF(B3069="""","""",COUNTA(SPLIT(B3069,"" "")))"),24.0)</f>
        <v>24</v>
      </c>
    </row>
    <row r="3070">
      <c r="A3070" s="1" t="s">
        <v>7613</v>
      </c>
      <c r="B3070" s="1" t="s">
        <v>7614</v>
      </c>
      <c r="C3070" s="1">
        <v>1.0</v>
      </c>
      <c r="D3070" s="1" t="s">
        <v>16113</v>
      </c>
      <c r="E3070" s="2" t="str">
        <f>IFERROR(__xludf.DUMMYFUNCTION("INDEX(SPLIT(A3070, ""_""), 2)"),"sacrifice")</f>
        <v>sacrifice</v>
      </c>
      <c r="F3070" s="1" t="s">
        <v>7706</v>
      </c>
      <c r="G3070" s="2">
        <f>IFERROR(__xludf.DUMMYFUNCTION("IF(B3070="""","""",COUNTA(SPLIT(B3070,"" "")))"),18.0)</f>
        <v>18</v>
      </c>
    </row>
    <row r="3071">
      <c r="A3071" s="1" t="s">
        <v>7615</v>
      </c>
      <c r="B3071" s="1" t="s">
        <v>7616</v>
      </c>
      <c r="C3071" s="1">
        <v>1.0</v>
      </c>
      <c r="D3071" s="1" t="s">
        <v>16113</v>
      </c>
      <c r="E3071" s="2" t="str">
        <f>IFERROR(__xludf.DUMMYFUNCTION("INDEX(SPLIT(A3071, ""_""), 2)"),"sacrifice")</f>
        <v>sacrifice</v>
      </c>
      <c r="F3071" s="1" t="s">
        <v>7706</v>
      </c>
      <c r="G3071" s="2">
        <f>IFERROR(__xludf.DUMMYFUNCTION("IF(B3071="""","""",COUNTA(SPLIT(B3071,"" "")))"),24.0)</f>
        <v>24</v>
      </c>
    </row>
    <row r="3072">
      <c r="A3072" s="1" t="s">
        <v>7617</v>
      </c>
      <c r="B3072" s="1" t="s">
        <v>7618</v>
      </c>
      <c r="C3072" s="1">
        <v>2.0</v>
      </c>
      <c r="D3072" s="1" t="s">
        <v>16118</v>
      </c>
      <c r="E3072" s="2" t="str">
        <f>IFERROR(__xludf.DUMMYFUNCTION("INDEX(SPLIT(A3072, ""_""), 2)"),"sacrifice")</f>
        <v>sacrifice</v>
      </c>
      <c r="F3072" s="1" t="s">
        <v>7706</v>
      </c>
      <c r="G3072" s="2">
        <f>IFERROR(__xludf.DUMMYFUNCTION("IF(B3072="""","""",COUNTA(SPLIT(B3072,"" "")))"),24.0)</f>
        <v>24</v>
      </c>
    </row>
    <row r="3073">
      <c r="A3073" s="1" t="s">
        <v>7619</v>
      </c>
      <c r="B3073" s="1" t="s">
        <v>7620</v>
      </c>
      <c r="C3073" s="1">
        <v>9.0</v>
      </c>
      <c r="D3073" s="1" t="s">
        <v>16120</v>
      </c>
      <c r="E3073" s="2" t="str">
        <f>IFERROR(__xludf.DUMMYFUNCTION("INDEX(SPLIT(A3073, ""_""), 2)"),"sacrifice")</f>
        <v>sacrifice</v>
      </c>
      <c r="F3073" s="1" t="s">
        <v>7706</v>
      </c>
      <c r="G3073" s="2">
        <f>IFERROR(__xludf.DUMMYFUNCTION("IF(B3073="""","""",COUNTA(SPLIT(B3073,"" "")))"),8.0)</f>
        <v>8</v>
      </c>
    </row>
    <row r="3074">
      <c r="A3074" s="1" t="s">
        <v>7621</v>
      </c>
      <c r="B3074" s="1" t="s">
        <v>7622</v>
      </c>
      <c r="C3074" s="1">
        <v>2.0</v>
      </c>
      <c r="D3074" s="1" t="s">
        <v>16118</v>
      </c>
      <c r="E3074" s="2" t="str">
        <f>IFERROR(__xludf.DUMMYFUNCTION("INDEX(SPLIT(A3074, ""_""), 2)"),"sacrifice")</f>
        <v>sacrifice</v>
      </c>
      <c r="F3074" s="1" t="s">
        <v>7706</v>
      </c>
      <c r="G3074" s="2">
        <f>IFERROR(__xludf.DUMMYFUNCTION("IF(B3074="""","""",COUNTA(SPLIT(B3074,"" "")))"),10.0)</f>
        <v>10</v>
      </c>
    </row>
    <row r="3075">
      <c r="A3075" s="1" t="s">
        <v>7623</v>
      </c>
      <c r="B3075" s="1" t="s">
        <v>7624</v>
      </c>
      <c r="C3075" s="1">
        <v>1.0</v>
      </c>
      <c r="D3075" s="1" t="s">
        <v>16113</v>
      </c>
      <c r="E3075" s="2" t="str">
        <f>IFERROR(__xludf.DUMMYFUNCTION("INDEX(SPLIT(A3075, ""_""), 2)"),"sacrifice")</f>
        <v>sacrifice</v>
      </c>
      <c r="F3075" s="1" t="s">
        <v>7706</v>
      </c>
      <c r="G3075" s="2">
        <f>IFERROR(__xludf.DUMMYFUNCTION("IF(B3075="""","""",COUNTA(SPLIT(B3075,"" "")))"),34.0)</f>
        <v>34</v>
      </c>
    </row>
    <row r="3076">
      <c r="A3076" s="1" t="s">
        <v>7625</v>
      </c>
      <c r="B3076" s="1" t="s">
        <v>7626</v>
      </c>
      <c r="C3076" s="1">
        <v>1.0</v>
      </c>
      <c r="D3076" s="1" t="s">
        <v>16113</v>
      </c>
      <c r="E3076" s="2" t="str">
        <f>IFERROR(__xludf.DUMMYFUNCTION("INDEX(SPLIT(A3076, ""_""), 2)"),"sacrifice")</f>
        <v>sacrifice</v>
      </c>
      <c r="F3076" s="1" t="s">
        <v>7706</v>
      </c>
      <c r="G3076" s="2">
        <f>IFERROR(__xludf.DUMMYFUNCTION("IF(B3076="""","""",COUNTA(SPLIT(B3076,"" "")))"),19.0)</f>
        <v>19</v>
      </c>
    </row>
    <row r="3077">
      <c r="A3077" s="1" t="s">
        <v>7627</v>
      </c>
      <c r="B3077" s="1" t="s">
        <v>7628</v>
      </c>
      <c r="C3077" s="1">
        <v>1.0</v>
      </c>
      <c r="D3077" s="1" t="s">
        <v>16113</v>
      </c>
      <c r="E3077" s="2" t="str">
        <f>IFERROR(__xludf.DUMMYFUNCTION("INDEX(SPLIT(A3077, ""_""), 2)"),"sacrifice")</f>
        <v>sacrifice</v>
      </c>
      <c r="F3077" s="1" t="s">
        <v>7706</v>
      </c>
      <c r="G3077" s="2">
        <f>IFERROR(__xludf.DUMMYFUNCTION("IF(B3077="""","""",COUNTA(SPLIT(B3077,"" "")))"),16.0)</f>
        <v>16</v>
      </c>
    </row>
    <row r="3078">
      <c r="A3078" s="1" t="s">
        <v>7629</v>
      </c>
      <c r="B3078" s="1" t="s">
        <v>7630</v>
      </c>
      <c r="C3078" s="1">
        <v>1.0</v>
      </c>
      <c r="D3078" s="1" t="s">
        <v>16113</v>
      </c>
      <c r="E3078" s="2" t="str">
        <f>IFERROR(__xludf.DUMMYFUNCTION("INDEX(SPLIT(A3078, ""_""), 2)"),"sacrifice")</f>
        <v>sacrifice</v>
      </c>
      <c r="F3078" s="1" t="s">
        <v>7706</v>
      </c>
      <c r="G3078" s="2">
        <f>IFERROR(__xludf.DUMMYFUNCTION("IF(B3078="""","""",COUNTA(SPLIT(B3078,"" "")))"),30.0)</f>
        <v>30</v>
      </c>
    </row>
    <row r="3079">
      <c r="A3079" s="1" t="s">
        <v>7631</v>
      </c>
      <c r="B3079" s="1" t="s">
        <v>7632</v>
      </c>
      <c r="C3079" s="1">
        <v>1.0</v>
      </c>
      <c r="D3079" s="1" t="s">
        <v>16113</v>
      </c>
      <c r="E3079" s="2" t="str">
        <f>IFERROR(__xludf.DUMMYFUNCTION("INDEX(SPLIT(A3079, ""_""), 2)"),"sacrifice")</f>
        <v>sacrifice</v>
      </c>
      <c r="F3079" s="1" t="s">
        <v>7706</v>
      </c>
      <c r="G3079" s="2">
        <f>IFERROR(__xludf.DUMMYFUNCTION("IF(B3079="""","""",COUNTA(SPLIT(B3079,"" "")))"),32.0)</f>
        <v>32</v>
      </c>
    </row>
    <row r="3080">
      <c r="A3080" s="1" t="s">
        <v>7633</v>
      </c>
      <c r="B3080" s="1" t="s">
        <v>7634</v>
      </c>
      <c r="C3080" s="1">
        <v>2.0</v>
      </c>
      <c r="D3080" s="1" t="s">
        <v>16118</v>
      </c>
      <c r="E3080" s="2" t="str">
        <f>IFERROR(__xludf.DUMMYFUNCTION("INDEX(SPLIT(A3080, ""_""), 2)"),"sacrifice")</f>
        <v>sacrifice</v>
      </c>
      <c r="F3080" s="1" t="s">
        <v>7706</v>
      </c>
      <c r="G3080" s="2">
        <f>IFERROR(__xludf.DUMMYFUNCTION("IF(B3080="""","""",COUNTA(SPLIT(B3080,"" "")))"),35.0)</f>
        <v>35</v>
      </c>
    </row>
    <row r="3081">
      <c r="A3081" s="1" t="s">
        <v>7635</v>
      </c>
      <c r="B3081" s="1" t="s">
        <v>7636</v>
      </c>
      <c r="C3081" s="1">
        <v>1.0</v>
      </c>
      <c r="D3081" s="1" t="s">
        <v>16113</v>
      </c>
      <c r="E3081" s="2" t="str">
        <f>IFERROR(__xludf.DUMMYFUNCTION("INDEX(SPLIT(A3081, ""_""), 2)"),"sacrifice")</f>
        <v>sacrifice</v>
      </c>
      <c r="F3081" s="1" t="s">
        <v>7706</v>
      </c>
      <c r="G3081" s="2">
        <f>IFERROR(__xludf.DUMMYFUNCTION("IF(B3081="""","""",COUNTA(SPLIT(B3081,"" "")))"),15.0)</f>
        <v>15</v>
      </c>
    </row>
    <row r="3082">
      <c r="A3082" s="1" t="s">
        <v>7637</v>
      </c>
      <c r="B3082" s="1" t="s">
        <v>7638</v>
      </c>
      <c r="C3082" s="1">
        <v>2.0</v>
      </c>
      <c r="D3082" s="1" t="s">
        <v>16118</v>
      </c>
      <c r="E3082" s="2" t="str">
        <f>IFERROR(__xludf.DUMMYFUNCTION("INDEX(SPLIT(A3082, ""_""), 2)"),"sacrifice")</f>
        <v>sacrifice</v>
      </c>
      <c r="F3082" s="1" t="s">
        <v>7706</v>
      </c>
      <c r="G3082" s="2">
        <f>IFERROR(__xludf.DUMMYFUNCTION("IF(B3082="""","""",COUNTA(SPLIT(B3082,"" "")))"),22.0)</f>
        <v>22</v>
      </c>
    </row>
    <row r="3083">
      <c r="A3083" s="1" t="s">
        <v>7639</v>
      </c>
      <c r="B3083" s="1" t="s">
        <v>7640</v>
      </c>
      <c r="C3083" s="1">
        <v>1.0</v>
      </c>
      <c r="D3083" s="1" t="s">
        <v>16113</v>
      </c>
      <c r="E3083" s="2" t="str">
        <f>IFERROR(__xludf.DUMMYFUNCTION("INDEX(SPLIT(A3083, ""_""), 2)"),"sacrifice")</f>
        <v>sacrifice</v>
      </c>
      <c r="F3083" s="1" t="s">
        <v>7706</v>
      </c>
      <c r="G3083" s="2">
        <f>IFERROR(__xludf.DUMMYFUNCTION("IF(B3083="""","""",COUNTA(SPLIT(B3083,"" "")))"),27.0)</f>
        <v>27</v>
      </c>
    </row>
    <row r="3084">
      <c r="A3084" s="1" t="s">
        <v>7641</v>
      </c>
      <c r="B3084" s="1" t="s">
        <v>7642</v>
      </c>
      <c r="C3084" s="1">
        <v>2.0</v>
      </c>
      <c r="D3084" s="1" t="s">
        <v>16118</v>
      </c>
      <c r="E3084" s="2" t="str">
        <f>IFERROR(__xludf.DUMMYFUNCTION("INDEX(SPLIT(A3084, ""_""), 2)"),"sacrifice")</f>
        <v>sacrifice</v>
      </c>
      <c r="F3084" s="1" t="s">
        <v>7706</v>
      </c>
      <c r="G3084" s="2">
        <f>IFERROR(__xludf.DUMMYFUNCTION("IF(B3084="""","""",COUNTA(SPLIT(B3084,"" "")))"),32.0)</f>
        <v>32</v>
      </c>
    </row>
    <row r="3085">
      <c r="A3085" s="1" t="s">
        <v>7643</v>
      </c>
      <c r="B3085" s="1" t="s">
        <v>7644</v>
      </c>
      <c r="C3085" s="1">
        <v>2.0</v>
      </c>
      <c r="D3085" s="1" t="s">
        <v>16118</v>
      </c>
      <c r="E3085" s="2" t="str">
        <f>IFERROR(__xludf.DUMMYFUNCTION("INDEX(SPLIT(A3085, ""_""), 2)"),"sacrifice")</f>
        <v>sacrifice</v>
      </c>
      <c r="F3085" s="1" t="s">
        <v>7706</v>
      </c>
      <c r="G3085" s="2">
        <f>IFERROR(__xludf.DUMMYFUNCTION("IF(B3085="""","""",COUNTA(SPLIT(B3085,"" "")))"),18.0)</f>
        <v>18</v>
      </c>
    </row>
    <row r="3086">
      <c r="A3086" s="1" t="s">
        <v>7645</v>
      </c>
      <c r="B3086" s="1" t="s">
        <v>7646</v>
      </c>
      <c r="C3086" s="1">
        <v>1.0</v>
      </c>
      <c r="D3086" s="1" t="s">
        <v>16113</v>
      </c>
      <c r="E3086" s="2" t="str">
        <f>IFERROR(__xludf.DUMMYFUNCTION("INDEX(SPLIT(A3086, ""_""), 2)"),"sacrifice")</f>
        <v>sacrifice</v>
      </c>
      <c r="F3086" s="1" t="s">
        <v>7706</v>
      </c>
      <c r="G3086" s="2">
        <f>IFERROR(__xludf.DUMMYFUNCTION("IF(B3086="""","""",COUNTA(SPLIT(B3086,"" "")))"),21.0)</f>
        <v>21</v>
      </c>
    </row>
    <row r="3087">
      <c r="A3087" s="1" t="s">
        <v>7647</v>
      </c>
      <c r="B3087" s="1" t="s">
        <v>7648</v>
      </c>
      <c r="C3087" s="1">
        <v>1.0</v>
      </c>
      <c r="D3087" s="1" t="s">
        <v>16113</v>
      </c>
      <c r="E3087" s="2" t="str">
        <f>IFERROR(__xludf.DUMMYFUNCTION("INDEX(SPLIT(A3087, ""_""), 2)"),"sacrifice")</f>
        <v>sacrifice</v>
      </c>
      <c r="F3087" s="1" t="s">
        <v>7706</v>
      </c>
      <c r="G3087" s="2">
        <f>IFERROR(__xludf.DUMMYFUNCTION("IF(B3087="""","""",COUNTA(SPLIT(B3087,"" "")))"),32.0)</f>
        <v>32</v>
      </c>
    </row>
    <row r="3088">
      <c r="A3088" s="1" t="s">
        <v>7649</v>
      </c>
      <c r="B3088" s="1" t="s">
        <v>7650</v>
      </c>
      <c r="C3088" s="1">
        <v>1.0</v>
      </c>
      <c r="D3088" s="1" t="s">
        <v>16113</v>
      </c>
      <c r="E3088" s="2" t="str">
        <f>IFERROR(__xludf.DUMMYFUNCTION("INDEX(SPLIT(A3088, ""_""), 2)"),"sacrifice")</f>
        <v>sacrifice</v>
      </c>
      <c r="F3088" s="1" t="s">
        <v>7706</v>
      </c>
      <c r="G3088" s="2">
        <f>IFERROR(__xludf.DUMMYFUNCTION("IF(B3088="""","""",COUNTA(SPLIT(B3088,"" "")))"),32.0)</f>
        <v>32</v>
      </c>
    </row>
    <row r="3089">
      <c r="A3089" s="1" t="s">
        <v>7651</v>
      </c>
      <c r="B3089" s="1" t="s">
        <v>7652</v>
      </c>
      <c r="C3089" s="1">
        <v>2.0</v>
      </c>
      <c r="D3089" s="1" t="s">
        <v>16118</v>
      </c>
      <c r="E3089" s="2" t="str">
        <f>IFERROR(__xludf.DUMMYFUNCTION("INDEX(SPLIT(A3089, ""_""), 2)"),"sacrifice")</f>
        <v>sacrifice</v>
      </c>
      <c r="F3089" s="1" t="s">
        <v>7706</v>
      </c>
      <c r="G3089" s="2">
        <f>IFERROR(__xludf.DUMMYFUNCTION("IF(B3089="""","""",COUNTA(SPLIT(B3089,"" "")))"),23.0)</f>
        <v>23</v>
      </c>
    </row>
    <row r="3090">
      <c r="A3090" s="1" t="s">
        <v>7653</v>
      </c>
      <c r="B3090" s="1" t="s">
        <v>7654</v>
      </c>
      <c r="C3090" s="1">
        <v>1.0</v>
      </c>
      <c r="D3090" s="1" t="s">
        <v>16113</v>
      </c>
      <c r="E3090" s="2" t="str">
        <f>IFERROR(__xludf.DUMMYFUNCTION("INDEX(SPLIT(A3090, ""_""), 2)"),"sacrifice")</f>
        <v>sacrifice</v>
      </c>
      <c r="F3090" s="1" t="s">
        <v>7706</v>
      </c>
      <c r="G3090" s="2">
        <f>IFERROR(__xludf.DUMMYFUNCTION("IF(B3090="""","""",COUNTA(SPLIT(B3090,"" "")))"),22.0)</f>
        <v>22</v>
      </c>
    </row>
    <row r="3091">
      <c r="A3091" s="1" t="s">
        <v>7655</v>
      </c>
      <c r="B3091" s="1" t="s">
        <v>7656</v>
      </c>
      <c r="C3091" s="1">
        <v>1.0</v>
      </c>
      <c r="D3091" s="1" t="s">
        <v>16113</v>
      </c>
      <c r="E3091" s="2" t="str">
        <f>IFERROR(__xludf.DUMMYFUNCTION("INDEX(SPLIT(A3091, ""_""), 2)"),"sacrifice")</f>
        <v>sacrifice</v>
      </c>
      <c r="F3091" s="1" t="s">
        <v>7706</v>
      </c>
      <c r="G3091" s="2">
        <f>IFERROR(__xludf.DUMMYFUNCTION("IF(B3091="""","""",COUNTA(SPLIT(B3091,"" "")))"),27.0)</f>
        <v>27</v>
      </c>
    </row>
    <row r="3092">
      <c r="A3092" s="1" t="s">
        <v>7657</v>
      </c>
      <c r="B3092" s="1" t="s">
        <v>7658</v>
      </c>
      <c r="C3092" s="1">
        <v>1.0</v>
      </c>
      <c r="D3092" s="1" t="s">
        <v>16113</v>
      </c>
      <c r="E3092" s="2" t="str">
        <f>IFERROR(__xludf.DUMMYFUNCTION("INDEX(SPLIT(A3092, ""_""), 2)"),"sacrifice")</f>
        <v>sacrifice</v>
      </c>
      <c r="F3092" s="1" t="s">
        <v>7706</v>
      </c>
      <c r="G3092" s="2">
        <f>IFERROR(__xludf.DUMMYFUNCTION("IF(B3092="""","""",COUNTA(SPLIT(B3092,"" "")))"),22.0)</f>
        <v>22</v>
      </c>
    </row>
    <row r="3093">
      <c r="A3093" s="1" t="s">
        <v>7659</v>
      </c>
      <c r="B3093" s="1" t="s">
        <v>7660</v>
      </c>
      <c r="C3093" s="1">
        <v>1.0</v>
      </c>
      <c r="D3093" s="1" t="s">
        <v>16113</v>
      </c>
      <c r="E3093" s="2" t="str">
        <f>IFERROR(__xludf.DUMMYFUNCTION("INDEX(SPLIT(A3093, ""_""), 2)"),"sacrifice")</f>
        <v>sacrifice</v>
      </c>
      <c r="F3093" s="1" t="s">
        <v>7706</v>
      </c>
      <c r="G3093" s="2">
        <f>IFERROR(__xludf.DUMMYFUNCTION("IF(B3093="""","""",COUNTA(SPLIT(B3093,"" "")))"),15.0)</f>
        <v>15</v>
      </c>
    </row>
    <row r="3094">
      <c r="A3094" s="1" t="s">
        <v>7661</v>
      </c>
      <c r="B3094" s="1" t="s">
        <v>7662</v>
      </c>
      <c r="C3094" s="1">
        <v>1.0</v>
      </c>
      <c r="D3094" s="1" t="s">
        <v>16113</v>
      </c>
      <c r="E3094" s="2" t="str">
        <f>IFERROR(__xludf.DUMMYFUNCTION("INDEX(SPLIT(A3094, ""_""), 2)"),"sacrifice")</f>
        <v>sacrifice</v>
      </c>
      <c r="F3094" s="1" t="s">
        <v>7706</v>
      </c>
      <c r="G3094" s="2">
        <f>IFERROR(__xludf.DUMMYFUNCTION("IF(B3094="""","""",COUNTA(SPLIT(B3094,"" "")))"),27.0)</f>
        <v>27</v>
      </c>
    </row>
    <row r="3095">
      <c r="A3095" s="1" t="s">
        <v>7663</v>
      </c>
      <c r="B3095" s="1" t="s">
        <v>7664</v>
      </c>
      <c r="C3095" s="1">
        <v>1.0</v>
      </c>
      <c r="D3095" s="1" t="s">
        <v>16113</v>
      </c>
      <c r="E3095" s="2" t="str">
        <f>IFERROR(__xludf.DUMMYFUNCTION("INDEX(SPLIT(A3095, ""_""), 2)"),"sacrifice")</f>
        <v>sacrifice</v>
      </c>
      <c r="F3095" s="1" t="s">
        <v>7706</v>
      </c>
      <c r="G3095" s="2">
        <f>IFERROR(__xludf.DUMMYFUNCTION("IF(B3095="""","""",COUNTA(SPLIT(B3095,"" "")))"),34.0)</f>
        <v>34</v>
      </c>
    </row>
    <row r="3096">
      <c r="A3096" s="1" t="s">
        <v>7665</v>
      </c>
      <c r="B3096" s="1" t="s">
        <v>7666</v>
      </c>
      <c r="C3096" s="1">
        <v>2.0</v>
      </c>
      <c r="D3096" s="1" t="s">
        <v>16118</v>
      </c>
      <c r="E3096" s="2" t="str">
        <f>IFERROR(__xludf.DUMMYFUNCTION("INDEX(SPLIT(A3096, ""_""), 2)"),"sacrifice")</f>
        <v>sacrifice</v>
      </c>
      <c r="F3096" s="1" t="s">
        <v>7706</v>
      </c>
      <c r="G3096" s="2">
        <f>IFERROR(__xludf.DUMMYFUNCTION("IF(B3096="""","""",COUNTA(SPLIT(B3096,"" "")))"),14.0)</f>
        <v>14</v>
      </c>
    </row>
    <row r="3097">
      <c r="A3097" s="1" t="s">
        <v>7667</v>
      </c>
      <c r="B3097" s="1" t="s">
        <v>7668</v>
      </c>
      <c r="C3097" s="1">
        <v>9.0</v>
      </c>
      <c r="D3097" s="1" t="s">
        <v>16120</v>
      </c>
      <c r="E3097" s="2" t="str">
        <f>IFERROR(__xludf.DUMMYFUNCTION("INDEX(SPLIT(A3097, ""_""), 2)"),"sacrifice")</f>
        <v>sacrifice</v>
      </c>
      <c r="F3097" s="1" t="s">
        <v>7706</v>
      </c>
      <c r="G3097" s="2">
        <f>IFERROR(__xludf.DUMMYFUNCTION("IF(B3097="""","""",COUNTA(SPLIT(B3097,"" "")))"),3.0)</f>
        <v>3</v>
      </c>
    </row>
    <row r="3098">
      <c r="A3098" s="1" t="s">
        <v>7669</v>
      </c>
      <c r="B3098" s="1" t="s">
        <v>7670</v>
      </c>
      <c r="C3098" s="1">
        <v>2.0</v>
      </c>
      <c r="D3098" s="1" t="s">
        <v>16118</v>
      </c>
      <c r="E3098" s="2" t="str">
        <f>IFERROR(__xludf.DUMMYFUNCTION("INDEX(SPLIT(A3098, ""_""), 2)"),"sacrifice")</f>
        <v>sacrifice</v>
      </c>
      <c r="F3098" s="1" t="s">
        <v>7706</v>
      </c>
      <c r="G3098" s="2">
        <f>IFERROR(__xludf.DUMMYFUNCTION("IF(B3098="""","""",COUNTA(SPLIT(B3098,"" "")))"),2.0)</f>
        <v>2</v>
      </c>
    </row>
    <row r="3099">
      <c r="A3099" s="1" t="s">
        <v>7671</v>
      </c>
      <c r="B3099" s="1" t="s">
        <v>7672</v>
      </c>
      <c r="C3099" s="1">
        <v>1.0</v>
      </c>
      <c r="D3099" s="1" t="s">
        <v>16113</v>
      </c>
      <c r="E3099" s="2" t="str">
        <f>IFERROR(__xludf.DUMMYFUNCTION("INDEX(SPLIT(A3099, ""_""), 2)"),"sacrifice")</f>
        <v>sacrifice</v>
      </c>
      <c r="F3099" s="1" t="s">
        <v>7706</v>
      </c>
      <c r="G3099" s="2">
        <f>IFERROR(__xludf.DUMMYFUNCTION("IF(B3099="""","""",COUNTA(SPLIT(B3099,"" "")))"),21.0)</f>
        <v>21</v>
      </c>
    </row>
    <row r="3100">
      <c r="A3100" s="1" t="s">
        <v>7673</v>
      </c>
      <c r="B3100" s="1" t="s">
        <v>7674</v>
      </c>
      <c r="C3100" s="1">
        <v>1.0</v>
      </c>
      <c r="D3100" s="1" t="s">
        <v>16113</v>
      </c>
      <c r="E3100" s="2" t="str">
        <f>IFERROR(__xludf.DUMMYFUNCTION("INDEX(SPLIT(A3100, ""_""), 2)"),"sacrifice")</f>
        <v>sacrifice</v>
      </c>
      <c r="F3100" s="1" t="s">
        <v>7706</v>
      </c>
      <c r="G3100" s="2">
        <f>IFERROR(__xludf.DUMMYFUNCTION("IF(B3100="""","""",COUNTA(SPLIT(B3100,"" "")))"),19.0)</f>
        <v>19</v>
      </c>
    </row>
    <row r="3101">
      <c r="A3101" s="1" t="s">
        <v>7675</v>
      </c>
      <c r="B3101" s="1" t="s">
        <v>7676</v>
      </c>
      <c r="C3101" s="1">
        <v>1.0</v>
      </c>
      <c r="D3101" s="1" t="s">
        <v>16113</v>
      </c>
      <c r="E3101" s="2" t="str">
        <f>IFERROR(__xludf.DUMMYFUNCTION("INDEX(SPLIT(A3101, ""_""), 2)"),"sacrifice")</f>
        <v>sacrifice</v>
      </c>
      <c r="F3101" s="1" t="s">
        <v>7706</v>
      </c>
      <c r="G3101" s="2">
        <f>IFERROR(__xludf.DUMMYFUNCTION("IF(B3101="""","""",COUNTA(SPLIT(B3101,"" "")))"),27.0)</f>
        <v>27</v>
      </c>
    </row>
    <row r="3102">
      <c r="A3102" s="1" t="s">
        <v>7677</v>
      </c>
      <c r="B3102" s="1" t="s">
        <v>7678</v>
      </c>
      <c r="C3102" s="1">
        <v>1.0</v>
      </c>
      <c r="D3102" s="1" t="s">
        <v>16113</v>
      </c>
      <c r="E3102" s="2" t="str">
        <f>IFERROR(__xludf.DUMMYFUNCTION("INDEX(SPLIT(A3102, ""_""), 2)"),"sacrifice")</f>
        <v>sacrifice</v>
      </c>
      <c r="F3102" s="1" t="s">
        <v>7706</v>
      </c>
      <c r="G3102" s="2">
        <f>IFERROR(__xludf.DUMMYFUNCTION("IF(B3102="""","""",COUNTA(SPLIT(B3102,"" "")))"),15.0)</f>
        <v>15</v>
      </c>
    </row>
    <row r="3103">
      <c r="A3103" s="1" t="s">
        <v>7679</v>
      </c>
      <c r="B3103" s="1" t="s">
        <v>7680</v>
      </c>
      <c r="C3103" s="1">
        <v>1.0</v>
      </c>
      <c r="D3103" s="1" t="s">
        <v>16113</v>
      </c>
      <c r="E3103" s="2" t="str">
        <f>IFERROR(__xludf.DUMMYFUNCTION("INDEX(SPLIT(A3103, ""_""), 2)"),"sacrifice")</f>
        <v>sacrifice</v>
      </c>
      <c r="F3103" s="1" t="s">
        <v>7706</v>
      </c>
      <c r="G3103" s="2">
        <f>IFERROR(__xludf.DUMMYFUNCTION("IF(B3103="""","""",COUNTA(SPLIT(B3103,"" "")))"),21.0)</f>
        <v>21</v>
      </c>
    </row>
    <row r="3104">
      <c r="A3104" s="1" t="s">
        <v>7681</v>
      </c>
      <c r="B3104" s="1" t="s">
        <v>7682</v>
      </c>
      <c r="C3104" s="1">
        <v>1.0</v>
      </c>
      <c r="D3104" s="1" t="s">
        <v>16113</v>
      </c>
      <c r="E3104" s="2" t="str">
        <f>IFERROR(__xludf.DUMMYFUNCTION("INDEX(SPLIT(A3104, ""_""), 2)"),"sacrifice")</f>
        <v>sacrifice</v>
      </c>
      <c r="F3104" s="1" t="s">
        <v>7706</v>
      </c>
      <c r="G3104" s="2">
        <f>IFERROR(__xludf.DUMMYFUNCTION("IF(B3104="""","""",COUNTA(SPLIT(B3104,"" "")))"),23.0)</f>
        <v>23</v>
      </c>
    </row>
    <row r="3105">
      <c r="A3105" s="1" t="s">
        <v>7683</v>
      </c>
      <c r="B3105" s="1" t="s">
        <v>7684</v>
      </c>
      <c r="C3105" s="1">
        <v>1.0</v>
      </c>
      <c r="D3105" s="1" t="s">
        <v>16113</v>
      </c>
      <c r="E3105" s="2" t="str">
        <f>IFERROR(__xludf.DUMMYFUNCTION("INDEX(SPLIT(A3105, ""_""), 2)"),"sacrifice")</f>
        <v>sacrifice</v>
      </c>
      <c r="F3105" s="1" t="s">
        <v>7706</v>
      </c>
      <c r="G3105" s="2">
        <f>IFERROR(__xludf.DUMMYFUNCTION("IF(B3105="""","""",COUNTA(SPLIT(B3105,"" "")))"),22.0)</f>
        <v>22</v>
      </c>
    </row>
    <row r="3106">
      <c r="A3106" s="1" t="s">
        <v>7685</v>
      </c>
      <c r="B3106" s="1" t="s">
        <v>7686</v>
      </c>
      <c r="C3106" s="1">
        <v>1.0</v>
      </c>
      <c r="D3106" s="1" t="s">
        <v>16113</v>
      </c>
      <c r="E3106" s="2" t="str">
        <f>IFERROR(__xludf.DUMMYFUNCTION("INDEX(SPLIT(A3106, ""_""), 2)"),"sacrifice")</f>
        <v>sacrifice</v>
      </c>
      <c r="F3106" s="1" t="s">
        <v>7706</v>
      </c>
      <c r="G3106" s="2">
        <f>IFERROR(__xludf.DUMMYFUNCTION("IF(B3106="""","""",COUNTA(SPLIT(B3106,"" "")))"),18.0)</f>
        <v>18</v>
      </c>
    </row>
    <row r="3107">
      <c r="A3107" s="1" t="s">
        <v>7687</v>
      </c>
      <c r="B3107" s="1" t="s">
        <v>7688</v>
      </c>
      <c r="C3107" s="1">
        <v>1.0</v>
      </c>
      <c r="D3107" s="1" t="s">
        <v>16113</v>
      </c>
      <c r="E3107" s="2" t="str">
        <f>IFERROR(__xludf.DUMMYFUNCTION("INDEX(SPLIT(A3107, ""_""), 2)"),"sacrifice")</f>
        <v>sacrifice</v>
      </c>
      <c r="F3107" s="1" t="s">
        <v>7706</v>
      </c>
      <c r="G3107" s="2">
        <f>IFERROR(__xludf.DUMMYFUNCTION("IF(B3107="""","""",COUNTA(SPLIT(B3107,"" "")))"),15.0)</f>
        <v>15</v>
      </c>
    </row>
    <row r="3108">
      <c r="A3108" s="1" t="s">
        <v>7689</v>
      </c>
      <c r="B3108" s="1" t="s">
        <v>7690</v>
      </c>
      <c r="C3108" s="1">
        <v>1.0</v>
      </c>
      <c r="D3108" s="1" t="s">
        <v>16113</v>
      </c>
      <c r="E3108" s="2" t="str">
        <f>IFERROR(__xludf.DUMMYFUNCTION("INDEX(SPLIT(A3108, ""_""), 2)"),"sacrifice")</f>
        <v>sacrifice</v>
      </c>
      <c r="F3108" s="1" t="s">
        <v>7706</v>
      </c>
      <c r="G3108" s="2">
        <f>IFERROR(__xludf.DUMMYFUNCTION("IF(B3108="""","""",COUNTA(SPLIT(B3108,"" "")))"),14.0)</f>
        <v>14</v>
      </c>
    </row>
    <row r="3109">
      <c r="A3109" s="1" t="s">
        <v>7691</v>
      </c>
      <c r="B3109" s="1" t="s">
        <v>7692</v>
      </c>
      <c r="C3109" s="1">
        <v>1.0</v>
      </c>
      <c r="D3109" s="1" t="s">
        <v>16113</v>
      </c>
      <c r="E3109" s="2" t="str">
        <f>IFERROR(__xludf.DUMMYFUNCTION("INDEX(SPLIT(A3109, ""_""), 2)"),"sacrifice")</f>
        <v>sacrifice</v>
      </c>
      <c r="F3109" s="1" t="s">
        <v>7706</v>
      </c>
      <c r="G3109" s="2">
        <f>IFERROR(__xludf.DUMMYFUNCTION("IF(B3109="""","""",COUNTA(SPLIT(B3109,"" "")))"),17.0)</f>
        <v>17</v>
      </c>
    </row>
    <row r="3110">
      <c r="A3110" s="1" t="s">
        <v>7693</v>
      </c>
      <c r="B3110" s="1" t="s">
        <v>7694</v>
      </c>
      <c r="C3110" s="1">
        <v>1.0</v>
      </c>
      <c r="D3110" s="1" t="s">
        <v>16113</v>
      </c>
      <c r="E3110" s="2" t="str">
        <f>IFERROR(__xludf.DUMMYFUNCTION("INDEX(SPLIT(A3110, ""_""), 2)"),"sacrifice")</f>
        <v>sacrifice</v>
      </c>
      <c r="F3110" s="1" t="s">
        <v>7706</v>
      </c>
      <c r="G3110" s="2">
        <f>IFERROR(__xludf.DUMMYFUNCTION("IF(B3110="""","""",COUNTA(SPLIT(B3110,"" "")))"),5.0)</f>
        <v>5</v>
      </c>
    </row>
    <row r="3111">
      <c r="A3111" s="1" t="s">
        <v>7695</v>
      </c>
      <c r="B3111" s="1" t="s">
        <v>7696</v>
      </c>
      <c r="C3111" s="1">
        <v>1.0</v>
      </c>
      <c r="D3111" s="1" t="s">
        <v>16113</v>
      </c>
      <c r="E3111" s="2" t="str">
        <f>IFERROR(__xludf.DUMMYFUNCTION("INDEX(SPLIT(A3111, ""_""), 2)"),"sacrifice")</f>
        <v>sacrifice</v>
      </c>
      <c r="F3111" s="1" t="s">
        <v>7706</v>
      </c>
      <c r="G3111" s="2">
        <f>IFERROR(__xludf.DUMMYFUNCTION("IF(B3111="""","""",COUNTA(SPLIT(B3111,"" "")))"),5.0)</f>
        <v>5</v>
      </c>
    </row>
    <row r="3112">
      <c r="A3112" s="1" t="s">
        <v>7697</v>
      </c>
      <c r="B3112" s="1" t="s">
        <v>7698</v>
      </c>
      <c r="C3112" s="1">
        <v>1.0</v>
      </c>
      <c r="D3112" s="1" t="s">
        <v>16113</v>
      </c>
      <c r="E3112" s="2" t="str">
        <f>IFERROR(__xludf.DUMMYFUNCTION("INDEX(SPLIT(A3112, ""_""), 2)"),"sacrifice")</f>
        <v>sacrifice</v>
      </c>
      <c r="F3112" s="1" t="s">
        <v>7706</v>
      </c>
      <c r="G3112" s="2">
        <f>IFERROR(__xludf.DUMMYFUNCTION("IF(B3112="""","""",COUNTA(SPLIT(B3112,"" "")))"),19.0)</f>
        <v>19</v>
      </c>
    </row>
    <row r="3113">
      <c r="A3113" s="1" t="s">
        <v>7699</v>
      </c>
      <c r="B3113" s="1" t="s">
        <v>7700</v>
      </c>
      <c r="C3113" s="1">
        <v>2.0</v>
      </c>
      <c r="D3113" s="1" t="s">
        <v>16118</v>
      </c>
      <c r="E3113" s="2" t="str">
        <f>IFERROR(__xludf.DUMMYFUNCTION("INDEX(SPLIT(A3113, ""_""), 2)"),"sacrifice")</f>
        <v>sacrifice</v>
      </c>
      <c r="F3113" s="1" t="s">
        <v>7706</v>
      </c>
      <c r="G3113" s="2">
        <f>IFERROR(__xludf.DUMMYFUNCTION("IF(B3113="""","""",COUNTA(SPLIT(B3113,"" "")))"),15.0)</f>
        <v>15</v>
      </c>
    </row>
    <row r="3114">
      <c r="A3114" s="1" t="s">
        <v>7701</v>
      </c>
      <c r="B3114" s="1" t="s">
        <v>7702</v>
      </c>
      <c r="C3114" s="1">
        <v>9.0</v>
      </c>
      <c r="D3114" s="1" t="s">
        <v>16120</v>
      </c>
      <c r="E3114" s="2" t="str">
        <f>IFERROR(__xludf.DUMMYFUNCTION("INDEX(SPLIT(A3114, ""_""), 2)"),"sacrifice")</f>
        <v>sacrifice</v>
      </c>
      <c r="F3114" s="1" t="s">
        <v>7706</v>
      </c>
      <c r="G3114" s="2">
        <f>IFERROR(__xludf.DUMMYFUNCTION("IF(B3114="""","""",COUNTA(SPLIT(B3114,"" "")))"),21.0)</f>
        <v>21</v>
      </c>
    </row>
    <row r="3115">
      <c r="A3115" s="1" t="s">
        <v>7703</v>
      </c>
      <c r="B3115" s="1" t="s">
        <v>7704</v>
      </c>
      <c r="C3115" s="1">
        <v>2.0</v>
      </c>
      <c r="D3115" s="1" t="s">
        <v>16118</v>
      </c>
      <c r="E3115" s="2" t="str">
        <f>IFERROR(__xludf.DUMMYFUNCTION("INDEX(SPLIT(A3115, ""_""), 2)"),"sacrifice")</f>
        <v>sacrifice</v>
      </c>
      <c r="F3115" s="1" t="s">
        <v>7706</v>
      </c>
      <c r="G3115" s="2">
        <f>IFERROR(__xludf.DUMMYFUNCTION("IF(B3115="""","""",COUNTA(SPLIT(B3115,"" "")))"),6.0)</f>
        <v>6</v>
      </c>
    </row>
    <row r="3116">
      <c r="A3116" s="1" t="s">
        <v>7705</v>
      </c>
      <c r="B3116" s="1" t="s">
        <v>7706</v>
      </c>
      <c r="C3116" s="1">
        <v>1.0</v>
      </c>
      <c r="D3116" s="1" t="s">
        <v>16113</v>
      </c>
      <c r="E3116" s="2" t="str">
        <f>IFERROR(__xludf.DUMMYFUNCTION("INDEX(SPLIT(A3116, ""_""), 2)"),"sacrifice")</f>
        <v>sacrifice</v>
      </c>
      <c r="F3116" s="1" t="s">
        <v>7706</v>
      </c>
      <c r="G3116" s="2">
        <f>IFERROR(__xludf.DUMMYFUNCTION("IF(B3116="""","""",COUNTA(SPLIT(B3116,"" "")))"),4.0)</f>
        <v>4</v>
      </c>
    </row>
    <row r="3117">
      <c r="A3117" s="1" t="s">
        <v>7707</v>
      </c>
      <c r="B3117" s="1" t="s">
        <v>7708</v>
      </c>
      <c r="C3117" s="1">
        <v>1.0</v>
      </c>
      <c r="D3117" s="1" t="s">
        <v>16113</v>
      </c>
      <c r="E3117" s="2" t="str">
        <f>IFERROR(__xludf.DUMMYFUNCTION("INDEX(SPLIT(A3117, ""_""), 2)"),"sacrifice")</f>
        <v>sacrifice</v>
      </c>
      <c r="F3117" s="1" t="s">
        <v>7706</v>
      </c>
      <c r="G3117" s="2">
        <f>IFERROR(__xludf.DUMMYFUNCTION("IF(B3117="""","""",COUNTA(SPLIT(B3117,"" "")))"),20.0)</f>
        <v>20</v>
      </c>
    </row>
    <row r="3118">
      <c r="A3118" s="1" t="s">
        <v>7709</v>
      </c>
      <c r="B3118" s="1" t="s">
        <v>7710</v>
      </c>
      <c r="C3118" s="1">
        <v>1.0</v>
      </c>
      <c r="D3118" s="1" t="s">
        <v>16113</v>
      </c>
      <c r="E3118" s="2" t="str">
        <f>IFERROR(__xludf.DUMMYFUNCTION("INDEX(SPLIT(A3118, ""_""), 2)"),"sacrifice")</f>
        <v>sacrifice</v>
      </c>
      <c r="F3118" s="1" t="s">
        <v>7706</v>
      </c>
      <c r="G3118" s="2">
        <f>IFERROR(__xludf.DUMMYFUNCTION("IF(B3118="""","""",COUNTA(SPLIT(B3118,"" "")))"),23.0)</f>
        <v>23</v>
      </c>
    </row>
    <row r="3119">
      <c r="A3119" s="1" t="s">
        <v>7711</v>
      </c>
      <c r="B3119" s="1" t="s">
        <v>7712</v>
      </c>
      <c r="C3119" s="1">
        <v>1.0</v>
      </c>
      <c r="D3119" s="1" t="s">
        <v>16113</v>
      </c>
      <c r="E3119" s="2" t="str">
        <f>IFERROR(__xludf.DUMMYFUNCTION("INDEX(SPLIT(A3119, ""_""), 2)"),"sacrifice")</f>
        <v>sacrifice</v>
      </c>
      <c r="F3119" s="1" t="s">
        <v>7706</v>
      </c>
      <c r="G3119" s="2">
        <f>IFERROR(__xludf.DUMMYFUNCTION("IF(B3119="""","""",COUNTA(SPLIT(B3119,"" "")))"),40.0)</f>
        <v>40</v>
      </c>
    </row>
    <row r="3120">
      <c r="A3120" s="1" t="s">
        <v>7713</v>
      </c>
      <c r="B3120" s="1" t="s">
        <v>7714</v>
      </c>
      <c r="C3120" s="1">
        <v>1.0</v>
      </c>
      <c r="D3120" s="1" t="s">
        <v>16113</v>
      </c>
      <c r="E3120" s="2" t="str">
        <f>IFERROR(__xludf.DUMMYFUNCTION("INDEX(SPLIT(A3120, ""_""), 2)"),"sacrifice")</f>
        <v>sacrifice</v>
      </c>
      <c r="F3120" s="1" t="s">
        <v>7706</v>
      </c>
      <c r="G3120" s="2">
        <f>IFERROR(__xludf.DUMMYFUNCTION("IF(B3120="""","""",COUNTA(SPLIT(B3120,"" "")))"),23.0)</f>
        <v>23</v>
      </c>
    </row>
    <row r="3121">
      <c r="A3121" s="1" t="s">
        <v>7715</v>
      </c>
      <c r="B3121" s="1" t="s">
        <v>7716</v>
      </c>
      <c r="C3121" s="1">
        <v>2.0</v>
      </c>
      <c r="D3121" s="1" t="s">
        <v>16118</v>
      </c>
      <c r="E3121" s="2" t="str">
        <f>IFERROR(__xludf.DUMMYFUNCTION("INDEX(SPLIT(A3121, ""_""), 2)"),"sacrifice")</f>
        <v>sacrifice</v>
      </c>
      <c r="F3121" s="1" t="s">
        <v>7706</v>
      </c>
      <c r="G3121" s="2">
        <f>IFERROR(__xludf.DUMMYFUNCTION("IF(B3121="""","""",COUNTA(SPLIT(B3121,"" "")))"),22.0)</f>
        <v>22</v>
      </c>
    </row>
    <row r="3122">
      <c r="A3122" s="1" t="s">
        <v>7717</v>
      </c>
      <c r="B3122" s="1" t="s">
        <v>7718</v>
      </c>
      <c r="C3122" s="1">
        <v>1.0</v>
      </c>
      <c r="D3122" s="1" t="s">
        <v>16113</v>
      </c>
      <c r="E3122" s="2" t="str">
        <f>IFERROR(__xludf.DUMMYFUNCTION("INDEX(SPLIT(A3122, ""_""), 2)"),"sacrifice")</f>
        <v>sacrifice</v>
      </c>
      <c r="F3122" s="1" t="s">
        <v>7706</v>
      </c>
      <c r="G3122" s="2">
        <f>IFERROR(__xludf.DUMMYFUNCTION("IF(B3122="""","""",COUNTA(SPLIT(B3122,"" "")))"),4.0)</f>
        <v>4</v>
      </c>
    </row>
    <row r="3123">
      <c r="A3123" s="1" t="s">
        <v>7719</v>
      </c>
      <c r="B3123" s="1" t="s">
        <v>7720</v>
      </c>
      <c r="C3123" s="1">
        <v>2.0</v>
      </c>
      <c r="D3123" s="1" t="s">
        <v>16118</v>
      </c>
      <c r="E3123" s="2" t="str">
        <f>IFERROR(__xludf.DUMMYFUNCTION("INDEX(SPLIT(A3123, ""_""), 2)"),"sacrifice")</f>
        <v>sacrifice</v>
      </c>
      <c r="F3123" s="1" t="s">
        <v>7706</v>
      </c>
      <c r="G3123" s="2">
        <f>IFERROR(__xludf.DUMMYFUNCTION("IF(B3123="""","""",COUNTA(SPLIT(B3123,"" "")))"),4.0)</f>
        <v>4</v>
      </c>
    </row>
    <row r="3124">
      <c r="A3124" s="1" t="s">
        <v>7721</v>
      </c>
      <c r="B3124" s="1" t="s">
        <v>7722</v>
      </c>
      <c r="C3124" s="1">
        <v>1.0</v>
      </c>
      <c r="D3124" s="1" t="s">
        <v>16113</v>
      </c>
      <c r="E3124" s="2" t="str">
        <f>IFERROR(__xludf.DUMMYFUNCTION("INDEX(SPLIT(A3124, ""_""), 2)"),"sacrifice")</f>
        <v>sacrifice</v>
      </c>
      <c r="F3124" s="1" t="s">
        <v>7706</v>
      </c>
      <c r="G3124" s="2">
        <f>IFERROR(__xludf.DUMMYFUNCTION("IF(B3124="""","""",COUNTA(SPLIT(B3124,"" "")))"),27.0)</f>
        <v>27</v>
      </c>
    </row>
    <row r="3125">
      <c r="A3125" s="1" t="s">
        <v>7723</v>
      </c>
      <c r="B3125" s="1" t="s">
        <v>7724</v>
      </c>
      <c r="C3125" s="1">
        <v>2.0</v>
      </c>
      <c r="D3125" s="1" t="s">
        <v>16118</v>
      </c>
      <c r="E3125" s="2" t="str">
        <f>IFERROR(__xludf.DUMMYFUNCTION("INDEX(SPLIT(A3125, ""_""), 2)"),"sacrifice")</f>
        <v>sacrifice</v>
      </c>
      <c r="F3125" s="1" t="s">
        <v>7706</v>
      </c>
      <c r="G3125" s="2">
        <f>IFERROR(__xludf.DUMMYFUNCTION("IF(B3125="""","""",COUNTA(SPLIT(B3125,"" "")))"),2.0)</f>
        <v>2</v>
      </c>
    </row>
    <row r="3126">
      <c r="A3126" s="1" t="s">
        <v>7725</v>
      </c>
      <c r="B3126" s="1" t="s">
        <v>7726</v>
      </c>
      <c r="C3126" s="1">
        <v>2.0</v>
      </c>
      <c r="D3126" s="1" t="s">
        <v>16118</v>
      </c>
      <c r="E3126" s="2" t="str">
        <f>IFERROR(__xludf.DUMMYFUNCTION("INDEX(SPLIT(A3126, ""_""), 2)"),"sacrifice")</f>
        <v>sacrifice</v>
      </c>
      <c r="F3126" s="1" t="s">
        <v>7706</v>
      </c>
      <c r="G3126" s="2">
        <f>IFERROR(__xludf.DUMMYFUNCTION("IF(B3126="""","""",COUNTA(SPLIT(B3126,"" "")))"),22.0)</f>
        <v>22</v>
      </c>
    </row>
    <row r="3127">
      <c r="A3127" s="1" t="s">
        <v>7727</v>
      </c>
      <c r="B3127" s="1" t="s">
        <v>7728</v>
      </c>
      <c r="C3127" s="1">
        <v>3.0</v>
      </c>
      <c r="D3127" s="1" t="s">
        <v>818</v>
      </c>
      <c r="E3127" s="2" t="str">
        <f>IFERROR(__xludf.DUMMYFUNCTION("INDEX(SPLIT(A3127, ""_""), 2)"),"sacrifice")</f>
        <v>sacrifice</v>
      </c>
      <c r="F3127" s="1" t="s">
        <v>7706</v>
      </c>
      <c r="G3127" s="2">
        <f>IFERROR(__xludf.DUMMYFUNCTION("IF(B3127="""","""",COUNTA(SPLIT(B3127,"" "")))"),19.0)</f>
        <v>19</v>
      </c>
    </row>
    <row r="3128">
      <c r="A3128" s="1" t="s">
        <v>7729</v>
      </c>
      <c r="B3128" s="1" t="s">
        <v>7730</v>
      </c>
      <c r="C3128" s="1">
        <v>9.0</v>
      </c>
      <c r="D3128" s="1" t="s">
        <v>16120</v>
      </c>
      <c r="E3128" s="2" t="str">
        <f>IFERROR(__xludf.DUMMYFUNCTION("INDEX(SPLIT(A3128, ""_""), 2)"),"sacrifice")</f>
        <v>sacrifice</v>
      </c>
      <c r="F3128" s="1" t="s">
        <v>7706</v>
      </c>
      <c r="G3128" s="2">
        <f>IFERROR(__xludf.DUMMYFUNCTION("IF(B3128="""","""",COUNTA(SPLIT(B3128,"" "")))"),29.0)</f>
        <v>29</v>
      </c>
    </row>
    <row r="3129">
      <c r="A3129" s="1" t="s">
        <v>7731</v>
      </c>
      <c r="B3129" s="1" t="s">
        <v>7732</v>
      </c>
      <c r="C3129" s="1">
        <v>2.0</v>
      </c>
      <c r="D3129" s="1" t="s">
        <v>16118</v>
      </c>
      <c r="E3129" s="2" t="str">
        <f>IFERROR(__xludf.DUMMYFUNCTION("INDEX(SPLIT(A3129, ""_""), 2)"),"sacrifice")</f>
        <v>sacrifice</v>
      </c>
      <c r="F3129" s="1" t="s">
        <v>7706</v>
      </c>
      <c r="G3129" s="2">
        <f>IFERROR(__xludf.DUMMYFUNCTION("IF(B3129="""","""",COUNTA(SPLIT(B3129,"" "")))"),15.0)</f>
        <v>15</v>
      </c>
    </row>
    <row r="3130">
      <c r="A3130" s="1" t="s">
        <v>7733</v>
      </c>
      <c r="B3130" s="1" t="s">
        <v>7734</v>
      </c>
      <c r="C3130" s="1">
        <v>1.0</v>
      </c>
      <c r="D3130" s="1" t="s">
        <v>16113</v>
      </c>
      <c r="E3130" s="2" t="str">
        <f>IFERROR(__xludf.DUMMYFUNCTION("INDEX(SPLIT(A3130, ""_""), 2)"),"sacrifice")</f>
        <v>sacrifice</v>
      </c>
      <c r="F3130" s="1" t="s">
        <v>7706</v>
      </c>
      <c r="G3130" s="2">
        <f>IFERROR(__xludf.DUMMYFUNCTION("IF(B3130="""","""",COUNTA(SPLIT(B3130,"" "")))"),20.0)</f>
        <v>20</v>
      </c>
    </row>
    <row r="3131">
      <c r="A3131" s="1" t="s">
        <v>7735</v>
      </c>
      <c r="B3131" s="1" t="s">
        <v>7736</v>
      </c>
      <c r="C3131" s="1">
        <v>1.0</v>
      </c>
      <c r="D3131" s="1" t="s">
        <v>16113</v>
      </c>
      <c r="E3131" s="2" t="str">
        <f>IFERROR(__xludf.DUMMYFUNCTION("INDEX(SPLIT(A3131, ""_""), 2)"),"sacrifice")</f>
        <v>sacrifice</v>
      </c>
      <c r="F3131" s="1" t="s">
        <v>7706</v>
      </c>
      <c r="G3131" s="2">
        <f>IFERROR(__xludf.DUMMYFUNCTION("IF(B3131="""","""",COUNTA(SPLIT(B3131,"" "")))"),16.0)</f>
        <v>16</v>
      </c>
    </row>
    <row r="3132">
      <c r="A3132" s="1" t="s">
        <v>7737</v>
      </c>
      <c r="B3132" s="1" t="s">
        <v>7738</v>
      </c>
      <c r="C3132" s="1">
        <v>2.0</v>
      </c>
      <c r="D3132" s="1" t="s">
        <v>16118</v>
      </c>
      <c r="E3132" s="2" t="str">
        <f>IFERROR(__xludf.DUMMYFUNCTION("INDEX(SPLIT(A3132, ""_""), 2)"),"sacrifice")</f>
        <v>sacrifice</v>
      </c>
      <c r="F3132" s="1" t="s">
        <v>7706</v>
      </c>
      <c r="G3132" s="2">
        <f>IFERROR(__xludf.DUMMYFUNCTION("IF(B3132="""","""",COUNTA(SPLIT(B3132,"" "")))"),17.0)</f>
        <v>17</v>
      </c>
    </row>
    <row r="3133">
      <c r="A3133" s="1" t="s">
        <v>7739</v>
      </c>
      <c r="B3133" s="1" t="s">
        <v>7740</v>
      </c>
      <c r="C3133" s="1">
        <v>1.0</v>
      </c>
      <c r="D3133" s="1" t="s">
        <v>16113</v>
      </c>
      <c r="E3133" s="2" t="str">
        <f>IFERROR(__xludf.DUMMYFUNCTION("INDEX(SPLIT(A3133, ""_""), 2)"),"sacrifice")</f>
        <v>sacrifice</v>
      </c>
      <c r="F3133" s="1" t="s">
        <v>7706</v>
      </c>
      <c r="G3133" s="2">
        <f>IFERROR(__xludf.DUMMYFUNCTION("IF(B3133="""","""",COUNTA(SPLIT(B3133,"" "")))"),36.0)</f>
        <v>36</v>
      </c>
    </row>
    <row r="3134">
      <c r="A3134" s="1" t="s">
        <v>7741</v>
      </c>
      <c r="B3134" s="1" t="s">
        <v>7742</v>
      </c>
      <c r="C3134" s="1">
        <v>1.0</v>
      </c>
      <c r="D3134" s="1" t="s">
        <v>16113</v>
      </c>
      <c r="E3134" s="2" t="str">
        <f>IFERROR(__xludf.DUMMYFUNCTION("INDEX(SPLIT(A3134, ""_""), 2)"),"sacrifice")</f>
        <v>sacrifice</v>
      </c>
      <c r="F3134" s="1" t="s">
        <v>7706</v>
      </c>
      <c r="G3134" s="2">
        <f>IFERROR(__xludf.DUMMYFUNCTION("IF(B3134="""","""",COUNTA(SPLIT(B3134,"" "")))"),38.0)</f>
        <v>38</v>
      </c>
    </row>
    <row r="3135">
      <c r="A3135" s="1" t="s">
        <v>7743</v>
      </c>
      <c r="B3135" s="1" t="s">
        <v>7744</v>
      </c>
      <c r="C3135" s="1">
        <v>9.0</v>
      </c>
      <c r="D3135" s="1" t="s">
        <v>16120</v>
      </c>
      <c r="E3135" s="2" t="str">
        <f>IFERROR(__xludf.DUMMYFUNCTION("INDEX(SPLIT(A3135, ""_""), 2)"),"sacrifice")</f>
        <v>sacrifice</v>
      </c>
      <c r="F3135" s="1" t="s">
        <v>7706</v>
      </c>
      <c r="G3135" s="2">
        <f>IFERROR(__xludf.DUMMYFUNCTION("IF(B3135="""","""",COUNTA(SPLIT(B3135,"" "")))"),10.0)</f>
        <v>10</v>
      </c>
    </row>
    <row r="3136">
      <c r="A3136" s="1" t="s">
        <v>7745</v>
      </c>
      <c r="B3136" s="1" t="s">
        <v>7746</v>
      </c>
      <c r="C3136" s="1">
        <v>1.0</v>
      </c>
      <c r="D3136" s="1" t="s">
        <v>16113</v>
      </c>
      <c r="E3136" s="2" t="str">
        <f>IFERROR(__xludf.DUMMYFUNCTION("INDEX(SPLIT(A3136, ""_""), 2)"),"sacrifice")</f>
        <v>sacrifice</v>
      </c>
      <c r="F3136" s="1" t="s">
        <v>7706</v>
      </c>
      <c r="G3136" s="2">
        <f>IFERROR(__xludf.DUMMYFUNCTION("IF(B3136="""","""",COUNTA(SPLIT(B3136,"" "")))"),40.0)</f>
        <v>40</v>
      </c>
    </row>
    <row r="3137">
      <c r="A3137" s="1" t="s">
        <v>7747</v>
      </c>
      <c r="B3137" s="1" t="s">
        <v>7748</v>
      </c>
      <c r="C3137" s="1">
        <v>1.0</v>
      </c>
      <c r="D3137" s="1" t="s">
        <v>16113</v>
      </c>
      <c r="E3137" s="2" t="str">
        <f>IFERROR(__xludf.DUMMYFUNCTION("INDEX(SPLIT(A3137, ""_""), 2)"),"sacrifice")</f>
        <v>sacrifice</v>
      </c>
      <c r="F3137" s="1" t="s">
        <v>7706</v>
      </c>
      <c r="G3137" s="2">
        <f>IFERROR(__xludf.DUMMYFUNCTION("IF(B3137="""","""",COUNTA(SPLIT(B3137,"" "")))"),55.0)</f>
        <v>55</v>
      </c>
    </row>
    <row r="3138">
      <c r="A3138" s="1" t="s">
        <v>7749</v>
      </c>
      <c r="B3138" s="1" t="s">
        <v>7750</v>
      </c>
      <c r="C3138" s="1">
        <v>1.0</v>
      </c>
      <c r="D3138" s="1" t="s">
        <v>16113</v>
      </c>
      <c r="E3138" s="2" t="str">
        <f>IFERROR(__xludf.DUMMYFUNCTION("INDEX(SPLIT(A3138, ""_""), 2)"),"sacrifice")</f>
        <v>sacrifice</v>
      </c>
      <c r="F3138" s="1" t="s">
        <v>7706</v>
      </c>
      <c r="G3138" s="2">
        <f>IFERROR(__xludf.DUMMYFUNCTION("IF(B3138="""","""",COUNTA(SPLIT(B3138,"" "")))"),41.0)</f>
        <v>41</v>
      </c>
    </row>
    <row r="3139">
      <c r="A3139" s="1" t="s">
        <v>7751</v>
      </c>
      <c r="B3139" s="1" t="s">
        <v>7752</v>
      </c>
      <c r="C3139" s="1">
        <v>1.0</v>
      </c>
      <c r="D3139" s="1" t="s">
        <v>16113</v>
      </c>
      <c r="E3139" s="2" t="str">
        <f>IFERROR(__xludf.DUMMYFUNCTION("INDEX(SPLIT(A3139, ""_""), 2)"),"sacrifice")</f>
        <v>sacrifice</v>
      </c>
      <c r="F3139" s="1" t="s">
        <v>7706</v>
      </c>
      <c r="G3139" s="2">
        <f>IFERROR(__xludf.DUMMYFUNCTION("IF(B3139="""","""",COUNTA(SPLIT(B3139,"" "")))"),43.0)</f>
        <v>43</v>
      </c>
    </row>
    <row r="3140">
      <c r="A3140" s="1" t="s">
        <v>7753</v>
      </c>
      <c r="B3140" s="1" t="s">
        <v>7754</v>
      </c>
      <c r="C3140" s="1">
        <v>2.0</v>
      </c>
      <c r="D3140" s="1" t="s">
        <v>16118</v>
      </c>
      <c r="E3140" s="2" t="str">
        <f>IFERROR(__xludf.DUMMYFUNCTION("INDEX(SPLIT(A3140, ""_""), 2)"),"sacrifice")</f>
        <v>sacrifice</v>
      </c>
      <c r="F3140" s="1" t="s">
        <v>7706</v>
      </c>
      <c r="G3140" s="2">
        <f>IFERROR(__xludf.DUMMYFUNCTION("IF(B3140="""","""",COUNTA(SPLIT(B3140,"" "")))"),14.0)</f>
        <v>14</v>
      </c>
    </row>
    <row r="3141">
      <c r="A3141" s="1" t="s">
        <v>7755</v>
      </c>
      <c r="B3141" s="1" t="s">
        <v>7756</v>
      </c>
      <c r="C3141" s="1">
        <v>1.0</v>
      </c>
      <c r="D3141" s="1" t="s">
        <v>16113</v>
      </c>
      <c r="E3141" s="2" t="str">
        <f>IFERROR(__xludf.DUMMYFUNCTION("INDEX(SPLIT(A3141, ""_""), 2)"),"sacrifice")</f>
        <v>sacrifice</v>
      </c>
      <c r="F3141" s="1" t="s">
        <v>7706</v>
      </c>
      <c r="G3141" s="2">
        <f>IFERROR(__xludf.DUMMYFUNCTION("IF(B3141="""","""",COUNTA(SPLIT(B3141,"" "")))"),23.0)</f>
        <v>23</v>
      </c>
    </row>
    <row r="3142">
      <c r="A3142" s="1" t="s">
        <v>7757</v>
      </c>
      <c r="B3142" s="1" t="s">
        <v>7758</v>
      </c>
      <c r="C3142" s="1">
        <v>1.0</v>
      </c>
      <c r="D3142" s="1" t="s">
        <v>16113</v>
      </c>
      <c r="E3142" s="2" t="str">
        <f>IFERROR(__xludf.DUMMYFUNCTION("INDEX(SPLIT(A3142, ""_""), 2)"),"sacrifice")</f>
        <v>sacrifice</v>
      </c>
      <c r="F3142" s="1" t="s">
        <v>7706</v>
      </c>
      <c r="G3142" s="2">
        <f>IFERROR(__xludf.DUMMYFUNCTION("IF(B3142="""","""",COUNTA(SPLIT(B3142,"" "")))"),11.0)</f>
        <v>11</v>
      </c>
    </row>
    <row r="3143">
      <c r="A3143" s="1" t="s">
        <v>7759</v>
      </c>
      <c r="B3143" s="1" t="s">
        <v>7760</v>
      </c>
      <c r="C3143" s="1">
        <v>1.0</v>
      </c>
      <c r="D3143" s="1" t="s">
        <v>16113</v>
      </c>
      <c r="E3143" s="2" t="str">
        <f>IFERROR(__xludf.DUMMYFUNCTION("INDEX(SPLIT(A3143, ""_""), 2)"),"sacrifice")</f>
        <v>sacrifice</v>
      </c>
      <c r="F3143" s="1" t="s">
        <v>7706</v>
      </c>
      <c r="G3143" s="2">
        <f>IFERROR(__xludf.DUMMYFUNCTION("IF(B3143="""","""",COUNTA(SPLIT(B3143,"" "")))"),55.0)</f>
        <v>55</v>
      </c>
    </row>
    <row r="3144">
      <c r="A3144" s="1" t="s">
        <v>7761</v>
      </c>
      <c r="B3144" s="1" t="s">
        <v>7762</v>
      </c>
      <c r="C3144" s="1">
        <v>1.0</v>
      </c>
      <c r="D3144" s="1" t="s">
        <v>16113</v>
      </c>
      <c r="E3144" s="2" t="str">
        <f>IFERROR(__xludf.DUMMYFUNCTION("INDEX(SPLIT(A3144, ""_""), 2)"),"sacrifice")</f>
        <v>sacrifice</v>
      </c>
      <c r="F3144" s="1" t="s">
        <v>7706</v>
      </c>
      <c r="G3144" s="2">
        <f>IFERROR(__xludf.DUMMYFUNCTION("IF(B3144="""","""",COUNTA(SPLIT(B3144,"" "")))"),24.0)</f>
        <v>24</v>
      </c>
    </row>
    <row r="3145">
      <c r="A3145" s="1" t="s">
        <v>7763</v>
      </c>
      <c r="B3145" s="1" t="s">
        <v>7764</v>
      </c>
      <c r="C3145" s="1">
        <v>1.0</v>
      </c>
      <c r="D3145" s="1" t="s">
        <v>16113</v>
      </c>
      <c r="E3145" s="2" t="str">
        <f>IFERROR(__xludf.DUMMYFUNCTION("INDEX(SPLIT(A3145, ""_""), 2)"),"sacrifice")</f>
        <v>sacrifice</v>
      </c>
      <c r="F3145" s="1" t="s">
        <v>7706</v>
      </c>
      <c r="G3145" s="2">
        <f>IFERROR(__xludf.DUMMYFUNCTION("IF(B3145="""","""",COUNTA(SPLIT(B3145,"" "")))"),23.0)</f>
        <v>23</v>
      </c>
    </row>
    <row r="3146">
      <c r="A3146" s="1" t="s">
        <v>7765</v>
      </c>
      <c r="B3146" s="1" t="s">
        <v>7766</v>
      </c>
      <c r="C3146" s="1">
        <v>1.0</v>
      </c>
      <c r="D3146" s="1" t="s">
        <v>16113</v>
      </c>
      <c r="E3146" s="2" t="str">
        <f>IFERROR(__xludf.DUMMYFUNCTION("INDEX(SPLIT(A3146, ""_""), 2)"),"sacrifice")</f>
        <v>sacrifice</v>
      </c>
      <c r="F3146" s="1" t="s">
        <v>7706</v>
      </c>
      <c r="G3146" s="2">
        <f>IFERROR(__xludf.DUMMYFUNCTION("IF(B3146="""","""",COUNTA(SPLIT(B3146,"" "")))"),17.0)</f>
        <v>17</v>
      </c>
    </row>
    <row r="3147">
      <c r="A3147" s="1" t="s">
        <v>7767</v>
      </c>
      <c r="B3147" s="1" t="s">
        <v>7768</v>
      </c>
      <c r="C3147" s="1">
        <v>1.0</v>
      </c>
      <c r="D3147" s="1" t="s">
        <v>16113</v>
      </c>
      <c r="E3147" s="2" t="str">
        <f>IFERROR(__xludf.DUMMYFUNCTION("INDEX(SPLIT(A3147, ""_""), 2)"),"sacrifice")</f>
        <v>sacrifice</v>
      </c>
      <c r="F3147" s="1" t="s">
        <v>7706</v>
      </c>
      <c r="G3147" s="2">
        <f>IFERROR(__xludf.DUMMYFUNCTION("IF(B3147="""","""",COUNTA(SPLIT(B3147,"" "")))"),24.0)</f>
        <v>24</v>
      </c>
    </row>
    <row r="3148">
      <c r="A3148" s="1" t="s">
        <v>7769</v>
      </c>
      <c r="B3148" s="1" t="s">
        <v>7770</v>
      </c>
      <c r="C3148" s="1">
        <v>1.0</v>
      </c>
      <c r="D3148" s="1" t="s">
        <v>16113</v>
      </c>
      <c r="E3148" s="2" t="str">
        <f>IFERROR(__xludf.DUMMYFUNCTION("INDEX(SPLIT(A3148, ""_""), 2)"),"sacrifice")</f>
        <v>sacrifice</v>
      </c>
      <c r="F3148" s="1" t="s">
        <v>7706</v>
      </c>
      <c r="G3148" s="2">
        <f>IFERROR(__xludf.DUMMYFUNCTION("IF(B3148="""","""",COUNTA(SPLIT(B3148,"" "")))"),28.0)</f>
        <v>28</v>
      </c>
    </row>
    <row r="3149">
      <c r="A3149" s="1" t="s">
        <v>7771</v>
      </c>
      <c r="B3149" s="1" t="s">
        <v>7772</v>
      </c>
      <c r="C3149" s="1">
        <v>1.0</v>
      </c>
      <c r="D3149" s="1" t="s">
        <v>16113</v>
      </c>
      <c r="E3149" s="2" t="str">
        <f>IFERROR(__xludf.DUMMYFUNCTION("INDEX(SPLIT(A3149, ""_""), 2)"),"sacrifice")</f>
        <v>sacrifice</v>
      </c>
      <c r="F3149" s="1" t="s">
        <v>7706</v>
      </c>
      <c r="G3149" s="2">
        <f>IFERROR(__xludf.DUMMYFUNCTION("IF(B3149="""","""",COUNTA(SPLIT(B3149,"" "")))"),28.0)</f>
        <v>28</v>
      </c>
    </row>
    <row r="3150">
      <c r="A3150" s="1" t="s">
        <v>7773</v>
      </c>
      <c r="B3150" s="1" t="s">
        <v>7774</v>
      </c>
      <c r="C3150" s="1">
        <v>1.0</v>
      </c>
      <c r="D3150" s="1" t="s">
        <v>16113</v>
      </c>
      <c r="E3150" s="2" t="str">
        <f>IFERROR(__xludf.DUMMYFUNCTION("INDEX(SPLIT(A3150, ""_""), 2)"),"sacrifice")</f>
        <v>sacrifice</v>
      </c>
      <c r="F3150" s="1" t="s">
        <v>7706</v>
      </c>
      <c r="G3150" s="2">
        <f>IFERROR(__xludf.DUMMYFUNCTION("IF(B3150="""","""",COUNTA(SPLIT(B3150,"" "")))"),32.0)</f>
        <v>32</v>
      </c>
    </row>
    <row r="3151">
      <c r="A3151" s="1" t="s">
        <v>7775</v>
      </c>
      <c r="B3151" s="1" t="s">
        <v>7776</v>
      </c>
      <c r="C3151" s="1">
        <v>1.0</v>
      </c>
      <c r="D3151" s="1" t="s">
        <v>16113</v>
      </c>
      <c r="E3151" s="2" t="str">
        <f>IFERROR(__xludf.DUMMYFUNCTION("INDEX(SPLIT(A3151, ""_""), 2)"),"sacrifice")</f>
        <v>sacrifice</v>
      </c>
      <c r="F3151" s="1" t="s">
        <v>7706</v>
      </c>
      <c r="G3151" s="2">
        <f>IFERROR(__xludf.DUMMYFUNCTION("IF(B3151="""","""",COUNTA(SPLIT(B3151,"" "")))"),36.0)</f>
        <v>36</v>
      </c>
    </row>
    <row r="3152">
      <c r="A3152" s="1" t="s">
        <v>7777</v>
      </c>
      <c r="B3152" s="1" t="s">
        <v>7778</v>
      </c>
      <c r="C3152" s="1">
        <v>1.0</v>
      </c>
      <c r="D3152" s="1" t="s">
        <v>16113</v>
      </c>
      <c r="E3152" s="2" t="str">
        <f>IFERROR(__xludf.DUMMYFUNCTION("INDEX(SPLIT(A3152, ""_""), 2)"),"sacrifice")</f>
        <v>sacrifice</v>
      </c>
      <c r="F3152" s="1" t="s">
        <v>7706</v>
      </c>
      <c r="G3152" s="2">
        <f>IFERROR(__xludf.DUMMYFUNCTION("IF(B3152="""","""",COUNTA(SPLIT(B3152,"" "")))"),26.0)</f>
        <v>26</v>
      </c>
    </row>
    <row r="3153">
      <c r="A3153" s="1" t="s">
        <v>7779</v>
      </c>
      <c r="B3153" s="1" t="s">
        <v>7780</v>
      </c>
      <c r="C3153" s="1">
        <v>1.0</v>
      </c>
      <c r="D3153" s="1" t="s">
        <v>16113</v>
      </c>
      <c r="E3153" s="2" t="str">
        <f>IFERROR(__xludf.DUMMYFUNCTION("INDEX(SPLIT(A3153, ""_""), 2)"),"sacrifice")</f>
        <v>sacrifice</v>
      </c>
      <c r="F3153" s="1" t="s">
        <v>7706</v>
      </c>
      <c r="G3153" s="2">
        <f>IFERROR(__xludf.DUMMYFUNCTION("IF(B3153="""","""",COUNTA(SPLIT(B3153,"" "")))"),30.0)</f>
        <v>30</v>
      </c>
    </row>
    <row r="3154">
      <c r="A3154" s="1" t="s">
        <v>7781</v>
      </c>
      <c r="B3154" s="1" t="s">
        <v>7782</v>
      </c>
      <c r="C3154" s="1">
        <v>1.0</v>
      </c>
      <c r="D3154" s="1" t="s">
        <v>16113</v>
      </c>
      <c r="E3154" s="2" t="str">
        <f>IFERROR(__xludf.DUMMYFUNCTION("INDEX(SPLIT(A3154, ""_""), 2)"),"sacrifice")</f>
        <v>sacrifice</v>
      </c>
      <c r="F3154" s="1" t="s">
        <v>7706</v>
      </c>
      <c r="G3154" s="2">
        <f>IFERROR(__xludf.DUMMYFUNCTION("IF(B3154="""","""",COUNTA(SPLIT(B3154,"" "")))"),39.0)</f>
        <v>39</v>
      </c>
    </row>
    <row r="3155">
      <c r="A3155" s="1" t="s">
        <v>7783</v>
      </c>
      <c r="B3155" s="1" t="s">
        <v>7784</v>
      </c>
      <c r="C3155" s="1">
        <v>1.0</v>
      </c>
      <c r="D3155" s="1" t="s">
        <v>16113</v>
      </c>
      <c r="E3155" s="2" t="str">
        <f>IFERROR(__xludf.DUMMYFUNCTION("INDEX(SPLIT(A3155, ""_""), 2)"),"sacrifice")</f>
        <v>sacrifice</v>
      </c>
      <c r="F3155" s="1" t="s">
        <v>7706</v>
      </c>
      <c r="G3155" s="2">
        <f>IFERROR(__xludf.DUMMYFUNCTION("IF(B3155="""","""",COUNTA(SPLIT(B3155,"" "")))"),24.0)</f>
        <v>24</v>
      </c>
    </row>
    <row r="3156">
      <c r="A3156" s="1" t="s">
        <v>7785</v>
      </c>
      <c r="B3156" s="1" t="s">
        <v>7786</v>
      </c>
      <c r="C3156" s="1">
        <v>1.0</v>
      </c>
      <c r="D3156" s="1" t="s">
        <v>16113</v>
      </c>
      <c r="E3156" s="2" t="str">
        <f>IFERROR(__xludf.DUMMYFUNCTION("INDEX(SPLIT(A3156, ""_""), 2)"),"sacrifice")</f>
        <v>sacrifice</v>
      </c>
      <c r="F3156" s="1" t="s">
        <v>7706</v>
      </c>
      <c r="G3156" s="2">
        <f>IFERROR(__xludf.DUMMYFUNCTION("IF(B3156="""","""",COUNTA(SPLIT(B3156,"" "")))"),5.0)</f>
        <v>5</v>
      </c>
    </row>
    <row r="3157">
      <c r="A3157" s="1" t="s">
        <v>7787</v>
      </c>
      <c r="B3157" s="1" t="s">
        <v>7788</v>
      </c>
      <c r="C3157" s="1">
        <v>1.0</v>
      </c>
      <c r="D3157" s="1" t="s">
        <v>16113</v>
      </c>
      <c r="E3157" s="2" t="str">
        <f>IFERROR(__xludf.DUMMYFUNCTION("INDEX(SPLIT(A3157, ""_""), 2)"),"sacrifice")</f>
        <v>sacrifice</v>
      </c>
      <c r="F3157" s="1" t="s">
        <v>7706</v>
      </c>
      <c r="G3157" s="2">
        <f>IFERROR(__xludf.DUMMYFUNCTION("IF(B3157="""","""",COUNTA(SPLIT(B3157,"" "")))"),16.0)</f>
        <v>16</v>
      </c>
    </row>
    <row r="3158">
      <c r="A3158" s="1" t="s">
        <v>7789</v>
      </c>
      <c r="B3158" s="1" t="s">
        <v>7790</v>
      </c>
      <c r="C3158" s="1">
        <v>1.0</v>
      </c>
      <c r="D3158" s="1" t="s">
        <v>16113</v>
      </c>
      <c r="E3158" s="2" t="str">
        <f>IFERROR(__xludf.DUMMYFUNCTION("INDEX(SPLIT(A3158, ""_""), 2)"),"sacrifice")</f>
        <v>sacrifice</v>
      </c>
      <c r="F3158" s="1" t="s">
        <v>7706</v>
      </c>
      <c r="G3158" s="2">
        <f>IFERROR(__xludf.DUMMYFUNCTION("IF(B3158="""","""",COUNTA(SPLIT(B3158,"" "")))"),42.0)</f>
        <v>42</v>
      </c>
    </row>
    <row r="3159">
      <c r="A3159" s="1" t="s">
        <v>7791</v>
      </c>
      <c r="B3159" s="1" t="s">
        <v>7792</v>
      </c>
      <c r="C3159" s="1">
        <v>1.0</v>
      </c>
      <c r="D3159" s="1" t="s">
        <v>16113</v>
      </c>
      <c r="E3159" s="2" t="str">
        <f>IFERROR(__xludf.DUMMYFUNCTION("INDEX(SPLIT(A3159, ""_""), 2)"),"sacrifice")</f>
        <v>sacrifice</v>
      </c>
      <c r="F3159" s="1" t="s">
        <v>7706</v>
      </c>
      <c r="G3159" s="2">
        <f>IFERROR(__xludf.DUMMYFUNCTION("IF(B3159="""","""",COUNTA(SPLIT(B3159,"" "")))"),32.0)</f>
        <v>32</v>
      </c>
    </row>
    <row r="3160">
      <c r="A3160" s="1" t="s">
        <v>7793</v>
      </c>
      <c r="B3160" s="1" t="s">
        <v>7794</v>
      </c>
      <c r="C3160" s="1">
        <v>1.0</v>
      </c>
      <c r="D3160" s="1" t="s">
        <v>16113</v>
      </c>
      <c r="E3160" s="2" t="str">
        <f>IFERROR(__xludf.DUMMYFUNCTION("INDEX(SPLIT(A3160, ""_""), 2)"),"sacrifice")</f>
        <v>sacrifice</v>
      </c>
      <c r="F3160" s="1" t="s">
        <v>7706</v>
      </c>
      <c r="G3160" s="2">
        <f>IFERROR(__xludf.DUMMYFUNCTION("IF(B3160="""","""",COUNTA(SPLIT(B3160,"" "")))"),26.0)</f>
        <v>26</v>
      </c>
    </row>
    <row r="3161">
      <c r="A3161" s="1" t="s">
        <v>7795</v>
      </c>
      <c r="B3161" s="1" t="s">
        <v>7796</v>
      </c>
      <c r="C3161" s="1">
        <v>1.0</v>
      </c>
      <c r="D3161" s="1" t="s">
        <v>16113</v>
      </c>
      <c r="E3161" s="2" t="str">
        <f>IFERROR(__xludf.DUMMYFUNCTION("INDEX(SPLIT(A3161, ""_""), 2)"),"sacrifice")</f>
        <v>sacrifice</v>
      </c>
      <c r="F3161" s="1" t="s">
        <v>7706</v>
      </c>
      <c r="G3161" s="2">
        <f>IFERROR(__xludf.DUMMYFUNCTION("IF(B3161="""","""",COUNTA(SPLIT(B3161,"" "")))"),32.0)</f>
        <v>32</v>
      </c>
    </row>
    <row r="3162">
      <c r="A3162" s="1" t="s">
        <v>7797</v>
      </c>
      <c r="B3162" s="1" t="s">
        <v>7798</v>
      </c>
      <c r="C3162" s="1">
        <v>1.0</v>
      </c>
      <c r="D3162" s="1" t="s">
        <v>16113</v>
      </c>
      <c r="E3162" s="2" t="str">
        <f>IFERROR(__xludf.DUMMYFUNCTION("INDEX(SPLIT(A3162, ""_""), 2)"),"sacrifice")</f>
        <v>sacrifice</v>
      </c>
      <c r="F3162" s="1" t="s">
        <v>7706</v>
      </c>
      <c r="G3162" s="2">
        <f>IFERROR(__xludf.DUMMYFUNCTION("IF(B3162="""","""",COUNTA(SPLIT(B3162,"" "")))"),23.0)</f>
        <v>23</v>
      </c>
    </row>
    <row r="3163">
      <c r="A3163" s="1" t="s">
        <v>7799</v>
      </c>
      <c r="B3163" s="1" t="s">
        <v>7800</v>
      </c>
      <c r="C3163" s="1">
        <v>1.0</v>
      </c>
      <c r="D3163" s="1" t="s">
        <v>16113</v>
      </c>
      <c r="E3163" s="2" t="str">
        <f>IFERROR(__xludf.DUMMYFUNCTION("INDEX(SPLIT(A3163, ""_""), 2)"),"sacrifice")</f>
        <v>sacrifice</v>
      </c>
      <c r="F3163" s="1" t="s">
        <v>7706</v>
      </c>
      <c r="G3163" s="2">
        <f>IFERROR(__xludf.DUMMYFUNCTION("IF(B3163="""","""",COUNTA(SPLIT(B3163,"" "")))"),70.0)</f>
        <v>70</v>
      </c>
    </row>
    <row r="3164">
      <c r="A3164" s="1" t="s">
        <v>7801</v>
      </c>
      <c r="B3164" s="1" t="s">
        <v>7802</v>
      </c>
      <c r="C3164" s="1">
        <v>1.0</v>
      </c>
      <c r="D3164" s="1" t="s">
        <v>16113</v>
      </c>
      <c r="E3164" s="2" t="str">
        <f>IFERROR(__xludf.DUMMYFUNCTION("INDEX(SPLIT(A3164, ""_""), 2)"),"sacrifice")</f>
        <v>sacrifice</v>
      </c>
      <c r="F3164" s="1" t="s">
        <v>7706</v>
      </c>
      <c r="G3164" s="2">
        <f>IFERROR(__xludf.DUMMYFUNCTION("IF(B3164="""","""",COUNTA(SPLIT(B3164,"" "")))"),44.0)</f>
        <v>44</v>
      </c>
    </row>
    <row r="3165">
      <c r="A3165" s="1" t="s">
        <v>7803</v>
      </c>
      <c r="B3165" s="1" t="s">
        <v>7804</v>
      </c>
      <c r="C3165" s="1">
        <v>1.0</v>
      </c>
      <c r="D3165" s="1" t="s">
        <v>16113</v>
      </c>
      <c r="E3165" s="2" t="str">
        <f>IFERROR(__xludf.DUMMYFUNCTION("INDEX(SPLIT(A3165, ""_""), 2)"),"sacrifice")</f>
        <v>sacrifice</v>
      </c>
      <c r="F3165" s="1" t="s">
        <v>7706</v>
      </c>
      <c r="G3165" s="2">
        <f>IFERROR(__xludf.DUMMYFUNCTION("IF(B3165="""","""",COUNTA(SPLIT(B3165,"" "")))"),28.0)</f>
        <v>28</v>
      </c>
    </row>
    <row r="3166">
      <c r="A3166" s="1" t="s">
        <v>7805</v>
      </c>
      <c r="B3166" s="1" t="s">
        <v>7806</v>
      </c>
      <c r="C3166" s="1">
        <v>1.0</v>
      </c>
      <c r="D3166" s="1" t="s">
        <v>16113</v>
      </c>
      <c r="E3166" s="2" t="str">
        <f>IFERROR(__xludf.DUMMYFUNCTION("INDEX(SPLIT(A3166, ""_""), 2)"),"sacrifice")</f>
        <v>sacrifice</v>
      </c>
      <c r="F3166" s="1" t="s">
        <v>7706</v>
      </c>
      <c r="G3166" s="2">
        <f>IFERROR(__xludf.DUMMYFUNCTION("IF(B3166="""","""",COUNTA(SPLIT(B3166,"" "")))"),14.0)</f>
        <v>14</v>
      </c>
    </row>
    <row r="3167">
      <c r="A3167" s="1" t="s">
        <v>7807</v>
      </c>
      <c r="B3167" s="1" t="s">
        <v>7808</v>
      </c>
      <c r="C3167" s="1">
        <v>1.0</v>
      </c>
      <c r="D3167" s="1" t="s">
        <v>16113</v>
      </c>
      <c r="E3167" s="2" t="str">
        <f>IFERROR(__xludf.DUMMYFUNCTION("INDEX(SPLIT(A3167, ""_""), 2)"),"sacrifice")</f>
        <v>sacrifice</v>
      </c>
      <c r="F3167" s="1" t="s">
        <v>7706</v>
      </c>
      <c r="G3167" s="2">
        <f>IFERROR(__xludf.DUMMYFUNCTION("IF(B3167="""","""",COUNTA(SPLIT(B3167,"" "")))"),9.0)</f>
        <v>9</v>
      </c>
    </row>
    <row r="3168">
      <c r="A3168" s="1" t="s">
        <v>7809</v>
      </c>
      <c r="B3168" s="1" t="s">
        <v>7810</v>
      </c>
      <c r="C3168" s="1">
        <v>1.0</v>
      </c>
      <c r="D3168" s="1" t="s">
        <v>16113</v>
      </c>
      <c r="E3168" s="2" t="str">
        <f>IFERROR(__xludf.DUMMYFUNCTION("INDEX(SPLIT(A3168, ""_""), 2)"),"sacrifice")</f>
        <v>sacrifice</v>
      </c>
      <c r="F3168" s="1" t="s">
        <v>7706</v>
      </c>
      <c r="G3168" s="2">
        <f>IFERROR(__xludf.DUMMYFUNCTION("IF(B3168="""","""",COUNTA(SPLIT(B3168,"" "")))"),7.0)</f>
        <v>7</v>
      </c>
    </row>
    <row r="3169">
      <c r="A3169" s="1" t="s">
        <v>7811</v>
      </c>
      <c r="B3169" s="1" t="s">
        <v>7812</v>
      </c>
      <c r="C3169" s="1">
        <v>1.0</v>
      </c>
      <c r="D3169" s="1" t="s">
        <v>16113</v>
      </c>
      <c r="E3169" s="2" t="str">
        <f>IFERROR(__xludf.DUMMYFUNCTION("INDEX(SPLIT(A3169, ""_""), 2)"),"sacrifice")</f>
        <v>sacrifice</v>
      </c>
      <c r="F3169" s="1" t="s">
        <v>7706</v>
      </c>
      <c r="G3169" s="2">
        <f>IFERROR(__xludf.DUMMYFUNCTION("IF(B3169="""","""",COUNTA(SPLIT(B3169,"" "")))"),18.0)</f>
        <v>18</v>
      </c>
    </row>
    <row r="3170">
      <c r="A3170" s="1" t="s">
        <v>7813</v>
      </c>
      <c r="B3170" s="1" t="s">
        <v>7814</v>
      </c>
      <c r="C3170" s="1">
        <v>1.0</v>
      </c>
      <c r="D3170" s="1" t="s">
        <v>16113</v>
      </c>
      <c r="E3170" s="2" t="str">
        <f>IFERROR(__xludf.DUMMYFUNCTION("INDEX(SPLIT(A3170, ""_""), 2)"),"sacrifice")</f>
        <v>sacrifice</v>
      </c>
      <c r="F3170" s="1" t="s">
        <v>7706</v>
      </c>
      <c r="G3170" s="2">
        <f>IFERROR(__xludf.DUMMYFUNCTION("IF(B3170="""","""",COUNTA(SPLIT(B3170,"" "")))"),16.0)</f>
        <v>16</v>
      </c>
    </row>
    <row r="3171">
      <c r="A3171" s="1" t="s">
        <v>7815</v>
      </c>
      <c r="B3171" s="1" t="s">
        <v>7816</v>
      </c>
      <c r="C3171" s="1">
        <v>1.0</v>
      </c>
      <c r="D3171" s="1" t="s">
        <v>16113</v>
      </c>
      <c r="E3171" s="2" t="str">
        <f>IFERROR(__xludf.DUMMYFUNCTION("INDEX(SPLIT(A3171, ""_""), 2)"),"sacrifice")</f>
        <v>sacrifice</v>
      </c>
      <c r="F3171" s="1" t="s">
        <v>7706</v>
      </c>
      <c r="G3171" s="2">
        <f>IFERROR(__xludf.DUMMYFUNCTION("IF(B3171="""","""",COUNTA(SPLIT(B3171,"" "")))"),11.0)</f>
        <v>11</v>
      </c>
    </row>
    <row r="3172">
      <c r="A3172" s="1" t="s">
        <v>7817</v>
      </c>
      <c r="B3172" s="1" t="s">
        <v>7818</v>
      </c>
      <c r="C3172" s="1">
        <v>1.0</v>
      </c>
      <c r="D3172" s="1" t="s">
        <v>16113</v>
      </c>
      <c r="E3172" s="2" t="str">
        <f>IFERROR(__xludf.DUMMYFUNCTION("INDEX(SPLIT(A3172, ""_""), 2)"),"sacrifice")</f>
        <v>sacrifice</v>
      </c>
      <c r="F3172" s="1" t="s">
        <v>7706</v>
      </c>
      <c r="G3172" s="2">
        <f>IFERROR(__xludf.DUMMYFUNCTION("IF(B3172="""","""",COUNTA(SPLIT(B3172,"" "")))"),6.0)</f>
        <v>6</v>
      </c>
    </row>
    <row r="3173">
      <c r="A3173" s="1" t="s">
        <v>7819</v>
      </c>
      <c r="B3173" s="1" t="s">
        <v>7820</v>
      </c>
      <c r="C3173" s="1">
        <v>1.0</v>
      </c>
      <c r="D3173" s="1" t="s">
        <v>16113</v>
      </c>
      <c r="E3173" s="2" t="str">
        <f>IFERROR(__xludf.DUMMYFUNCTION("INDEX(SPLIT(A3173, ""_""), 2)"),"sacrifice")</f>
        <v>sacrifice</v>
      </c>
      <c r="F3173" s="1" t="s">
        <v>7706</v>
      </c>
      <c r="G3173" s="2">
        <f>IFERROR(__xludf.DUMMYFUNCTION("IF(B3173="""","""",COUNTA(SPLIT(B3173,"" "")))"),6.0)</f>
        <v>6</v>
      </c>
    </row>
    <row r="3174">
      <c r="A3174" s="1" t="s">
        <v>7821</v>
      </c>
      <c r="B3174" s="1" t="s">
        <v>7822</v>
      </c>
      <c r="C3174" s="1">
        <v>1.0</v>
      </c>
      <c r="D3174" s="1" t="s">
        <v>16113</v>
      </c>
      <c r="E3174" s="2" t="str">
        <f>IFERROR(__xludf.DUMMYFUNCTION("INDEX(SPLIT(A3174, ""_""), 2)"),"sacrifice")</f>
        <v>sacrifice</v>
      </c>
      <c r="F3174" s="1" t="s">
        <v>7706</v>
      </c>
      <c r="G3174" s="2">
        <f>IFERROR(__xludf.DUMMYFUNCTION("IF(B3174="""","""",COUNTA(SPLIT(B3174,"" "")))"),14.0)</f>
        <v>14</v>
      </c>
    </row>
    <row r="3175">
      <c r="A3175" s="1" t="s">
        <v>7823</v>
      </c>
      <c r="B3175" s="1" t="s">
        <v>7824</v>
      </c>
      <c r="C3175" s="1">
        <v>1.0</v>
      </c>
      <c r="D3175" s="1" t="s">
        <v>16113</v>
      </c>
      <c r="E3175" s="2" t="str">
        <f>IFERROR(__xludf.DUMMYFUNCTION("INDEX(SPLIT(A3175, ""_""), 2)"),"sacrifice")</f>
        <v>sacrifice</v>
      </c>
      <c r="F3175" s="1" t="s">
        <v>7706</v>
      </c>
      <c r="G3175" s="2">
        <f>IFERROR(__xludf.DUMMYFUNCTION("IF(B3175="""","""",COUNTA(SPLIT(B3175,"" "")))"),26.0)</f>
        <v>26</v>
      </c>
    </row>
    <row r="3176">
      <c r="A3176" s="1" t="s">
        <v>7825</v>
      </c>
      <c r="B3176" s="1" t="s">
        <v>7826</v>
      </c>
      <c r="C3176" s="1">
        <v>1.0</v>
      </c>
      <c r="D3176" s="1" t="s">
        <v>16113</v>
      </c>
      <c r="E3176" s="2" t="str">
        <f>IFERROR(__xludf.DUMMYFUNCTION("INDEX(SPLIT(A3176, ""_""), 2)"),"sacrifice")</f>
        <v>sacrifice</v>
      </c>
      <c r="F3176" s="1" t="s">
        <v>7706</v>
      </c>
      <c r="G3176" s="2">
        <f>IFERROR(__xludf.DUMMYFUNCTION("IF(B3176="""","""",COUNTA(SPLIT(B3176,"" "")))"),56.0)</f>
        <v>56</v>
      </c>
    </row>
    <row r="3177">
      <c r="A3177" s="1" t="s">
        <v>7827</v>
      </c>
      <c r="B3177" s="1" t="s">
        <v>7828</v>
      </c>
      <c r="C3177" s="1">
        <v>1.0</v>
      </c>
      <c r="D3177" s="1" t="s">
        <v>16113</v>
      </c>
      <c r="E3177" s="2" t="str">
        <f>IFERROR(__xludf.DUMMYFUNCTION("INDEX(SPLIT(A3177, ""_""), 2)"),"sacrifice")</f>
        <v>sacrifice</v>
      </c>
      <c r="F3177" s="1" t="s">
        <v>7706</v>
      </c>
      <c r="G3177" s="2">
        <f>IFERROR(__xludf.DUMMYFUNCTION("IF(B3177="""","""",COUNTA(SPLIT(B3177,"" "")))"),24.0)</f>
        <v>24</v>
      </c>
    </row>
    <row r="3178">
      <c r="A3178" s="1" t="s">
        <v>7829</v>
      </c>
      <c r="B3178" s="1" t="s">
        <v>7830</v>
      </c>
      <c r="C3178" s="1">
        <v>1.0</v>
      </c>
      <c r="D3178" s="1" t="s">
        <v>16113</v>
      </c>
      <c r="E3178" s="2" t="str">
        <f>IFERROR(__xludf.DUMMYFUNCTION("INDEX(SPLIT(A3178, ""_""), 2)"),"sacrifice")</f>
        <v>sacrifice</v>
      </c>
      <c r="F3178" s="1" t="s">
        <v>7706</v>
      </c>
      <c r="G3178" s="2">
        <f>IFERROR(__xludf.DUMMYFUNCTION("IF(B3178="""","""",COUNTA(SPLIT(B3178,"" "")))"),38.0)</f>
        <v>38</v>
      </c>
    </row>
    <row r="3179">
      <c r="A3179" s="1" t="s">
        <v>7831</v>
      </c>
      <c r="B3179" s="1" t="s">
        <v>7832</v>
      </c>
      <c r="C3179" s="1">
        <v>1.0</v>
      </c>
      <c r="D3179" s="1" t="s">
        <v>16113</v>
      </c>
      <c r="E3179" s="2" t="str">
        <f>IFERROR(__xludf.DUMMYFUNCTION("INDEX(SPLIT(A3179, ""_""), 2)"),"sacrifice")</f>
        <v>sacrifice</v>
      </c>
      <c r="F3179" s="1" t="s">
        <v>7706</v>
      </c>
      <c r="G3179" s="2">
        <f>IFERROR(__xludf.DUMMYFUNCTION("IF(B3179="""","""",COUNTA(SPLIT(B3179,"" "")))"),36.0)</f>
        <v>36</v>
      </c>
    </row>
    <row r="3180">
      <c r="A3180" s="1" t="s">
        <v>7833</v>
      </c>
      <c r="B3180" s="1" t="s">
        <v>7834</v>
      </c>
      <c r="C3180" s="1">
        <v>1.0</v>
      </c>
      <c r="D3180" s="1" t="s">
        <v>16113</v>
      </c>
      <c r="E3180" s="2" t="str">
        <f>IFERROR(__xludf.DUMMYFUNCTION("INDEX(SPLIT(A3180, ""_""), 2)"),"sacrifice")</f>
        <v>sacrifice</v>
      </c>
      <c r="F3180" s="1" t="s">
        <v>7706</v>
      </c>
      <c r="G3180" s="2">
        <f>IFERROR(__xludf.DUMMYFUNCTION("IF(B3180="""","""",COUNTA(SPLIT(B3180,"" "")))"),37.0)</f>
        <v>37</v>
      </c>
    </row>
    <row r="3181">
      <c r="A3181" s="1" t="s">
        <v>7835</v>
      </c>
      <c r="B3181" s="1" t="s">
        <v>7836</v>
      </c>
      <c r="C3181" s="1">
        <v>1.0</v>
      </c>
      <c r="D3181" s="1" t="s">
        <v>16113</v>
      </c>
      <c r="E3181" s="2" t="str">
        <f>IFERROR(__xludf.DUMMYFUNCTION("INDEX(SPLIT(A3181, ""_""), 2)"),"sacrifice")</f>
        <v>sacrifice</v>
      </c>
      <c r="F3181" s="1" t="s">
        <v>7706</v>
      </c>
      <c r="G3181" s="2">
        <f>IFERROR(__xludf.DUMMYFUNCTION("IF(B3181="""","""",COUNTA(SPLIT(B3181,"" "")))"),23.0)</f>
        <v>23</v>
      </c>
    </row>
    <row r="3182">
      <c r="A3182" s="1" t="s">
        <v>7837</v>
      </c>
      <c r="B3182" s="1" t="s">
        <v>7838</v>
      </c>
      <c r="C3182" s="1">
        <v>1.0</v>
      </c>
      <c r="D3182" s="1" t="s">
        <v>16113</v>
      </c>
      <c r="E3182" s="2" t="str">
        <f>IFERROR(__xludf.DUMMYFUNCTION("INDEX(SPLIT(A3182, ""_""), 2)"),"sacrifice")</f>
        <v>sacrifice</v>
      </c>
      <c r="F3182" s="1" t="s">
        <v>7706</v>
      </c>
      <c r="G3182" s="2">
        <f>IFERROR(__xludf.DUMMYFUNCTION("IF(B3182="""","""",COUNTA(SPLIT(B3182,"" "")))"),49.0)</f>
        <v>49</v>
      </c>
    </row>
    <row r="3183">
      <c r="A3183" s="1" t="s">
        <v>7839</v>
      </c>
      <c r="B3183" s="1" t="s">
        <v>7840</v>
      </c>
      <c r="C3183" s="1">
        <v>2.0</v>
      </c>
      <c r="D3183" s="1" t="s">
        <v>16118</v>
      </c>
      <c r="E3183" s="2" t="str">
        <f>IFERROR(__xludf.DUMMYFUNCTION("INDEX(SPLIT(A3183, ""_""), 2)"),"sacrifice")</f>
        <v>sacrifice</v>
      </c>
      <c r="F3183" s="1" t="s">
        <v>7706</v>
      </c>
      <c r="G3183" s="2">
        <f>IFERROR(__xludf.DUMMYFUNCTION("IF(B3183="""","""",COUNTA(SPLIT(B3183,"" "")))"),4.0)</f>
        <v>4</v>
      </c>
    </row>
    <row r="3184">
      <c r="A3184" s="1" t="s">
        <v>7841</v>
      </c>
      <c r="B3184" s="1" t="s">
        <v>7842</v>
      </c>
      <c r="C3184" s="1">
        <v>1.0</v>
      </c>
      <c r="D3184" s="1" t="s">
        <v>16113</v>
      </c>
      <c r="E3184" s="2" t="str">
        <f>IFERROR(__xludf.DUMMYFUNCTION("INDEX(SPLIT(A3184, ""_""), 2)"),"sacrifice")</f>
        <v>sacrifice</v>
      </c>
      <c r="F3184" s="1" t="s">
        <v>7706</v>
      </c>
      <c r="G3184" s="2">
        <f>IFERROR(__xludf.DUMMYFUNCTION("IF(B3184="""","""",COUNTA(SPLIT(B3184,"" "")))"),33.0)</f>
        <v>33</v>
      </c>
    </row>
    <row r="3185">
      <c r="A3185" s="1" t="s">
        <v>7843</v>
      </c>
      <c r="B3185" s="1" t="s">
        <v>7844</v>
      </c>
      <c r="C3185" s="1">
        <v>8.0</v>
      </c>
      <c r="D3185" s="1" t="s">
        <v>1172</v>
      </c>
      <c r="E3185" s="2" t="str">
        <f>IFERROR(__xludf.DUMMYFUNCTION("INDEX(SPLIT(A3185, ""_""), 2)"),"sacrifice")</f>
        <v>sacrifice</v>
      </c>
      <c r="F3185" s="1" t="s">
        <v>7706</v>
      </c>
      <c r="G3185" s="2">
        <f>IFERROR(__xludf.DUMMYFUNCTION("IF(B3185="""","""",COUNTA(SPLIT(B3185,"" "")))"),36.0)</f>
        <v>36</v>
      </c>
    </row>
    <row r="3186">
      <c r="A3186" s="1" t="s">
        <v>7845</v>
      </c>
      <c r="B3186" s="1" t="s">
        <v>7846</v>
      </c>
      <c r="C3186" s="1">
        <v>8.0</v>
      </c>
      <c r="D3186" s="1" t="s">
        <v>1172</v>
      </c>
      <c r="E3186" s="2" t="str">
        <f>IFERROR(__xludf.DUMMYFUNCTION("INDEX(SPLIT(A3186, ""_""), 2)"),"sacrifice")</f>
        <v>sacrifice</v>
      </c>
      <c r="F3186" s="1" t="s">
        <v>7706</v>
      </c>
      <c r="G3186" s="2">
        <f>IFERROR(__xludf.DUMMYFUNCTION("IF(B3186="""","""",COUNTA(SPLIT(B3186,"" "")))"),25.0)</f>
        <v>25</v>
      </c>
    </row>
    <row r="3187">
      <c r="A3187" s="1" t="s">
        <v>7847</v>
      </c>
      <c r="B3187" s="1" t="s">
        <v>7848</v>
      </c>
      <c r="C3187" s="1">
        <v>2.0</v>
      </c>
      <c r="D3187" s="1" t="s">
        <v>16118</v>
      </c>
      <c r="E3187" s="2" t="str">
        <f>IFERROR(__xludf.DUMMYFUNCTION("INDEX(SPLIT(A3187, ""_""), 2)"),"sacrifice")</f>
        <v>sacrifice</v>
      </c>
      <c r="F3187" s="1" t="s">
        <v>7706</v>
      </c>
      <c r="G3187" s="2">
        <f>IFERROR(__xludf.DUMMYFUNCTION("IF(B3187="""","""",COUNTA(SPLIT(B3187,"" "")))"),6.0)</f>
        <v>6</v>
      </c>
    </row>
    <row r="3188">
      <c r="A3188" s="1" t="s">
        <v>7849</v>
      </c>
      <c r="B3188" s="1" t="s">
        <v>7850</v>
      </c>
      <c r="C3188" s="1">
        <v>1.0</v>
      </c>
      <c r="D3188" s="1" t="s">
        <v>16113</v>
      </c>
      <c r="E3188" s="2" t="str">
        <f>IFERROR(__xludf.DUMMYFUNCTION("INDEX(SPLIT(A3188, ""_""), 2)"),"sacrifice")</f>
        <v>sacrifice</v>
      </c>
      <c r="F3188" s="1" t="s">
        <v>7706</v>
      </c>
      <c r="G3188" s="2">
        <f>IFERROR(__xludf.DUMMYFUNCTION("IF(B3188="""","""",COUNTA(SPLIT(B3188,"" "")))"),45.0)</f>
        <v>45</v>
      </c>
    </row>
    <row r="3189">
      <c r="A3189" s="1" t="s">
        <v>7851</v>
      </c>
      <c r="B3189" s="1" t="s">
        <v>7852</v>
      </c>
      <c r="C3189" s="1">
        <v>1.0</v>
      </c>
      <c r="D3189" s="1" t="s">
        <v>16113</v>
      </c>
      <c r="E3189" s="2" t="str">
        <f>IFERROR(__xludf.DUMMYFUNCTION("INDEX(SPLIT(A3189, ""_""), 2)"),"sacrifice")</f>
        <v>sacrifice</v>
      </c>
      <c r="F3189" s="1" t="s">
        <v>7706</v>
      </c>
      <c r="G3189" s="2">
        <f>IFERROR(__xludf.DUMMYFUNCTION("IF(B3189="""","""",COUNTA(SPLIT(B3189,"" "")))"),25.0)</f>
        <v>25</v>
      </c>
    </row>
    <row r="3190">
      <c r="A3190" s="1" t="s">
        <v>7853</v>
      </c>
      <c r="B3190" s="1" t="s">
        <v>7854</v>
      </c>
      <c r="C3190" s="1">
        <v>1.0</v>
      </c>
      <c r="D3190" s="1" t="s">
        <v>16113</v>
      </c>
      <c r="E3190" s="2" t="str">
        <f>IFERROR(__xludf.DUMMYFUNCTION("INDEX(SPLIT(A3190, ""_""), 2)"),"sacrifice")</f>
        <v>sacrifice</v>
      </c>
      <c r="F3190" s="1" t="s">
        <v>7706</v>
      </c>
      <c r="G3190" s="2">
        <f>IFERROR(__xludf.DUMMYFUNCTION("IF(B3190="""","""",COUNTA(SPLIT(B3190,"" "")))"),60.0)</f>
        <v>60</v>
      </c>
    </row>
    <row r="3191">
      <c r="A3191" s="1" t="s">
        <v>7855</v>
      </c>
      <c r="B3191" s="1" t="s">
        <v>7856</v>
      </c>
      <c r="C3191" s="1">
        <v>8.0</v>
      </c>
      <c r="D3191" s="1" t="s">
        <v>1172</v>
      </c>
      <c r="E3191" s="2" t="str">
        <f>IFERROR(__xludf.DUMMYFUNCTION("INDEX(SPLIT(A3191, ""_""), 2)"),"sacrifice")</f>
        <v>sacrifice</v>
      </c>
      <c r="F3191" s="1" t="s">
        <v>7706</v>
      </c>
      <c r="G3191" s="2">
        <f>IFERROR(__xludf.DUMMYFUNCTION("IF(B3191="""","""",COUNTA(SPLIT(B3191,"" "")))"),41.0)</f>
        <v>41</v>
      </c>
    </row>
    <row r="3192">
      <c r="A3192" s="1" t="s">
        <v>7857</v>
      </c>
      <c r="B3192" s="1" t="s">
        <v>7858</v>
      </c>
      <c r="C3192" s="1">
        <v>1.0</v>
      </c>
      <c r="D3192" s="1" t="s">
        <v>16113</v>
      </c>
      <c r="E3192" s="2" t="str">
        <f>IFERROR(__xludf.DUMMYFUNCTION("INDEX(SPLIT(A3192, ""_""), 2)"),"sacrifice")</f>
        <v>sacrifice</v>
      </c>
      <c r="F3192" s="1" t="s">
        <v>7706</v>
      </c>
      <c r="G3192" s="2">
        <f>IFERROR(__xludf.DUMMYFUNCTION("IF(B3192="""","""",COUNTA(SPLIT(B3192,"" "")))"),30.0)</f>
        <v>30</v>
      </c>
    </row>
    <row r="3193">
      <c r="A3193" s="1" t="s">
        <v>7859</v>
      </c>
      <c r="B3193" s="1" t="s">
        <v>7860</v>
      </c>
      <c r="C3193" s="1">
        <v>2.0</v>
      </c>
      <c r="D3193" s="1" t="s">
        <v>16118</v>
      </c>
      <c r="E3193" s="2" t="str">
        <f>IFERROR(__xludf.DUMMYFUNCTION("INDEX(SPLIT(A3193, ""_""), 2)"),"sacrifice")</f>
        <v>sacrifice</v>
      </c>
      <c r="F3193" s="1" t="s">
        <v>7706</v>
      </c>
      <c r="G3193" s="2">
        <f>IFERROR(__xludf.DUMMYFUNCTION("IF(B3193="""","""",COUNTA(SPLIT(B3193,"" "")))"),17.0)</f>
        <v>17</v>
      </c>
    </row>
    <row r="3194">
      <c r="A3194" s="1" t="s">
        <v>7861</v>
      </c>
      <c r="B3194" s="1" t="s">
        <v>7862</v>
      </c>
      <c r="C3194" s="1">
        <v>1.0</v>
      </c>
      <c r="D3194" s="1" t="s">
        <v>16113</v>
      </c>
      <c r="E3194" s="2" t="str">
        <f>IFERROR(__xludf.DUMMYFUNCTION("INDEX(SPLIT(A3194, ""_""), 2)"),"sacrifice")</f>
        <v>sacrifice</v>
      </c>
      <c r="F3194" s="1" t="s">
        <v>7706</v>
      </c>
      <c r="G3194" s="2">
        <f>IFERROR(__xludf.DUMMYFUNCTION("IF(B3194="""","""",COUNTA(SPLIT(B3194,"" "")))"),49.0)</f>
        <v>49</v>
      </c>
    </row>
    <row r="3195">
      <c r="A3195" s="1" t="s">
        <v>7863</v>
      </c>
      <c r="B3195" s="1" t="s">
        <v>7864</v>
      </c>
      <c r="C3195" s="1">
        <v>1.0</v>
      </c>
      <c r="D3195" s="1" t="s">
        <v>16113</v>
      </c>
      <c r="E3195" s="2" t="str">
        <f>IFERROR(__xludf.DUMMYFUNCTION("INDEX(SPLIT(A3195, ""_""), 2)"),"sacrifice")</f>
        <v>sacrifice</v>
      </c>
      <c r="F3195" s="1" t="s">
        <v>7706</v>
      </c>
      <c r="G3195" s="2">
        <f>IFERROR(__xludf.DUMMYFUNCTION("IF(B3195="""","""",COUNTA(SPLIT(B3195,"" "")))"),28.0)</f>
        <v>28</v>
      </c>
    </row>
    <row r="3196">
      <c r="A3196" s="1" t="s">
        <v>7865</v>
      </c>
      <c r="B3196" s="1" t="s">
        <v>7866</v>
      </c>
      <c r="C3196" s="1">
        <v>1.0</v>
      </c>
      <c r="D3196" s="1" t="s">
        <v>16113</v>
      </c>
      <c r="E3196" s="2" t="str">
        <f>IFERROR(__xludf.DUMMYFUNCTION("INDEX(SPLIT(A3196, ""_""), 2)"),"sacrifice")</f>
        <v>sacrifice</v>
      </c>
      <c r="F3196" s="1" t="s">
        <v>7706</v>
      </c>
      <c r="G3196" s="2">
        <f>IFERROR(__xludf.DUMMYFUNCTION("IF(B3196="""","""",COUNTA(SPLIT(B3196,"" "")))"),16.0)</f>
        <v>16</v>
      </c>
    </row>
    <row r="3197">
      <c r="A3197" s="1" t="s">
        <v>7867</v>
      </c>
      <c r="B3197" s="1" t="s">
        <v>7868</v>
      </c>
      <c r="C3197" s="1">
        <v>1.0</v>
      </c>
      <c r="D3197" s="1" t="s">
        <v>16113</v>
      </c>
      <c r="E3197" s="2" t="str">
        <f>IFERROR(__xludf.DUMMYFUNCTION("INDEX(SPLIT(A3197, ""_""), 2)"),"sacrifice")</f>
        <v>sacrifice</v>
      </c>
      <c r="F3197" s="1" t="s">
        <v>7706</v>
      </c>
      <c r="G3197" s="2">
        <f>IFERROR(__xludf.DUMMYFUNCTION("IF(B3197="""","""",COUNTA(SPLIT(B3197,"" "")))"),17.0)</f>
        <v>17</v>
      </c>
    </row>
    <row r="3198">
      <c r="A3198" s="1" t="s">
        <v>7869</v>
      </c>
      <c r="B3198" s="1" t="s">
        <v>7870</v>
      </c>
      <c r="C3198" s="1">
        <v>1.0</v>
      </c>
      <c r="D3198" s="1" t="s">
        <v>16113</v>
      </c>
      <c r="E3198" s="2" t="str">
        <f>IFERROR(__xludf.DUMMYFUNCTION("INDEX(SPLIT(A3198, ""_""), 2)"),"sacrifice")</f>
        <v>sacrifice</v>
      </c>
      <c r="F3198" s="1" t="s">
        <v>7706</v>
      </c>
      <c r="G3198" s="2">
        <f>IFERROR(__xludf.DUMMYFUNCTION("IF(B3198="""","""",COUNTA(SPLIT(B3198,"" "")))"),37.0)</f>
        <v>37</v>
      </c>
    </row>
    <row r="3199">
      <c r="A3199" s="1" t="s">
        <v>7871</v>
      </c>
      <c r="B3199" s="1" t="s">
        <v>7872</v>
      </c>
      <c r="C3199" s="1">
        <v>1.0</v>
      </c>
      <c r="D3199" s="1" t="s">
        <v>16113</v>
      </c>
      <c r="E3199" s="2" t="str">
        <f>IFERROR(__xludf.DUMMYFUNCTION("INDEX(SPLIT(A3199, ""_""), 2)"),"sacrifice")</f>
        <v>sacrifice</v>
      </c>
      <c r="F3199" s="1" t="s">
        <v>7706</v>
      </c>
      <c r="G3199" s="2">
        <f>IFERROR(__xludf.DUMMYFUNCTION("IF(B3199="""","""",COUNTA(SPLIT(B3199,"" "")))"),46.0)</f>
        <v>46</v>
      </c>
    </row>
    <row r="3200">
      <c r="A3200" s="1" t="s">
        <v>7873</v>
      </c>
      <c r="B3200" s="1" t="s">
        <v>7874</v>
      </c>
      <c r="C3200" s="1">
        <v>1.0</v>
      </c>
      <c r="D3200" s="1" t="s">
        <v>16113</v>
      </c>
      <c r="E3200" s="2" t="str">
        <f>IFERROR(__xludf.DUMMYFUNCTION("INDEX(SPLIT(A3200, ""_""), 2)"),"sacrifice")</f>
        <v>sacrifice</v>
      </c>
      <c r="F3200" s="1" t="s">
        <v>7706</v>
      </c>
      <c r="G3200" s="2">
        <f>IFERROR(__xludf.DUMMYFUNCTION("IF(B3200="""","""",COUNTA(SPLIT(B3200,"" "")))"),25.0)</f>
        <v>25</v>
      </c>
    </row>
    <row r="3201">
      <c r="A3201" s="1" t="s">
        <v>7875</v>
      </c>
      <c r="B3201" s="1" t="s">
        <v>7876</v>
      </c>
      <c r="C3201" s="1">
        <v>1.0</v>
      </c>
      <c r="D3201" s="1" t="s">
        <v>16113</v>
      </c>
      <c r="E3201" s="2" t="str">
        <f>IFERROR(__xludf.DUMMYFUNCTION("INDEX(SPLIT(A3201, ""_""), 2)"),"sacrifice")</f>
        <v>sacrifice</v>
      </c>
      <c r="F3201" s="1" t="s">
        <v>7706</v>
      </c>
      <c r="G3201" s="2">
        <f>IFERROR(__xludf.DUMMYFUNCTION("IF(B3201="""","""",COUNTA(SPLIT(B3201,"" "")))"),24.0)</f>
        <v>24</v>
      </c>
    </row>
    <row r="3202">
      <c r="A3202" s="1" t="s">
        <v>7877</v>
      </c>
      <c r="B3202" s="1" t="s">
        <v>7878</v>
      </c>
      <c r="C3202" s="1">
        <v>1.0</v>
      </c>
      <c r="D3202" s="1" t="s">
        <v>16113</v>
      </c>
      <c r="E3202" s="2" t="str">
        <f>IFERROR(__xludf.DUMMYFUNCTION("INDEX(SPLIT(A3202, ""_""), 2)"),"sacrifice")</f>
        <v>sacrifice</v>
      </c>
      <c r="F3202" s="1" t="s">
        <v>7706</v>
      </c>
      <c r="G3202" s="2">
        <f>IFERROR(__xludf.DUMMYFUNCTION("IF(B3202="""","""",COUNTA(SPLIT(B3202,"" "")))"),33.0)</f>
        <v>33</v>
      </c>
    </row>
    <row r="3203">
      <c r="A3203" s="1" t="s">
        <v>7879</v>
      </c>
      <c r="B3203" s="1" t="s">
        <v>7880</v>
      </c>
      <c r="C3203" s="1">
        <v>1.0</v>
      </c>
      <c r="D3203" s="1" t="s">
        <v>16113</v>
      </c>
      <c r="E3203" s="2" t="str">
        <f>IFERROR(__xludf.DUMMYFUNCTION("INDEX(SPLIT(A3203, ""_""), 2)"),"sacrifice")</f>
        <v>sacrifice</v>
      </c>
      <c r="F3203" s="1" t="s">
        <v>7706</v>
      </c>
      <c r="G3203" s="2">
        <f>IFERROR(__xludf.DUMMYFUNCTION("IF(B3203="""","""",COUNTA(SPLIT(B3203,"" "")))"),27.0)</f>
        <v>27</v>
      </c>
    </row>
    <row r="3204">
      <c r="A3204" s="1" t="s">
        <v>7881</v>
      </c>
      <c r="B3204" s="1" t="s">
        <v>7882</v>
      </c>
      <c r="C3204" s="1">
        <v>1.0</v>
      </c>
      <c r="D3204" s="1" t="s">
        <v>16113</v>
      </c>
      <c r="E3204" s="2" t="str">
        <f>IFERROR(__xludf.DUMMYFUNCTION("INDEX(SPLIT(A3204, ""_""), 2)"),"sacrifice")</f>
        <v>sacrifice</v>
      </c>
      <c r="F3204" s="1" t="s">
        <v>7706</v>
      </c>
      <c r="G3204" s="2">
        <f>IFERROR(__xludf.DUMMYFUNCTION("IF(B3204="""","""",COUNTA(SPLIT(B3204,"" "")))"),32.0)</f>
        <v>32</v>
      </c>
    </row>
    <row r="3205">
      <c r="A3205" s="1" t="s">
        <v>7883</v>
      </c>
      <c r="B3205" s="1" t="s">
        <v>7884</v>
      </c>
      <c r="C3205" s="1">
        <v>1.0</v>
      </c>
      <c r="D3205" s="1" t="s">
        <v>16113</v>
      </c>
      <c r="E3205" s="2" t="str">
        <f>IFERROR(__xludf.DUMMYFUNCTION("INDEX(SPLIT(A3205, ""_""), 2)"),"sacrifice")</f>
        <v>sacrifice</v>
      </c>
      <c r="F3205" s="1" t="s">
        <v>7706</v>
      </c>
      <c r="G3205" s="2">
        <f>IFERROR(__xludf.DUMMYFUNCTION("IF(B3205="""","""",COUNTA(SPLIT(B3205,"" "")))"),49.0)</f>
        <v>49</v>
      </c>
    </row>
    <row r="3206">
      <c r="A3206" s="1" t="s">
        <v>7885</v>
      </c>
      <c r="B3206" s="1" t="s">
        <v>7886</v>
      </c>
      <c r="C3206" s="1">
        <v>1.0</v>
      </c>
      <c r="D3206" s="1" t="s">
        <v>16113</v>
      </c>
      <c r="E3206" s="2" t="str">
        <f>IFERROR(__xludf.DUMMYFUNCTION("INDEX(SPLIT(A3206, ""_""), 2)"),"shadow")</f>
        <v>shadow</v>
      </c>
      <c r="F3206" s="1" t="s">
        <v>1434</v>
      </c>
      <c r="G3206" s="2">
        <f>IFERROR(__xludf.DUMMYFUNCTION("IF(B3206="""","""",COUNTA(SPLIT(B3206,"" "")))"),35.0)</f>
        <v>35</v>
      </c>
    </row>
    <row r="3207">
      <c r="A3207" s="1" t="s">
        <v>7887</v>
      </c>
      <c r="B3207" s="1" t="s">
        <v>7888</v>
      </c>
      <c r="C3207" s="1">
        <v>1.0</v>
      </c>
      <c r="D3207" s="1" t="s">
        <v>16113</v>
      </c>
      <c r="E3207" s="2" t="str">
        <f>IFERROR(__xludf.DUMMYFUNCTION("INDEX(SPLIT(A3207, ""_""), 2)"),"shadow")</f>
        <v>shadow</v>
      </c>
      <c r="F3207" s="1" t="s">
        <v>1434</v>
      </c>
      <c r="G3207" s="2">
        <f>IFERROR(__xludf.DUMMYFUNCTION("IF(B3207="""","""",COUNTA(SPLIT(B3207,"" "")))"),24.0)</f>
        <v>24</v>
      </c>
    </row>
    <row r="3208">
      <c r="A3208" s="1" t="s">
        <v>7889</v>
      </c>
      <c r="B3208" s="1" t="s">
        <v>7890</v>
      </c>
      <c r="C3208" s="1">
        <v>9.0</v>
      </c>
      <c r="D3208" s="1" t="s">
        <v>16120</v>
      </c>
      <c r="E3208" s="2" t="str">
        <f>IFERROR(__xludf.DUMMYFUNCTION("INDEX(SPLIT(A3208, ""_""), 2)"),"shadow")</f>
        <v>shadow</v>
      </c>
      <c r="F3208" s="1" t="s">
        <v>1434</v>
      </c>
      <c r="G3208" s="2">
        <f>IFERROR(__xludf.DUMMYFUNCTION("IF(B3208="""","""",COUNTA(SPLIT(B3208,"" "")))"),25.0)</f>
        <v>25</v>
      </c>
    </row>
    <row r="3209">
      <c r="A3209" s="1" t="s">
        <v>7891</v>
      </c>
      <c r="B3209" s="1" t="s">
        <v>7892</v>
      </c>
      <c r="C3209" s="1">
        <v>9.0</v>
      </c>
      <c r="D3209" s="1" t="s">
        <v>16120</v>
      </c>
      <c r="E3209" s="2" t="str">
        <f>IFERROR(__xludf.DUMMYFUNCTION("INDEX(SPLIT(A3209, ""_""), 2)"),"shadow")</f>
        <v>shadow</v>
      </c>
      <c r="F3209" s="1" t="s">
        <v>1434</v>
      </c>
      <c r="G3209" s="2">
        <f>IFERROR(__xludf.DUMMYFUNCTION("IF(B3209="""","""",COUNTA(SPLIT(B3209,"" "")))"),15.0)</f>
        <v>15</v>
      </c>
    </row>
    <row r="3210">
      <c r="A3210" s="1" t="s">
        <v>7893</v>
      </c>
      <c r="B3210" s="1" t="s">
        <v>7894</v>
      </c>
      <c r="C3210" s="1">
        <v>1.0</v>
      </c>
      <c r="D3210" s="1" t="s">
        <v>16113</v>
      </c>
      <c r="E3210" s="2" t="str">
        <f>IFERROR(__xludf.DUMMYFUNCTION("INDEX(SPLIT(A3210, ""_""), 2)"),"shadow")</f>
        <v>shadow</v>
      </c>
      <c r="F3210" s="1" t="s">
        <v>1434</v>
      </c>
      <c r="G3210" s="2">
        <f>IFERROR(__xludf.DUMMYFUNCTION("IF(B3210="""","""",COUNTA(SPLIT(B3210,"" "")))"),27.0)</f>
        <v>27</v>
      </c>
    </row>
    <row r="3211">
      <c r="A3211" s="1" t="s">
        <v>7895</v>
      </c>
      <c r="B3211" s="1" t="s">
        <v>7896</v>
      </c>
      <c r="C3211" s="1">
        <v>1.0</v>
      </c>
      <c r="D3211" s="1" t="s">
        <v>16113</v>
      </c>
      <c r="E3211" s="2" t="str">
        <f>IFERROR(__xludf.DUMMYFUNCTION("INDEX(SPLIT(A3211, ""_""), 2)"),"shadow")</f>
        <v>shadow</v>
      </c>
      <c r="F3211" s="1" t="s">
        <v>1434</v>
      </c>
      <c r="G3211" s="2">
        <f>IFERROR(__xludf.DUMMYFUNCTION("IF(B3211="""","""",COUNTA(SPLIT(B3211,"" "")))"),11.0)</f>
        <v>11</v>
      </c>
    </row>
    <row r="3212">
      <c r="A3212" s="1" t="s">
        <v>7897</v>
      </c>
      <c r="B3212" s="1" t="s">
        <v>7898</v>
      </c>
      <c r="C3212" s="1">
        <v>1.0</v>
      </c>
      <c r="D3212" s="1" t="s">
        <v>16113</v>
      </c>
      <c r="E3212" s="2" t="str">
        <f>IFERROR(__xludf.DUMMYFUNCTION("INDEX(SPLIT(A3212, ""_""), 2)"),"shadow")</f>
        <v>shadow</v>
      </c>
      <c r="F3212" s="1" t="s">
        <v>1434</v>
      </c>
      <c r="G3212" s="2">
        <f>IFERROR(__xludf.DUMMYFUNCTION("IF(B3212="""","""",COUNTA(SPLIT(B3212,"" "")))"),21.0)</f>
        <v>21</v>
      </c>
    </row>
    <row r="3213">
      <c r="A3213" s="1" t="s">
        <v>7899</v>
      </c>
      <c r="B3213" s="1" t="s">
        <v>7900</v>
      </c>
      <c r="C3213" s="1">
        <v>1.0</v>
      </c>
      <c r="D3213" s="1" t="s">
        <v>16113</v>
      </c>
      <c r="E3213" s="2" t="str">
        <f>IFERROR(__xludf.DUMMYFUNCTION("INDEX(SPLIT(A3213, ""_""), 2)"),"shadow")</f>
        <v>shadow</v>
      </c>
      <c r="F3213" s="1" t="s">
        <v>1434</v>
      </c>
      <c r="G3213" s="2">
        <f>IFERROR(__xludf.DUMMYFUNCTION("IF(B3213="""","""",COUNTA(SPLIT(B3213,"" "")))"),14.0)</f>
        <v>14</v>
      </c>
    </row>
    <row r="3214">
      <c r="A3214" s="1" t="s">
        <v>7901</v>
      </c>
      <c r="B3214" s="1" t="s">
        <v>7902</v>
      </c>
      <c r="C3214" s="1">
        <v>1.0</v>
      </c>
      <c r="D3214" s="1" t="s">
        <v>16113</v>
      </c>
      <c r="E3214" s="2" t="str">
        <f>IFERROR(__xludf.DUMMYFUNCTION("INDEX(SPLIT(A3214, ""_""), 2)"),"shadow")</f>
        <v>shadow</v>
      </c>
      <c r="F3214" s="1" t="s">
        <v>1434</v>
      </c>
      <c r="G3214" s="2">
        <f>IFERROR(__xludf.DUMMYFUNCTION("IF(B3214="""","""",COUNTA(SPLIT(B3214,"" "")))"),13.0)</f>
        <v>13</v>
      </c>
    </row>
    <row r="3215">
      <c r="A3215" s="1" t="s">
        <v>7903</v>
      </c>
      <c r="B3215" s="1" t="s">
        <v>7904</v>
      </c>
      <c r="C3215" s="1">
        <v>1.0</v>
      </c>
      <c r="D3215" s="1" t="s">
        <v>16113</v>
      </c>
      <c r="E3215" s="2" t="str">
        <f>IFERROR(__xludf.DUMMYFUNCTION("INDEX(SPLIT(A3215, ""_""), 2)"),"shadow")</f>
        <v>shadow</v>
      </c>
      <c r="F3215" s="1" t="s">
        <v>1434</v>
      </c>
      <c r="G3215" s="2">
        <f>IFERROR(__xludf.DUMMYFUNCTION("IF(B3215="""","""",COUNTA(SPLIT(B3215,"" "")))"),10.0)</f>
        <v>10</v>
      </c>
    </row>
    <row r="3216">
      <c r="A3216" s="1" t="s">
        <v>7905</v>
      </c>
      <c r="B3216" s="1" t="s">
        <v>7906</v>
      </c>
      <c r="C3216" s="1">
        <v>1.0</v>
      </c>
      <c r="D3216" s="1" t="s">
        <v>16113</v>
      </c>
      <c r="E3216" s="2" t="str">
        <f>IFERROR(__xludf.DUMMYFUNCTION("INDEX(SPLIT(A3216, ""_""), 2)"),"shadow")</f>
        <v>shadow</v>
      </c>
      <c r="F3216" s="1" t="s">
        <v>1434</v>
      </c>
      <c r="G3216" s="2">
        <f>IFERROR(__xludf.DUMMYFUNCTION("IF(B3216="""","""",COUNTA(SPLIT(B3216,"" "")))"),12.0)</f>
        <v>12</v>
      </c>
    </row>
    <row r="3217">
      <c r="A3217" s="1" t="s">
        <v>7907</v>
      </c>
      <c r="B3217" s="1" t="s">
        <v>7908</v>
      </c>
      <c r="C3217" s="1">
        <v>9.0</v>
      </c>
      <c r="D3217" s="1" t="s">
        <v>16120</v>
      </c>
      <c r="E3217" s="2" t="str">
        <f>IFERROR(__xludf.DUMMYFUNCTION("INDEX(SPLIT(A3217, ""_""), 2)"),"shadow")</f>
        <v>shadow</v>
      </c>
      <c r="F3217" s="1" t="s">
        <v>1434</v>
      </c>
      <c r="G3217" s="2">
        <f>IFERROR(__xludf.DUMMYFUNCTION("IF(B3217="""","""",COUNTA(SPLIT(B3217,"" "")))"),31.0)</f>
        <v>31</v>
      </c>
    </row>
    <row r="3218">
      <c r="A3218" s="1" t="s">
        <v>7909</v>
      </c>
      <c r="B3218" s="1" t="s">
        <v>7910</v>
      </c>
      <c r="C3218" s="1">
        <v>9.0</v>
      </c>
      <c r="D3218" s="1" t="s">
        <v>16120</v>
      </c>
      <c r="E3218" s="2" t="str">
        <f>IFERROR(__xludf.DUMMYFUNCTION("INDEX(SPLIT(A3218, ""_""), 2)"),"shadow")</f>
        <v>shadow</v>
      </c>
      <c r="F3218" s="1" t="s">
        <v>1434</v>
      </c>
      <c r="G3218" s="2">
        <f>IFERROR(__xludf.DUMMYFUNCTION("IF(B3218="""","""",COUNTA(SPLIT(B3218,"" "")))"),9.0)</f>
        <v>9</v>
      </c>
    </row>
    <row r="3219">
      <c r="A3219" s="1" t="s">
        <v>7911</v>
      </c>
      <c r="B3219" s="1" t="s">
        <v>7912</v>
      </c>
      <c r="C3219" s="1">
        <v>2.0</v>
      </c>
      <c r="D3219" s="1" t="s">
        <v>16118</v>
      </c>
      <c r="E3219" s="2" t="str">
        <f>IFERROR(__xludf.DUMMYFUNCTION("INDEX(SPLIT(A3219, ""_""), 2)"),"shadow")</f>
        <v>shadow</v>
      </c>
      <c r="F3219" s="1" t="s">
        <v>1434</v>
      </c>
      <c r="G3219" s="2">
        <f>IFERROR(__xludf.DUMMYFUNCTION("IF(B3219="""","""",COUNTA(SPLIT(B3219,"" "")))"),12.0)</f>
        <v>12</v>
      </c>
    </row>
    <row r="3220">
      <c r="A3220" s="1" t="s">
        <v>7913</v>
      </c>
      <c r="B3220" s="1" t="s">
        <v>7914</v>
      </c>
      <c r="C3220" s="1">
        <v>4.0</v>
      </c>
      <c r="D3220" s="1" t="s">
        <v>16098</v>
      </c>
      <c r="E3220" s="2" t="str">
        <f>IFERROR(__xludf.DUMMYFUNCTION("INDEX(SPLIT(A3220, ""_""), 2)"),"shadow")</f>
        <v>shadow</v>
      </c>
      <c r="F3220" s="1" t="s">
        <v>1434</v>
      </c>
      <c r="G3220" s="2">
        <f>IFERROR(__xludf.DUMMYFUNCTION("IF(B3220="""","""",COUNTA(SPLIT(B3220,"" "")))"),5.0)</f>
        <v>5</v>
      </c>
    </row>
    <row r="3221">
      <c r="A3221" s="1" t="s">
        <v>7915</v>
      </c>
      <c r="B3221" s="1" t="s">
        <v>7916</v>
      </c>
      <c r="C3221" s="1">
        <v>2.0</v>
      </c>
      <c r="D3221" s="1" t="s">
        <v>16118</v>
      </c>
      <c r="E3221" s="2" t="str">
        <f>IFERROR(__xludf.DUMMYFUNCTION("INDEX(SPLIT(A3221, ""_""), 2)"),"shadow")</f>
        <v>shadow</v>
      </c>
      <c r="F3221" s="1" t="s">
        <v>1434</v>
      </c>
      <c r="G3221" s="2">
        <f>IFERROR(__xludf.DUMMYFUNCTION("IF(B3221="""","""",COUNTA(SPLIT(B3221,"" "")))"),1.0)</f>
        <v>1</v>
      </c>
    </row>
    <row r="3222">
      <c r="A3222" s="1" t="s">
        <v>7917</v>
      </c>
      <c r="B3222" s="1" t="s">
        <v>7918</v>
      </c>
      <c r="C3222" s="1">
        <v>1.0</v>
      </c>
      <c r="D3222" s="1" t="s">
        <v>16113</v>
      </c>
      <c r="E3222" s="2" t="str">
        <f>IFERROR(__xludf.DUMMYFUNCTION("INDEX(SPLIT(A3222, ""_""), 2)"),"shadow")</f>
        <v>shadow</v>
      </c>
      <c r="F3222" s="1" t="s">
        <v>1434</v>
      </c>
      <c r="G3222" s="2">
        <f>IFERROR(__xludf.DUMMYFUNCTION("IF(B3222="""","""",COUNTA(SPLIT(B3222,"" "")))"),39.0)</f>
        <v>39</v>
      </c>
    </row>
    <row r="3223">
      <c r="A3223" s="1" t="s">
        <v>7919</v>
      </c>
      <c r="B3223" s="1" t="s">
        <v>7920</v>
      </c>
      <c r="C3223" s="1">
        <v>1.0</v>
      </c>
      <c r="D3223" s="1" t="s">
        <v>16113</v>
      </c>
      <c r="E3223" s="2" t="str">
        <f>IFERROR(__xludf.DUMMYFUNCTION("INDEX(SPLIT(A3223, ""_""), 2)"),"shadow")</f>
        <v>shadow</v>
      </c>
      <c r="F3223" s="1" t="s">
        <v>1434</v>
      </c>
      <c r="G3223" s="2">
        <f>IFERROR(__xludf.DUMMYFUNCTION("IF(B3223="""","""",COUNTA(SPLIT(B3223,"" "")))"),17.0)</f>
        <v>17</v>
      </c>
    </row>
    <row r="3224">
      <c r="A3224" s="1" t="s">
        <v>7921</v>
      </c>
      <c r="B3224" s="1" t="s">
        <v>7922</v>
      </c>
      <c r="C3224" s="1">
        <v>1.0</v>
      </c>
      <c r="D3224" s="1" t="s">
        <v>16113</v>
      </c>
      <c r="E3224" s="2" t="str">
        <f>IFERROR(__xludf.DUMMYFUNCTION("INDEX(SPLIT(A3224, ""_""), 2)"),"shadow")</f>
        <v>shadow</v>
      </c>
      <c r="F3224" s="1" t="s">
        <v>1434</v>
      </c>
      <c r="G3224" s="2">
        <f>IFERROR(__xludf.DUMMYFUNCTION("IF(B3224="""","""",COUNTA(SPLIT(B3224,"" "")))"),22.0)</f>
        <v>22</v>
      </c>
    </row>
    <row r="3225">
      <c r="A3225" s="1" t="s">
        <v>7923</v>
      </c>
      <c r="B3225" s="1" t="s">
        <v>7924</v>
      </c>
      <c r="C3225" s="1">
        <v>1.0</v>
      </c>
      <c r="D3225" s="1" t="s">
        <v>16113</v>
      </c>
      <c r="E3225" s="2" t="str">
        <f>IFERROR(__xludf.DUMMYFUNCTION("INDEX(SPLIT(A3225, ""_""), 2)"),"shadow")</f>
        <v>shadow</v>
      </c>
      <c r="F3225" s="1" t="s">
        <v>1434</v>
      </c>
      <c r="G3225" s="2">
        <f>IFERROR(__xludf.DUMMYFUNCTION("IF(B3225="""","""",COUNTA(SPLIT(B3225,"" "")))"),14.0)</f>
        <v>14</v>
      </c>
    </row>
    <row r="3226">
      <c r="A3226" s="1" t="s">
        <v>7925</v>
      </c>
      <c r="B3226" s="1" t="s">
        <v>7926</v>
      </c>
      <c r="C3226" s="1">
        <v>1.0</v>
      </c>
      <c r="D3226" s="1" t="s">
        <v>16113</v>
      </c>
      <c r="E3226" s="2" t="str">
        <f>IFERROR(__xludf.DUMMYFUNCTION("INDEX(SPLIT(A3226, ""_""), 2)"),"shadow")</f>
        <v>shadow</v>
      </c>
      <c r="F3226" s="1" t="s">
        <v>1434</v>
      </c>
      <c r="G3226" s="2">
        <f>IFERROR(__xludf.DUMMYFUNCTION("IF(B3226="""","""",COUNTA(SPLIT(B3226,"" "")))"),20.0)</f>
        <v>20</v>
      </c>
    </row>
    <row r="3227">
      <c r="A3227" s="1" t="s">
        <v>7927</v>
      </c>
      <c r="B3227" s="1" t="s">
        <v>7928</v>
      </c>
      <c r="C3227" s="1">
        <v>9.0</v>
      </c>
      <c r="D3227" s="1" t="s">
        <v>16120</v>
      </c>
      <c r="E3227" s="2" t="str">
        <f>IFERROR(__xludf.DUMMYFUNCTION("INDEX(SPLIT(A3227, ""_""), 2)"),"shadow")</f>
        <v>shadow</v>
      </c>
      <c r="F3227" s="1" t="s">
        <v>1434</v>
      </c>
      <c r="G3227" s="2">
        <f>IFERROR(__xludf.DUMMYFUNCTION("IF(B3227="""","""",COUNTA(SPLIT(B3227,"" "")))"),37.0)</f>
        <v>37</v>
      </c>
    </row>
    <row r="3228">
      <c r="A3228" s="1" t="s">
        <v>7929</v>
      </c>
      <c r="B3228" s="1" t="s">
        <v>7930</v>
      </c>
      <c r="C3228" s="1">
        <v>9.0</v>
      </c>
      <c r="D3228" s="1" t="s">
        <v>16120</v>
      </c>
      <c r="E3228" s="2" t="str">
        <f>IFERROR(__xludf.DUMMYFUNCTION("INDEX(SPLIT(A3228, ""_""), 2)"),"shadow")</f>
        <v>shadow</v>
      </c>
      <c r="F3228" s="1" t="s">
        <v>1434</v>
      </c>
      <c r="G3228" s="2">
        <f>IFERROR(__xludf.DUMMYFUNCTION("IF(B3228="""","""",COUNTA(SPLIT(B3228,"" "")))"),14.0)</f>
        <v>14</v>
      </c>
    </row>
    <row r="3229">
      <c r="A3229" s="1" t="s">
        <v>7931</v>
      </c>
      <c r="B3229" s="1" t="s">
        <v>7932</v>
      </c>
      <c r="C3229" s="1">
        <v>1.0</v>
      </c>
      <c r="D3229" s="1" t="s">
        <v>16113</v>
      </c>
      <c r="E3229" s="2" t="str">
        <f>IFERROR(__xludf.DUMMYFUNCTION("INDEX(SPLIT(A3229, ""_""), 2)"),"shadow")</f>
        <v>shadow</v>
      </c>
      <c r="F3229" s="1" t="s">
        <v>1434</v>
      </c>
      <c r="G3229" s="2">
        <f>IFERROR(__xludf.DUMMYFUNCTION("IF(B3229="""","""",COUNTA(SPLIT(B3229,"" "")))"),40.0)</f>
        <v>40</v>
      </c>
    </row>
    <row r="3230">
      <c r="A3230" s="1" t="s">
        <v>7933</v>
      </c>
      <c r="B3230" s="1" t="s">
        <v>7934</v>
      </c>
      <c r="C3230" s="1">
        <v>2.0</v>
      </c>
      <c r="D3230" s="1" t="s">
        <v>16118</v>
      </c>
      <c r="E3230" s="2" t="str">
        <f>IFERROR(__xludf.DUMMYFUNCTION("INDEX(SPLIT(A3230, ""_""), 2)"),"shadow")</f>
        <v>shadow</v>
      </c>
      <c r="F3230" s="1" t="s">
        <v>1434</v>
      </c>
      <c r="G3230" s="2">
        <f>IFERROR(__xludf.DUMMYFUNCTION("IF(B3230="""","""",COUNTA(SPLIT(B3230,"" "")))"),5.0)</f>
        <v>5</v>
      </c>
    </row>
    <row r="3231">
      <c r="A3231" s="1" t="s">
        <v>7935</v>
      </c>
      <c r="B3231" s="1" t="s">
        <v>7936</v>
      </c>
      <c r="C3231" s="1">
        <v>2.0</v>
      </c>
      <c r="D3231" s="1" t="s">
        <v>16118</v>
      </c>
      <c r="E3231" s="2" t="str">
        <f>IFERROR(__xludf.DUMMYFUNCTION("INDEX(SPLIT(A3231, ""_""), 2)"),"shadow")</f>
        <v>shadow</v>
      </c>
      <c r="F3231" s="1" t="s">
        <v>1434</v>
      </c>
      <c r="G3231" s="2">
        <f>IFERROR(__xludf.DUMMYFUNCTION("IF(B3231="""","""",COUNTA(SPLIT(B3231,"" "")))"),5.0)</f>
        <v>5</v>
      </c>
    </row>
    <row r="3232">
      <c r="A3232" s="1" t="s">
        <v>7937</v>
      </c>
      <c r="B3232" s="1" t="s">
        <v>7938</v>
      </c>
      <c r="C3232" s="1">
        <v>2.0</v>
      </c>
      <c r="D3232" s="1" t="s">
        <v>16118</v>
      </c>
      <c r="E3232" s="2" t="str">
        <f>IFERROR(__xludf.DUMMYFUNCTION("INDEX(SPLIT(A3232, ""_""), 2)"),"shadow")</f>
        <v>shadow</v>
      </c>
      <c r="F3232" s="1" t="s">
        <v>1434</v>
      </c>
      <c r="G3232" s="2">
        <f>IFERROR(__xludf.DUMMYFUNCTION("IF(B3232="""","""",COUNTA(SPLIT(B3232,"" "")))"),5.0)</f>
        <v>5</v>
      </c>
    </row>
    <row r="3233">
      <c r="A3233" s="1" t="s">
        <v>7939</v>
      </c>
      <c r="B3233" s="1" t="s">
        <v>7940</v>
      </c>
      <c r="C3233" s="1">
        <v>9.0</v>
      </c>
      <c r="D3233" s="1" t="s">
        <v>16120</v>
      </c>
      <c r="E3233" s="2" t="str">
        <f>IFERROR(__xludf.DUMMYFUNCTION("INDEX(SPLIT(A3233, ""_""), 2)"),"shadow")</f>
        <v>shadow</v>
      </c>
      <c r="F3233" s="1" t="s">
        <v>1434</v>
      </c>
      <c r="G3233" s="2">
        <f>IFERROR(__xludf.DUMMYFUNCTION("IF(B3233="""","""",COUNTA(SPLIT(B3233,"" "")))"),10.0)</f>
        <v>10</v>
      </c>
    </row>
    <row r="3234">
      <c r="A3234" s="1" t="s">
        <v>7941</v>
      </c>
      <c r="B3234" s="1" t="s">
        <v>7942</v>
      </c>
      <c r="C3234" s="1">
        <v>9.0</v>
      </c>
      <c r="D3234" s="1" t="s">
        <v>16120</v>
      </c>
      <c r="E3234" s="2" t="str">
        <f>IFERROR(__xludf.DUMMYFUNCTION("INDEX(SPLIT(A3234, ""_""), 2)"),"shadow")</f>
        <v>shadow</v>
      </c>
      <c r="F3234" s="1" t="s">
        <v>1434</v>
      </c>
      <c r="G3234" s="2">
        <f>IFERROR(__xludf.DUMMYFUNCTION("IF(B3234="""","""",COUNTA(SPLIT(B3234,"" "")))"),19.0)</f>
        <v>19</v>
      </c>
    </row>
    <row r="3235">
      <c r="A3235" s="1" t="s">
        <v>7943</v>
      </c>
      <c r="B3235" s="1" t="s">
        <v>7944</v>
      </c>
      <c r="C3235" s="1">
        <v>1.0</v>
      </c>
      <c r="D3235" s="1" t="s">
        <v>16113</v>
      </c>
      <c r="E3235" s="2" t="str">
        <f>IFERROR(__xludf.DUMMYFUNCTION("INDEX(SPLIT(A3235, ""_""), 2)"),"shadow")</f>
        <v>shadow</v>
      </c>
      <c r="F3235" s="1" t="s">
        <v>1434</v>
      </c>
      <c r="G3235" s="2">
        <f>IFERROR(__xludf.DUMMYFUNCTION("IF(B3235="""","""",COUNTA(SPLIT(B3235,"" "")))"),34.0)</f>
        <v>34</v>
      </c>
    </row>
    <row r="3236">
      <c r="A3236" s="1" t="s">
        <v>7945</v>
      </c>
      <c r="B3236" s="1" t="s">
        <v>7946</v>
      </c>
      <c r="C3236" s="1">
        <v>1.0</v>
      </c>
      <c r="D3236" s="1" t="s">
        <v>16113</v>
      </c>
      <c r="E3236" s="2" t="str">
        <f>IFERROR(__xludf.DUMMYFUNCTION("INDEX(SPLIT(A3236, ""_""), 2)"),"shadow")</f>
        <v>shadow</v>
      </c>
      <c r="F3236" s="1" t="s">
        <v>1434</v>
      </c>
      <c r="G3236" s="2">
        <f>IFERROR(__xludf.DUMMYFUNCTION("IF(B3236="""","""",COUNTA(SPLIT(B3236,"" "")))"),26.0)</f>
        <v>26</v>
      </c>
    </row>
    <row r="3237">
      <c r="A3237" s="1" t="s">
        <v>7947</v>
      </c>
      <c r="B3237" s="1" t="s">
        <v>7948</v>
      </c>
      <c r="C3237" s="1">
        <v>1.0</v>
      </c>
      <c r="D3237" s="1" t="s">
        <v>16113</v>
      </c>
      <c r="E3237" s="2" t="str">
        <f>IFERROR(__xludf.DUMMYFUNCTION("INDEX(SPLIT(A3237, ""_""), 2)"),"shadow")</f>
        <v>shadow</v>
      </c>
      <c r="F3237" s="1" t="s">
        <v>1434</v>
      </c>
      <c r="G3237" s="2">
        <f>IFERROR(__xludf.DUMMYFUNCTION("IF(B3237="""","""",COUNTA(SPLIT(B3237,"" "")))"),31.0)</f>
        <v>31</v>
      </c>
    </row>
    <row r="3238">
      <c r="A3238" s="1" t="s">
        <v>7949</v>
      </c>
      <c r="B3238" s="1" t="s">
        <v>7950</v>
      </c>
      <c r="C3238" s="1">
        <v>3.0</v>
      </c>
      <c r="D3238" s="1" t="s">
        <v>818</v>
      </c>
      <c r="E3238" s="2" t="str">
        <f>IFERROR(__xludf.DUMMYFUNCTION("INDEX(SPLIT(A3238, ""_""), 2)"),"shadow")</f>
        <v>shadow</v>
      </c>
      <c r="F3238" s="1" t="s">
        <v>1434</v>
      </c>
      <c r="G3238" s="2">
        <f>IFERROR(__xludf.DUMMYFUNCTION("IF(B3238="""","""",COUNTA(SPLIT(B3238,"" "")))"),19.0)</f>
        <v>19</v>
      </c>
    </row>
    <row r="3239">
      <c r="A3239" s="1" t="s">
        <v>7951</v>
      </c>
      <c r="B3239" s="1" t="s">
        <v>7952</v>
      </c>
      <c r="C3239" s="1">
        <v>9.0</v>
      </c>
      <c r="D3239" s="1" t="s">
        <v>16120</v>
      </c>
      <c r="E3239" s="2" t="str">
        <f>IFERROR(__xludf.DUMMYFUNCTION("INDEX(SPLIT(A3239, ""_""), 2)"),"shadow")</f>
        <v>shadow</v>
      </c>
      <c r="F3239" s="1" t="s">
        <v>1434</v>
      </c>
      <c r="G3239" s="2">
        <f>IFERROR(__xludf.DUMMYFUNCTION("IF(B3239="""","""",COUNTA(SPLIT(B3239,"" "")))"),26.0)</f>
        <v>26</v>
      </c>
    </row>
    <row r="3240">
      <c r="A3240" s="1" t="s">
        <v>7953</v>
      </c>
      <c r="B3240" s="1" t="s">
        <v>7954</v>
      </c>
      <c r="C3240" s="1">
        <v>3.0</v>
      </c>
      <c r="D3240" s="1" t="s">
        <v>818</v>
      </c>
      <c r="E3240" s="2" t="str">
        <f>IFERROR(__xludf.DUMMYFUNCTION("INDEX(SPLIT(A3240, ""_""), 2)"),"shadow")</f>
        <v>shadow</v>
      </c>
      <c r="F3240" s="1" t="s">
        <v>1434</v>
      </c>
      <c r="G3240" s="2">
        <f>IFERROR(__xludf.DUMMYFUNCTION("IF(B3240="""","""",COUNTA(SPLIT(B3240,"" "")))"),30.0)</f>
        <v>30</v>
      </c>
    </row>
    <row r="3241">
      <c r="A3241" s="1" t="s">
        <v>7955</v>
      </c>
      <c r="B3241" s="1" t="s">
        <v>7956</v>
      </c>
      <c r="C3241" s="1">
        <v>3.0</v>
      </c>
      <c r="D3241" s="1" t="s">
        <v>818</v>
      </c>
      <c r="E3241" s="2" t="str">
        <f>IFERROR(__xludf.DUMMYFUNCTION("INDEX(SPLIT(A3241, ""_""), 2)"),"shadow")</f>
        <v>shadow</v>
      </c>
      <c r="F3241" s="1" t="s">
        <v>1434</v>
      </c>
      <c r="G3241" s="2">
        <f>IFERROR(__xludf.DUMMYFUNCTION("IF(B3241="""","""",COUNTA(SPLIT(B3241,"" "")))"),24.0)</f>
        <v>24</v>
      </c>
    </row>
    <row r="3242">
      <c r="A3242" s="1" t="s">
        <v>7957</v>
      </c>
      <c r="B3242" s="1" t="s">
        <v>7958</v>
      </c>
      <c r="C3242" s="1">
        <v>7.0</v>
      </c>
      <c r="D3242" s="1" t="s">
        <v>16104</v>
      </c>
      <c r="E3242" s="2" t="str">
        <f>IFERROR(__xludf.DUMMYFUNCTION("INDEX(SPLIT(A3242, ""_""), 2)"),"shadow")</f>
        <v>shadow</v>
      </c>
      <c r="F3242" s="1" t="s">
        <v>1434</v>
      </c>
      <c r="G3242" s="2">
        <f>IFERROR(__xludf.DUMMYFUNCTION("IF(B3242="""","""",COUNTA(SPLIT(B3242,"" "")))"),21.0)</f>
        <v>21</v>
      </c>
    </row>
    <row r="3243">
      <c r="A3243" s="1" t="s">
        <v>7959</v>
      </c>
      <c r="B3243" s="1" t="s">
        <v>7960</v>
      </c>
      <c r="C3243" s="1">
        <v>3.0</v>
      </c>
      <c r="D3243" s="1" t="s">
        <v>818</v>
      </c>
      <c r="E3243" s="2" t="str">
        <f>IFERROR(__xludf.DUMMYFUNCTION("INDEX(SPLIT(A3243, ""_""), 2)"),"shadow")</f>
        <v>shadow</v>
      </c>
      <c r="F3243" s="1" t="s">
        <v>1434</v>
      </c>
      <c r="G3243" s="2">
        <f>IFERROR(__xludf.DUMMYFUNCTION("IF(B3243="""","""",COUNTA(SPLIT(B3243,"" "")))"),18.0)</f>
        <v>18</v>
      </c>
    </row>
    <row r="3244">
      <c r="A3244" s="1" t="s">
        <v>7961</v>
      </c>
      <c r="B3244" s="1" t="s">
        <v>7962</v>
      </c>
      <c r="C3244" s="1">
        <v>9.0</v>
      </c>
      <c r="D3244" s="1" t="s">
        <v>16120</v>
      </c>
      <c r="E3244" s="2" t="str">
        <f>IFERROR(__xludf.DUMMYFUNCTION("INDEX(SPLIT(A3244, ""_""), 2)"),"shadow")</f>
        <v>shadow</v>
      </c>
      <c r="F3244" s="1" t="s">
        <v>1434</v>
      </c>
      <c r="G3244" s="2">
        <f>IFERROR(__xludf.DUMMYFUNCTION("IF(B3244="""","""",COUNTA(SPLIT(B3244,"" "")))"),16.0)</f>
        <v>16</v>
      </c>
    </row>
    <row r="3245">
      <c r="A3245" s="1" t="s">
        <v>7963</v>
      </c>
      <c r="B3245" s="1" t="s">
        <v>7964</v>
      </c>
      <c r="C3245" s="1">
        <v>1.0</v>
      </c>
      <c r="D3245" s="1" t="s">
        <v>16113</v>
      </c>
      <c r="E3245" s="2" t="str">
        <f>IFERROR(__xludf.DUMMYFUNCTION("INDEX(SPLIT(A3245, ""_""), 2)"),"shadow")</f>
        <v>shadow</v>
      </c>
      <c r="F3245" s="1" t="s">
        <v>1434</v>
      </c>
      <c r="G3245" s="2">
        <f>IFERROR(__xludf.DUMMYFUNCTION("IF(B3245="""","""",COUNTA(SPLIT(B3245,"" "")))"),14.0)</f>
        <v>14</v>
      </c>
    </row>
    <row r="3246">
      <c r="A3246" s="1" t="s">
        <v>7965</v>
      </c>
      <c r="B3246" s="1" t="s">
        <v>7966</v>
      </c>
      <c r="C3246" s="1">
        <v>1.0</v>
      </c>
      <c r="D3246" s="1" t="s">
        <v>16113</v>
      </c>
      <c r="E3246" s="2" t="str">
        <f>IFERROR(__xludf.DUMMYFUNCTION("INDEX(SPLIT(A3246, ""_""), 2)"),"shadow")</f>
        <v>shadow</v>
      </c>
      <c r="F3246" s="1" t="s">
        <v>1434</v>
      </c>
      <c r="G3246" s="2">
        <f>IFERROR(__xludf.DUMMYFUNCTION("IF(B3246="""","""",COUNTA(SPLIT(B3246,"" "")))"),27.0)</f>
        <v>27</v>
      </c>
    </row>
    <row r="3247">
      <c r="A3247" s="1" t="s">
        <v>7967</v>
      </c>
      <c r="B3247" s="1" t="s">
        <v>7968</v>
      </c>
      <c r="C3247" s="1">
        <v>1.0</v>
      </c>
      <c r="D3247" s="1" t="s">
        <v>16113</v>
      </c>
      <c r="E3247" s="2" t="str">
        <f>IFERROR(__xludf.DUMMYFUNCTION("INDEX(SPLIT(A3247, ""_""), 2)"),"shadow")</f>
        <v>shadow</v>
      </c>
      <c r="F3247" s="1" t="s">
        <v>1434</v>
      </c>
      <c r="G3247" s="2">
        <f>IFERROR(__xludf.DUMMYFUNCTION("IF(B3247="""","""",COUNTA(SPLIT(B3247,"" "")))"),37.0)</f>
        <v>37</v>
      </c>
    </row>
    <row r="3248">
      <c r="A3248" s="1" t="s">
        <v>7969</v>
      </c>
      <c r="B3248" s="1" t="s">
        <v>7970</v>
      </c>
      <c r="C3248" s="1">
        <v>1.0</v>
      </c>
      <c r="D3248" s="1" t="s">
        <v>16113</v>
      </c>
      <c r="E3248" s="2" t="str">
        <f>IFERROR(__xludf.DUMMYFUNCTION("INDEX(SPLIT(A3248, ""_""), 2)"),"shadow")</f>
        <v>shadow</v>
      </c>
      <c r="F3248" s="1" t="s">
        <v>1434</v>
      </c>
      <c r="G3248" s="2">
        <f>IFERROR(__xludf.DUMMYFUNCTION("IF(B3248="""","""",COUNTA(SPLIT(B3248,"" "")))"),5.0)</f>
        <v>5</v>
      </c>
    </row>
    <row r="3249">
      <c r="A3249" s="1" t="s">
        <v>7971</v>
      </c>
      <c r="B3249" s="1" t="s">
        <v>7972</v>
      </c>
      <c r="C3249" s="1">
        <v>1.0</v>
      </c>
      <c r="D3249" s="1" t="s">
        <v>16113</v>
      </c>
      <c r="E3249" s="2" t="str">
        <f>IFERROR(__xludf.DUMMYFUNCTION("INDEX(SPLIT(A3249, ""_""), 2)"),"shadow")</f>
        <v>shadow</v>
      </c>
      <c r="F3249" s="1" t="s">
        <v>1434</v>
      </c>
      <c r="G3249" s="2">
        <f>IFERROR(__xludf.DUMMYFUNCTION("IF(B3249="""","""",COUNTA(SPLIT(B3249,"" "")))"),18.0)</f>
        <v>18</v>
      </c>
    </row>
    <row r="3250">
      <c r="A3250" s="1" t="s">
        <v>7973</v>
      </c>
      <c r="B3250" s="1" t="s">
        <v>7974</v>
      </c>
      <c r="C3250" s="1">
        <v>1.0</v>
      </c>
      <c r="D3250" s="1" t="s">
        <v>16113</v>
      </c>
      <c r="E3250" s="2" t="str">
        <f>IFERROR(__xludf.DUMMYFUNCTION("INDEX(SPLIT(A3250, ""_""), 2)"),"shadow")</f>
        <v>shadow</v>
      </c>
      <c r="F3250" s="1" t="s">
        <v>1434</v>
      </c>
      <c r="G3250" s="2">
        <f>IFERROR(__xludf.DUMMYFUNCTION("IF(B3250="""","""",COUNTA(SPLIT(B3250,"" "")))"),30.0)</f>
        <v>30</v>
      </c>
    </row>
    <row r="3251">
      <c r="A3251" s="1" t="s">
        <v>7975</v>
      </c>
      <c r="B3251" s="1" t="s">
        <v>7976</v>
      </c>
      <c r="C3251" s="1">
        <v>1.0</v>
      </c>
      <c r="D3251" s="1" t="s">
        <v>16113</v>
      </c>
      <c r="E3251" s="2" t="str">
        <f>IFERROR(__xludf.DUMMYFUNCTION("INDEX(SPLIT(A3251, ""_""), 2)"),"shadow")</f>
        <v>shadow</v>
      </c>
      <c r="F3251" s="1" t="s">
        <v>1434</v>
      </c>
      <c r="G3251" s="2">
        <f>IFERROR(__xludf.DUMMYFUNCTION("IF(B3251="""","""",COUNTA(SPLIT(B3251,"" "")))"),26.0)</f>
        <v>26</v>
      </c>
    </row>
    <row r="3252">
      <c r="A3252" s="1" t="s">
        <v>7977</v>
      </c>
      <c r="B3252" s="1" t="s">
        <v>7978</v>
      </c>
      <c r="C3252" s="1">
        <v>1.0</v>
      </c>
      <c r="D3252" s="1" t="s">
        <v>16113</v>
      </c>
      <c r="E3252" s="2" t="str">
        <f>IFERROR(__xludf.DUMMYFUNCTION("INDEX(SPLIT(A3252, ""_""), 2)"),"shadow")</f>
        <v>shadow</v>
      </c>
      <c r="F3252" s="1" t="s">
        <v>1434</v>
      </c>
      <c r="G3252" s="2">
        <f>IFERROR(__xludf.DUMMYFUNCTION("IF(B3252="""","""",COUNTA(SPLIT(B3252,"" "")))"),15.0)</f>
        <v>15</v>
      </c>
    </row>
    <row r="3253">
      <c r="A3253" s="1" t="s">
        <v>7979</v>
      </c>
      <c r="B3253" s="1" t="s">
        <v>7980</v>
      </c>
      <c r="C3253" s="1">
        <v>1.0</v>
      </c>
      <c r="D3253" s="1" t="s">
        <v>16113</v>
      </c>
      <c r="E3253" s="2" t="str">
        <f>IFERROR(__xludf.DUMMYFUNCTION("INDEX(SPLIT(A3253, ""_""), 2)"),"shadow")</f>
        <v>shadow</v>
      </c>
      <c r="F3253" s="1" t="s">
        <v>1434</v>
      </c>
      <c r="G3253" s="2">
        <f>IFERROR(__xludf.DUMMYFUNCTION("IF(B3253="""","""",COUNTA(SPLIT(B3253,"" "")))"),41.0)</f>
        <v>41</v>
      </c>
    </row>
    <row r="3254">
      <c r="A3254" s="1" t="s">
        <v>7981</v>
      </c>
      <c r="B3254" s="1" t="s">
        <v>7982</v>
      </c>
      <c r="C3254" s="1">
        <v>1.0</v>
      </c>
      <c r="D3254" s="1" t="s">
        <v>16113</v>
      </c>
      <c r="E3254" s="2" t="str">
        <f>IFERROR(__xludf.DUMMYFUNCTION("INDEX(SPLIT(A3254, ""_""), 2)"),"shadow")</f>
        <v>shadow</v>
      </c>
      <c r="F3254" s="1" t="s">
        <v>1434</v>
      </c>
      <c r="G3254" s="2">
        <f>IFERROR(__xludf.DUMMYFUNCTION("IF(B3254="""","""",COUNTA(SPLIT(B3254,"" "")))"),31.0)</f>
        <v>31</v>
      </c>
    </row>
    <row r="3255">
      <c r="A3255" s="1" t="s">
        <v>7983</v>
      </c>
      <c r="B3255" s="1" t="s">
        <v>7984</v>
      </c>
      <c r="C3255" s="1">
        <v>1.0</v>
      </c>
      <c r="D3255" s="1" t="s">
        <v>16113</v>
      </c>
      <c r="E3255" s="2" t="str">
        <f>IFERROR(__xludf.DUMMYFUNCTION("INDEX(SPLIT(A3255, ""_""), 2)"),"shadow")</f>
        <v>shadow</v>
      </c>
      <c r="F3255" s="1" t="s">
        <v>1434</v>
      </c>
      <c r="G3255" s="2">
        <f>IFERROR(__xludf.DUMMYFUNCTION("IF(B3255="""","""",COUNTA(SPLIT(B3255,"" "")))"),28.0)</f>
        <v>28</v>
      </c>
    </row>
    <row r="3256">
      <c r="A3256" s="1" t="s">
        <v>7985</v>
      </c>
      <c r="B3256" s="1" t="s">
        <v>7986</v>
      </c>
      <c r="C3256" s="1">
        <v>1.0</v>
      </c>
      <c r="D3256" s="1" t="s">
        <v>16113</v>
      </c>
      <c r="E3256" s="2" t="str">
        <f>IFERROR(__xludf.DUMMYFUNCTION("INDEX(SPLIT(A3256, ""_""), 2)"),"shadow")</f>
        <v>shadow</v>
      </c>
      <c r="F3256" s="1" t="s">
        <v>1434</v>
      </c>
      <c r="G3256" s="2">
        <f>IFERROR(__xludf.DUMMYFUNCTION("IF(B3256="""","""",COUNTA(SPLIT(B3256,"" "")))"),24.0)</f>
        <v>24</v>
      </c>
    </row>
    <row r="3257">
      <c r="A3257" s="1" t="s">
        <v>7987</v>
      </c>
      <c r="B3257" s="1" t="s">
        <v>7988</v>
      </c>
      <c r="C3257" s="1">
        <v>1.0</v>
      </c>
      <c r="D3257" s="1" t="s">
        <v>16113</v>
      </c>
      <c r="E3257" s="2" t="str">
        <f>IFERROR(__xludf.DUMMYFUNCTION("INDEX(SPLIT(A3257, ""_""), 2)"),"shadow")</f>
        <v>shadow</v>
      </c>
      <c r="F3257" s="1" t="s">
        <v>1434</v>
      </c>
      <c r="G3257" s="2">
        <f>IFERROR(__xludf.DUMMYFUNCTION("IF(B3257="""","""",COUNTA(SPLIT(B3257,"" "")))"),34.0)</f>
        <v>34</v>
      </c>
    </row>
    <row r="3258">
      <c r="A3258" s="1" t="s">
        <v>7989</v>
      </c>
      <c r="B3258" s="1" t="s">
        <v>7990</v>
      </c>
      <c r="C3258" s="1">
        <v>1.0</v>
      </c>
      <c r="D3258" s="1" t="s">
        <v>16113</v>
      </c>
      <c r="E3258" s="2" t="str">
        <f>IFERROR(__xludf.DUMMYFUNCTION("INDEX(SPLIT(A3258, ""_""), 2)"),"shadow")</f>
        <v>shadow</v>
      </c>
      <c r="F3258" s="1" t="s">
        <v>1434</v>
      </c>
      <c r="G3258" s="2">
        <f>IFERROR(__xludf.DUMMYFUNCTION("IF(B3258="""","""",COUNTA(SPLIT(B3258,"" "")))"),16.0)</f>
        <v>16</v>
      </c>
    </row>
    <row r="3259">
      <c r="A3259" s="1" t="s">
        <v>7991</v>
      </c>
      <c r="B3259" s="1" t="s">
        <v>7992</v>
      </c>
      <c r="C3259" s="1">
        <v>1.0</v>
      </c>
      <c r="D3259" s="1" t="s">
        <v>16113</v>
      </c>
      <c r="E3259" s="2" t="str">
        <f>IFERROR(__xludf.DUMMYFUNCTION("INDEX(SPLIT(A3259, ""_""), 2)"),"shadow")</f>
        <v>shadow</v>
      </c>
      <c r="F3259" s="1" t="s">
        <v>1434</v>
      </c>
      <c r="G3259" s="2">
        <f>IFERROR(__xludf.DUMMYFUNCTION("IF(B3259="""","""",COUNTA(SPLIT(B3259,"" "")))"),22.0)</f>
        <v>22</v>
      </c>
    </row>
    <row r="3260">
      <c r="A3260" s="1" t="s">
        <v>7993</v>
      </c>
      <c r="B3260" s="1" t="s">
        <v>7994</v>
      </c>
      <c r="C3260" s="1">
        <v>1.0</v>
      </c>
      <c r="D3260" s="1" t="s">
        <v>16113</v>
      </c>
      <c r="E3260" s="2" t="str">
        <f>IFERROR(__xludf.DUMMYFUNCTION("INDEX(SPLIT(A3260, ""_""), 2)"),"shadow")</f>
        <v>shadow</v>
      </c>
      <c r="F3260" s="1" t="s">
        <v>1434</v>
      </c>
      <c r="G3260" s="2">
        <f>IFERROR(__xludf.DUMMYFUNCTION("IF(B3260="""","""",COUNTA(SPLIT(B3260,"" "")))"),20.0)</f>
        <v>20</v>
      </c>
    </row>
    <row r="3261">
      <c r="A3261" s="1" t="s">
        <v>7995</v>
      </c>
      <c r="B3261" s="1" t="s">
        <v>7996</v>
      </c>
      <c r="C3261" s="1">
        <v>1.0</v>
      </c>
      <c r="D3261" s="1" t="s">
        <v>16113</v>
      </c>
      <c r="E3261" s="2" t="str">
        <f>IFERROR(__xludf.DUMMYFUNCTION("INDEX(SPLIT(A3261, ""_""), 2)"),"shadow")</f>
        <v>shadow</v>
      </c>
      <c r="F3261" s="1" t="s">
        <v>1434</v>
      </c>
      <c r="G3261" s="2">
        <f>IFERROR(__xludf.DUMMYFUNCTION("IF(B3261="""","""",COUNTA(SPLIT(B3261,"" "")))"),24.0)</f>
        <v>24</v>
      </c>
    </row>
    <row r="3262">
      <c r="A3262" s="1" t="s">
        <v>7997</v>
      </c>
      <c r="B3262" s="1" t="s">
        <v>7998</v>
      </c>
      <c r="C3262" s="1">
        <v>1.0</v>
      </c>
      <c r="D3262" s="1" t="s">
        <v>16113</v>
      </c>
      <c r="E3262" s="2" t="str">
        <f>IFERROR(__xludf.DUMMYFUNCTION("INDEX(SPLIT(A3262, ""_""), 2)"),"shadow")</f>
        <v>shadow</v>
      </c>
      <c r="F3262" s="1" t="s">
        <v>1434</v>
      </c>
      <c r="G3262" s="2">
        <f>IFERROR(__xludf.DUMMYFUNCTION("IF(B3262="""","""",COUNTA(SPLIT(B3262,"" "")))"),29.0)</f>
        <v>29</v>
      </c>
    </row>
    <row r="3263">
      <c r="A3263" s="1" t="s">
        <v>7999</v>
      </c>
      <c r="B3263" s="1" t="s">
        <v>8000</v>
      </c>
      <c r="C3263" s="1">
        <v>1.0</v>
      </c>
      <c r="D3263" s="1" t="s">
        <v>16113</v>
      </c>
      <c r="E3263" s="2" t="str">
        <f>IFERROR(__xludf.DUMMYFUNCTION("INDEX(SPLIT(A3263, ""_""), 2)"),"shadow")</f>
        <v>shadow</v>
      </c>
      <c r="F3263" s="1" t="s">
        <v>1434</v>
      </c>
      <c r="G3263" s="2">
        <f>IFERROR(__xludf.DUMMYFUNCTION("IF(B3263="""","""",COUNTA(SPLIT(B3263,"" "")))"),28.0)</f>
        <v>28</v>
      </c>
    </row>
    <row r="3264">
      <c r="A3264" s="1" t="s">
        <v>8001</v>
      </c>
      <c r="B3264" s="1" t="s">
        <v>8002</v>
      </c>
      <c r="C3264" s="1">
        <v>1.0</v>
      </c>
      <c r="D3264" s="1" t="s">
        <v>16113</v>
      </c>
      <c r="E3264" s="2" t="str">
        <f>IFERROR(__xludf.DUMMYFUNCTION("INDEX(SPLIT(A3264, ""_""), 2)"),"shadow")</f>
        <v>shadow</v>
      </c>
      <c r="F3264" s="1" t="s">
        <v>1434</v>
      </c>
      <c r="G3264" s="2">
        <f>IFERROR(__xludf.DUMMYFUNCTION("IF(B3264="""","""",COUNTA(SPLIT(B3264,"" "")))"),6.0)</f>
        <v>6</v>
      </c>
    </row>
    <row r="3265">
      <c r="A3265" s="1" t="s">
        <v>8003</v>
      </c>
      <c r="B3265" s="1" t="s">
        <v>8004</v>
      </c>
      <c r="C3265" s="1">
        <v>1.0</v>
      </c>
      <c r="D3265" s="1" t="s">
        <v>16113</v>
      </c>
      <c r="E3265" s="2" t="str">
        <f>IFERROR(__xludf.DUMMYFUNCTION("INDEX(SPLIT(A3265, ""_""), 2)"),"shadow")</f>
        <v>shadow</v>
      </c>
      <c r="F3265" s="1" t="s">
        <v>1434</v>
      </c>
      <c r="G3265" s="2">
        <f>IFERROR(__xludf.DUMMYFUNCTION("IF(B3265="""","""",COUNTA(SPLIT(B3265,"" "")))"),22.0)</f>
        <v>22</v>
      </c>
    </row>
    <row r="3266">
      <c r="A3266" s="1" t="s">
        <v>8005</v>
      </c>
      <c r="B3266" s="1" t="s">
        <v>8006</v>
      </c>
      <c r="C3266" s="1">
        <v>1.0</v>
      </c>
      <c r="D3266" s="1" t="s">
        <v>16113</v>
      </c>
      <c r="E3266" s="2" t="str">
        <f>IFERROR(__xludf.DUMMYFUNCTION("INDEX(SPLIT(A3266, ""_""), 2)"),"shadow")</f>
        <v>shadow</v>
      </c>
      <c r="F3266" s="1" t="s">
        <v>1434</v>
      </c>
      <c r="G3266" s="2">
        <f>IFERROR(__xludf.DUMMYFUNCTION("IF(B3266="""","""",COUNTA(SPLIT(B3266,"" "")))"),32.0)</f>
        <v>32</v>
      </c>
    </row>
    <row r="3267">
      <c r="A3267" s="1" t="s">
        <v>8007</v>
      </c>
      <c r="B3267" s="1" t="s">
        <v>8008</v>
      </c>
      <c r="C3267" s="1">
        <v>9.0</v>
      </c>
      <c r="D3267" s="1" t="s">
        <v>16120</v>
      </c>
      <c r="E3267" s="2" t="str">
        <f>IFERROR(__xludf.DUMMYFUNCTION("INDEX(SPLIT(A3267, ""_""), 2)"),"shadow")</f>
        <v>shadow</v>
      </c>
      <c r="F3267" s="1" t="s">
        <v>1434</v>
      </c>
      <c r="G3267" s="2">
        <f>IFERROR(__xludf.DUMMYFUNCTION("IF(B3267="""","""",COUNTA(SPLIT(B3267,"" "")))"),31.0)</f>
        <v>31</v>
      </c>
    </row>
    <row r="3268">
      <c r="A3268" s="1" t="s">
        <v>8009</v>
      </c>
      <c r="B3268" s="1" t="s">
        <v>8010</v>
      </c>
      <c r="C3268" s="1">
        <v>4.0</v>
      </c>
      <c r="D3268" s="1" t="s">
        <v>16098</v>
      </c>
      <c r="E3268" s="2" t="str">
        <f>IFERROR(__xludf.DUMMYFUNCTION("INDEX(SPLIT(A3268, ""_""), 2)"),"shadow")</f>
        <v>shadow</v>
      </c>
      <c r="F3268" s="1" t="s">
        <v>1434</v>
      </c>
      <c r="G3268" s="2">
        <f>IFERROR(__xludf.DUMMYFUNCTION("IF(B3268="""","""",COUNTA(SPLIT(B3268,"" "")))"),4.0)</f>
        <v>4</v>
      </c>
    </row>
    <row r="3269">
      <c r="A3269" s="1" t="s">
        <v>8011</v>
      </c>
      <c r="B3269" s="1" t="s">
        <v>8012</v>
      </c>
      <c r="C3269" s="1">
        <v>5.0</v>
      </c>
      <c r="D3269" s="1" t="s">
        <v>16100</v>
      </c>
      <c r="E3269" s="2" t="str">
        <f>IFERROR(__xludf.DUMMYFUNCTION("INDEX(SPLIT(A3269, ""_""), 2)"),"shadow")</f>
        <v>shadow</v>
      </c>
      <c r="F3269" s="1" t="s">
        <v>1434</v>
      </c>
      <c r="G3269" s="2">
        <f>IFERROR(__xludf.DUMMYFUNCTION("IF(B3269="""","""",COUNTA(SPLIT(B3269,"" "")))"),13.0)</f>
        <v>13</v>
      </c>
    </row>
    <row r="3270">
      <c r="A3270" s="1" t="s">
        <v>8013</v>
      </c>
      <c r="B3270" s="1" t="s">
        <v>8014</v>
      </c>
      <c r="C3270" s="1">
        <v>9.0</v>
      </c>
      <c r="D3270" s="1" t="s">
        <v>16120</v>
      </c>
      <c r="E3270" s="2" t="str">
        <f>IFERROR(__xludf.DUMMYFUNCTION("INDEX(SPLIT(A3270, ""_""), 2)"),"shadow")</f>
        <v>shadow</v>
      </c>
      <c r="F3270" s="1" t="s">
        <v>1434</v>
      </c>
      <c r="G3270" s="2">
        <f>IFERROR(__xludf.DUMMYFUNCTION("IF(B3270="""","""",COUNTA(SPLIT(B3270,"" "")))"),23.0)</f>
        <v>23</v>
      </c>
    </row>
    <row r="3271">
      <c r="A3271" s="1" t="s">
        <v>8015</v>
      </c>
      <c r="B3271" s="1" t="s">
        <v>8016</v>
      </c>
      <c r="C3271" s="1">
        <v>4.0</v>
      </c>
      <c r="D3271" s="1" t="s">
        <v>16098</v>
      </c>
      <c r="E3271" s="2" t="str">
        <f>IFERROR(__xludf.DUMMYFUNCTION("INDEX(SPLIT(A3271, ""_""), 2)"),"shadow")</f>
        <v>shadow</v>
      </c>
      <c r="F3271" s="1" t="s">
        <v>1434</v>
      </c>
      <c r="G3271" s="2">
        <f>IFERROR(__xludf.DUMMYFUNCTION("IF(B3271="""","""",COUNTA(SPLIT(B3271,"" "")))"),8.0)</f>
        <v>8</v>
      </c>
    </row>
    <row r="3272">
      <c r="A3272" s="1" t="s">
        <v>8017</v>
      </c>
      <c r="B3272" s="1" t="s">
        <v>8018</v>
      </c>
      <c r="C3272" s="1">
        <v>9.0</v>
      </c>
      <c r="D3272" s="1" t="s">
        <v>16120</v>
      </c>
      <c r="E3272" s="2" t="str">
        <f>IFERROR(__xludf.DUMMYFUNCTION("INDEX(SPLIT(A3272, ""_""), 2)"),"shadow")</f>
        <v>shadow</v>
      </c>
      <c r="F3272" s="1" t="s">
        <v>1434</v>
      </c>
      <c r="G3272" s="2">
        <f>IFERROR(__xludf.DUMMYFUNCTION("IF(B3272="""","""",COUNTA(SPLIT(B3272,"" "")))"),33.0)</f>
        <v>33</v>
      </c>
    </row>
    <row r="3273">
      <c r="A3273" s="1" t="s">
        <v>8019</v>
      </c>
      <c r="B3273" s="1" t="s">
        <v>8020</v>
      </c>
      <c r="C3273" s="1">
        <v>1.0</v>
      </c>
      <c r="D3273" s="1" t="s">
        <v>16113</v>
      </c>
      <c r="E3273" s="2" t="str">
        <f>IFERROR(__xludf.DUMMYFUNCTION("INDEX(SPLIT(A3273, ""_""), 2)"),"shadow")</f>
        <v>shadow</v>
      </c>
      <c r="F3273" s="1" t="s">
        <v>1434</v>
      </c>
      <c r="G3273" s="2">
        <f>IFERROR(__xludf.DUMMYFUNCTION("IF(B3273="""","""",COUNTA(SPLIT(B3273,"" "")))"),23.0)</f>
        <v>23</v>
      </c>
    </row>
    <row r="3274">
      <c r="A3274" s="1" t="s">
        <v>8021</v>
      </c>
      <c r="B3274" s="1" t="s">
        <v>8022</v>
      </c>
      <c r="C3274" s="1">
        <v>9.0</v>
      </c>
      <c r="D3274" s="1" t="s">
        <v>16120</v>
      </c>
      <c r="E3274" s="2" t="str">
        <f>IFERROR(__xludf.DUMMYFUNCTION("INDEX(SPLIT(A3274, ""_""), 2)"),"shadow")</f>
        <v>shadow</v>
      </c>
      <c r="F3274" s="1" t="s">
        <v>1434</v>
      </c>
      <c r="G3274" s="2">
        <f>IFERROR(__xludf.DUMMYFUNCTION("IF(B3274="""","""",COUNTA(SPLIT(B3274,"" "")))"),16.0)</f>
        <v>16</v>
      </c>
    </row>
    <row r="3275">
      <c r="A3275" s="1" t="s">
        <v>8023</v>
      </c>
      <c r="B3275" s="1" t="s">
        <v>8024</v>
      </c>
      <c r="C3275" s="1">
        <v>5.0</v>
      </c>
      <c r="D3275" s="1" t="s">
        <v>16100</v>
      </c>
      <c r="E3275" s="2" t="str">
        <f>IFERROR(__xludf.DUMMYFUNCTION("INDEX(SPLIT(A3275, ""_""), 2)"),"shadow")</f>
        <v>shadow</v>
      </c>
      <c r="F3275" s="1" t="s">
        <v>1434</v>
      </c>
      <c r="G3275" s="2">
        <f>IFERROR(__xludf.DUMMYFUNCTION("IF(B3275="""","""",COUNTA(SPLIT(B3275,"" "")))"),18.0)</f>
        <v>18</v>
      </c>
    </row>
    <row r="3276">
      <c r="A3276" s="1" t="s">
        <v>8025</v>
      </c>
      <c r="B3276" s="1" t="s">
        <v>8026</v>
      </c>
      <c r="C3276" s="1">
        <v>9.0</v>
      </c>
      <c r="D3276" s="1" t="s">
        <v>16120</v>
      </c>
      <c r="E3276" s="2" t="str">
        <f>IFERROR(__xludf.DUMMYFUNCTION("INDEX(SPLIT(A3276, ""_""), 2)"),"shadow")</f>
        <v>shadow</v>
      </c>
      <c r="F3276" s="1" t="s">
        <v>1434</v>
      </c>
      <c r="G3276" s="2">
        <f>IFERROR(__xludf.DUMMYFUNCTION("IF(B3276="""","""",COUNTA(SPLIT(B3276,"" "")))"),26.0)</f>
        <v>26</v>
      </c>
    </row>
    <row r="3277">
      <c r="A3277" s="1" t="s">
        <v>8027</v>
      </c>
      <c r="B3277" s="1" t="s">
        <v>8028</v>
      </c>
      <c r="C3277" s="1">
        <v>1.0</v>
      </c>
      <c r="D3277" s="1" t="s">
        <v>16113</v>
      </c>
      <c r="E3277" s="2" t="str">
        <f>IFERROR(__xludf.DUMMYFUNCTION("INDEX(SPLIT(A3277, ""_""), 2)"),"shadow")</f>
        <v>shadow</v>
      </c>
      <c r="F3277" s="1" t="s">
        <v>1434</v>
      </c>
      <c r="G3277" s="2">
        <f>IFERROR(__xludf.DUMMYFUNCTION("IF(B3277="""","""",COUNTA(SPLIT(B3277,"" "")))"),17.0)</f>
        <v>17</v>
      </c>
    </row>
    <row r="3278">
      <c r="A3278" s="1" t="s">
        <v>8029</v>
      </c>
      <c r="B3278" s="1" t="s">
        <v>8030</v>
      </c>
      <c r="C3278" s="1">
        <v>4.0</v>
      </c>
      <c r="D3278" s="1" t="s">
        <v>16098</v>
      </c>
      <c r="E3278" s="2" t="str">
        <f>IFERROR(__xludf.DUMMYFUNCTION("INDEX(SPLIT(A3278, ""_""), 2)"),"shadow")</f>
        <v>shadow</v>
      </c>
      <c r="F3278" s="1" t="s">
        <v>1434</v>
      </c>
      <c r="G3278" s="2">
        <f>IFERROR(__xludf.DUMMYFUNCTION("IF(B3278="""","""",COUNTA(SPLIT(B3278,"" "")))"),14.0)</f>
        <v>14</v>
      </c>
    </row>
    <row r="3279">
      <c r="A3279" s="1" t="s">
        <v>8031</v>
      </c>
      <c r="B3279" s="1" t="s">
        <v>8032</v>
      </c>
      <c r="C3279" s="1">
        <v>1.0</v>
      </c>
      <c r="D3279" s="1" t="s">
        <v>16113</v>
      </c>
      <c r="E3279" s="2" t="str">
        <f>IFERROR(__xludf.DUMMYFUNCTION("INDEX(SPLIT(A3279, ""_""), 2)"),"shadow")</f>
        <v>shadow</v>
      </c>
      <c r="F3279" s="1" t="s">
        <v>1434</v>
      </c>
      <c r="G3279" s="2">
        <f>IFERROR(__xludf.DUMMYFUNCTION("IF(B3279="""","""",COUNTA(SPLIT(B3279,"" "")))"),27.0)</f>
        <v>27</v>
      </c>
    </row>
    <row r="3280">
      <c r="A3280" s="1" t="s">
        <v>8033</v>
      </c>
      <c r="B3280" s="1" t="s">
        <v>1434</v>
      </c>
      <c r="C3280" s="1">
        <v>1.0</v>
      </c>
      <c r="D3280" s="1" t="s">
        <v>16113</v>
      </c>
      <c r="E3280" s="2" t="str">
        <f>IFERROR(__xludf.DUMMYFUNCTION("INDEX(SPLIT(A3280, ""_""), 2)"),"shadow")</f>
        <v>shadow</v>
      </c>
      <c r="F3280" s="1" t="s">
        <v>1434</v>
      </c>
      <c r="G3280" s="2">
        <f>IFERROR(__xludf.DUMMYFUNCTION("IF(B3280="""","""",COUNTA(SPLIT(B3280,"" "")))"),5.0)</f>
        <v>5</v>
      </c>
    </row>
    <row r="3281">
      <c r="A3281" s="1" t="s">
        <v>8034</v>
      </c>
      <c r="B3281" s="1" t="s">
        <v>8035</v>
      </c>
      <c r="C3281" s="1">
        <v>1.0</v>
      </c>
      <c r="D3281" s="1" t="s">
        <v>16113</v>
      </c>
      <c r="E3281" s="2" t="str">
        <f>IFERROR(__xludf.DUMMYFUNCTION("INDEX(SPLIT(A3281, ""_""), 2)"),"shadow")</f>
        <v>shadow</v>
      </c>
      <c r="F3281" s="1" t="s">
        <v>1434</v>
      </c>
      <c r="G3281" s="2">
        <f>IFERROR(__xludf.DUMMYFUNCTION("IF(B3281="""","""",COUNTA(SPLIT(B3281,"" "")))"),20.0)</f>
        <v>20</v>
      </c>
    </row>
    <row r="3282">
      <c r="A3282" s="1" t="s">
        <v>8036</v>
      </c>
      <c r="B3282" s="1" t="s">
        <v>8037</v>
      </c>
      <c r="C3282" s="1">
        <v>1.0</v>
      </c>
      <c r="D3282" s="1" t="s">
        <v>16113</v>
      </c>
      <c r="E3282" s="2" t="str">
        <f>IFERROR(__xludf.DUMMYFUNCTION("INDEX(SPLIT(A3282, ""_""), 2)"),"shadow")</f>
        <v>shadow</v>
      </c>
      <c r="F3282" s="1" t="s">
        <v>1434</v>
      </c>
      <c r="G3282" s="2">
        <f>IFERROR(__xludf.DUMMYFUNCTION("IF(B3282="""","""",COUNTA(SPLIT(B3282,"" "")))"),37.0)</f>
        <v>37</v>
      </c>
    </row>
    <row r="3283">
      <c r="A3283" s="1" t="s">
        <v>8038</v>
      </c>
      <c r="B3283" s="1" t="s">
        <v>8039</v>
      </c>
      <c r="C3283" s="1">
        <v>1.0</v>
      </c>
      <c r="D3283" s="1" t="s">
        <v>16113</v>
      </c>
      <c r="E3283" s="2" t="str">
        <f>IFERROR(__xludf.DUMMYFUNCTION("INDEX(SPLIT(A3283, ""_""), 2)"),"shadow")</f>
        <v>shadow</v>
      </c>
      <c r="F3283" s="1" t="s">
        <v>1434</v>
      </c>
      <c r="G3283" s="2">
        <f>IFERROR(__xludf.DUMMYFUNCTION("IF(B3283="""","""",COUNTA(SPLIT(B3283,"" "")))"),22.0)</f>
        <v>22</v>
      </c>
    </row>
    <row r="3284">
      <c r="A3284" s="1" t="s">
        <v>8040</v>
      </c>
      <c r="B3284" s="1" t="s">
        <v>8041</v>
      </c>
      <c r="C3284" s="1">
        <v>1.0</v>
      </c>
      <c r="D3284" s="1" t="s">
        <v>16113</v>
      </c>
      <c r="E3284" s="2" t="str">
        <f>IFERROR(__xludf.DUMMYFUNCTION("INDEX(SPLIT(A3284, ""_""), 2)"),"shadow")</f>
        <v>shadow</v>
      </c>
      <c r="F3284" s="1" t="s">
        <v>1434</v>
      </c>
      <c r="G3284" s="2">
        <f>IFERROR(__xludf.DUMMYFUNCTION("IF(B3284="""","""",COUNTA(SPLIT(B3284,"" "")))"),29.0)</f>
        <v>29</v>
      </c>
    </row>
    <row r="3285">
      <c r="A3285" s="1" t="s">
        <v>8042</v>
      </c>
      <c r="B3285" s="1" t="s">
        <v>8043</v>
      </c>
      <c r="C3285" s="1">
        <v>1.0</v>
      </c>
      <c r="D3285" s="1" t="s">
        <v>16113</v>
      </c>
      <c r="E3285" s="2" t="str">
        <f>IFERROR(__xludf.DUMMYFUNCTION("INDEX(SPLIT(A3285, ""_""), 2)"),"shadow")</f>
        <v>shadow</v>
      </c>
      <c r="F3285" s="1" t="s">
        <v>1434</v>
      </c>
      <c r="G3285" s="2">
        <f>IFERROR(__xludf.DUMMYFUNCTION("IF(B3285="""","""",COUNTA(SPLIT(B3285,"" "")))"),50.0)</f>
        <v>50</v>
      </c>
    </row>
    <row r="3286">
      <c r="A3286" s="1" t="s">
        <v>8044</v>
      </c>
      <c r="B3286" s="1" t="s">
        <v>8045</v>
      </c>
      <c r="C3286" s="1">
        <v>1.0</v>
      </c>
      <c r="D3286" s="1" t="s">
        <v>16113</v>
      </c>
      <c r="E3286" s="2" t="str">
        <f>IFERROR(__xludf.DUMMYFUNCTION("INDEX(SPLIT(A3286, ""_""), 2)"),"shadow")</f>
        <v>shadow</v>
      </c>
      <c r="F3286" s="1" t="s">
        <v>1434</v>
      </c>
      <c r="G3286" s="2">
        <f>IFERROR(__xludf.DUMMYFUNCTION("IF(B3286="""","""",COUNTA(SPLIT(B3286,"" "")))"),37.0)</f>
        <v>37</v>
      </c>
    </row>
    <row r="3287">
      <c r="A3287" s="1" t="s">
        <v>8046</v>
      </c>
      <c r="B3287" s="1" t="s">
        <v>8047</v>
      </c>
      <c r="C3287" s="1">
        <v>1.0</v>
      </c>
      <c r="D3287" s="1" t="s">
        <v>16113</v>
      </c>
      <c r="E3287" s="2" t="str">
        <f>IFERROR(__xludf.DUMMYFUNCTION("INDEX(SPLIT(A3287, ""_""), 2)"),"shadow")</f>
        <v>shadow</v>
      </c>
      <c r="F3287" s="1" t="s">
        <v>1434</v>
      </c>
      <c r="G3287" s="2">
        <f>IFERROR(__xludf.DUMMYFUNCTION("IF(B3287="""","""",COUNTA(SPLIT(B3287,"" "")))"),13.0)</f>
        <v>13</v>
      </c>
    </row>
    <row r="3288">
      <c r="A3288" s="1" t="s">
        <v>8048</v>
      </c>
      <c r="B3288" s="1" t="s">
        <v>8049</v>
      </c>
      <c r="C3288" s="1">
        <v>1.0</v>
      </c>
      <c r="D3288" s="1" t="s">
        <v>16113</v>
      </c>
      <c r="E3288" s="2" t="str">
        <f>IFERROR(__xludf.DUMMYFUNCTION("INDEX(SPLIT(A3288, ""_""), 2)"),"shadow")</f>
        <v>shadow</v>
      </c>
      <c r="F3288" s="1" t="s">
        <v>1434</v>
      </c>
      <c r="G3288" s="2">
        <f>IFERROR(__xludf.DUMMYFUNCTION("IF(B3288="""","""",COUNTA(SPLIT(B3288,"" "")))"),25.0)</f>
        <v>25</v>
      </c>
    </row>
    <row r="3289">
      <c r="A3289" s="1" t="s">
        <v>8050</v>
      </c>
      <c r="B3289" s="1" t="s">
        <v>8051</v>
      </c>
      <c r="C3289" s="1">
        <v>1.0</v>
      </c>
      <c r="D3289" s="1" t="s">
        <v>16113</v>
      </c>
      <c r="E3289" s="2" t="str">
        <f>IFERROR(__xludf.DUMMYFUNCTION("INDEX(SPLIT(A3289, ""_""), 2)"),"shadow")</f>
        <v>shadow</v>
      </c>
      <c r="F3289" s="1" t="s">
        <v>1434</v>
      </c>
      <c r="G3289" s="2">
        <f>IFERROR(__xludf.DUMMYFUNCTION("IF(B3289="""","""",COUNTA(SPLIT(B3289,"" "")))"),22.0)</f>
        <v>22</v>
      </c>
    </row>
    <row r="3290">
      <c r="A3290" s="1" t="s">
        <v>8052</v>
      </c>
      <c r="B3290" s="1" t="s">
        <v>8053</v>
      </c>
      <c r="C3290" s="1">
        <v>1.0</v>
      </c>
      <c r="D3290" s="1" t="s">
        <v>16113</v>
      </c>
      <c r="E3290" s="2" t="str">
        <f>IFERROR(__xludf.DUMMYFUNCTION("INDEX(SPLIT(A3290, ""_""), 2)"),"shadow")</f>
        <v>shadow</v>
      </c>
      <c r="F3290" s="1" t="s">
        <v>1434</v>
      </c>
      <c r="G3290" s="2">
        <f>IFERROR(__xludf.DUMMYFUNCTION("IF(B3290="""","""",COUNTA(SPLIT(B3290,"" "")))"),16.0)</f>
        <v>16</v>
      </c>
    </row>
    <row r="3291">
      <c r="A3291" s="1" t="s">
        <v>8054</v>
      </c>
      <c r="B3291" s="1" t="s">
        <v>8055</v>
      </c>
      <c r="C3291" s="1">
        <v>1.0</v>
      </c>
      <c r="D3291" s="1" t="s">
        <v>16113</v>
      </c>
      <c r="E3291" s="2" t="str">
        <f>IFERROR(__xludf.DUMMYFUNCTION("INDEX(SPLIT(A3291, ""_""), 2)"),"shadow")</f>
        <v>shadow</v>
      </c>
      <c r="F3291" s="1" t="s">
        <v>1434</v>
      </c>
      <c r="G3291" s="2">
        <f>IFERROR(__xludf.DUMMYFUNCTION("IF(B3291="""","""",COUNTA(SPLIT(B3291,"" "")))"),24.0)</f>
        <v>24</v>
      </c>
    </row>
    <row r="3292">
      <c r="A3292" s="1" t="s">
        <v>8056</v>
      </c>
      <c r="B3292" s="1" t="s">
        <v>8057</v>
      </c>
      <c r="C3292" s="1">
        <v>1.0</v>
      </c>
      <c r="D3292" s="1" t="s">
        <v>16113</v>
      </c>
      <c r="E3292" s="2" t="str">
        <f>IFERROR(__xludf.DUMMYFUNCTION("INDEX(SPLIT(A3292, ""_""), 2)"),"shadow")</f>
        <v>shadow</v>
      </c>
      <c r="F3292" s="1" t="s">
        <v>1434</v>
      </c>
      <c r="G3292" s="2">
        <f>IFERROR(__xludf.DUMMYFUNCTION("IF(B3292="""","""",COUNTA(SPLIT(B3292,"" "")))"),8.0)</f>
        <v>8</v>
      </c>
    </row>
    <row r="3293">
      <c r="A3293" s="1" t="s">
        <v>8058</v>
      </c>
      <c r="B3293" s="1" t="s">
        <v>8059</v>
      </c>
      <c r="C3293" s="1">
        <v>1.0</v>
      </c>
      <c r="D3293" s="1" t="s">
        <v>16113</v>
      </c>
      <c r="E3293" s="2" t="str">
        <f>IFERROR(__xludf.DUMMYFUNCTION("INDEX(SPLIT(A3293, ""_""), 2)"),"shadow")</f>
        <v>shadow</v>
      </c>
      <c r="F3293" s="1" t="s">
        <v>1434</v>
      </c>
      <c r="G3293" s="2">
        <f>IFERROR(__xludf.DUMMYFUNCTION("IF(B3293="""","""",COUNTA(SPLIT(B3293,"" "")))"),20.0)</f>
        <v>20</v>
      </c>
    </row>
    <row r="3294">
      <c r="A3294" s="1" t="s">
        <v>8060</v>
      </c>
      <c r="B3294" s="1" t="s">
        <v>8061</v>
      </c>
      <c r="C3294" s="1">
        <v>1.0</v>
      </c>
      <c r="D3294" s="1" t="s">
        <v>16113</v>
      </c>
      <c r="E3294" s="2" t="str">
        <f>IFERROR(__xludf.DUMMYFUNCTION("INDEX(SPLIT(A3294, ""_""), 2)"),"shadow")</f>
        <v>shadow</v>
      </c>
      <c r="F3294" s="1" t="s">
        <v>1434</v>
      </c>
      <c r="G3294" s="2">
        <f>IFERROR(__xludf.DUMMYFUNCTION("IF(B3294="""","""",COUNTA(SPLIT(B3294,"" "")))"),20.0)</f>
        <v>20</v>
      </c>
    </row>
    <row r="3295">
      <c r="A3295" s="1" t="s">
        <v>8062</v>
      </c>
      <c r="B3295" s="1" t="s">
        <v>8063</v>
      </c>
      <c r="C3295" s="1">
        <v>1.0</v>
      </c>
      <c r="D3295" s="1" t="s">
        <v>16113</v>
      </c>
      <c r="E3295" s="2" t="str">
        <f>IFERROR(__xludf.DUMMYFUNCTION("INDEX(SPLIT(A3295, ""_""), 2)"),"shadow")</f>
        <v>shadow</v>
      </c>
      <c r="F3295" s="1" t="s">
        <v>1434</v>
      </c>
      <c r="G3295" s="2">
        <f>IFERROR(__xludf.DUMMYFUNCTION("IF(B3295="""","""",COUNTA(SPLIT(B3295,"" "")))"),40.0)</f>
        <v>40</v>
      </c>
    </row>
    <row r="3296">
      <c r="A3296" s="1" t="s">
        <v>8064</v>
      </c>
      <c r="B3296" s="1" t="s">
        <v>8065</v>
      </c>
      <c r="C3296" s="1">
        <v>1.0</v>
      </c>
      <c r="D3296" s="1" t="s">
        <v>16113</v>
      </c>
      <c r="E3296" s="2" t="str">
        <f>IFERROR(__xludf.DUMMYFUNCTION("INDEX(SPLIT(A3296, ""_""), 2)"),"shadow")</f>
        <v>shadow</v>
      </c>
      <c r="F3296" s="1" t="s">
        <v>1434</v>
      </c>
      <c r="G3296" s="2">
        <f>IFERROR(__xludf.DUMMYFUNCTION("IF(B3296="""","""",COUNTA(SPLIT(B3296,"" "")))"),6.0)</f>
        <v>6</v>
      </c>
    </row>
    <row r="3297">
      <c r="A3297" s="1" t="s">
        <v>8066</v>
      </c>
      <c r="B3297" s="1" t="s">
        <v>8067</v>
      </c>
      <c r="C3297" s="1">
        <v>1.0</v>
      </c>
      <c r="D3297" s="1" t="s">
        <v>16113</v>
      </c>
      <c r="E3297" s="2" t="str">
        <f>IFERROR(__xludf.DUMMYFUNCTION("INDEX(SPLIT(A3297, ""_""), 2)"),"shadow")</f>
        <v>shadow</v>
      </c>
      <c r="F3297" s="1" t="s">
        <v>1434</v>
      </c>
      <c r="G3297" s="2">
        <f>IFERROR(__xludf.DUMMYFUNCTION("IF(B3297="""","""",COUNTA(SPLIT(B3297,"" "")))"),7.0)</f>
        <v>7</v>
      </c>
    </row>
    <row r="3298">
      <c r="A3298" s="1" t="s">
        <v>8068</v>
      </c>
      <c r="B3298" s="1" t="s">
        <v>8069</v>
      </c>
      <c r="C3298" s="1">
        <v>7.0</v>
      </c>
      <c r="D3298" s="1" t="s">
        <v>16104</v>
      </c>
      <c r="E3298" s="2" t="str">
        <f>IFERROR(__xludf.DUMMYFUNCTION("INDEX(SPLIT(A3298, ""_""), 2)"),"shadow")</f>
        <v>shadow</v>
      </c>
      <c r="F3298" s="1" t="s">
        <v>1434</v>
      </c>
      <c r="G3298" s="2">
        <f>IFERROR(__xludf.DUMMYFUNCTION("IF(B3298="""","""",COUNTA(SPLIT(B3298,"" "")))"),40.0)</f>
        <v>40</v>
      </c>
    </row>
    <row r="3299">
      <c r="A3299" s="1" t="s">
        <v>8070</v>
      </c>
      <c r="B3299" s="1" t="s">
        <v>8071</v>
      </c>
      <c r="C3299" s="1">
        <v>1.0</v>
      </c>
      <c r="D3299" s="1" t="s">
        <v>16113</v>
      </c>
      <c r="E3299" s="2" t="str">
        <f>IFERROR(__xludf.DUMMYFUNCTION("INDEX(SPLIT(A3299, ""_""), 2)"),"shadow")</f>
        <v>shadow</v>
      </c>
      <c r="F3299" s="1" t="s">
        <v>1434</v>
      </c>
      <c r="G3299" s="2">
        <f>IFERROR(__xludf.DUMMYFUNCTION("IF(B3299="""","""",COUNTA(SPLIT(B3299,"" "")))"),16.0)</f>
        <v>16</v>
      </c>
    </row>
    <row r="3300">
      <c r="A3300" s="1" t="s">
        <v>8072</v>
      </c>
      <c r="B3300" s="1" t="s">
        <v>8073</v>
      </c>
      <c r="C3300" s="1">
        <v>7.0</v>
      </c>
      <c r="D3300" s="1" t="s">
        <v>16104</v>
      </c>
      <c r="E3300" s="2" t="str">
        <f>IFERROR(__xludf.DUMMYFUNCTION("INDEX(SPLIT(A3300, ""_""), 2)"),"shadow")</f>
        <v>shadow</v>
      </c>
      <c r="F3300" s="1" t="s">
        <v>1434</v>
      </c>
      <c r="G3300" s="2">
        <f>IFERROR(__xludf.DUMMYFUNCTION("IF(B3300="""","""",COUNTA(SPLIT(B3300,"" "")))"),40.0)</f>
        <v>40</v>
      </c>
    </row>
    <row r="3301">
      <c r="A3301" s="1" t="s">
        <v>8074</v>
      </c>
      <c r="B3301" s="1" t="s">
        <v>8075</v>
      </c>
      <c r="C3301" s="1">
        <v>7.0</v>
      </c>
      <c r="D3301" s="1" t="s">
        <v>16104</v>
      </c>
      <c r="E3301" s="2" t="str">
        <f>IFERROR(__xludf.DUMMYFUNCTION("INDEX(SPLIT(A3301, ""_""), 2)"),"shadow")</f>
        <v>shadow</v>
      </c>
      <c r="F3301" s="1" t="s">
        <v>1434</v>
      </c>
      <c r="G3301" s="2">
        <f>IFERROR(__xludf.DUMMYFUNCTION("IF(B3301="""","""",COUNTA(SPLIT(B3301,"" "")))"),18.0)</f>
        <v>18</v>
      </c>
    </row>
    <row r="3302">
      <c r="A3302" s="1" t="s">
        <v>8076</v>
      </c>
      <c r="B3302" s="1" t="s">
        <v>8077</v>
      </c>
      <c r="C3302" s="1">
        <v>7.0</v>
      </c>
      <c r="D3302" s="1" t="s">
        <v>16104</v>
      </c>
      <c r="E3302" s="2" t="str">
        <f>IFERROR(__xludf.DUMMYFUNCTION("INDEX(SPLIT(A3302, ""_""), 2)"),"shadow")</f>
        <v>shadow</v>
      </c>
      <c r="F3302" s="1" t="s">
        <v>1434</v>
      </c>
      <c r="G3302" s="2">
        <f>IFERROR(__xludf.DUMMYFUNCTION("IF(B3302="""","""",COUNTA(SPLIT(B3302,"" "")))"),28.0)</f>
        <v>28</v>
      </c>
    </row>
    <row r="3303">
      <c r="A3303" s="1" t="s">
        <v>8078</v>
      </c>
      <c r="B3303" s="1" t="s">
        <v>8079</v>
      </c>
      <c r="C3303" s="1">
        <v>1.0</v>
      </c>
      <c r="D3303" s="1" t="s">
        <v>16113</v>
      </c>
      <c r="E3303" s="2" t="str">
        <f>IFERROR(__xludf.DUMMYFUNCTION("INDEX(SPLIT(A3303, ""_""), 2)"),"shadow")</f>
        <v>shadow</v>
      </c>
      <c r="F3303" s="1" t="s">
        <v>1434</v>
      </c>
      <c r="G3303" s="2">
        <f>IFERROR(__xludf.DUMMYFUNCTION("IF(B3303="""","""",COUNTA(SPLIT(B3303,"" "")))"),16.0)</f>
        <v>16</v>
      </c>
    </row>
    <row r="3304">
      <c r="A3304" s="1" t="s">
        <v>8080</v>
      </c>
      <c r="B3304" s="1" t="s">
        <v>8081</v>
      </c>
      <c r="C3304" s="1">
        <v>9.0</v>
      </c>
      <c r="D3304" s="1" t="s">
        <v>16120</v>
      </c>
      <c r="E3304" s="2" t="str">
        <f>IFERROR(__xludf.DUMMYFUNCTION("INDEX(SPLIT(A3304, ""_""), 2)"),"shadow")</f>
        <v>shadow</v>
      </c>
      <c r="F3304" s="1" t="s">
        <v>1434</v>
      </c>
      <c r="G3304" s="2">
        <f>IFERROR(__xludf.DUMMYFUNCTION("IF(B3304="""","""",COUNTA(SPLIT(B3304,"" "")))"),54.0)</f>
        <v>54</v>
      </c>
    </row>
    <row r="3305">
      <c r="A3305" s="1" t="s">
        <v>8082</v>
      </c>
      <c r="B3305" s="1" t="s">
        <v>8083</v>
      </c>
      <c r="C3305" s="1">
        <v>9.0</v>
      </c>
      <c r="D3305" s="1" t="s">
        <v>16120</v>
      </c>
      <c r="E3305" s="2" t="str">
        <f>IFERROR(__xludf.DUMMYFUNCTION("INDEX(SPLIT(A3305, ""_""), 2)"),"shadow")</f>
        <v>shadow</v>
      </c>
      <c r="F3305" s="1" t="s">
        <v>1434</v>
      </c>
      <c r="G3305" s="2">
        <f>IFERROR(__xludf.DUMMYFUNCTION("IF(B3305="""","""",COUNTA(SPLIT(B3305,"" "")))"),79.0)</f>
        <v>79</v>
      </c>
    </row>
    <row r="3306">
      <c r="A3306" s="1" t="s">
        <v>8084</v>
      </c>
      <c r="B3306" s="1" t="s">
        <v>8085</v>
      </c>
      <c r="C3306" s="1">
        <v>9.0</v>
      </c>
      <c r="D3306" s="1" t="s">
        <v>16120</v>
      </c>
      <c r="E3306" s="2" t="str">
        <f>IFERROR(__xludf.DUMMYFUNCTION("INDEX(SPLIT(A3306, ""_""), 2)"),"shadow")</f>
        <v>shadow</v>
      </c>
      <c r="F3306" s="1" t="s">
        <v>1434</v>
      </c>
      <c r="G3306" s="2">
        <f>IFERROR(__xludf.DUMMYFUNCTION("IF(B3306="""","""",COUNTA(SPLIT(B3306,"" "")))"),84.0)</f>
        <v>84</v>
      </c>
    </row>
    <row r="3307">
      <c r="A3307" s="1" t="s">
        <v>8086</v>
      </c>
      <c r="B3307" s="1" t="s">
        <v>8087</v>
      </c>
      <c r="C3307" s="1">
        <v>1.0</v>
      </c>
      <c r="D3307" s="1" t="s">
        <v>16113</v>
      </c>
      <c r="E3307" s="2" t="str">
        <f>IFERROR(__xludf.DUMMYFUNCTION("INDEX(SPLIT(A3307, ""_""), 2)"),"shadow")</f>
        <v>shadow</v>
      </c>
      <c r="F3307" s="1" t="s">
        <v>1434</v>
      </c>
      <c r="G3307" s="2">
        <f>IFERROR(__xludf.DUMMYFUNCTION("IF(B3307="""","""",COUNTA(SPLIT(B3307,"" "")))"),27.0)</f>
        <v>27</v>
      </c>
    </row>
    <row r="3308">
      <c r="A3308" s="1" t="s">
        <v>8088</v>
      </c>
      <c r="B3308" s="1" t="s">
        <v>8089</v>
      </c>
      <c r="C3308" s="1">
        <v>1.0</v>
      </c>
      <c r="D3308" s="1" t="s">
        <v>16113</v>
      </c>
      <c r="E3308" s="2" t="str">
        <f>IFERROR(__xludf.DUMMYFUNCTION("INDEX(SPLIT(A3308, ""_""), 2)"),"shadow")</f>
        <v>shadow</v>
      </c>
      <c r="F3308" s="1" t="s">
        <v>1434</v>
      </c>
      <c r="G3308" s="2">
        <f>IFERROR(__xludf.DUMMYFUNCTION("IF(B3308="""","""",COUNTA(SPLIT(B3308,"" "")))"),29.0)</f>
        <v>29</v>
      </c>
    </row>
    <row r="3309">
      <c r="A3309" s="1" t="s">
        <v>8090</v>
      </c>
      <c r="B3309" s="1" t="s">
        <v>8091</v>
      </c>
      <c r="C3309" s="1">
        <v>1.0</v>
      </c>
      <c r="D3309" s="1" t="s">
        <v>16113</v>
      </c>
      <c r="E3309" s="2" t="str">
        <f>IFERROR(__xludf.DUMMYFUNCTION("INDEX(SPLIT(A3309, ""_""), 2)"),"shadow")</f>
        <v>shadow</v>
      </c>
      <c r="F3309" s="1" t="s">
        <v>1434</v>
      </c>
      <c r="G3309" s="2">
        <f>IFERROR(__xludf.DUMMYFUNCTION("IF(B3309="""","""",COUNTA(SPLIT(B3309,"" "")))"),28.0)</f>
        <v>28</v>
      </c>
    </row>
    <row r="3310">
      <c r="A3310" s="1" t="s">
        <v>8092</v>
      </c>
      <c r="B3310" s="1" t="s">
        <v>8093</v>
      </c>
      <c r="C3310" s="1">
        <v>1.0</v>
      </c>
      <c r="D3310" s="1" t="s">
        <v>16113</v>
      </c>
      <c r="E3310" s="2" t="str">
        <f>IFERROR(__xludf.DUMMYFUNCTION("INDEX(SPLIT(A3310, ""_""), 2)"),"shadow")</f>
        <v>shadow</v>
      </c>
      <c r="F3310" s="1" t="s">
        <v>1434</v>
      </c>
      <c r="G3310" s="2">
        <f>IFERROR(__xludf.DUMMYFUNCTION("IF(B3310="""","""",COUNTA(SPLIT(B3310,"" "")))"),26.0)</f>
        <v>26</v>
      </c>
    </row>
    <row r="3311">
      <c r="A3311" s="1" t="s">
        <v>8094</v>
      </c>
      <c r="B3311" s="1" t="s">
        <v>8095</v>
      </c>
      <c r="C3311" s="1">
        <v>1.0</v>
      </c>
      <c r="D3311" s="1" t="s">
        <v>16113</v>
      </c>
      <c r="E3311" s="2" t="str">
        <f>IFERROR(__xludf.DUMMYFUNCTION("INDEX(SPLIT(A3311, ""_""), 2)"),"shadow")</f>
        <v>shadow</v>
      </c>
      <c r="F3311" s="1" t="s">
        <v>1434</v>
      </c>
      <c r="G3311" s="2">
        <f>IFERROR(__xludf.DUMMYFUNCTION("IF(B3311="""","""",COUNTA(SPLIT(B3311,"" "")))"),24.0)</f>
        <v>24</v>
      </c>
    </row>
    <row r="3312">
      <c r="A3312" s="1" t="s">
        <v>8096</v>
      </c>
      <c r="B3312" s="1" t="s">
        <v>8097</v>
      </c>
      <c r="C3312" s="1">
        <v>1.0</v>
      </c>
      <c r="D3312" s="1" t="s">
        <v>16113</v>
      </c>
      <c r="E3312" s="2" t="str">
        <f>IFERROR(__xludf.DUMMYFUNCTION("INDEX(SPLIT(A3312, ""_""), 2)"),"shadow")</f>
        <v>shadow</v>
      </c>
      <c r="F3312" s="1" t="s">
        <v>1434</v>
      </c>
      <c r="G3312" s="2">
        <f>IFERROR(__xludf.DUMMYFUNCTION("IF(B3312="""","""",COUNTA(SPLIT(B3312,"" "")))"),18.0)</f>
        <v>18</v>
      </c>
    </row>
    <row r="3313">
      <c r="A3313" s="1" t="s">
        <v>8098</v>
      </c>
      <c r="B3313" s="1" t="s">
        <v>8099</v>
      </c>
      <c r="C3313" s="1">
        <v>1.0</v>
      </c>
      <c r="D3313" s="1" t="s">
        <v>16113</v>
      </c>
      <c r="E3313" s="2" t="str">
        <f>IFERROR(__xludf.DUMMYFUNCTION("INDEX(SPLIT(A3313, ""_""), 2)"),"shadow")</f>
        <v>shadow</v>
      </c>
      <c r="F3313" s="1" t="s">
        <v>1434</v>
      </c>
      <c r="G3313" s="2">
        <f>IFERROR(__xludf.DUMMYFUNCTION("IF(B3313="""","""",COUNTA(SPLIT(B3313,"" "")))"),28.0)</f>
        <v>28</v>
      </c>
    </row>
    <row r="3314">
      <c r="A3314" s="1" t="s">
        <v>8100</v>
      </c>
      <c r="B3314" s="1" t="s">
        <v>8101</v>
      </c>
      <c r="C3314" s="1">
        <v>9.0</v>
      </c>
      <c r="D3314" s="1" t="s">
        <v>16120</v>
      </c>
      <c r="E3314" s="2" t="str">
        <f>IFERROR(__xludf.DUMMYFUNCTION("INDEX(SPLIT(A3314, ""_""), 2)"),"shadow")</f>
        <v>shadow</v>
      </c>
      <c r="F3314" s="1" t="s">
        <v>1434</v>
      </c>
      <c r="G3314" s="2">
        <f>IFERROR(__xludf.DUMMYFUNCTION("IF(B3314="""","""",COUNTA(SPLIT(B3314,"" "")))"),9.0)</f>
        <v>9</v>
      </c>
    </row>
    <row r="3315">
      <c r="A3315" s="1" t="s">
        <v>8102</v>
      </c>
      <c r="B3315" s="1" t="s">
        <v>8103</v>
      </c>
      <c r="C3315" s="1">
        <v>1.0</v>
      </c>
      <c r="D3315" s="1" t="s">
        <v>16113</v>
      </c>
      <c r="E3315" s="2" t="str">
        <f>IFERROR(__xludf.DUMMYFUNCTION("INDEX(SPLIT(A3315, ""_""), 2)"),"shadow")</f>
        <v>shadow</v>
      </c>
      <c r="F3315" s="1" t="s">
        <v>1434</v>
      </c>
      <c r="G3315" s="2">
        <f>IFERROR(__xludf.DUMMYFUNCTION("IF(B3315="""","""",COUNTA(SPLIT(B3315,"" "")))"),24.0)</f>
        <v>24</v>
      </c>
    </row>
    <row r="3316">
      <c r="A3316" s="1" t="s">
        <v>8104</v>
      </c>
      <c r="B3316" s="1" t="s">
        <v>8105</v>
      </c>
      <c r="C3316" s="1">
        <v>1.0</v>
      </c>
      <c r="D3316" s="1" t="s">
        <v>16113</v>
      </c>
      <c r="E3316" s="2" t="str">
        <f>IFERROR(__xludf.DUMMYFUNCTION("INDEX(SPLIT(A3316, ""_""), 2)"),"showdown")</f>
        <v>showdown</v>
      </c>
      <c r="F3316" s="1" t="s">
        <v>1509</v>
      </c>
      <c r="G3316" s="2">
        <f>IFERROR(__xludf.DUMMYFUNCTION("IF(B3316="""","""",COUNTA(SPLIT(B3316,"" "")))"),30.0)</f>
        <v>30</v>
      </c>
    </row>
    <row r="3317">
      <c r="A3317" s="1" t="s">
        <v>8106</v>
      </c>
      <c r="B3317" s="1" t="s">
        <v>8107</v>
      </c>
      <c r="C3317" s="1">
        <v>1.0</v>
      </c>
      <c r="D3317" s="1" t="s">
        <v>16113</v>
      </c>
      <c r="E3317" s="2" t="str">
        <f>IFERROR(__xludf.DUMMYFUNCTION("INDEX(SPLIT(A3317, ""_""), 2)"),"showdown")</f>
        <v>showdown</v>
      </c>
      <c r="F3317" s="1" t="s">
        <v>1509</v>
      </c>
      <c r="G3317" s="2">
        <f>IFERROR(__xludf.DUMMYFUNCTION("IF(B3317="""","""",COUNTA(SPLIT(B3317,"" "")))"),34.0)</f>
        <v>34</v>
      </c>
    </row>
    <row r="3318">
      <c r="A3318" s="1" t="s">
        <v>8108</v>
      </c>
      <c r="B3318" s="1" t="s">
        <v>8109</v>
      </c>
      <c r="C3318" s="1">
        <v>1.0</v>
      </c>
      <c r="D3318" s="1" t="s">
        <v>16113</v>
      </c>
      <c r="E3318" s="2" t="str">
        <f>IFERROR(__xludf.DUMMYFUNCTION("INDEX(SPLIT(A3318, ""_""), 2)"),"showdown")</f>
        <v>showdown</v>
      </c>
      <c r="F3318" s="1" t="s">
        <v>1509</v>
      </c>
      <c r="G3318" s="2">
        <f>IFERROR(__xludf.DUMMYFUNCTION("IF(B3318="""","""",COUNTA(SPLIT(B3318,"" "")))"),38.0)</f>
        <v>38</v>
      </c>
    </row>
    <row r="3319">
      <c r="A3319" s="1" t="s">
        <v>8110</v>
      </c>
      <c r="B3319" s="1" t="s">
        <v>8111</v>
      </c>
      <c r="C3319" s="1">
        <v>2.0</v>
      </c>
      <c r="D3319" s="1" t="s">
        <v>16118</v>
      </c>
      <c r="E3319" s="2" t="str">
        <f>IFERROR(__xludf.DUMMYFUNCTION("INDEX(SPLIT(A3319, ""_""), 2)"),"showdown")</f>
        <v>showdown</v>
      </c>
      <c r="F3319" s="1" t="s">
        <v>1509</v>
      </c>
      <c r="G3319" s="2">
        <f>IFERROR(__xludf.DUMMYFUNCTION("IF(B3319="""","""",COUNTA(SPLIT(B3319,"" "")))"),16.0)</f>
        <v>16</v>
      </c>
    </row>
    <row r="3320">
      <c r="A3320" s="1" t="s">
        <v>8112</v>
      </c>
      <c r="B3320" s="1" t="s">
        <v>8113</v>
      </c>
      <c r="C3320" s="1">
        <v>1.0</v>
      </c>
      <c r="D3320" s="1" t="s">
        <v>16113</v>
      </c>
      <c r="E3320" s="2" t="str">
        <f>IFERROR(__xludf.DUMMYFUNCTION("INDEX(SPLIT(A3320, ""_""), 2)"),"showdown")</f>
        <v>showdown</v>
      </c>
      <c r="F3320" s="1" t="s">
        <v>1509</v>
      </c>
      <c r="G3320" s="2">
        <f>IFERROR(__xludf.DUMMYFUNCTION("IF(B3320="""","""",COUNTA(SPLIT(B3320,"" "")))"),17.0)</f>
        <v>17</v>
      </c>
    </row>
    <row r="3321">
      <c r="A3321" s="1" t="s">
        <v>8114</v>
      </c>
      <c r="B3321" s="1" t="s">
        <v>8115</v>
      </c>
      <c r="C3321" s="1">
        <v>1.0</v>
      </c>
      <c r="D3321" s="1" t="s">
        <v>16113</v>
      </c>
      <c r="E3321" s="2" t="str">
        <f>IFERROR(__xludf.DUMMYFUNCTION("INDEX(SPLIT(A3321, ""_""), 2)"),"showdown")</f>
        <v>showdown</v>
      </c>
      <c r="F3321" s="1" t="s">
        <v>1509</v>
      </c>
      <c r="G3321" s="2">
        <f>IFERROR(__xludf.DUMMYFUNCTION("IF(B3321="""","""",COUNTA(SPLIT(B3321,"" "")))"),16.0)</f>
        <v>16</v>
      </c>
    </row>
    <row r="3322">
      <c r="A3322" s="1" t="s">
        <v>8116</v>
      </c>
      <c r="B3322" s="1" t="s">
        <v>8117</v>
      </c>
      <c r="C3322" s="1">
        <v>1.0</v>
      </c>
      <c r="D3322" s="1" t="s">
        <v>16113</v>
      </c>
      <c r="E3322" s="2" t="str">
        <f>IFERROR(__xludf.DUMMYFUNCTION("INDEX(SPLIT(A3322, ""_""), 2)"),"showdown")</f>
        <v>showdown</v>
      </c>
      <c r="F3322" s="1" t="s">
        <v>1509</v>
      </c>
      <c r="G3322" s="2">
        <f>IFERROR(__xludf.DUMMYFUNCTION("IF(B3322="""","""",COUNTA(SPLIT(B3322,"" "")))"),15.0)</f>
        <v>15</v>
      </c>
    </row>
    <row r="3323">
      <c r="A3323" s="1" t="s">
        <v>8118</v>
      </c>
      <c r="B3323" s="1" t="s">
        <v>8119</v>
      </c>
      <c r="C3323" s="1">
        <v>1.0</v>
      </c>
      <c r="D3323" s="1" t="s">
        <v>16113</v>
      </c>
      <c r="E3323" s="2" t="str">
        <f>IFERROR(__xludf.DUMMYFUNCTION("INDEX(SPLIT(A3323, ""_""), 2)"),"showdown")</f>
        <v>showdown</v>
      </c>
      <c r="F3323" s="1" t="s">
        <v>1509</v>
      </c>
      <c r="G3323" s="2">
        <f>IFERROR(__xludf.DUMMYFUNCTION("IF(B3323="""","""",COUNTA(SPLIT(B3323,"" "")))"),15.0)</f>
        <v>15</v>
      </c>
    </row>
    <row r="3324">
      <c r="A3324" s="1" t="s">
        <v>8120</v>
      </c>
      <c r="B3324" s="1" t="s">
        <v>8121</v>
      </c>
      <c r="C3324" s="1">
        <v>1.0</v>
      </c>
      <c r="D3324" s="1" t="s">
        <v>16113</v>
      </c>
      <c r="E3324" s="2" t="str">
        <f>IFERROR(__xludf.DUMMYFUNCTION("INDEX(SPLIT(A3324, ""_""), 2)"),"showdown")</f>
        <v>showdown</v>
      </c>
      <c r="F3324" s="1" t="s">
        <v>1509</v>
      </c>
      <c r="G3324" s="2">
        <f>IFERROR(__xludf.DUMMYFUNCTION("IF(B3324="""","""",COUNTA(SPLIT(B3324,"" "")))"),10.0)</f>
        <v>10</v>
      </c>
    </row>
    <row r="3325">
      <c r="A3325" s="1" t="s">
        <v>8122</v>
      </c>
      <c r="B3325" s="1" t="s">
        <v>8123</v>
      </c>
      <c r="C3325" s="1">
        <v>1.0</v>
      </c>
      <c r="D3325" s="1" t="s">
        <v>16113</v>
      </c>
      <c r="E3325" s="2" t="str">
        <f>IFERROR(__xludf.DUMMYFUNCTION("INDEX(SPLIT(A3325, ""_""), 2)"),"showdown")</f>
        <v>showdown</v>
      </c>
      <c r="F3325" s="1" t="s">
        <v>1509</v>
      </c>
      <c r="G3325" s="2">
        <f>IFERROR(__xludf.DUMMYFUNCTION("IF(B3325="""","""",COUNTA(SPLIT(B3325,"" "")))"),13.0)</f>
        <v>13</v>
      </c>
    </row>
    <row r="3326">
      <c r="A3326" s="1" t="s">
        <v>8124</v>
      </c>
      <c r="B3326" s="1" t="s">
        <v>8125</v>
      </c>
      <c r="C3326" s="1">
        <v>1.0</v>
      </c>
      <c r="D3326" s="1" t="s">
        <v>16113</v>
      </c>
      <c r="E3326" s="2" t="str">
        <f>IFERROR(__xludf.DUMMYFUNCTION("INDEX(SPLIT(A3326, ""_""), 2)"),"showdown")</f>
        <v>showdown</v>
      </c>
      <c r="F3326" s="1" t="s">
        <v>1509</v>
      </c>
      <c r="G3326" s="2">
        <f>IFERROR(__xludf.DUMMYFUNCTION("IF(B3326="""","""",COUNTA(SPLIT(B3326,"" "")))"),7.0)</f>
        <v>7</v>
      </c>
    </row>
    <row r="3327">
      <c r="A3327" s="1" t="s">
        <v>8126</v>
      </c>
      <c r="B3327" s="1" t="s">
        <v>8127</v>
      </c>
      <c r="C3327" s="1">
        <v>1.0</v>
      </c>
      <c r="D3327" s="1" t="s">
        <v>16113</v>
      </c>
      <c r="E3327" s="2" t="str">
        <f>IFERROR(__xludf.DUMMYFUNCTION("INDEX(SPLIT(A3327, ""_""), 2)"),"showdown")</f>
        <v>showdown</v>
      </c>
      <c r="F3327" s="1" t="s">
        <v>1509</v>
      </c>
      <c r="G3327" s="2">
        <f>IFERROR(__xludf.DUMMYFUNCTION("IF(B3327="""","""",COUNTA(SPLIT(B3327,"" "")))"),22.0)</f>
        <v>22</v>
      </c>
    </row>
    <row r="3328">
      <c r="A3328" s="1" t="s">
        <v>8128</v>
      </c>
      <c r="B3328" s="1" t="s">
        <v>8129</v>
      </c>
      <c r="C3328" s="1">
        <v>1.0</v>
      </c>
      <c r="D3328" s="1" t="s">
        <v>16113</v>
      </c>
      <c r="E3328" s="2" t="str">
        <f>IFERROR(__xludf.DUMMYFUNCTION("INDEX(SPLIT(A3328, ""_""), 2)"),"showdown")</f>
        <v>showdown</v>
      </c>
      <c r="F3328" s="1" t="s">
        <v>1509</v>
      </c>
      <c r="G3328" s="2">
        <f>IFERROR(__xludf.DUMMYFUNCTION("IF(B3328="""","""",COUNTA(SPLIT(B3328,"" "")))"),14.0)</f>
        <v>14</v>
      </c>
    </row>
    <row r="3329">
      <c r="A3329" s="1" t="s">
        <v>8130</v>
      </c>
      <c r="B3329" s="1" t="s">
        <v>8131</v>
      </c>
      <c r="C3329" s="1">
        <v>1.0</v>
      </c>
      <c r="D3329" s="1" t="s">
        <v>16113</v>
      </c>
      <c r="E3329" s="2" t="str">
        <f>IFERROR(__xludf.DUMMYFUNCTION("INDEX(SPLIT(A3329, ""_""), 2)"),"showdown")</f>
        <v>showdown</v>
      </c>
      <c r="F3329" s="1" t="s">
        <v>1509</v>
      </c>
      <c r="G3329" s="2">
        <f>IFERROR(__xludf.DUMMYFUNCTION("IF(B3329="""","""",COUNTA(SPLIT(B3329,"" "")))"),13.0)</f>
        <v>13</v>
      </c>
    </row>
    <row r="3330">
      <c r="A3330" s="1" t="s">
        <v>8132</v>
      </c>
      <c r="B3330" s="1" t="s">
        <v>8133</v>
      </c>
      <c r="C3330" s="1">
        <v>1.0</v>
      </c>
      <c r="D3330" s="1" t="s">
        <v>16113</v>
      </c>
      <c r="E3330" s="2" t="str">
        <f>IFERROR(__xludf.DUMMYFUNCTION("INDEX(SPLIT(A3330, ""_""), 2)"),"showdown")</f>
        <v>showdown</v>
      </c>
      <c r="F3330" s="1" t="s">
        <v>1509</v>
      </c>
      <c r="G3330" s="2">
        <f>IFERROR(__xludf.DUMMYFUNCTION("IF(B3330="""","""",COUNTA(SPLIT(B3330,"" "")))"),19.0)</f>
        <v>19</v>
      </c>
    </row>
    <row r="3331">
      <c r="A3331" s="1" t="s">
        <v>8134</v>
      </c>
      <c r="B3331" s="1" t="s">
        <v>8135</v>
      </c>
      <c r="C3331" s="1">
        <v>1.0</v>
      </c>
      <c r="D3331" s="1" t="s">
        <v>16113</v>
      </c>
      <c r="E3331" s="2" t="str">
        <f>IFERROR(__xludf.DUMMYFUNCTION("INDEX(SPLIT(A3331, ""_""), 2)"),"showdown")</f>
        <v>showdown</v>
      </c>
      <c r="F3331" s="1" t="s">
        <v>1509</v>
      </c>
      <c r="G3331" s="2">
        <f>IFERROR(__xludf.DUMMYFUNCTION("IF(B3331="""","""",COUNTA(SPLIT(B3331,"" "")))"),16.0)</f>
        <v>16</v>
      </c>
    </row>
    <row r="3332">
      <c r="A3332" s="1" t="s">
        <v>8136</v>
      </c>
      <c r="B3332" s="1" t="s">
        <v>8137</v>
      </c>
      <c r="C3332" s="1">
        <v>1.0</v>
      </c>
      <c r="D3332" s="1" t="s">
        <v>16113</v>
      </c>
      <c r="E3332" s="2" t="str">
        <f>IFERROR(__xludf.DUMMYFUNCTION("INDEX(SPLIT(A3332, ""_""), 2)"),"showdown")</f>
        <v>showdown</v>
      </c>
      <c r="F3332" s="1" t="s">
        <v>1509</v>
      </c>
      <c r="G3332" s="2">
        <f>IFERROR(__xludf.DUMMYFUNCTION("IF(B3332="""","""",COUNTA(SPLIT(B3332,"" "")))"),17.0)</f>
        <v>17</v>
      </c>
    </row>
    <row r="3333">
      <c r="A3333" s="1" t="s">
        <v>8138</v>
      </c>
      <c r="B3333" s="1" t="s">
        <v>8139</v>
      </c>
      <c r="C3333" s="1">
        <v>1.0</v>
      </c>
      <c r="D3333" s="1" t="s">
        <v>16113</v>
      </c>
      <c r="E3333" s="2" t="str">
        <f>IFERROR(__xludf.DUMMYFUNCTION("INDEX(SPLIT(A3333, ""_""), 2)"),"showdown")</f>
        <v>showdown</v>
      </c>
      <c r="F3333" s="1" t="s">
        <v>1509</v>
      </c>
      <c r="G3333" s="2">
        <f>IFERROR(__xludf.DUMMYFUNCTION("IF(B3333="""","""",COUNTA(SPLIT(B3333,"" "")))"),24.0)</f>
        <v>24</v>
      </c>
    </row>
    <row r="3334">
      <c r="A3334" s="1" t="s">
        <v>8140</v>
      </c>
      <c r="B3334" s="1" t="s">
        <v>8141</v>
      </c>
      <c r="C3334" s="1">
        <v>1.0</v>
      </c>
      <c r="D3334" s="1" t="s">
        <v>16113</v>
      </c>
      <c r="E3334" s="2" t="str">
        <f>IFERROR(__xludf.DUMMYFUNCTION("INDEX(SPLIT(A3334, ""_""), 2)"),"showdown")</f>
        <v>showdown</v>
      </c>
      <c r="F3334" s="1" t="s">
        <v>1509</v>
      </c>
      <c r="G3334" s="2">
        <f>IFERROR(__xludf.DUMMYFUNCTION("IF(B3334="""","""",COUNTA(SPLIT(B3334,"" "")))"),17.0)</f>
        <v>17</v>
      </c>
    </row>
    <row r="3335">
      <c r="A3335" s="1" t="s">
        <v>8142</v>
      </c>
      <c r="B3335" s="1" t="s">
        <v>8143</v>
      </c>
      <c r="C3335" s="1">
        <v>1.0</v>
      </c>
      <c r="D3335" s="1" t="s">
        <v>16113</v>
      </c>
      <c r="E3335" s="2" t="str">
        <f>IFERROR(__xludf.DUMMYFUNCTION("INDEX(SPLIT(A3335, ""_""), 2)"),"showdown")</f>
        <v>showdown</v>
      </c>
      <c r="F3335" s="1" t="s">
        <v>1509</v>
      </c>
      <c r="G3335" s="2">
        <f>IFERROR(__xludf.DUMMYFUNCTION("IF(B3335="""","""",COUNTA(SPLIT(B3335,"" "")))"),18.0)</f>
        <v>18</v>
      </c>
    </row>
    <row r="3336">
      <c r="A3336" s="1" t="s">
        <v>8144</v>
      </c>
      <c r="B3336" s="1" t="s">
        <v>8145</v>
      </c>
      <c r="C3336" s="1">
        <v>2.0</v>
      </c>
      <c r="D3336" s="1" t="s">
        <v>16118</v>
      </c>
      <c r="E3336" s="2" t="str">
        <f>IFERROR(__xludf.DUMMYFUNCTION("INDEX(SPLIT(A3336, ""_""), 2)"),"showdown")</f>
        <v>showdown</v>
      </c>
      <c r="F3336" s="1" t="s">
        <v>1509</v>
      </c>
      <c r="G3336" s="2">
        <f>IFERROR(__xludf.DUMMYFUNCTION("IF(B3336="""","""",COUNTA(SPLIT(B3336,"" "")))"),36.0)</f>
        <v>36</v>
      </c>
    </row>
    <row r="3337">
      <c r="A3337" s="1" t="s">
        <v>8146</v>
      </c>
      <c r="B3337" s="1" t="s">
        <v>8147</v>
      </c>
      <c r="C3337" s="1">
        <v>1.0</v>
      </c>
      <c r="D3337" s="1" t="s">
        <v>16113</v>
      </c>
      <c r="E3337" s="2" t="str">
        <f>IFERROR(__xludf.DUMMYFUNCTION("INDEX(SPLIT(A3337, ""_""), 2)"),"showdown")</f>
        <v>showdown</v>
      </c>
      <c r="F3337" s="1" t="s">
        <v>1509</v>
      </c>
      <c r="G3337" s="2">
        <f>IFERROR(__xludf.DUMMYFUNCTION("IF(B3337="""","""",COUNTA(SPLIT(B3337,"" "")))"),15.0)</f>
        <v>15</v>
      </c>
    </row>
    <row r="3338">
      <c r="A3338" s="1" t="s">
        <v>8148</v>
      </c>
      <c r="B3338" s="1" t="s">
        <v>8149</v>
      </c>
      <c r="C3338" s="1">
        <v>1.0</v>
      </c>
      <c r="D3338" s="1" t="s">
        <v>16113</v>
      </c>
      <c r="E3338" s="2" t="str">
        <f>IFERROR(__xludf.DUMMYFUNCTION("INDEX(SPLIT(A3338, ""_""), 2)"),"showdown")</f>
        <v>showdown</v>
      </c>
      <c r="F3338" s="1" t="s">
        <v>1509</v>
      </c>
      <c r="G3338" s="2">
        <f>IFERROR(__xludf.DUMMYFUNCTION("IF(B3338="""","""",COUNTA(SPLIT(B3338,"" "")))"),8.0)</f>
        <v>8</v>
      </c>
    </row>
    <row r="3339">
      <c r="A3339" s="1" t="s">
        <v>8150</v>
      </c>
      <c r="B3339" s="1" t="s">
        <v>8151</v>
      </c>
      <c r="C3339" s="1">
        <v>1.0</v>
      </c>
      <c r="D3339" s="1" t="s">
        <v>16113</v>
      </c>
      <c r="E3339" s="2" t="str">
        <f>IFERROR(__xludf.DUMMYFUNCTION("INDEX(SPLIT(A3339, ""_""), 2)"),"showdown")</f>
        <v>showdown</v>
      </c>
      <c r="F3339" s="1" t="s">
        <v>1509</v>
      </c>
      <c r="G3339" s="2">
        <f>IFERROR(__xludf.DUMMYFUNCTION("IF(B3339="""","""",COUNTA(SPLIT(B3339,"" "")))"),14.0)</f>
        <v>14</v>
      </c>
    </row>
    <row r="3340">
      <c r="A3340" s="1" t="s">
        <v>8152</v>
      </c>
      <c r="B3340" s="1" t="s">
        <v>8153</v>
      </c>
      <c r="C3340" s="1">
        <v>1.0</v>
      </c>
      <c r="D3340" s="1" t="s">
        <v>16113</v>
      </c>
      <c r="E3340" s="2" t="str">
        <f>IFERROR(__xludf.DUMMYFUNCTION("INDEX(SPLIT(A3340, ""_""), 2)"),"showdown")</f>
        <v>showdown</v>
      </c>
      <c r="F3340" s="1" t="s">
        <v>1509</v>
      </c>
      <c r="G3340" s="2">
        <f>IFERROR(__xludf.DUMMYFUNCTION("IF(B3340="""","""",COUNTA(SPLIT(B3340,"" "")))"),19.0)</f>
        <v>19</v>
      </c>
    </row>
    <row r="3341">
      <c r="A3341" s="1" t="s">
        <v>8154</v>
      </c>
      <c r="B3341" s="1" t="s">
        <v>8155</v>
      </c>
      <c r="C3341" s="1">
        <v>2.0</v>
      </c>
      <c r="D3341" s="1" t="s">
        <v>16118</v>
      </c>
      <c r="E3341" s="2" t="str">
        <f>IFERROR(__xludf.DUMMYFUNCTION("INDEX(SPLIT(A3341, ""_""), 2)"),"showdown")</f>
        <v>showdown</v>
      </c>
      <c r="F3341" s="1" t="s">
        <v>1509</v>
      </c>
      <c r="G3341" s="2">
        <f>IFERROR(__xludf.DUMMYFUNCTION("IF(B3341="""","""",COUNTA(SPLIT(B3341,"" "")))"),15.0)</f>
        <v>15</v>
      </c>
    </row>
    <row r="3342">
      <c r="A3342" s="1" t="s">
        <v>8156</v>
      </c>
      <c r="B3342" s="1" t="s">
        <v>8157</v>
      </c>
      <c r="C3342" s="1">
        <v>1.0</v>
      </c>
      <c r="D3342" s="1" t="s">
        <v>16113</v>
      </c>
      <c r="E3342" s="2" t="str">
        <f>IFERROR(__xludf.DUMMYFUNCTION("INDEX(SPLIT(A3342, ""_""), 2)"),"showdown")</f>
        <v>showdown</v>
      </c>
      <c r="F3342" s="1" t="s">
        <v>1509</v>
      </c>
      <c r="G3342" s="2">
        <f>IFERROR(__xludf.DUMMYFUNCTION("IF(B3342="""","""",COUNTA(SPLIT(B3342,"" "")))"),19.0)</f>
        <v>19</v>
      </c>
    </row>
    <row r="3343">
      <c r="A3343" s="1" t="s">
        <v>8158</v>
      </c>
      <c r="B3343" s="1" t="s">
        <v>8159</v>
      </c>
      <c r="C3343" s="1">
        <v>2.0</v>
      </c>
      <c r="D3343" s="1" t="s">
        <v>16118</v>
      </c>
      <c r="E3343" s="2" t="str">
        <f>IFERROR(__xludf.DUMMYFUNCTION("INDEX(SPLIT(A3343, ""_""), 2)"),"showdown")</f>
        <v>showdown</v>
      </c>
      <c r="F3343" s="1" t="s">
        <v>1509</v>
      </c>
      <c r="G3343" s="2">
        <f>IFERROR(__xludf.DUMMYFUNCTION("IF(B3343="""","""",COUNTA(SPLIT(B3343,"" "")))"),5.0)</f>
        <v>5</v>
      </c>
    </row>
    <row r="3344">
      <c r="A3344" s="1" t="s">
        <v>8160</v>
      </c>
      <c r="B3344" s="1" t="s">
        <v>8161</v>
      </c>
      <c r="C3344" s="1">
        <v>1.0</v>
      </c>
      <c r="D3344" s="1" t="s">
        <v>16113</v>
      </c>
      <c r="E3344" s="2" t="str">
        <f>IFERROR(__xludf.DUMMYFUNCTION("INDEX(SPLIT(A3344, ""_""), 2)"),"showdown")</f>
        <v>showdown</v>
      </c>
      <c r="F3344" s="1" t="s">
        <v>1509</v>
      </c>
      <c r="G3344" s="2">
        <f>IFERROR(__xludf.DUMMYFUNCTION("IF(B3344="""","""",COUNTA(SPLIT(B3344,"" "")))"),41.0)</f>
        <v>41</v>
      </c>
    </row>
    <row r="3345">
      <c r="A3345" s="1" t="s">
        <v>8162</v>
      </c>
      <c r="B3345" s="1" t="s">
        <v>8163</v>
      </c>
      <c r="C3345" s="1">
        <v>2.0</v>
      </c>
      <c r="D3345" s="1" t="s">
        <v>16118</v>
      </c>
      <c r="E3345" s="2" t="str">
        <f>IFERROR(__xludf.DUMMYFUNCTION("INDEX(SPLIT(A3345, ""_""), 2)"),"showdown")</f>
        <v>showdown</v>
      </c>
      <c r="F3345" s="1" t="s">
        <v>1509</v>
      </c>
      <c r="G3345" s="2">
        <f>IFERROR(__xludf.DUMMYFUNCTION("IF(B3345="""","""",COUNTA(SPLIT(B3345,"" "")))"),26.0)</f>
        <v>26</v>
      </c>
    </row>
    <row r="3346">
      <c r="A3346" s="1" t="s">
        <v>8164</v>
      </c>
      <c r="B3346" s="1" t="s">
        <v>1509</v>
      </c>
      <c r="C3346" s="1">
        <v>1.0</v>
      </c>
      <c r="D3346" s="1" t="s">
        <v>16113</v>
      </c>
      <c r="E3346" s="2" t="str">
        <f>IFERROR(__xludf.DUMMYFUNCTION("INDEX(SPLIT(A3346, ""_""), 2)"),"showdown")</f>
        <v>showdown</v>
      </c>
      <c r="F3346" s="1" t="s">
        <v>1509</v>
      </c>
      <c r="G3346" s="2">
        <f>IFERROR(__xludf.DUMMYFUNCTION("IF(B3346="""","""",COUNTA(SPLIT(B3346,"" "")))"),3.0)</f>
        <v>3</v>
      </c>
    </row>
    <row r="3347">
      <c r="A3347" s="1" t="s">
        <v>8165</v>
      </c>
      <c r="B3347" s="1" t="s">
        <v>8166</v>
      </c>
      <c r="C3347" s="1">
        <v>1.0</v>
      </c>
      <c r="D3347" s="1" t="s">
        <v>16113</v>
      </c>
      <c r="E3347" s="2" t="str">
        <f>IFERROR(__xludf.DUMMYFUNCTION("INDEX(SPLIT(A3347, ""_""), 2)"),"showdown")</f>
        <v>showdown</v>
      </c>
      <c r="F3347" s="1" t="s">
        <v>1509</v>
      </c>
      <c r="G3347" s="2">
        <f>IFERROR(__xludf.DUMMYFUNCTION("IF(B3347="""","""",COUNTA(SPLIT(B3347,"" "")))"),20.0)</f>
        <v>20</v>
      </c>
    </row>
    <row r="3348">
      <c r="A3348" s="1" t="s">
        <v>8167</v>
      </c>
      <c r="B3348" s="1" t="s">
        <v>8168</v>
      </c>
      <c r="C3348" s="1">
        <v>2.0</v>
      </c>
      <c r="D3348" s="1" t="s">
        <v>16118</v>
      </c>
      <c r="E3348" s="2" t="str">
        <f>IFERROR(__xludf.DUMMYFUNCTION("INDEX(SPLIT(A3348, ""_""), 2)"),"showdown")</f>
        <v>showdown</v>
      </c>
      <c r="F3348" s="1" t="s">
        <v>1509</v>
      </c>
      <c r="G3348" s="2">
        <f>IFERROR(__xludf.DUMMYFUNCTION("IF(B3348="""","""",COUNTA(SPLIT(B3348,"" "")))"),27.0)</f>
        <v>27</v>
      </c>
    </row>
    <row r="3349">
      <c r="A3349" s="1" t="s">
        <v>8169</v>
      </c>
      <c r="B3349" s="1" t="s">
        <v>8170</v>
      </c>
      <c r="C3349" s="1">
        <v>2.0</v>
      </c>
      <c r="D3349" s="1" t="s">
        <v>16118</v>
      </c>
      <c r="E3349" s="2" t="str">
        <f>IFERROR(__xludf.DUMMYFUNCTION("INDEX(SPLIT(A3349, ""_""), 2)"),"showdown")</f>
        <v>showdown</v>
      </c>
      <c r="F3349" s="1" t="s">
        <v>1509</v>
      </c>
      <c r="G3349" s="2">
        <f>IFERROR(__xludf.DUMMYFUNCTION("IF(B3349="""","""",COUNTA(SPLIT(B3349,"" "")))"),27.0)</f>
        <v>27</v>
      </c>
    </row>
    <row r="3350">
      <c r="A3350" s="1" t="s">
        <v>8171</v>
      </c>
      <c r="B3350" s="1" t="s">
        <v>8172</v>
      </c>
      <c r="C3350" s="1">
        <v>1.0</v>
      </c>
      <c r="D3350" s="1" t="s">
        <v>16113</v>
      </c>
      <c r="E3350" s="2" t="str">
        <f>IFERROR(__xludf.DUMMYFUNCTION("INDEX(SPLIT(A3350, ""_""), 2)"),"showdown")</f>
        <v>showdown</v>
      </c>
      <c r="F3350" s="1" t="s">
        <v>1509</v>
      </c>
      <c r="G3350" s="2">
        <f>IFERROR(__xludf.DUMMYFUNCTION("IF(B3350="""","""",COUNTA(SPLIT(B3350,"" "")))"),4.0)</f>
        <v>4</v>
      </c>
    </row>
    <row r="3351">
      <c r="A3351" s="1" t="s">
        <v>8173</v>
      </c>
      <c r="B3351" s="1" t="s">
        <v>8174</v>
      </c>
      <c r="C3351" s="1">
        <v>2.0</v>
      </c>
      <c r="D3351" s="1" t="s">
        <v>16118</v>
      </c>
      <c r="E3351" s="2" t="str">
        <f>IFERROR(__xludf.DUMMYFUNCTION("INDEX(SPLIT(A3351, ""_""), 2)"),"showdown")</f>
        <v>showdown</v>
      </c>
      <c r="F3351" s="1" t="s">
        <v>1509</v>
      </c>
      <c r="G3351" s="2">
        <f>IFERROR(__xludf.DUMMYFUNCTION("IF(B3351="""","""",COUNTA(SPLIT(B3351,"" "")))"),17.0)</f>
        <v>17</v>
      </c>
    </row>
    <row r="3352">
      <c r="A3352" s="1" t="s">
        <v>8175</v>
      </c>
      <c r="B3352" s="1" t="s">
        <v>8176</v>
      </c>
      <c r="C3352" s="1">
        <v>1.0</v>
      </c>
      <c r="D3352" s="1" t="s">
        <v>16113</v>
      </c>
      <c r="E3352" s="2" t="str">
        <f>IFERROR(__xludf.DUMMYFUNCTION("INDEX(SPLIT(A3352, ""_""), 2)"),"showdown")</f>
        <v>showdown</v>
      </c>
      <c r="F3352" s="1" t="s">
        <v>1509</v>
      </c>
      <c r="G3352" s="2">
        <f>IFERROR(__xludf.DUMMYFUNCTION("IF(B3352="""","""",COUNTA(SPLIT(B3352,"" "")))"),20.0)</f>
        <v>20</v>
      </c>
    </row>
    <row r="3353">
      <c r="A3353" s="1" t="s">
        <v>8177</v>
      </c>
      <c r="B3353" s="1" t="s">
        <v>8178</v>
      </c>
      <c r="C3353" s="1">
        <v>2.0</v>
      </c>
      <c r="D3353" s="1" t="s">
        <v>16118</v>
      </c>
      <c r="E3353" s="2" t="str">
        <f>IFERROR(__xludf.DUMMYFUNCTION("INDEX(SPLIT(A3353, ""_""), 2)"),"showdown")</f>
        <v>showdown</v>
      </c>
      <c r="F3353" s="1" t="s">
        <v>1509</v>
      </c>
      <c r="G3353" s="2">
        <f>IFERROR(__xludf.DUMMYFUNCTION("IF(B3353="""","""",COUNTA(SPLIT(B3353,"" "")))"),4.0)</f>
        <v>4</v>
      </c>
    </row>
    <row r="3354">
      <c r="A3354" s="1" t="s">
        <v>8179</v>
      </c>
      <c r="B3354" s="1" t="s">
        <v>8180</v>
      </c>
      <c r="C3354" s="1">
        <v>1.0</v>
      </c>
      <c r="D3354" s="1" t="s">
        <v>16113</v>
      </c>
      <c r="E3354" s="2" t="str">
        <f>IFERROR(__xludf.DUMMYFUNCTION("INDEX(SPLIT(A3354, ""_""), 2)"),"showdown")</f>
        <v>showdown</v>
      </c>
      <c r="F3354" s="1" t="s">
        <v>1509</v>
      </c>
      <c r="G3354" s="2">
        <f>IFERROR(__xludf.DUMMYFUNCTION("IF(B3354="""","""",COUNTA(SPLIT(B3354,"" "")))"),18.0)</f>
        <v>18</v>
      </c>
    </row>
    <row r="3355">
      <c r="A3355" s="1" t="s">
        <v>8181</v>
      </c>
      <c r="B3355" s="1" t="s">
        <v>8182</v>
      </c>
      <c r="C3355" s="1">
        <v>2.0</v>
      </c>
      <c r="D3355" s="1" t="s">
        <v>16118</v>
      </c>
      <c r="E3355" s="2" t="str">
        <f>IFERROR(__xludf.DUMMYFUNCTION("INDEX(SPLIT(A3355, ""_""), 2)"),"showdown")</f>
        <v>showdown</v>
      </c>
      <c r="F3355" s="1" t="s">
        <v>1509</v>
      </c>
      <c r="G3355" s="2">
        <f>IFERROR(__xludf.DUMMYFUNCTION("IF(B3355="""","""",COUNTA(SPLIT(B3355,"" "")))"),31.0)</f>
        <v>31</v>
      </c>
    </row>
    <row r="3356">
      <c r="A3356" s="1" t="s">
        <v>8183</v>
      </c>
      <c r="B3356" s="1" t="s">
        <v>8184</v>
      </c>
      <c r="C3356" s="1">
        <v>1.0</v>
      </c>
      <c r="D3356" s="1" t="s">
        <v>16113</v>
      </c>
      <c r="E3356" s="2" t="str">
        <f>IFERROR(__xludf.DUMMYFUNCTION("INDEX(SPLIT(A3356, ""_""), 2)"),"showdown")</f>
        <v>showdown</v>
      </c>
      <c r="F3356" s="1" t="s">
        <v>1509</v>
      </c>
      <c r="G3356" s="2">
        <f>IFERROR(__xludf.DUMMYFUNCTION("IF(B3356="""","""",COUNTA(SPLIT(B3356,"" "")))"),8.0)</f>
        <v>8</v>
      </c>
    </row>
    <row r="3357">
      <c r="A3357" s="1" t="s">
        <v>8185</v>
      </c>
      <c r="B3357" s="1" t="s">
        <v>8186</v>
      </c>
      <c r="C3357" s="1">
        <v>2.0</v>
      </c>
      <c r="D3357" s="1" t="s">
        <v>16118</v>
      </c>
      <c r="E3357" s="2" t="str">
        <f>IFERROR(__xludf.DUMMYFUNCTION("INDEX(SPLIT(A3357, ""_""), 2)"),"showdown")</f>
        <v>showdown</v>
      </c>
      <c r="F3357" s="1" t="s">
        <v>1509</v>
      </c>
      <c r="G3357" s="2">
        <f>IFERROR(__xludf.DUMMYFUNCTION("IF(B3357="""","""",COUNTA(SPLIT(B3357,"" "")))"),25.0)</f>
        <v>25</v>
      </c>
    </row>
    <row r="3358">
      <c r="A3358" s="1" t="s">
        <v>8187</v>
      </c>
      <c r="B3358" s="1" t="s">
        <v>8188</v>
      </c>
      <c r="C3358" s="1">
        <v>2.0</v>
      </c>
      <c r="D3358" s="1" t="s">
        <v>16118</v>
      </c>
      <c r="E3358" s="2" t="str">
        <f>IFERROR(__xludf.DUMMYFUNCTION("INDEX(SPLIT(A3358, ""_""), 2)"),"showdown")</f>
        <v>showdown</v>
      </c>
      <c r="F3358" s="1" t="s">
        <v>1509</v>
      </c>
      <c r="G3358" s="2">
        <f>IFERROR(__xludf.DUMMYFUNCTION("IF(B3358="""","""",COUNTA(SPLIT(B3358,"" "")))"),5.0)</f>
        <v>5</v>
      </c>
    </row>
    <row r="3359">
      <c r="A3359" s="1" t="s">
        <v>8189</v>
      </c>
      <c r="B3359" s="1" t="s">
        <v>8190</v>
      </c>
      <c r="C3359" s="1">
        <v>1.0</v>
      </c>
      <c r="D3359" s="1" t="s">
        <v>16113</v>
      </c>
      <c r="E3359" s="2" t="str">
        <f>IFERROR(__xludf.DUMMYFUNCTION("INDEX(SPLIT(A3359, ""_""), 2)"),"showdown")</f>
        <v>showdown</v>
      </c>
      <c r="F3359" s="1" t="s">
        <v>1509</v>
      </c>
      <c r="G3359" s="2">
        <f>IFERROR(__xludf.DUMMYFUNCTION("IF(B3359="""","""",COUNTA(SPLIT(B3359,"" "")))"),24.0)</f>
        <v>24</v>
      </c>
    </row>
    <row r="3360">
      <c r="A3360" s="1" t="s">
        <v>8191</v>
      </c>
      <c r="B3360" s="1" t="s">
        <v>8192</v>
      </c>
      <c r="C3360" s="1">
        <v>2.0</v>
      </c>
      <c r="D3360" s="1" t="s">
        <v>16118</v>
      </c>
      <c r="E3360" s="2" t="str">
        <f>IFERROR(__xludf.DUMMYFUNCTION("INDEX(SPLIT(A3360, ""_""), 2)"),"showdown")</f>
        <v>showdown</v>
      </c>
      <c r="F3360" s="1" t="s">
        <v>1509</v>
      </c>
      <c r="G3360" s="2">
        <f>IFERROR(__xludf.DUMMYFUNCTION("IF(B3360="""","""",COUNTA(SPLIT(B3360,"" "")))"),7.0)</f>
        <v>7</v>
      </c>
    </row>
    <row r="3361">
      <c r="A3361" s="1" t="s">
        <v>8193</v>
      </c>
      <c r="B3361" s="1" t="s">
        <v>8194</v>
      </c>
      <c r="C3361" s="1">
        <v>1.0</v>
      </c>
      <c r="D3361" s="1" t="s">
        <v>16113</v>
      </c>
      <c r="E3361" s="2" t="str">
        <f>IFERROR(__xludf.DUMMYFUNCTION("INDEX(SPLIT(A3361, ""_""), 2)"),"showdown")</f>
        <v>showdown</v>
      </c>
      <c r="F3361" s="1" t="s">
        <v>1509</v>
      </c>
      <c r="G3361" s="2">
        <f>IFERROR(__xludf.DUMMYFUNCTION("IF(B3361="""","""",COUNTA(SPLIT(B3361,"" "")))"),7.0)</f>
        <v>7</v>
      </c>
    </row>
    <row r="3362">
      <c r="A3362" s="1" t="s">
        <v>8195</v>
      </c>
      <c r="B3362" s="1" t="s">
        <v>8196</v>
      </c>
      <c r="C3362" s="1">
        <v>1.0</v>
      </c>
      <c r="D3362" s="1" t="s">
        <v>16113</v>
      </c>
      <c r="E3362" s="2" t="str">
        <f>IFERROR(__xludf.DUMMYFUNCTION("INDEX(SPLIT(A3362, ""_""), 2)"),"showdown")</f>
        <v>showdown</v>
      </c>
      <c r="F3362" s="1" t="s">
        <v>1509</v>
      </c>
      <c r="G3362" s="2">
        <f>IFERROR(__xludf.DUMMYFUNCTION("IF(B3362="""","""",COUNTA(SPLIT(B3362,"" "")))"),19.0)</f>
        <v>19</v>
      </c>
    </row>
    <row r="3363">
      <c r="A3363" s="1" t="s">
        <v>8197</v>
      </c>
      <c r="B3363" s="1" t="s">
        <v>8198</v>
      </c>
      <c r="C3363" s="1">
        <v>2.0</v>
      </c>
      <c r="D3363" s="1" t="s">
        <v>16118</v>
      </c>
      <c r="E3363" s="2" t="str">
        <f>IFERROR(__xludf.DUMMYFUNCTION("INDEX(SPLIT(A3363, ""_""), 2)"),"showdown")</f>
        <v>showdown</v>
      </c>
      <c r="F3363" s="1" t="s">
        <v>1509</v>
      </c>
      <c r="G3363" s="2">
        <f>IFERROR(__xludf.DUMMYFUNCTION("IF(B3363="""","""",COUNTA(SPLIT(B3363,"" "")))"),3.0)</f>
        <v>3</v>
      </c>
    </row>
    <row r="3364">
      <c r="A3364" s="1" t="s">
        <v>8199</v>
      </c>
      <c r="B3364" s="1" t="s">
        <v>8200</v>
      </c>
      <c r="C3364" s="1">
        <v>1.0</v>
      </c>
      <c r="D3364" s="1" t="s">
        <v>16113</v>
      </c>
      <c r="E3364" s="2" t="str">
        <f>IFERROR(__xludf.DUMMYFUNCTION("INDEX(SPLIT(A3364, ""_""), 2)"),"showdown")</f>
        <v>showdown</v>
      </c>
      <c r="F3364" s="1" t="s">
        <v>1509</v>
      </c>
      <c r="G3364" s="2">
        <f>IFERROR(__xludf.DUMMYFUNCTION("IF(B3364="""","""",COUNTA(SPLIT(B3364,"" "")))"),17.0)</f>
        <v>17</v>
      </c>
    </row>
    <row r="3365">
      <c r="A3365" s="1" t="s">
        <v>8201</v>
      </c>
      <c r="B3365" s="1" t="s">
        <v>8202</v>
      </c>
      <c r="C3365" s="1">
        <v>1.0</v>
      </c>
      <c r="D3365" s="1" t="s">
        <v>16113</v>
      </c>
      <c r="E3365" s="2" t="str">
        <f>IFERROR(__xludf.DUMMYFUNCTION("INDEX(SPLIT(A3365, ""_""), 2)"),"showdown")</f>
        <v>showdown</v>
      </c>
      <c r="F3365" s="1" t="s">
        <v>1509</v>
      </c>
      <c r="G3365" s="2">
        <f>IFERROR(__xludf.DUMMYFUNCTION("IF(B3365="""","""",COUNTA(SPLIT(B3365,"" "")))"),20.0)</f>
        <v>20</v>
      </c>
    </row>
    <row r="3366">
      <c r="A3366" s="1" t="s">
        <v>8203</v>
      </c>
      <c r="B3366" s="1" t="s">
        <v>8204</v>
      </c>
      <c r="C3366" s="1">
        <v>2.0</v>
      </c>
      <c r="D3366" s="1" t="s">
        <v>16118</v>
      </c>
      <c r="E3366" s="2" t="str">
        <f>IFERROR(__xludf.DUMMYFUNCTION("INDEX(SPLIT(A3366, ""_""), 2)"),"showdown")</f>
        <v>showdown</v>
      </c>
      <c r="F3366" s="1" t="s">
        <v>1509</v>
      </c>
      <c r="G3366" s="2">
        <f>IFERROR(__xludf.DUMMYFUNCTION("IF(B3366="""","""",COUNTA(SPLIT(B3366,"" "")))"),35.0)</f>
        <v>35</v>
      </c>
    </row>
    <row r="3367">
      <c r="A3367" s="1" t="s">
        <v>8205</v>
      </c>
      <c r="B3367" s="1" t="s">
        <v>8206</v>
      </c>
      <c r="C3367" s="1">
        <v>1.0</v>
      </c>
      <c r="D3367" s="1" t="s">
        <v>16113</v>
      </c>
      <c r="E3367" s="2" t="str">
        <f>IFERROR(__xludf.DUMMYFUNCTION("INDEX(SPLIT(A3367, ""_""), 2)"),"showdown")</f>
        <v>showdown</v>
      </c>
      <c r="F3367" s="1" t="s">
        <v>1509</v>
      </c>
      <c r="G3367" s="2">
        <f>IFERROR(__xludf.DUMMYFUNCTION("IF(B3367="""","""",COUNTA(SPLIT(B3367,"" "")))"),42.0)</f>
        <v>42</v>
      </c>
    </row>
    <row r="3368">
      <c r="A3368" s="1" t="s">
        <v>8207</v>
      </c>
      <c r="B3368" s="1" t="s">
        <v>8208</v>
      </c>
      <c r="C3368" s="1">
        <v>1.0</v>
      </c>
      <c r="D3368" s="1" t="s">
        <v>16113</v>
      </c>
      <c r="E3368" s="2" t="str">
        <f>IFERROR(__xludf.DUMMYFUNCTION("INDEX(SPLIT(A3368, ""_""), 2)"),"showdown")</f>
        <v>showdown</v>
      </c>
      <c r="F3368" s="1" t="s">
        <v>1509</v>
      </c>
      <c r="G3368" s="2">
        <f>IFERROR(__xludf.DUMMYFUNCTION("IF(B3368="""","""",COUNTA(SPLIT(B3368,"" "")))"),7.0)</f>
        <v>7</v>
      </c>
    </row>
    <row r="3369">
      <c r="A3369" s="1" t="s">
        <v>8209</v>
      </c>
      <c r="B3369" s="1" t="s">
        <v>8210</v>
      </c>
      <c r="C3369" s="1">
        <v>1.0</v>
      </c>
      <c r="D3369" s="1" t="s">
        <v>16113</v>
      </c>
      <c r="E3369" s="2" t="str">
        <f>IFERROR(__xludf.DUMMYFUNCTION("INDEX(SPLIT(A3369, ""_""), 2)"),"showdown")</f>
        <v>showdown</v>
      </c>
      <c r="F3369" s="1" t="s">
        <v>1509</v>
      </c>
      <c r="G3369" s="2">
        <f>IFERROR(__xludf.DUMMYFUNCTION("IF(B3369="""","""",COUNTA(SPLIT(B3369,"" "")))"),25.0)</f>
        <v>25</v>
      </c>
    </row>
    <row r="3370">
      <c r="A3370" s="1" t="s">
        <v>8211</v>
      </c>
      <c r="B3370" s="1" t="s">
        <v>8212</v>
      </c>
      <c r="C3370" s="1">
        <v>1.0</v>
      </c>
      <c r="D3370" s="1" t="s">
        <v>16113</v>
      </c>
      <c r="E3370" s="2" t="str">
        <f>IFERROR(__xludf.DUMMYFUNCTION("INDEX(SPLIT(A3370, ""_""), 2)"),"showdown")</f>
        <v>showdown</v>
      </c>
      <c r="F3370" s="1" t="s">
        <v>1509</v>
      </c>
      <c r="G3370" s="2">
        <f>IFERROR(__xludf.DUMMYFUNCTION("IF(B3370="""","""",COUNTA(SPLIT(B3370,"" "")))"),29.0)</f>
        <v>29</v>
      </c>
    </row>
    <row r="3371">
      <c r="A3371" s="1" t="s">
        <v>8213</v>
      </c>
      <c r="B3371" s="1" t="s">
        <v>8214</v>
      </c>
      <c r="C3371" s="1">
        <v>2.0</v>
      </c>
      <c r="D3371" s="1" t="s">
        <v>16118</v>
      </c>
      <c r="E3371" s="2" t="str">
        <f>IFERROR(__xludf.DUMMYFUNCTION("INDEX(SPLIT(A3371, ""_""), 2)"),"showdown")</f>
        <v>showdown</v>
      </c>
      <c r="F3371" s="1" t="s">
        <v>1509</v>
      </c>
      <c r="G3371" s="2">
        <f>IFERROR(__xludf.DUMMYFUNCTION("IF(B3371="""","""",COUNTA(SPLIT(B3371,"" "")))"),19.0)</f>
        <v>19</v>
      </c>
    </row>
    <row r="3372">
      <c r="A3372" s="1" t="s">
        <v>8215</v>
      </c>
      <c r="B3372" s="1" t="s">
        <v>8216</v>
      </c>
      <c r="C3372" s="1">
        <v>1.0</v>
      </c>
      <c r="D3372" s="1" t="s">
        <v>16113</v>
      </c>
      <c r="E3372" s="2" t="str">
        <f>IFERROR(__xludf.DUMMYFUNCTION("INDEX(SPLIT(A3372, ""_""), 2)"),"showdown")</f>
        <v>showdown</v>
      </c>
      <c r="F3372" s="1" t="s">
        <v>1509</v>
      </c>
      <c r="G3372" s="2">
        <f>IFERROR(__xludf.DUMMYFUNCTION("IF(B3372="""","""",COUNTA(SPLIT(B3372,"" "")))"),10.0)</f>
        <v>10</v>
      </c>
    </row>
    <row r="3373">
      <c r="A3373" s="1" t="s">
        <v>8217</v>
      </c>
      <c r="B3373" s="1" t="s">
        <v>8218</v>
      </c>
      <c r="C3373" s="1">
        <v>2.0</v>
      </c>
      <c r="D3373" s="1" t="s">
        <v>16118</v>
      </c>
      <c r="E3373" s="2" t="str">
        <f>IFERROR(__xludf.DUMMYFUNCTION("INDEX(SPLIT(A3373, ""_""), 2)"),"showdown")</f>
        <v>showdown</v>
      </c>
      <c r="F3373" s="1" t="s">
        <v>1509</v>
      </c>
      <c r="G3373" s="2">
        <f>IFERROR(__xludf.DUMMYFUNCTION("IF(B3373="""","""",COUNTA(SPLIT(B3373,"" "")))"),17.0)</f>
        <v>17</v>
      </c>
    </row>
    <row r="3374">
      <c r="A3374" s="1" t="s">
        <v>8219</v>
      </c>
      <c r="B3374" s="1" t="s">
        <v>8220</v>
      </c>
      <c r="C3374" s="1">
        <v>1.0</v>
      </c>
      <c r="D3374" s="1" t="s">
        <v>16113</v>
      </c>
      <c r="E3374" s="2" t="str">
        <f>IFERROR(__xludf.DUMMYFUNCTION("INDEX(SPLIT(A3374, ""_""), 2)"),"showdown")</f>
        <v>showdown</v>
      </c>
      <c r="F3374" s="1" t="s">
        <v>1509</v>
      </c>
      <c r="G3374" s="2">
        <f>IFERROR(__xludf.DUMMYFUNCTION("IF(B3374="""","""",COUNTA(SPLIT(B3374,"" "")))"),28.0)</f>
        <v>28</v>
      </c>
    </row>
    <row r="3375">
      <c r="A3375" s="1" t="s">
        <v>8221</v>
      </c>
      <c r="B3375" s="1" t="s">
        <v>8222</v>
      </c>
      <c r="C3375" s="1">
        <v>2.0</v>
      </c>
      <c r="D3375" s="1" t="s">
        <v>16118</v>
      </c>
      <c r="E3375" s="2" t="str">
        <f>IFERROR(__xludf.DUMMYFUNCTION("INDEX(SPLIT(A3375, ""_""), 2)"),"showdown")</f>
        <v>showdown</v>
      </c>
      <c r="F3375" s="1" t="s">
        <v>1509</v>
      </c>
      <c r="G3375" s="2">
        <f>IFERROR(__xludf.DUMMYFUNCTION("IF(B3375="""","""",COUNTA(SPLIT(B3375,"" "")))"),21.0)</f>
        <v>21</v>
      </c>
    </row>
    <row r="3376">
      <c r="A3376" s="1" t="s">
        <v>8223</v>
      </c>
      <c r="B3376" s="1" t="s">
        <v>8224</v>
      </c>
      <c r="C3376" s="1">
        <v>1.0</v>
      </c>
      <c r="D3376" s="1" t="s">
        <v>16113</v>
      </c>
      <c r="E3376" s="2" t="str">
        <f>IFERROR(__xludf.DUMMYFUNCTION("INDEX(SPLIT(A3376, ""_""), 2)"),"showdown")</f>
        <v>showdown</v>
      </c>
      <c r="F3376" s="1" t="s">
        <v>1509</v>
      </c>
      <c r="G3376" s="2">
        <f>IFERROR(__xludf.DUMMYFUNCTION("IF(B3376="""","""",COUNTA(SPLIT(B3376,"" "")))"),9.0)</f>
        <v>9</v>
      </c>
    </row>
    <row r="3377">
      <c r="A3377" s="1" t="s">
        <v>8225</v>
      </c>
      <c r="B3377" s="1" t="s">
        <v>8226</v>
      </c>
      <c r="C3377" s="1">
        <v>1.0</v>
      </c>
      <c r="D3377" s="1" t="s">
        <v>16113</v>
      </c>
      <c r="E3377" s="2" t="str">
        <f>IFERROR(__xludf.DUMMYFUNCTION("INDEX(SPLIT(A3377, ""_""), 2)"),"startup")</f>
        <v>startup</v>
      </c>
      <c r="F3377" s="1" t="s">
        <v>16168</v>
      </c>
      <c r="G3377" s="2">
        <f>IFERROR(__xludf.DUMMYFUNCTION("IF(B3377="""","""",COUNTA(SPLIT(B3377,"" "")))"),10.0)</f>
        <v>10</v>
      </c>
    </row>
    <row r="3378">
      <c r="A3378" s="1" t="s">
        <v>8227</v>
      </c>
      <c r="B3378" s="1" t="s">
        <v>8228</v>
      </c>
      <c r="C3378" s="1">
        <v>1.0</v>
      </c>
      <c r="D3378" s="1" t="s">
        <v>16113</v>
      </c>
      <c r="E3378" s="2" t="str">
        <f>IFERROR(__xludf.DUMMYFUNCTION("INDEX(SPLIT(A3378, ""_""), 2)"),"startup")</f>
        <v>startup</v>
      </c>
      <c r="F3378" s="1" t="s">
        <v>16168</v>
      </c>
      <c r="G3378" s="2">
        <f>IFERROR(__xludf.DUMMYFUNCTION("IF(B3378="""","""",COUNTA(SPLIT(B3378,"" "")))"),20.0)</f>
        <v>20</v>
      </c>
    </row>
    <row r="3379">
      <c r="A3379" s="1" t="s">
        <v>8229</v>
      </c>
      <c r="B3379" s="1" t="s">
        <v>8230</v>
      </c>
      <c r="C3379" s="1">
        <v>1.0</v>
      </c>
      <c r="D3379" s="1" t="s">
        <v>16113</v>
      </c>
      <c r="E3379" s="2" t="str">
        <f>IFERROR(__xludf.DUMMYFUNCTION("INDEX(SPLIT(A3379, ""_""), 2)"),"startup")</f>
        <v>startup</v>
      </c>
      <c r="F3379" s="1" t="s">
        <v>16168</v>
      </c>
      <c r="G3379" s="2">
        <f>IFERROR(__xludf.DUMMYFUNCTION("IF(B3379="""","""",COUNTA(SPLIT(B3379,"" "")))"),12.0)</f>
        <v>12</v>
      </c>
    </row>
    <row r="3380">
      <c r="A3380" s="1" t="s">
        <v>8231</v>
      </c>
      <c r="B3380" s="1" t="s">
        <v>8232</v>
      </c>
      <c r="C3380" s="1">
        <v>1.0</v>
      </c>
      <c r="D3380" s="1" t="s">
        <v>16113</v>
      </c>
      <c r="E3380" s="2" t="str">
        <f>IFERROR(__xludf.DUMMYFUNCTION("INDEX(SPLIT(A3380, ""_""), 2)"),"startup")</f>
        <v>startup</v>
      </c>
      <c r="F3380" s="1" t="s">
        <v>16168</v>
      </c>
      <c r="G3380" s="2">
        <f>IFERROR(__xludf.DUMMYFUNCTION("IF(B3380="""","""",COUNTA(SPLIT(B3380,"" "")))"),17.0)</f>
        <v>17</v>
      </c>
    </row>
    <row r="3381">
      <c r="A3381" s="1" t="s">
        <v>8233</v>
      </c>
      <c r="B3381" s="1" t="s">
        <v>8234</v>
      </c>
      <c r="C3381" s="1">
        <v>1.0</v>
      </c>
      <c r="D3381" s="1" t="s">
        <v>16113</v>
      </c>
      <c r="E3381" s="2" t="str">
        <f>IFERROR(__xludf.DUMMYFUNCTION("INDEX(SPLIT(A3381, ""_""), 2)"),"startup")</f>
        <v>startup</v>
      </c>
      <c r="F3381" s="1" t="s">
        <v>16168</v>
      </c>
      <c r="G3381" s="2">
        <f>IFERROR(__xludf.DUMMYFUNCTION("IF(B3381="""","""",COUNTA(SPLIT(B3381,"" "")))"),12.0)</f>
        <v>12</v>
      </c>
    </row>
    <row r="3382">
      <c r="A3382" s="1" t="s">
        <v>8235</v>
      </c>
      <c r="B3382" s="1" t="s">
        <v>8236</v>
      </c>
      <c r="C3382" s="1">
        <v>1.0</v>
      </c>
      <c r="D3382" s="1" t="s">
        <v>16113</v>
      </c>
      <c r="E3382" s="2" t="str">
        <f>IFERROR(__xludf.DUMMYFUNCTION("INDEX(SPLIT(A3382, ""_""), 2)"),"startup")</f>
        <v>startup</v>
      </c>
      <c r="F3382" s="1" t="s">
        <v>16168</v>
      </c>
      <c r="G3382" s="2">
        <f>IFERROR(__xludf.DUMMYFUNCTION("IF(B3382="""","""",COUNTA(SPLIT(B3382,"" "")))"),17.0)</f>
        <v>17</v>
      </c>
    </row>
    <row r="3383">
      <c r="A3383" s="1" t="s">
        <v>8237</v>
      </c>
      <c r="B3383" s="1" t="s">
        <v>8238</v>
      </c>
      <c r="C3383" s="1">
        <v>1.0</v>
      </c>
      <c r="D3383" s="1" t="s">
        <v>16113</v>
      </c>
      <c r="E3383" s="2" t="str">
        <f>IFERROR(__xludf.DUMMYFUNCTION("INDEX(SPLIT(A3383, ""_""), 2)"),"startup")</f>
        <v>startup</v>
      </c>
      <c r="F3383" s="1" t="s">
        <v>16168</v>
      </c>
      <c r="G3383" s="2">
        <f>IFERROR(__xludf.DUMMYFUNCTION("IF(B3383="""","""",COUNTA(SPLIT(B3383,"" "")))"),10.0)</f>
        <v>10</v>
      </c>
    </row>
    <row r="3384">
      <c r="A3384" s="1" t="s">
        <v>8239</v>
      </c>
      <c r="B3384" s="1" t="s">
        <v>8240</v>
      </c>
      <c r="C3384" s="1">
        <v>1.0</v>
      </c>
      <c r="D3384" s="1" t="s">
        <v>16113</v>
      </c>
      <c r="E3384" s="2" t="str">
        <f>IFERROR(__xludf.DUMMYFUNCTION("INDEX(SPLIT(A3384, ""_""), 2)"),"startup")</f>
        <v>startup</v>
      </c>
      <c r="F3384" s="1" t="s">
        <v>16168</v>
      </c>
      <c r="G3384" s="2">
        <f>IFERROR(__xludf.DUMMYFUNCTION("IF(B3384="""","""",COUNTA(SPLIT(B3384,"" "")))"),12.0)</f>
        <v>12</v>
      </c>
    </row>
    <row r="3385">
      <c r="A3385" s="1" t="s">
        <v>8241</v>
      </c>
      <c r="B3385" s="1" t="s">
        <v>8242</v>
      </c>
      <c r="C3385" s="1">
        <v>1.0</v>
      </c>
      <c r="D3385" s="1" t="s">
        <v>16113</v>
      </c>
      <c r="E3385" s="2" t="str">
        <f>IFERROR(__xludf.DUMMYFUNCTION("INDEX(SPLIT(A3385, ""_""), 2)"),"startup")</f>
        <v>startup</v>
      </c>
      <c r="F3385" s="1" t="s">
        <v>16168</v>
      </c>
      <c r="G3385" s="2">
        <f>IFERROR(__xludf.DUMMYFUNCTION("IF(B3385="""","""",COUNTA(SPLIT(B3385,"" "")))"),10.0)</f>
        <v>10</v>
      </c>
    </row>
    <row r="3386">
      <c r="A3386" s="1" t="s">
        <v>8243</v>
      </c>
      <c r="B3386" s="1" t="s">
        <v>8244</v>
      </c>
      <c r="C3386" s="1">
        <v>1.0</v>
      </c>
      <c r="D3386" s="1" t="s">
        <v>16113</v>
      </c>
      <c r="E3386" s="2" t="str">
        <f>IFERROR(__xludf.DUMMYFUNCTION("INDEX(SPLIT(A3386, ""_""), 2)"),"startup")</f>
        <v>startup</v>
      </c>
      <c r="F3386" s="1" t="s">
        <v>16168</v>
      </c>
      <c r="G3386" s="2">
        <f>IFERROR(__xludf.DUMMYFUNCTION("IF(B3386="""","""",COUNTA(SPLIT(B3386,"" "")))"),19.0)</f>
        <v>19</v>
      </c>
    </row>
    <row r="3387">
      <c r="A3387" s="1" t="s">
        <v>8245</v>
      </c>
      <c r="B3387" s="1" t="s">
        <v>8246</v>
      </c>
      <c r="C3387" s="1">
        <v>1.0</v>
      </c>
      <c r="D3387" s="1" t="s">
        <v>16113</v>
      </c>
      <c r="E3387" s="2" t="str">
        <f>IFERROR(__xludf.DUMMYFUNCTION("INDEX(SPLIT(A3387, ""_""), 2)"),"startup")</f>
        <v>startup</v>
      </c>
      <c r="F3387" s="1" t="s">
        <v>16168</v>
      </c>
      <c r="G3387" s="2">
        <f>IFERROR(__xludf.DUMMYFUNCTION("IF(B3387="""","""",COUNTA(SPLIT(B3387,"" "")))"),12.0)</f>
        <v>12</v>
      </c>
    </row>
    <row r="3388">
      <c r="A3388" s="1" t="s">
        <v>8247</v>
      </c>
      <c r="B3388" s="1" t="s">
        <v>8248</v>
      </c>
      <c r="C3388" s="1">
        <v>1.0</v>
      </c>
      <c r="D3388" s="1" t="s">
        <v>16113</v>
      </c>
      <c r="E3388" s="2" t="str">
        <f>IFERROR(__xludf.DUMMYFUNCTION("INDEX(SPLIT(A3388, ""_""), 2)"),"startup")</f>
        <v>startup</v>
      </c>
      <c r="F3388" s="1" t="s">
        <v>16168</v>
      </c>
      <c r="G3388" s="2">
        <f>IFERROR(__xludf.DUMMYFUNCTION("IF(B3388="""","""",COUNTA(SPLIT(B3388,"" "")))"),26.0)</f>
        <v>26</v>
      </c>
    </row>
    <row r="3389">
      <c r="A3389" s="1" t="s">
        <v>8249</v>
      </c>
      <c r="B3389" s="1" t="s">
        <v>8250</v>
      </c>
      <c r="C3389" s="1">
        <v>1.0</v>
      </c>
      <c r="D3389" s="1" t="s">
        <v>16113</v>
      </c>
      <c r="E3389" s="2" t="str">
        <f>IFERROR(__xludf.DUMMYFUNCTION("INDEX(SPLIT(A3389, ""_""), 2)"),"startup")</f>
        <v>startup</v>
      </c>
      <c r="F3389" s="1" t="s">
        <v>16168</v>
      </c>
      <c r="G3389" s="2">
        <f>IFERROR(__xludf.DUMMYFUNCTION("IF(B3389="""","""",COUNTA(SPLIT(B3389,"" "")))"),12.0)</f>
        <v>12</v>
      </c>
    </row>
    <row r="3390">
      <c r="A3390" s="1" t="s">
        <v>8251</v>
      </c>
      <c r="B3390" s="1" t="s">
        <v>8252</v>
      </c>
      <c r="C3390" s="1">
        <v>1.0</v>
      </c>
      <c r="D3390" s="1" t="s">
        <v>16113</v>
      </c>
      <c r="E3390" s="2" t="str">
        <f>IFERROR(__xludf.DUMMYFUNCTION("INDEX(SPLIT(A3390, ""_""), 2)"),"startup")</f>
        <v>startup</v>
      </c>
      <c r="F3390" s="1" t="s">
        <v>16168</v>
      </c>
      <c r="G3390" s="2">
        <f>IFERROR(__xludf.DUMMYFUNCTION("IF(B3390="""","""",COUNTA(SPLIT(B3390,"" "")))"),21.0)</f>
        <v>21</v>
      </c>
    </row>
    <row r="3391">
      <c r="A3391" s="1" t="s">
        <v>8253</v>
      </c>
      <c r="B3391" s="1" t="s">
        <v>8254</v>
      </c>
      <c r="C3391" s="1">
        <v>1.0</v>
      </c>
      <c r="D3391" s="1" t="s">
        <v>16113</v>
      </c>
      <c r="E3391" s="2" t="str">
        <f>IFERROR(__xludf.DUMMYFUNCTION("INDEX(SPLIT(A3391, ""_""), 2)"),"startup")</f>
        <v>startup</v>
      </c>
      <c r="F3391" s="1" t="s">
        <v>16168</v>
      </c>
      <c r="G3391" s="2">
        <f>IFERROR(__xludf.DUMMYFUNCTION("IF(B3391="""","""",COUNTA(SPLIT(B3391,"" "")))"),12.0)</f>
        <v>12</v>
      </c>
    </row>
    <row r="3392">
      <c r="A3392" s="1" t="s">
        <v>8255</v>
      </c>
      <c r="B3392" s="1" t="s">
        <v>8256</v>
      </c>
      <c r="C3392" s="1">
        <v>1.0</v>
      </c>
      <c r="D3392" s="1" t="s">
        <v>16113</v>
      </c>
      <c r="E3392" s="2" t="str">
        <f>IFERROR(__xludf.DUMMYFUNCTION("INDEX(SPLIT(A3392, ""_""), 2)"),"startup")</f>
        <v>startup</v>
      </c>
      <c r="F3392" s="1" t="s">
        <v>16168</v>
      </c>
      <c r="G3392" s="2">
        <f>IFERROR(__xludf.DUMMYFUNCTION("IF(B3392="""","""",COUNTA(SPLIT(B3392,"" "")))"),20.0)</f>
        <v>20</v>
      </c>
    </row>
    <row r="3393">
      <c r="A3393" s="1" t="s">
        <v>8257</v>
      </c>
      <c r="B3393" s="1" t="s">
        <v>8258</v>
      </c>
      <c r="C3393" s="1">
        <v>1.0</v>
      </c>
      <c r="D3393" s="1" t="s">
        <v>16113</v>
      </c>
      <c r="E3393" s="2" t="str">
        <f>IFERROR(__xludf.DUMMYFUNCTION("INDEX(SPLIT(A3393, ""_""), 2)"),"startup")</f>
        <v>startup</v>
      </c>
      <c r="F3393" s="1" t="s">
        <v>16168</v>
      </c>
      <c r="G3393" s="2">
        <f>IFERROR(__xludf.DUMMYFUNCTION("IF(B3393="""","""",COUNTA(SPLIT(B3393,"" "")))"),10.0)</f>
        <v>10</v>
      </c>
    </row>
    <row r="3394">
      <c r="A3394" s="1" t="s">
        <v>8259</v>
      </c>
      <c r="B3394" s="1" t="s">
        <v>8260</v>
      </c>
      <c r="C3394" s="1">
        <v>1.0</v>
      </c>
      <c r="D3394" s="1" t="s">
        <v>16113</v>
      </c>
      <c r="E3394" s="2" t="str">
        <f>IFERROR(__xludf.DUMMYFUNCTION("INDEX(SPLIT(A3394, ""_""), 2)"),"startup")</f>
        <v>startup</v>
      </c>
      <c r="F3394" s="1" t="s">
        <v>16168</v>
      </c>
      <c r="G3394" s="2">
        <f>IFERROR(__xludf.DUMMYFUNCTION("IF(B3394="""","""",COUNTA(SPLIT(B3394,"" "")))"),21.0)</f>
        <v>21</v>
      </c>
    </row>
    <row r="3395">
      <c r="A3395" s="1" t="s">
        <v>8261</v>
      </c>
      <c r="B3395" s="1" t="s">
        <v>8262</v>
      </c>
      <c r="C3395" s="1">
        <v>1.0</v>
      </c>
      <c r="D3395" s="1" t="s">
        <v>16113</v>
      </c>
      <c r="E3395" s="2" t="str">
        <f>IFERROR(__xludf.DUMMYFUNCTION("INDEX(SPLIT(A3395, ""_""), 2)"),"startup")</f>
        <v>startup</v>
      </c>
      <c r="F3395" s="1" t="s">
        <v>16168</v>
      </c>
      <c r="G3395" s="2">
        <f>IFERROR(__xludf.DUMMYFUNCTION("IF(B3395="""","""",COUNTA(SPLIT(B3395,"" "")))"),12.0)</f>
        <v>12</v>
      </c>
    </row>
    <row r="3396">
      <c r="A3396" s="1" t="s">
        <v>8263</v>
      </c>
      <c r="B3396" s="1" t="s">
        <v>8264</v>
      </c>
      <c r="C3396" s="1">
        <v>1.0</v>
      </c>
      <c r="D3396" s="1" t="s">
        <v>16113</v>
      </c>
      <c r="E3396" s="2" t="str">
        <f>IFERROR(__xludf.DUMMYFUNCTION("INDEX(SPLIT(A3396, ""_""), 2)"),"startup")</f>
        <v>startup</v>
      </c>
      <c r="F3396" s="1" t="s">
        <v>16168</v>
      </c>
      <c r="G3396" s="2">
        <f>IFERROR(__xludf.DUMMYFUNCTION("IF(B3396="""","""",COUNTA(SPLIT(B3396,"" "")))"),14.0)</f>
        <v>14</v>
      </c>
    </row>
    <row r="3397">
      <c r="A3397" s="1" t="s">
        <v>8265</v>
      </c>
      <c r="B3397" s="1" t="s">
        <v>8266</v>
      </c>
      <c r="C3397" s="1">
        <v>1.0</v>
      </c>
      <c r="D3397" s="1" t="s">
        <v>16113</v>
      </c>
      <c r="E3397" s="2" t="str">
        <f>IFERROR(__xludf.DUMMYFUNCTION("INDEX(SPLIT(A3397, ""_""), 2)"),"startup")</f>
        <v>startup</v>
      </c>
      <c r="F3397" s="1" t="s">
        <v>16168</v>
      </c>
      <c r="G3397" s="2">
        <f>IFERROR(__xludf.DUMMYFUNCTION("IF(B3397="""","""",COUNTA(SPLIT(B3397,"" "")))"),10.0)</f>
        <v>10</v>
      </c>
    </row>
    <row r="3398">
      <c r="A3398" s="1" t="s">
        <v>8267</v>
      </c>
      <c r="B3398" s="1" t="s">
        <v>8268</v>
      </c>
      <c r="C3398" s="1">
        <v>1.0</v>
      </c>
      <c r="D3398" s="1" t="s">
        <v>16113</v>
      </c>
      <c r="E3398" s="2" t="str">
        <f>IFERROR(__xludf.DUMMYFUNCTION("INDEX(SPLIT(A3398, ""_""), 2)"),"startup")</f>
        <v>startup</v>
      </c>
      <c r="F3398" s="1" t="s">
        <v>16168</v>
      </c>
      <c r="G3398" s="2">
        <f>IFERROR(__xludf.DUMMYFUNCTION("IF(B3398="""","""",COUNTA(SPLIT(B3398,"" "")))"),18.0)</f>
        <v>18</v>
      </c>
    </row>
    <row r="3399">
      <c r="A3399" s="1" t="s">
        <v>8269</v>
      </c>
      <c r="B3399" s="1" t="s">
        <v>8270</v>
      </c>
      <c r="C3399" s="1">
        <v>1.0</v>
      </c>
      <c r="D3399" s="1" t="s">
        <v>16113</v>
      </c>
      <c r="E3399" s="2" t="str">
        <f>IFERROR(__xludf.DUMMYFUNCTION("INDEX(SPLIT(A3399, ""_""), 2)"),"startup")</f>
        <v>startup</v>
      </c>
      <c r="F3399" s="1" t="s">
        <v>16168</v>
      </c>
      <c r="G3399" s="2">
        <f>IFERROR(__xludf.DUMMYFUNCTION("IF(B3399="""","""",COUNTA(SPLIT(B3399,"" "")))"),10.0)</f>
        <v>10</v>
      </c>
    </row>
    <row r="3400">
      <c r="A3400" s="1" t="s">
        <v>8271</v>
      </c>
      <c r="B3400" s="1" t="s">
        <v>8272</v>
      </c>
      <c r="C3400" s="1">
        <v>1.0</v>
      </c>
      <c r="D3400" s="1" t="s">
        <v>16113</v>
      </c>
      <c r="E3400" s="2" t="str">
        <f>IFERROR(__xludf.DUMMYFUNCTION("INDEX(SPLIT(A3400, ""_""), 2)"),"startup")</f>
        <v>startup</v>
      </c>
      <c r="F3400" s="1" t="s">
        <v>16168</v>
      </c>
      <c r="G3400" s="2">
        <f>IFERROR(__xludf.DUMMYFUNCTION("IF(B3400="""","""",COUNTA(SPLIT(B3400,"" "")))"),23.0)</f>
        <v>23</v>
      </c>
    </row>
    <row r="3401">
      <c r="A3401" s="1" t="s">
        <v>8273</v>
      </c>
      <c r="B3401" s="1" t="s">
        <v>8274</v>
      </c>
      <c r="C3401" s="1">
        <v>1.0</v>
      </c>
      <c r="D3401" s="1" t="s">
        <v>16113</v>
      </c>
      <c r="E3401" s="2" t="str">
        <f>IFERROR(__xludf.DUMMYFUNCTION("INDEX(SPLIT(A3401, ""_""), 2)"),"startup")</f>
        <v>startup</v>
      </c>
      <c r="F3401" s="1" t="s">
        <v>16168</v>
      </c>
      <c r="G3401" s="2">
        <f>IFERROR(__xludf.DUMMYFUNCTION("IF(B3401="""","""",COUNTA(SPLIT(B3401,"" "")))"),9.0)</f>
        <v>9</v>
      </c>
    </row>
    <row r="3402">
      <c r="A3402" s="1" t="s">
        <v>8275</v>
      </c>
      <c r="B3402" s="1" t="s">
        <v>8276</v>
      </c>
      <c r="C3402" s="1">
        <v>1.0</v>
      </c>
      <c r="D3402" s="1" t="s">
        <v>16113</v>
      </c>
      <c r="E3402" s="2" t="str">
        <f>IFERROR(__xludf.DUMMYFUNCTION("INDEX(SPLIT(A3402, ""_""), 2)"),"startup")</f>
        <v>startup</v>
      </c>
      <c r="F3402" s="1" t="s">
        <v>16168</v>
      </c>
      <c r="G3402" s="2">
        <f>IFERROR(__xludf.DUMMYFUNCTION("IF(B3402="""","""",COUNTA(SPLIT(B3402,"" "")))"),12.0)</f>
        <v>12</v>
      </c>
    </row>
    <row r="3403">
      <c r="A3403" s="1" t="s">
        <v>8277</v>
      </c>
      <c r="B3403" s="1" t="s">
        <v>8278</v>
      </c>
      <c r="C3403" s="1">
        <v>1.0</v>
      </c>
      <c r="D3403" s="1" t="s">
        <v>16113</v>
      </c>
      <c r="E3403" s="2" t="str">
        <f>IFERROR(__xludf.DUMMYFUNCTION("INDEX(SPLIT(A3403, ""_""), 2)"),"startup")</f>
        <v>startup</v>
      </c>
      <c r="F3403" s="1" t="s">
        <v>16168</v>
      </c>
      <c r="G3403" s="2">
        <f>IFERROR(__xludf.DUMMYFUNCTION("IF(B3403="""","""",COUNTA(SPLIT(B3403,"" "")))"),22.0)</f>
        <v>22</v>
      </c>
    </row>
    <row r="3404">
      <c r="A3404" s="1" t="s">
        <v>8279</v>
      </c>
      <c r="B3404" s="1" t="s">
        <v>8280</v>
      </c>
      <c r="C3404" s="1">
        <v>1.0</v>
      </c>
      <c r="D3404" s="1" t="s">
        <v>16113</v>
      </c>
      <c r="E3404" s="2" t="str">
        <f>IFERROR(__xludf.DUMMYFUNCTION("INDEX(SPLIT(A3404, ""_""), 2)"),"startup")</f>
        <v>startup</v>
      </c>
      <c r="F3404" s="1" t="s">
        <v>16168</v>
      </c>
      <c r="G3404" s="2">
        <f>IFERROR(__xludf.DUMMYFUNCTION("IF(B3404="""","""",COUNTA(SPLIT(B3404,"" "")))"),25.0)</f>
        <v>25</v>
      </c>
    </row>
    <row r="3405">
      <c r="A3405" s="1" t="s">
        <v>8281</v>
      </c>
      <c r="B3405" s="1" t="s">
        <v>8282</v>
      </c>
      <c r="C3405" s="1">
        <v>1.0</v>
      </c>
      <c r="D3405" s="1" t="s">
        <v>16113</v>
      </c>
      <c r="E3405" s="2" t="str">
        <f>IFERROR(__xludf.DUMMYFUNCTION("INDEX(SPLIT(A3405, ""_""), 2)"),"startup")</f>
        <v>startup</v>
      </c>
      <c r="F3405" s="1" t="s">
        <v>16168</v>
      </c>
      <c r="G3405" s="2">
        <f>IFERROR(__xludf.DUMMYFUNCTION("IF(B3405="""","""",COUNTA(SPLIT(B3405,"" "")))"),16.0)</f>
        <v>16</v>
      </c>
    </row>
    <row r="3406">
      <c r="A3406" s="1" t="s">
        <v>8283</v>
      </c>
      <c r="B3406" s="1" t="s">
        <v>8284</v>
      </c>
      <c r="C3406" s="1">
        <v>1.0</v>
      </c>
      <c r="D3406" s="1" t="s">
        <v>16113</v>
      </c>
      <c r="E3406" s="2" t="str">
        <f>IFERROR(__xludf.DUMMYFUNCTION("INDEX(SPLIT(A3406, ""_""), 2)"),"startup")</f>
        <v>startup</v>
      </c>
      <c r="F3406" s="1" t="s">
        <v>16168</v>
      </c>
      <c r="G3406" s="2">
        <f>IFERROR(__xludf.DUMMYFUNCTION("IF(B3406="""","""",COUNTA(SPLIT(B3406,"" "")))"),14.0)</f>
        <v>14</v>
      </c>
    </row>
    <row r="3407">
      <c r="A3407" s="1" t="s">
        <v>8285</v>
      </c>
      <c r="B3407" s="1" t="s">
        <v>8286</v>
      </c>
      <c r="C3407" s="1">
        <v>1.0</v>
      </c>
      <c r="D3407" s="1" t="s">
        <v>16113</v>
      </c>
      <c r="E3407" s="2" t="str">
        <f>IFERROR(__xludf.DUMMYFUNCTION("INDEX(SPLIT(A3407, ""_""), 2)"),"startup")</f>
        <v>startup</v>
      </c>
      <c r="F3407" s="1" t="s">
        <v>16168</v>
      </c>
      <c r="G3407" s="2">
        <f>IFERROR(__xludf.DUMMYFUNCTION("IF(B3407="""","""",COUNTA(SPLIT(B3407,"" "")))"),31.0)</f>
        <v>31</v>
      </c>
    </row>
    <row r="3408">
      <c r="A3408" s="1" t="s">
        <v>8287</v>
      </c>
      <c r="B3408" s="1" t="s">
        <v>8288</v>
      </c>
      <c r="C3408" s="1">
        <v>1.0</v>
      </c>
      <c r="D3408" s="1" t="s">
        <v>16113</v>
      </c>
      <c r="E3408" s="2" t="str">
        <f>IFERROR(__xludf.DUMMYFUNCTION("INDEX(SPLIT(A3408, ""_""), 2)"),"startup")</f>
        <v>startup</v>
      </c>
      <c r="F3408" s="1" t="s">
        <v>16168</v>
      </c>
      <c r="G3408" s="2">
        <f>IFERROR(__xludf.DUMMYFUNCTION("IF(B3408="""","""",COUNTA(SPLIT(B3408,"" "")))"),10.0)</f>
        <v>10</v>
      </c>
    </row>
    <row r="3409">
      <c r="A3409" s="1" t="s">
        <v>8289</v>
      </c>
      <c r="B3409" s="1" t="s">
        <v>8290</v>
      </c>
      <c r="C3409" s="1">
        <v>1.0</v>
      </c>
      <c r="D3409" s="1" t="s">
        <v>16113</v>
      </c>
      <c r="E3409" s="2" t="str">
        <f>IFERROR(__xludf.DUMMYFUNCTION("INDEX(SPLIT(A3409, ""_""), 2)"),"startup")</f>
        <v>startup</v>
      </c>
      <c r="F3409" s="1" t="s">
        <v>16168</v>
      </c>
      <c r="G3409" s="2">
        <f>IFERROR(__xludf.DUMMYFUNCTION("IF(B3409="""","""",COUNTA(SPLIT(B3409,"" "")))"),26.0)</f>
        <v>26</v>
      </c>
    </row>
    <row r="3410">
      <c r="A3410" s="1" t="s">
        <v>8291</v>
      </c>
      <c r="B3410" s="1" t="s">
        <v>8292</v>
      </c>
      <c r="C3410" s="1">
        <v>1.0</v>
      </c>
      <c r="D3410" s="1" t="s">
        <v>16113</v>
      </c>
      <c r="E3410" s="2" t="str">
        <f>IFERROR(__xludf.DUMMYFUNCTION("INDEX(SPLIT(A3410, ""_""), 2)"),"startup")</f>
        <v>startup</v>
      </c>
      <c r="F3410" s="1" t="s">
        <v>16168</v>
      </c>
      <c r="G3410" s="2">
        <f>IFERROR(__xludf.DUMMYFUNCTION("IF(B3410="""","""",COUNTA(SPLIT(B3410,"" "")))"),19.0)</f>
        <v>19</v>
      </c>
    </row>
    <row r="3411">
      <c r="A3411" s="1" t="s">
        <v>8293</v>
      </c>
      <c r="B3411" s="1" t="s">
        <v>8294</v>
      </c>
      <c r="C3411" s="1">
        <v>1.0</v>
      </c>
      <c r="D3411" s="1" t="s">
        <v>16113</v>
      </c>
      <c r="E3411" s="2" t="str">
        <f>IFERROR(__xludf.DUMMYFUNCTION("INDEX(SPLIT(A3411, ""_""), 2)"),"startup")</f>
        <v>startup</v>
      </c>
      <c r="F3411" s="1" t="s">
        <v>16168</v>
      </c>
      <c r="G3411" s="2">
        <f>IFERROR(__xludf.DUMMYFUNCTION("IF(B3411="""","""",COUNTA(SPLIT(B3411,"" "")))"),10.0)</f>
        <v>10</v>
      </c>
    </row>
    <row r="3412">
      <c r="A3412" s="1" t="s">
        <v>8295</v>
      </c>
      <c r="B3412" s="1" t="s">
        <v>8296</v>
      </c>
      <c r="C3412" s="1">
        <v>1.0</v>
      </c>
      <c r="D3412" s="1" t="s">
        <v>16113</v>
      </c>
      <c r="E3412" s="2" t="str">
        <f>IFERROR(__xludf.DUMMYFUNCTION("INDEX(SPLIT(A3412, ""_""), 2)"),"startup")</f>
        <v>startup</v>
      </c>
      <c r="F3412" s="1" t="s">
        <v>16168</v>
      </c>
      <c r="G3412" s="2">
        <f>IFERROR(__xludf.DUMMYFUNCTION("IF(B3412="""","""",COUNTA(SPLIT(B3412,"" "")))"),13.0)</f>
        <v>13</v>
      </c>
    </row>
    <row r="3413">
      <c r="A3413" s="1" t="s">
        <v>8297</v>
      </c>
      <c r="B3413" s="1" t="s">
        <v>8298</v>
      </c>
      <c r="C3413" s="1">
        <v>1.0</v>
      </c>
      <c r="D3413" s="1" t="s">
        <v>16113</v>
      </c>
      <c r="E3413" s="2" t="str">
        <f>IFERROR(__xludf.DUMMYFUNCTION("INDEX(SPLIT(A3413, ""_""), 2)"),"startup")</f>
        <v>startup</v>
      </c>
      <c r="F3413" s="1" t="s">
        <v>16168</v>
      </c>
      <c r="G3413" s="2">
        <f>IFERROR(__xludf.DUMMYFUNCTION("IF(B3413="""","""",COUNTA(SPLIT(B3413,"" "")))"),11.0)</f>
        <v>11</v>
      </c>
    </row>
    <row r="3414">
      <c r="A3414" s="1" t="s">
        <v>8299</v>
      </c>
      <c r="B3414" s="1" t="s">
        <v>8300</v>
      </c>
      <c r="C3414" s="1">
        <v>1.0</v>
      </c>
      <c r="D3414" s="1" t="s">
        <v>16113</v>
      </c>
      <c r="E3414" s="2" t="str">
        <f>IFERROR(__xludf.DUMMYFUNCTION("INDEX(SPLIT(A3414, ""_""), 2)"),"startup")</f>
        <v>startup</v>
      </c>
      <c r="F3414" s="1" t="s">
        <v>16168</v>
      </c>
      <c r="G3414" s="2">
        <f>IFERROR(__xludf.DUMMYFUNCTION("IF(B3414="""","""",COUNTA(SPLIT(B3414,"" "")))"),20.0)</f>
        <v>20</v>
      </c>
    </row>
    <row r="3415">
      <c r="A3415" s="1" t="s">
        <v>8301</v>
      </c>
      <c r="B3415" s="1" t="s">
        <v>8302</v>
      </c>
      <c r="C3415" s="1">
        <v>1.0</v>
      </c>
      <c r="D3415" s="1" t="s">
        <v>16113</v>
      </c>
      <c r="E3415" s="2" t="str">
        <f>IFERROR(__xludf.DUMMYFUNCTION("INDEX(SPLIT(A3415, ""_""), 2)"),"startup")</f>
        <v>startup</v>
      </c>
      <c r="F3415" s="1" t="s">
        <v>16168</v>
      </c>
      <c r="G3415" s="2">
        <f>IFERROR(__xludf.DUMMYFUNCTION("IF(B3415="""","""",COUNTA(SPLIT(B3415,"" "")))"),8.0)</f>
        <v>8</v>
      </c>
    </row>
    <row r="3416">
      <c r="A3416" s="1" t="s">
        <v>8303</v>
      </c>
      <c r="B3416" s="1" t="s">
        <v>8304</v>
      </c>
      <c r="C3416" s="1">
        <v>1.0</v>
      </c>
      <c r="D3416" s="1" t="s">
        <v>16113</v>
      </c>
      <c r="E3416" s="2" t="str">
        <f>IFERROR(__xludf.DUMMYFUNCTION("INDEX(SPLIT(A3416, ""_""), 2)"),"startup")</f>
        <v>startup</v>
      </c>
      <c r="F3416" s="1" t="s">
        <v>16168</v>
      </c>
      <c r="G3416" s="2">
        <f>IFERROR(__xludf.DUMMYFUNCTION("IF(B3416="""","""",COUNTA(SPLIT(B3416,"" "")))"),13.0)</f>
        <v>13</v>
      </c>
    </row>
    <row r="3417">
      <c r="A3417" s="1" t="s">
        <v>8305</v>
      </c>
      <c r="B3417" s="1" t="s">
        <v>8306</v>
      </c>
      <c r="C3417" s="1">
        <v>1.0</v>
      </c>
      <c r="D3417" s="1" t="s">
        <v>16113</v>
      </c>
      <c r="E3417" s="2" t="str">
        <f>IFERROR(__xludf.DUMMYFUNCTION("INDEX(SPLIT(A3417, ""_""), 2)"),"startup")</f>
        <v>startup</v>
      </c>
      <c r="F3417" s="1" t="s">
        <v>16168</v>
      </c>
      <c r="G3417" s="2">
        <f>IFERROR(__xludf.DUMMYFUNCTION("IF(B3417="""","""",COUNTA(SPLIT(B3417,"" "")))"),13.0)</f>
        <v>13</v>
      </c>
    </row>
    <row r="3418">
      <c r="A3418" s="1" t="s">
        <v>8307</v>
      </c>
      <c r="B3418" s="1" t="s">
        <v>8308</v>
      </c>
      <c r="C3418" s="1">
        <v>1.0</v>
      </c>
      <c r="D3418" s="1" t="s">
        <v>16113</v>
      </c>
      <c r="E3418" s="2" t="str">
        <f>IFERROR(__xludf.DUMMYFUNCTION("INDEX(SPLIT(A3418, ""_""), 2)"),"startup")</f>
        <v>startup</v>
      </c>
      <c r="F3418" s="1" t="s">
        <v>16168</v>
      </c>
      <c r="G3418" s="2">
        <f>IFERROR(__xludf.DUMMYFUNCTION("IF(B3418="""","""",COUNTA(SPLIT(B3418,"" "")))"),5.0)</f>
        <v>5</v>
      </c>
    </row>
    <row r="3419">
      <c r="A3419" s="1" t="s">
        <v>8309</v>
      </c>
      <c r="B3419" s="1" t="s">
        <v>8310</v>
      </c>
      <c r="C3419" s="1">
        <v>1.0</v>
      </c>
      <c r="D3419" s="1" t="s">
        <v>16113</v>
      </c>
      <c r="E3419" s="2" t="str">
        <f>IFERROR(__xludf.DUMMYFUNCTION("INDEX(SPLIT(A3419, ""_""), 2)"),"startup")</f>
        <v>startup</v>
      </c>
      <c r="F3419" s="1" t="s">
        <v>16168</v>
      </c>
      <c r="G3419" s="2">
        <f>IFERROR(__xludf.DUMMYFUNCTION("IF(B3419="""","""",COUNTA(SPLIT(B3419,"" "")))"),7.0)</f>
        <v>7</v>
      </c>
    </row>
    <row r="3420">
      <c r="A3420" s="1" t="s">
        <v>8311</v>
      </c>
      <c r="B3420" s="1" t="s">
        <v>8312</v>
      </c>
      <c r="C3420" s="1">
        <v>1.0</v>
      </c>
      <c r="D3420" s="1" t="s">
        <v>16113</v>
      </c>
      <c r="E3420" s="2" t="str">
        <f>IFERROR(__xludf.DUMMYFUNCTION("INDEX(SPLIT(A3420, ""_""), 2)"),"startup")</f>
        <v>startup</v>
      </c>
      <c r="F3420" s="1" t="s">
        <v>16168</v>
      </c>
      <c r="G3420" s="2">
        <f>IFERROR(__xludf.DUMMYFUNCTION("IF(B3420="""","""",COUNTA(SPLIT(B3420,"" "")))"),14.0)</f>
        <v>14</v>
      </c>
    </row>
    <row r="3421">
      <c r="A3421" s="1" t="s">
        <v>8313</v>
      </c>
      <c r="B3421" s="1" t="s">
        <v>8314</v>
      </c>
      <c r="C3421" s="1">
        <v>1.0</v>
      </c>
      <c r="D3421" s="1" t="s">
        <v>16113</v>
      </c>
      <c r="E3421" s="2" t="str">
        <f>IFERROR(__xludf.DUMMYFUNCTION("INDEX(SPLIT(A3421, ""_""), 2)"),"startup")</f>
        <v>startup</v>
      </c>
      <c r="F3421" s="1" t="s">
        <v>16168</v>
      </c>
      <c r="G3421" s="2">
        <f>IFERROR(__xludf.DUMMYFUNCTION("IF(B3421="""","""",COUNTA(SPLIT(B3421,"" "")))"),11.0)</f>
        <v>11</v>
      </c>
    </row>
    <row r="3422">
      <c r="A3422" s="1" t="s">
        <v>8315</v>
      </c>
      <c r="B3422" s="1" t="s">
        <v>8316</v>
      </c>
      <c r="C3422" s="1">
        <v>1.0</v>
      </c>
      <c r="D3422" s="1" t="s">
        <v>16113</v>
      </c>
      <c r="E3422" s="2" t="str">
        <f>IFERROR(__xludf.DUMMYFUNCTION("INDEX(SPLIT(A3422, ""_""), 2)"),"startup")</f>
        <v>startup</v>
      </c>
      <c r="F3422" s="1" t="s">
        <v>16168</v>
      </c>
      <c r="G3422" s="2">
        <f>IFERROR(__xludf.DUMMYFUNCTION("IF(B3422="""","""",COUNTA(SPLIT(B3422,"" "")))"),3.0)</f>
        <v>3</v>
      </c>
    </row>
    <row r="3423">
      <c r="A3423" s="1" t="s">
        <v>8317</v>
      </c>
      <c r="B3423" s="1" t="s">
        <v>8318</v>
      </c>
      <c r="C3423" s="1">
        <v>1.0</v>
      </c>
      <c r="D3423" s="1" t="s">
        <v>16113</v>
      </c>
      <c r="E3423" s="2" t="str">
        <f>IFERROR(__xludf.DUMMYFUNCTION("INDEX(SPLIT(A3423, ""_""), 2)"),"startup")</f>
        <v>startup</v>
      </c>
      <c r="F3423" s="1" t="s">
        <v>16168</v>
      </c>
      <c r="G3423" s="2">
        <f>IFERROR(__xludf.DUMMYFUNCTION("IF(B3423="""","""",COUNTA(SPLIT(B3423,"" "")))"),4.0)</f>
        <v>4</v>
      </c>
    </row>
    <row r="3424">
      <c r="A3424" s="1" t="s">
        <v>8319</v>
      </c>
      <c r="B3424" s="1" t="s">
        <v>8320</v>
      </c>
      <c r="C3424" s="1">
        <v>1.0</v>
      </c>
      <c r="D3424" s="1" t="s">
        <v>16113</v>
      </c>
      <c r="E3424" s="2" t="str">
        <f>IFERROR(__xludf.DUMMYFUNCTION("INDEX(SPLIT(A3424, ""_""), 2)"),"startup")</f>
        <v>startup</v>
      </c>
      <c r="F3424" s="1" t="s">
        <v>16168</v>
      </c>
      <c r="G3424" s="2">
        <f>IFERROR(__xludf.DUMMYFUNCTION("IF(B3424="""","""",COUNTA(SPLIT(B3424,"" "")))"),13.0)</f>
        <v>13</v>
      </c>
    </row>
    <row r="3425">
      <c r="A3425" s="1" t="s">
        <v>8321</v>
      </c>
      <c r="B3425" s="1" t="s">
        <v>8322</v>
      </c>
      <c r="C3425" s="1">
        <v>1.0</v>
      </c>
      <c r="D3425" s="1" t="s">
        <v>16113</v>
      </c>
      <c r="E3425" s="2" t="str">
        <f>IFERROR(__xludf.DUMMYFUNCTION("INDEX(SPLIT(A3425, ""_""), 2)"),"startup")</f>
        <v>startup</v>
      </c>
      <c r="F3425" s="1" t="s">
        <v>16168</v>
      </c>
      <c r="G3425" s="2">
        <f>IFERROR(__xludf.DUMMYFUNCTION("IF(B3425="""","""",COUNTA(SPLIT(B3425,"" "")))"),14.0)</f>
        <v>14</v>
      </c>
    </row>
    <row r="3426">
      <c r="A3426" s="1" t="s">
        <v>8323</v>
      </c>
      <c r="B3426" s="1" t="s">
        <v>8324</v>
      </c>
      <c r="C3426" s="1">
        <v>1.0</v>
      </c>
      <c r="D3426" s="1" t="s">
        <v>16113</v>
      </c>
      <c r="E3426" s="2" t="str">
        <f>IFERROR(__xludf.DUMMYFUNCTION("INDEX(SPLIT(A3426, ""_""), 2)"),"startup")</f>
        <v>startup</v>
      </c>
      <c r="F3426" s="1" t="s">
        <v>16168</v>
      </c>
      <c r="G3426" s="2">
        <f>IFERROR(__xludf.DUMMYFUNCTION("IF(B3426="""","""",COUNTA(SPLIT(B3426,"" "")))"),4.0)</f>
        <v>4</v>
      </c>
    </row>
    <row r="3427">
      <c r="A3427" s="1" t="s">
        <v>8325</v>
      </c>
      <c r="B3427" s="1" t="s">
        <v>8326</v>
      </c>
      <c r="C3427" s="1">
        <v>1.0</v>
      </c>
      <c r="D3427" s="1" t="s">
        <v>16113</v>
      </c>
      <c r="E3427" s="2" t="str">
        <f>IFERROR(__xludf.DUMMYFUNCTION("INDEX(SPLIT(A3427, ""_""), 2)"),"startup")</f>
        <v>startup</v>
      </c>
      <c r="F3427" s="1" t="s">
        <v>16168</v>
      </c>
      <c r="G3427" s="2">
        <f>IFERROR(__xludf.DUMMYFUNCTION("IF(B3427="""","""",COUNTA(SPLIT(B3427,"" "")))"),7.0)</f>
        <v>7</v>
      </c>
    </row>
    <row r="3428">
      <c r="A3428" s="1" t="s">
        <v>8327</v>
      </c>
      <c r="B3428" s="1" t="s">
        <v>8328</v>
      </c>
      <c r="C3428" s="1">
        <v>1.0</v>
      </c>
      <c r="D3428" s="1" t="s">
        <v>16113</v>
      </c>
      <c r="E3428" s="2" t="str">
        <f>IFERROR(__xludf.DUMMYFUNCTION("INDEX(SPLIT(A3428, ""_""), 2)"),"startup")</f>
        <v>startup</v>
      </c>
      <c r="F3428" s="1" t="s">
        <v>16168</v>
      </c>
      <c r="G3428" s="2">
        <f>IFERROR(__xludf.DUMMYFUNCTION("IF(B3428="""","""",COUNTA(SPLIT(B3428,"" "")))"),9.0)</f>
        <v>9</v>
      </c>
    </row>
    <row r="3429">
      <c r="A3429" s="1" t="s">
        <v>8329</v>
      </c>
      <c r="B3429" s="1" t="s">
        <v>8330</v>
      </c>
      <c r="C3429" s="1">
        <v>1.0</v>
      </c>
      <c r="D3429" s="1" t="s">
        <v>16113</v>
      </c>
      <c r="E3429" s="2" t="str">
        <f>IFERROR(__xludf.DUMMYFUNCTION("INDEX(SPLIT(A3429, ""_""), 2)"),"startup")</f>
        <v>startup</v>
      </c>
      <c r="F3429" s="1" t="s">
        <v>16168</v>
      </c>
      <c r="G3429" s="2">
        <f>IFERROR(__xludf.DUMMYFUNCTION("IF(B3429="""","""",COUNTA(SPLIT(B3429,"" "")))"),8.0)</f>
        <v>8</v>
      </c>
    </row>
    <row r="3430">
      <c r="A3430" s="1" t="s">
        <v>8331</v>
      </c>
      <c r="B3430" s="1" t="s">
        <v>8332</v>
      </c>
      <c r="C3430" s="1">
        <v>1.0</v>
      </c>
      <c r="D3430" s="1" t="s">
        <v>16113</v>
      </c>
      <c r="E3430" s="2" t="str">
        <f>IFERROR(__xludf.DUMMYFUNCTION("INDEX(SPLIT(A3430, ""_""), 2)"),"startup")</f>
        <v>startup</v>
      </c>
      <c r="F3430" s="1" t="s">
        <v>16168</v>
      </c>
      <c r="G3430" s="2">
        <f>IFERROR(__xludf.DUMMYFUNCTION("IF(B3430="""","""",COUNTA(SPLIT(B3430,"" "")))"),8.0)</f>
        <v>8</v>
      </c>
    </row>
    <row r="3431">
      <c r="A3431" s="1" t="s">
        <v>8333</v>
      </c>
      <c r="B3431" s="1" t="s">
        <v>8334</v>
      </c>
      <c r="C3431" s="1">
        <v>1.0</v>
      </c>
      <c r="D3431" s="1" t="s">
        <v>16113</v>
      </c>
      <c r="E3431" s="2" t="str">
        <f>IFERROR(__xludf.DUMMYFUNCTION("INDEX(SPLIT(A3431, ""_""), 2)"),"startup")</f>
        <v>startup</v>
      </c>
      <c r="F3431" s="1" t="s">
        <v>16168</v>
      </c>
      <c r="G3431" s="2">
        <f>IFERROR(__xludf.DUMMYFUNCTION("IF(B3431="""","""",COUNTA(SPLIT(B3431,"" "")))"),4.0)</f>
        <v>4</v>
      </c>
    </row>
    <row r="3432">
      <c r="A3432" s="1" t="s">
        <v>8335</v>
      </c>
      <c r="B3432" s="1" t="s">
        <v>8336</v>
      </c>
      <c r="C3432" s="1">
        <v>1.0</v>
      </c>
      <c r="D3432" s="1" t="s">
        <v>16113</v>
      </c>
      <c r="E3432" s="2" t="str">
        <f>IFERROR(__xludf.DUMMYFUNCTION("INDEX(SPLIT(A3432, ""_""), 2)"),"startup")</f>
        <v>startup</v>
      </c>
      <c r="F3432" s="1" t="s">
        <v>16168</v>
      </c>
      <c r="G3432" s="2">
        <f>IFERROR(__xludf.DUMMYFUNCTION("IF(B3432="""","""",COUNTA(SPLIT(B3432,"" "")))"),7.0)</f>
        <v>7</v>
      </c>
    </row>
    <row r="3433">
      <c r="A3433" s="1" t="s">
        <v>8337</v>
      </c>
      <c r="B3433" s="1" t="s">
        <v>8338</v>
      </c>
      <c r="C3433" s="1">
        <v>1.0</v>
      </c>
      <c r="D3433" s="1" t="s">
        <v>16113</v>
      </c>
      <c r="E3433" s="2" t="str">
        <f>IFERROR(__xludf.DUMMYFUNCTION("INDEX(SPLIT(A3433, ""_""), 2)"),"startup")</f>
        <v>startup</v>
      </c>
      <c r="F3433" s="1" t="s">
        <v>16168</v>
      </c>
      <c r="G3433" s="2">
        <f>IFERROR(__xludf.DUMMYFUNCTION("IF(B3433="""","""",COUNTA(SPLIT(B3433,"" "")))"),11.0)</f>
        <v>11</v>
      </c>
    </row>
    <row r="3434">
      <c r="A3434" s="1" t="s">
        <v>8339</v>
      </c>
      <c r="B3434" s="1" t="s">
        <v>8340</v>
      </c>
      <c r="C3434" s="1">
        <v>1.0</v>
      </c>
      <c r="D3434" s="1" t="s">
        <v>16113</v>
      </c>
      <c r="E3434" s="2" t="str">
        <f>IFERROR(__xludf.DUMMYFUNCTION("INDEX(SPLIT(A3434, ""_""), 2)"),"startup")</f>
        <v>startup</v>
      </c>
      <c r="F3434" s="1" t="s">
        <v>16168</v>
      </c>
      <c r="G3434" s="2">
        <f>IFERROR(__xludf.DUMMYFUNCTION("IF(B3434="""","""",COUNTA(SPLIT(B3434,"" "")))"),9.0)</f>
        <v>9</v>
      </c>
    </row>
    <row r="3435">
      <c r="A3435" s="1" t="s">
        <v>8341</v>
      </c>
      <c r="B3435" s="1" t="s">
        <v>8342</v>
      </c>
      <c r="C3435" s="1">
        <v>1.0</v>
      </c>
      <c r="D3435" s="1" t="s">
        <v>16113</v>
      </c>
      <c r="E3435" s="2" t="str">
        <f>IFERROR(__xludf.DUMMYFUNCTION("INDEX(SPLIT(A3435, ""_""), 2)"),"startup")</f>
        <v>startup</v>
      </c>
      <c r="F3435" s="1" t="s">
        <v>16168</v>
      </c>
      <c r="G3435" s="2">
        <f>IFERROR(__xludf.DUMMYFUNCTION("IF(B3435="""","""",COUNTA(SPLIT(B3435,"" "")))"),11.0)</f>
        <v>11</v>
      </c>
    </row>
    <row r="3436">
      <c r="A3436" s="1" t="s">
        <v>8343</v>
      </c>
      <c r="B3436" s="1" t="s">
        <v>8344</v>
      </c>
      <c r="C3436" s="1">
        <v>1.0</v>
      </c>
      <c r="D3436" s="1" t="s">
        <v>16113</v>
      </c>
      <c r="E3436" s="2" t="str">
        <f>IFERROR(__xludf.DUMMYFUNCTION("INDEX(SPLIT(A3436, ""_""), 2)"),"startup")</f>
        <v>startup</v>
      </c>
      <c r="F3436" s="1" t="s">
        <v>16168</v>
      </c>
      <c r="G3436" s="2">
        <f>IFERROR(__xludf.DUMMYFUNCTION("IF(B3436="""","""",COUNTA(SPLIT(B3436,"" "")))"),9.0)</f>
        <v>9</v>
      </c>
    </row>
    <row r="3437">
      <c r="A3437" s="1" t="s">
        <v>8345</v>
      </c>
      <c r="B3437" s="1" t="s">
        <v>8346</v>
      </c>
      <c r="C3437" s="1">
        <v>1.0</v>
      </c>
      <c r="D3437" s="1" t="s">
        <v>16113</v>
      </c>
      <c r="E3437" s="2" t="str">
        <f>IFERROR(__xludf.DUMMYFUNCTION("INDEX(SPLIT(A3437, ""_""), 2)"),"startup")</f>
        <v>startup</v>
      </c>
      <c r="F3437" s="1" t="s">
        <v>16168</v>
      </c>
      <c r="G3437" s="2">
        <f>IFERROR(__xludf.DUMMYFUNCTION("IF(B3437="""","""",COUNTA(SPLIT(B3437,"" "")))"),7.0)</f>
        <v>7</v>
      </c>
    </row>
    <row r="3438">
      <c r="A3438" s="1" t="s">
        <v>8347</v>
      </c>
      <c r="B3438" s="1" t="s">
        <v>8348</v>
      </c>
      <c r="C3438" s="1">
        <v>1.0</v>
      </c>
      <c r="D3438" s="1" t="s">
        <v>16113</v>
      </c>
      <c r="E3438" s="2" t="str">
        <f>IFERROR(__xludf.DUMMYFUNCTION("INDEX(SPLIT(A3438, ""_""), 2)"),"startup")</f>
        <v>startup</v>
      </c>
      <c r="F3438" s="1" t="s">
        <v>16168</v>
      </c>
      <c r="G3438" s="2">
        <f>IFERROR(__xludf.DUMMYFUNCTION("IF(B3438="""","""",COUNTA(SPLIT(B3438,"" "")))"),4.0)</f>
        <v>4</v>
      </c>
    </row>
    <row r="3439">
      <c r="A3439" s="1" t="s">
        <v>8349</v>
      </c>
      <c r="B3439" s="1" t="s">
        <v>8350</v>
      </c>
      <c r="C3439" s="1">
        <v>1.0</v>
      </c>
      <c r="D3439" s="1" t="s">
        <v>16113</v>
      </c>
      <c r="E3439" s="2" t="str">
        <f>IFERROR(__xludf.DUMMYFUNCTION("INDEX(SPLIT(A3439, ""_""), 2)"),"startup")</f>
        <v>startup</v>
      </c>
      <c r="F3439" s="1" t="s">
        <v>16168</v>
      </c>
      <c r="G3439" s="2">
        <f>IFERROR(__xludf.DUMMYFUNCTION("IF(B3439="""","""",COUNTA(SPLIT(B3439,"" "")))"),4.0)</f>
        <v>4</v>
      </c>
    </row>
    <row r="3440">
      <c r="A3440" s="1" t="s">
        <v>8351</v>
      </c>
      <c r="B3440" s="1" t="s">
        <v>8352</v>
      </c>
      <c r="C3440" s="1">
        <v>1.0</v>
      </c>
      <c r="D3440" s="1" t="s">
        <v>16113</v>
      </c>
      <c r="E3440" s="2" t="str">
        <f>IFERROR(__xludf.DUMMYFUNCTION("INDEX(SPLIT(A3440, ""_""), 2)"),"startup")</f>
        <v>startup</v>
      </c>
      <c r="F3440" s="1" t="s">
        <v>16168</v>
      </c>
      <c r="G3440" s="2">
        <f>IFERROR(__xludf.DUMMYFUNCTION("IF(B3440="""","""",COUNTA(SPLIT(B3440,"" "")))"),4.0)</f>
        <v>4</v>
      </c>
    </row>
    <row r="3441">
      <c r="A3441" s="1" t="s">
        <v>8353</v>
      </c>
      <c r="B3441" s="1" t="s">
        <v>8354</v>
      </c>
      <c r="C3441" s="1">
        <v>1.0</v>
      </c>
      <c r="D3441" s="1" t="s">
        <v>16113</v>
      </c>
      <c r="E3441" s="2" t="str">
        <f>IFERROR(__xludf.DUMMYFUNCTION("INDEX(SPLIT(A3441, ""_""), 2)"),"startup")</f>
        <v>startup</v>
      </c>
      <c r="F3441" s="1" t="s">
        <v>16168</v>
      </c>
      <c r="G3441" s="2">
        <f>IFERROR(__xludf.DUMMYFUNCTION("IF(B3441="""","""",COUNTA(SPLIT(B3441,"" "")))"),4.0)</f>
        <v>4</v>
      </c>
    </row>
    <row r="3442">
      <c r="A3442" s="1" t="s">
        <v>8355</v>
      </c>
      <c r="B3442" s="1" t="s">
        <v>8356</v>
      </c>
      <c r="C3442" s="1">
        <v>1.0</v>
      </c>
      <c r="D3442" s="1" t="s">
        <v>16113</v>
      </c>
      <c r="E3442" s="2" t="str">
        <f>IFERROR(__xludf.DUMMYFUNCTION("INDEX(SPLIT(A3442, ""_""), 2)"),"startup")</f>
        <v>startup</v>
      </c>
      <c r="F3442" s="1" t="s">
        <v>16168</v>
      </c>
      <c r="G3442" s="2">
        <f>IFERROR(__xludf.DUMMYFUNCTION("IF(B3442="""","""",COUNTA(SPLIT(B3442,"" "")))"),4.0)</f>
        <v>4</v>
      </c>
    </row>
    <row r="3443">
      <c r="A3443" s="1" t="s">
        <v>8357</v>
      </c>
      <c r="B3443" s="1" t="s">
        <v>8358</v>
      </c>
      <c r="C3443" s="1">
        <v>1.0</v>
      </c>
      <c r="D3443" s="1" t="s">
        <v>16113</v>
      </c>
      <c r="E3443" s="2" t="str">
        <f>IFERROR(__xludf.DUMMYFUNCTION("INDEX(SPLIT(A3443, ""_""), 2)"),"startup")</f>
        <v>startup</v>
      </c>
      <c r="F3443" s="1" t="s">
        <v>16168</v>
      </c>
      <c r="G3443" s="2">
        <f>IFERROR(__xludf.DUMMYFUNCTION("IF(B3443="""","""",COUNTA(SPLIT(B3443,"" "")))"),4.0)</f>
        <v>4</v>
      </c>
    </row>
    <row r="3444">
      <c r="A3444" s="1" t="s">
        <v>8359</v>
      </c>
      <c r="B3444" s="1" t="s">
        <v>8360</v>
      </c>
      <c r="C3444" s="1">
        <v>1.0</v>
      </c>
      <c r="D3444" s="1" t="s">
        <v>16113</v>
      </c>
      <c r="E3444" s="2" t="str">
        <f>IFERROR(__xludf.DUMMYFUNCTION("INDEX(SPLIT(A3444, ""_""), 2)"),"startup")</f>
        <v>startup</v>
      </c>
      <c r="F3444" s="1" t="s">
        <v>16168</v>
      </c>
      <c r="G3444" s="2">
        <f>IFERROR(__xludf.DUMMYFUNCTION("IF(B3444="""","""",COUNTA(SPLIT(B3444,"" "")))"),4.0)</f>
        <v>4</v>
      </c>
    </row>
    <row r="3445">
      <c r="A3445" s="1" t="s">
        <v>8361</v>
      </c>
      <c r="B3445" s="1" t="s">
        <v>8362</v>
      </c>
      <c r="C3445" s="1">
        <v>1.0</v>
      </c>
      <c r="D3445" s="1" t="s">
        <v>16113</v>
      </c>
      <c r="E3445" s="2" t="str">
        <f>IFERROR(__xludf.DUMMYFUNCTION("INDEX(SPLIT(A3445, ""_""), 2)"),"startup")</f>
        <v>startup</v>
      </c>
      <c r="F3445" s="1" t="s">
        <v>16168</v>
      </c>
      <c r="G3445" s="2">
        <f>IFERROR(__xludf.DUMMYFUNCTION("IF(B3445="""","""",COUNTA(SPLIT(B3445,"" "")))"),4.0)</f>
        <v>4</v>
      </c>
    </row>
    <row r="3446">
      <c r="A3446" s="1" t="s">
        <v>8363</v>
      </c>
      <c r="B3446" s="1" t="s">
        <v>8364</v>
      </c>
      <c r="C3446" s="1">
        <v>1.0</v>
      </c>
      <c r="D3446" s="1" t="s">
        <v>16113</v>
      </c>
      <c r="E3446" s="2" t="str">
        <f>IFERROR(__xludf.DUMMYFUNCTION("INDEX(SPLIT(A3446, ""_""), 2)"),"startup")</f>
        <v>startup</v>
      </c>
      <c r="F3446" s="1" t="s">
        <v>16168</v>
      </c>
      <c r="G3446" s="2">
        <f>IFERROR(__xludf.DUMMYFUNCTION("IF(B3446="""","""",COUNTA(SPLIT(B3446,"" "")))"),4.0)</f>
        <v>4</v>
      </c>
    </row>
    <row r="3447">
      <c r="A3447" s="1" t="s">
        <v>8365</v>
      </c>
      <c r="B3447" s="1" t="s">
        <v>8366</v>
      </c>
      <c r="C3447" s="1">
        <v>1.0</v>
      </c>
      <c r="D3447" s="1" t="s">
        <v>16113</v>
      </c>
      <c r="E3447" s="2" t="str">
        <f>IFERROR(__xludf.DUMMYFUNCTION("INDEX(SPLIT(A3447, ""_""), 2)"),"startup")</f>
        <v>startup</v>
      </c>
      <c r="F3447" s="1" t="s">
        <v>16168</v>
      </c>
      <c r="G3447" s="2">
        <f>IFERROR(__xludf.DUMMYFUNCTION("IF(B3447="""","""",COUNTA(SPLIT(B3447,"" "")))"),4.0)</f>
        <v>4</v>
      </c>
    </row>
    <row r="3448">
      <c r="A3448" s="1" t="s">
        <v>8367</v>
      </c>
      <c r="B3448" s="1" t="s">
        <v>8368</v>
      </c>
      <c r="C3448" s="1">
        <v>1.0</v>
      </c>
      <c r="D3448" s="1" t="s">
        <v>16113</v>
      </c>
      <c r="E3448" s="2" t="str">
        <f>IFERROR(__xludf.DUMMYFUNCTION("INDEX(SPLIT(A3448, ""_""), 2)"),"startup")</f>
        <v>startup</v>
      </c>
      <c r="F3448" s="1" t="s">
        <v>16168</v>
      </c>
      <c r="G3448" s="2">
        <f>IFERROR(__xludf.DUMMYFUNCTION("IF(B3448="""","""",COUNTA(SPLIT(B3448,"" "")))"),4.0)</f>
        <v>4</v>
      </c>
    </row>
    <row r="3449">
      <c r="A3449" s="1" t="s">
        <v>8369</v>
      </c>
      <c r="B3449" s="1" t="s">
        <v>8370</v>
      </c>
      <c r="C3449" s="1">
        <v>1.0</v>
      </c>
      <c r="D3449" s="1" t="s">
        <v>16113</v>
      </c>
      <c r="E3449" s="2" t="str">
        <f>IFERROR(__xludf.DUMMYFUNCTION("INDEX(SPLIT(A3449, ""_""), 2)"),"startup")</f>
        <v>startup</v>
      </c>
      <c r="F3449" s="1" t="s">
        <v>16168</v>
      </c>
      <c r="G3449" s="2">
        <f>IFERROR(__xludf.DUMMYFUNCTION("IF(B3449="""","""",COUNTA(SPLIT(B3449,"" "")))"),4.0)</f>
        <v>4</v>
      </c>
    </row>
    <row r="3450">
      <c r="A3450" s="1" t="s">
        <v>8371</v>
      </c>
      <c r="B3450" s="1" t="s">
        <v>8372</v>
      </c>
      <c r="C3450" s="1">
        <v>1.0</v>
      </c>
      <c r="D3450" s="1" t="s">
        <v>16113</v>
      </c>
      <c r="E3450" s="2" t="str">
        <f>IFERROR(__xludf.DUMMYFUNCTION("INDEX(SPLIT(A3450, ""_""), 2)"),"startup")</f>
        <v>startup</v>
      </c>
      <c r="F3450" s="1" t="s">
        <v>16168</v>
      </c>
      <c r="G3450" s="2">
        <f>IFERROR(__xludf.DUMMYFUNCTION("IF(B3450="""","""",COUNTA(SPLIT(B3450,"" "")))"),4.0)</f>
        <v>4</v>
      </c>
    </row>
    <row r="3451">
      <c r="A3451" s="1" t="s">
        <v>8373</v>
      </c>
      <c r="B3451" s="1" t="s">
        <v>8374</v>
      </c>
      <c r="C3451" s="1">
        <v>1.0</v>
      </c>
      <c r="D3451" s="1" t="s">
        <v>16113</v>
      </c>
      <c r="E3451" s="2" t="str">
        <f>IFERROR(__xludf.DUMMYFUNCTION("INDEX(SPLIT(A3451, ""_""), 2)"),"startup")</f>
        <v>startup</v>
      </c>
      <c r="F3451" s="1" t="s">
        <v>16168</v>
      </c>
      <c r="G3451" s="2">
        <f>IFERROR(__xludf.DUMMYFUNCTION("IF(B3451="""","""",COUNTA(SPLIT(B3451,"" "")))"),4.0)</f>
        <v>4</v>
      </c>
    </row>
    <row r="3452">
      <c r="A3452" s="1" t="s">
        <v>8375</v>
      </c>
      <c r="B3452" s="1" t="s">
        <v>8376</v>
      </c>
      <c r="C3452" s="1">
        <v>1.0</v>
      </c>
      <c r="D3452" s="1" t="s">
        <v>16113</v>
      </c>
      <c r="E3452" s="2" t="str">
        <f>IFERROR(__xludf.DUMMYFUNCTION("INDEX(SPLIT(A3452, ""_""), 2)"),"startup")</f>
        <v>startup</v>
      </c>
      <c r="F3452" s="1" t="s">
        <v>16168</v>
      </c>
      <c r="G3452" s="2">
        <f>IFERROR(__xludf.DUMMYFUNCTION("IF(B3452="""","""",COUNTA(SPLIT(B3452,"" "")))"),4.0)</f>
        <v>4</v>
      </c>
    </row>
    <row r="3453">
      <c r="A3453" s="1" t="s">
        <v>8377</v>
      </c>
      <c r="B3453" s="1" t="s">
        <v>8378</v>
      </c>
      <c r="C3453" s="1">
        <v>1.0</v>
      </c>
      <c r="D3453" s="1" t="s">
        <v>16113</v>
      </c>
      <c r="E3453" s="2" t="str">
        <f>IFERROR(__xludf.DUMMYFUNCTION("INDEX(SPLIT(A3453, ""_""), 2)"),"startup")</f>
        <v>startup</v>
      </c>
      <c r="F3453" s="1" t="s">
        <v>16168</v>
      </c>
      <c r="G3453" s="2">
        <f>IFERROR(__xludf.DUMMYFUNCTION("IF(B3453="""","""",COUNTA(SPLIT(B3453,"" "")))"),4.0)</f>
        <v>4</v>
      </c>
    </row>
    <row r="3454">
      <c r="A3454" s="1" t="s">
        <v>8379</v>
      </c>
      <c r="B3454" s="1" t="s">
        <v>8380</v>
      </c>
      <c r="C3454" s="1">
        <v>1.0</v>
      </c>
      <c r="D3454" s="1" t="s">
        <v>16113</v>
      </c>
      <c r="E3454" s="2" t="str">
        <f>IFERROR(__xludf.DUMMYFUNCTION("INDEX(SPLIT(A3454, ""_""), 2)"),"startup")</f>
        <v>startup</v>
      </c>
      <c r="F3454" s="1" t="s">
        <v>16168</v>
      </c>
      <c r="G3454" s="2">
        <f>IFERROR(__xludf.DUMMYFUNCTION("IF(B3454="""","""",COUNTA(SPLIT(B3454,"" "")))"),4.0)</f>
        <v>4</v>
      </c>
    </row>
    <row r="3455">
      <c r="A3455" s="1" t="s">
        <v>8381</v>
      </c>
      <c r="B3455" s="1" t="s">
        <v>8382</v>
      </c>
      <c r="C3455" s="1">
        <v>1.0</v>
      </c>
      <c r="D3455" s="1" t="s">
        <v>16113</v>
      </c>
      <c r="E3455" s="2" t="str">
        <f>IFERROR(__xludf.DUMMYFUNCTION("INDEX(SPLIT(A3455, ""_""), 2)"),"startup")</f>
        <v>startup</v>
      </c>
      <c r="F3455" s="1" t="s">
        <v>16168</v>
      </c>
      <c r="G3455" s="2">
        <f>IFERROR(__xludf.DUMMYFUNCTION("IF(B3455="""","""",COUNTA(SPLIT(B3455,"" "")))"),4.0)</f>
        <v>4</v>
      </c>
    </row>
    <row r="3456">
      <c r="A3456" s="1" t="s">
        <v>8383</v>
      </c>
      <c r="B3456" s="1" t="s">
        <v>8384</v>
      </c>
      <c r="C3456" s="1">
        <v>1.0</v>
      </c>
      <c r="D3456" s="1" t="s">
        <v>16113</v>
      </c>
      <c r="E3456" s="2" t="str">
        <f>IFERROR(__xludf.DUMMYFUNCTION("INDEX(SPLIT(A3456, ""_""), 2)"),"startup")</f>
        <v>startup</v>
      </c>
      <c r="F3456" s="1" t="s">
        <v>16168</v>
      </c>
      <c r="G3456" s="2">
        <f>IFERROR(__xludf.DUMMYFUNCTION("IF(B3456="""","""",COUNTA(SPLIT(B3456,"" "")))"),4.0)</f>
        <v>4</v>
      </c>
    </row>
    <row r="3457">
      <c r="A3457" s="1" t="s">
        <v>8385</v>
      </c>
      <c r="B3457" s="1" t="s">
        <v>8386</v>
      </c>
      <c r="C3457" s="1">
        <v>1.0</v>
      </c>
      <c r="D3457" s="1" t="s">
        <v>16113</v>
      </c>
      <c r="E3457" s="2" t="str">
        <f>IFERROR(__xludf.DUMMYFUNCTION("INDEX(SPLIT(A3457, ""_""), 2)"),"startup")</f>
        <v>startup</v>
      </c>
      <c r="F3457" s="1" t="s">
        <v>16168</v>
      </c>
      <c r="G3457" s="2">
        <f>IFERROR(__xludf.DUMMYFUNCTION("IF(B3457="""","""",COUNTA(SPLIT(B3457,"" "")))"),4.0)</f>
        <v>4</v>
      </c>
    </row>
    <row r="3458">
      <c r="A3458" s="1" t="s">
        <v>8387</v>
      </c>
      <c r="B3458" s="1" t="s">
        <v>8388</v>
      </c>
      <c r="C3458" s="1">
        <v>1.0</v>
      </c>
      <c r="D3458" s="1" t="s">
        <v>16113</v>
      </c>
      <c r="E3458" s="2" t="str">
        <f>IFERROR(__xludf.DUMMYFUNCTION("INDEX(SPLIT(A3458, ""_""), 2)"),"startup")</f>
        <v>startup</v>
      </c>
      <c r="F3458" s="1" t="s">
        <v>16168</v>
      </c>
      <c r="G3458" s="2">
        <f>IFERROR(__xludf.DUMMYFUNCTION("IF(B3458="""","""",COUNTA(SPLIT(B3458,"" "")))"),4.0)</f>
        <v>4</v>
      </c>
    </row>
    <row r="3459">
      <c r="A3459" s="1" t="s">
        <v>8389</v>
      </c>
      <c r="B3459" s="1" t="s">
        <v>8390</v>
      </c>
      <c r="C3459" s="1">
        <v>1.0</v>
      </c>
      <c r="D3459" s="1" t="s">
        <v>16113</v>
      </c>
      <c r="E3459" s="2" t="str">
        <f>IFERROR(__xludf.DUMMYFUNCTION("INDEX(SPLIT(A3459, ""_""), 2)"),"startup")</f>
        <v>startup</v>
      </c>
      <c r="F3459" s="1" t="s">
        <v>16168</v>
      </c>
      <c r="G3459" s="2">
        <f>IFERROR(__xludf.DUMMYFUNCTION("IF(B3459="""","""",COUNTA(SPLIT(B3459,"" "")))"),4.0)</f>
        <v>4</v>
      </c>
    </row>
    <row r="3460">
      <c r="A3460" s="1" t="s">
        <v>8391</v>
      </c>
      <c r="B3460" s="1" t="s">
        <v>8392</v>
      </c>
      <c r="C3460" s="1">
        <v>1.0</v>
      </c>
      <c r="D3460" s="1" t="s">
        <v>16113</v>
      </c>
      <c r="E3460" s="2" t="str">
        <f>IFERROR(__xludf.DUMMYFUNCTION("INDEX(SPLIT(A3460, ""_""), 2)"),"startup")</f>
        <v>startup</v>
      </c>
      <c r="F3460" s="1" t="s">
        <v>16168</v>
      </c>
      <c r="G3460" s="2">
        <f>IFERROR(__xludf.DUMMYFUNCTION("IF(B3460="""","""",COUNTA(SPLIT(B3460,"" "")))"),4.0)</f>
        <v>4</v>
      </c>
    </row>
    <row r="3461">
      <c r="A3461" s="1" t="s">
        <v>8393</v>
      </c>
      <c r="B3461" s="1" t="s">
        <v>8394</v>
      </c>
      <c r="C3461" s="1">
        <v>1.0</v>
      </c>
      <c r="D3461" s="1" t="s">
        <v>16113</v>
      </c>
      <c r="E3461" s="2" t="str">
        <f>IFERROR(__xludf.DUMMYFUNCTION("INDEX(SPLIT(A3461, ""_""), 2)"),"startup")</f>
        <v>startup</v>
      </c>
      <c r="F3461" s="1" t="s">
        <v>16168</v>
      </c>
      <c r="G3461" s="2">
        <f>IFERROR(__xludf.DUMMYFUNCTION("IF(B3461="""","""",COUNTA(SPLIT(B3461,"" "")))"),4.0)</f>
        <v>4</v>
      </c>
    </row>
    <row r="3462">
      <c r="A3462" s="1" t="s">
        <v>8395</v>
      </c>
      <c r="B3462" s="1" t="s">
        <v>8396</v>
      </c>
      <c r="C3462" s="1">
        <v>1.0</v>
      </c>
      <c r="D3462" s="1" t="s">
        <v>16113</v>
      </c>
      <c r="E3462" s="2" t="str">
        <f>IFERROR(__xludf.DUMMYFUNCTION("INDEX(SPLIT(A3462, ""_""), 2)"),"startup")</f>
        <v>startup</v>
      </c>
      <c r="F3462" s="1" t="s">
        <v>16168</v>
      </c>
      <c r="G3462" s="2">
        <f>IFERROR(__xludf.DUMMYFUNCTION("IF(B3462="""","""",COUNTA(SPLIT(B3462,"" "")))"),4.0)</f>
        <v>4</v>
      </c>
    </row>
    <row r="3463">
      <c r="A3463" s="1" t="s">
        <v>8397</v>
      </c>
      <c r="B3463" s="1" t="s">
        <v>8398</v>
      </c>
      <c r="C3463" s="1">
        <v>1.0</v>
      </c>
      <c r="D3463" s="1" t="s">
        <v>16113</v>
      </c>
      <c r="E3463" s="2" t="str">
        <f>IFERROR(__xludf.DUMMYFUNCTION("INDEX(SPLIT(A3463, ""_""), 2)"),"startup")</f>
        <v>startup</v>
      </c>
      <c r="F3463" s="1" t="s">
        <v>16168</v>
      </c>
      <c r="G3463" s="2">
        <f>IFERROR(__xludf.DUMMYFUNCTION("IF(B3463="""","""",COUNTA(SPLIT(B3463,"" "")))"),4.0)</f>
        <v>4</v>
      </c>
    </row>
    <row r="3464">
      <c r="A3464" s="1" t="s">
        <v>8399</v>
      </c>
      <c r="B3464" s="1" t="s">
        <v>8400</v>
      </c>
      <c r="C3464" s="1">
        <v>1.0</v>
      </c>
      <c r="D3464" s="1" t="s">
        <v>16113</v>
      </c>
      <c r="E3464" s="2" t="str">
        <f>IFERROR(__xludf.DUMMYFUNCTION("INDEX(SPLIT(A3464, ""_""), 2)"),"startup")</f>
        <v>startup</v>
      </c>
      <c r="F3464" s="1" t="s">
        <v>16168</v>
      </c>
      <c r="G3464" s="2">
        <f>IFERROR(__xludf.DUMMYFUNCTION("IF(B3464="""","""",COUNTA(SPLIT(B3464,"" "")))"),4.0)</f>
        <v>4</v>
      </c>
    </row>
    <row r="3465">
      <c r="A3465" s="1" t="s">
        <v>8401</v>
      </c>
      <c r="B3465" s="1" t="s">
        <v>8402</v>
      </c>
      <c r="C3465" s="1">
        <v>1.0</v>
      </c>
      <c r="D3465" s="1" t="s">
        <v>16113</v>
      </c>
      <c r="E3465" s="2" t="str">
        <f>IFERROR(__xludf.DUMMYFUNCTION("INDEX(SPLIT(A3465, ""_""), 2)"),"startup")</f>
        <v>startup</v>
      </c>
      <c r="F3465" s="1" t="s">
        <v>16168</v>
      </c>
      <c r="G3465" s="2">
        <f>IFERROR(__xludf.DUMMYFUNCTION("IF(B3465="""","""",COUNTA(SPLIT(B3465,"" "")))"),4.0)</f>
        <v>4</v>
      </c>
    </row>
    <row r="3466">
      <c r="A3466" s="1" t="s">
        <v>8403</v>
      </c>
      <c r="B3466" s="1" t="s">
        <v>8404</v>
      </c>
      <c r="C3466" s="1">
        <v>1.0</v>
      </c>
      <c r="D3466" s="1" t="s">
        <v>16113</v>
      </c>
      <c r="E3466" s="2" t="str">
        <f>IFERROR(__xludf.DUMMYFUNCTION("INDEX(SPLIT(A3466, ""_""), 2)"),"startup")</f>
        <v>startup</v>
      </c>
      <c r="F3466" s="1" t="s">
        <v>16168</v>
      </c>
      <c r="G3466" s="2">
        <f>IFERROR(__xludf.DUMMYFUNCTION("IF(B3466="""","""",COUNTA(SPLIT(B3466,"" "")))"),4.0)</f>
        <v>4</v>
      </c>
    </row>
    <row r="3467">
      <c r="A3467" s="1" t="s">
        <v>8405</v>
      </c>
      <c r="B3467" s="1" t="s">
        <v>8406</v>
      </c>
      <c r="C3467" s="1">
        <v>1.0</v>
      </c>
      <c r="D3467" s="1" t="s">
        <v>16113</v>
      </c>
      <c r="E3467" s="2" t="str">
        <f>IFERROR(__xludf.DUMMYFUNCTION("INDEX(SPLIT(A3467, ""_""), 2)"),"startup")</f>
        <v>startup</v>
      </c>
      <c r="F3467" s="1" t="s">
        <v>16168</v>
      </c>
      <c r="G3467" s="2">
        <f>IFERROR(__xludf.DUMMYFUNCTION("IF(B3467="""","""",COUNTA(SPLIT(B3467,"" "")))"),4.0)</f>
        <v>4</v>
      </c>
    </row>
    <row r="3468">
      <c r="A3468" s="1" t="s">
        <v>8407</v>
      </c>
      <c r="B3468" s="1" t="s">
        <v>8408</v>
      </c>
      <c r="C3468" s="1">
        <v>1.0</v>
      </c>
      <c r="D3468" s="1" t="s">
        <v>16113</v>
      </c>
      <c r="E3468" s="2" t="str">
        <f>IFERROR(__xludf.DUMMYFUNCTION("INDEX(SPLIT(A3468, ""_""), 2)"),"startup")</f>
        <v>startup</v>
      </c>
      <c r="F3468" s="1" t="s">
        <v>16168</v>
      </c>
      <c r="G3468" s="2">
        <f>IFERROR(__xludf.DUMMYFUNCTION("IF(B3468="""","""",COUNTA(SPLIT(B3468,"" "")))"),4.0)</f>
        <v>4</v>
      </c>
    </row>
    <row r="3469">
      <c r="A3469" s="1" t="s">
        <v>8409</v>
      </c>
      <c r="B3469" s="1" t="s">
        <v>8410</v>
      </c>
      <c r="C3469" s="1">
        <v>1.0</v>
      </c>
      <c r="D3469" s="1" t="s">
        <v>16113</v>
      </c>
      <c r="E3469" s="2" t="str">
        <f>IFERROR(__xludf.DUMMYFUNCTION("INDEX(SPLIT(A3469, ""_""), 2)"),"startup")</f>
        <v>startup</v>
      </c>
      <c r="F3469" s="1" t="s">
        <v>16168</v>
      </c>
      <c r="G3469" s="2">
        <f>IFERROR(__xludf.DUMMYFUNCTION("IF(B3469="""","""",COUNTA(SPLIT(B3469,"" "")))"),4.0)</f>
        <v>4</v>
      </c>
    </row>
    <row r="3470">
      <c r="A3470" s="1" t="s">
        <v>8411</v>
      </c>
      <c r="B3470" s="1" t="s">
        <v>8412</v>
      </c>
      <c r="C3470" s="1">
        <v>1.0</v>
      </c>
      <c r="D3470" s="1" t="s">
        <v>16113</v>
      </c>
      <c r="E3470" s="2" t="str">
        <f>IFERROR(__xludf.DUMMYFUNCTION("INDEX(SPLIT(A3470, ""_""), 2)"),"startup")</f>
        <v>startup</v>
      </c>
      <c r="F3470" s="1" t="s">
        <v>16168</v>
      </c>
      <c r="G3470" s="2">
        <f>IFERROR(__xludf.DUMMYFUNCTION("IF(B3470="""","""",COUNTA(SPLIT(B3470,"" "")))"),4.0)</f>
        <v>4</v>
      </c>
    </row>
    <row r="3471">
      <c r="A3471" s="1" t="s">
        <v>8413</v>
      </c>
      <c r="B3471" s="1" t="s">
        <v>8414</v>
      </c>
      <c r="C3471" s="1">
        <v>1.0</v>
      </c>
      <c r="D3471" s="1" t="s">
        <v>16113</v>
      </c>
      <c r="E3471" s="2" t="str">
        <f>IFERROR(__xludf.DUMMYFUNCTION("INDEX(SPLIT(A3471, ""_""), 2)"),"startup")</f>
        <v>startup</v>
      </c>
      <c r="F3471" s="1" t="s">
        <v>16168</v>
      </c>
      <c r="G3471" s="2">
        <f>IFERROR(__xludf.DUMMYFUNCTION("IF(B3471="""","""",COUNTA(SPLIT(B3471,"" "")))"),4.0)</f>
        <v>4</v>
      </c>
    </row>
    <row r="3472">
      <c r="A3472" s="1" t="s">
        <v>8415</v>
      </c>
      <c r="B3472" s="1" t="s">
        <v>8416</v>
      </c>
      <c r="C3472" s="1">
        <v>1.0</v>
      </c>
      <c r="D3472" s="1" t="s">
        <v>16113</v>
      </c>
      <c r="E3472" s="2" t="str">
        <f>IFERROR(__xludf.DUMMYFUNCTION("INDEX(SPLIT(A3472, ""_""), 2)"),"startup")</f>
        <v>startup</v>
      </c>
      <c r="F3472" s="1" t="s">
        <v>16168</v>
      </c>
      <c r="G3472" s="2">
        <f>IFERROR(__xludf.DUMMYFUNCTION("IF(B3472="""","""",COUNTA(SPLIT(B3472,"" "")))"),4.0)</f>
        <v>4</v>
      </c>
    </row>
    <row r="3473">
      <c r="A3473" s="1" t="s">
        <v>8417</v>
      </c>
      <c r="B3473" s="1" t="s">
        <v>8418</v>
      </c>
      <c r="C3473" s="1">
        <v>1.0</v>
      </c>
      <c r="D3473" s="1" t="s">
        <v>16113</v>
      </c>
      <c r="E3473" s="2" t="str">
        <f>IFERROR(__xludf.DUMMYFUNCTION("INDEX(SPLIT(A3473, ""_""), 2)"),"startup")</f>
        <v>startup</v>
      </c>
      <c r="F3473" s="1" t="s">
        <v>16168</v>
      </c>
      <c r="G3473" s="2">
        <f>IFERROR(__xludf.DUMMYFUNCTION("IF(B3473="""","""",COUNTA(SPLIT(B3473,"" "")))"),4.0)</f>
        <v>4</v>
      </c>
    </row>
    <row r="3474">
      <c r="A3474" s="1" t="s">
        <v>8419</v>
      </c>
      <c r="B3474" s="1" t="s">
        <v>8420</v>
      </c>
      <c r="C3474" s="1">
        <v>1.0</v>
      </c>
      <c r="D3474" s="1" t="s">
        <v>16113</v>
      </c>
      <c r="E3474" s="2" t="str">
        <f>IFERROR(__xludf.DUMMYFUNCTION("INDEX(SPLIT(A3474, ""_""), 2)"),"startup")</f>
        <v>startup</v>
      </c>
      <c r="F3474" s="1" t="s">
        <v>16168</v>
      </c>
      <c r="G3474" s="2">
        <f>IFERROR(__xludf.DUMMYFUNCTION("IF(B3474="""","""",COUNTA(SPLIT(B3474,"" "")))"),4.0)</f>
        <v>4</v>
      </c>
    </row>
    <row r="3475">
      <c r="A3475" s="1" t="s">
        <v>8421</v>
      </c>
      <c r="B3475" s="1" t="s">
        <v>8422</v>
      </c>
      <c r="C3475" s="1">
        <v>1.0</v>
      </c>
      <c r="D3475" s="1" t="s">
        <v>16113</v>
      </c>
      <c r="E3475" s="2" t="str">
        <f>IFERROR(__xludf.DUMMYFUNCTION("INDEX(SPLIT(A3475, ""_""), 2)"),"startup")</f>
        <v>startup</v>
      </c>
      <c r="F3475" s="1" t="s">
        <v>16168</v>
      </c>
      <c r="G3475" s="2">
        <f>IFERROR(__xludf.DUMMYFUNCTION("IF(B3475="""","""",COUNTA(SPLIT(B3475,"" "")))"),4.0)</f>
        <v>4</v>
      </c>
    </row>
    <row r="3476">
      <c r="A3476" s="1" t="s">
        <v>8423</v>
      </c>
      <c r="B3476" s="1" t="s">
        <v>8424</v>
      </c>
      <c r="C3476" s="1">
        <v>1.0</v>
      </c>
      <c r="D3476" s="1" t="s">
        <v>16113</v>
      </c>
      <c r="E3476" s="2" t="str">
        <f>IFERROR(__xludf.DUMMYFUNCTION("INDEX(SPLIT(A3476, ""_""), 2)"),"startup")</f>
        <v>startup</v>
      </c>
      <c r="F3476" s="1" t="s">
        <v>16168</v>
      </c>
      <c r="G3476" s="2">
        <f>IFERROR(__xludf.DUMMYFUNCTION("IF(B3476="""","""",COUNTA(SPLIT(B3476,"" "")))"),4.0)</f>
        <v>4</v>
      </c>
    </row>
    <row r="3477">
      <c r="A3477" s="1" t="s">
        <v>8425</v>
      </c>
      <c r="B3477" s="1" t="s">
        <v>8426</v>
      </c>
      <c r="C3477" s="1">
        <v>1.0</v>
      </c>
      <c r="D3477" s="1" t="s">
        <v>16113</v>
      </c>
      <c r="E3477" s="2" t="str">
        <f>IFERROR(__xludf.DUMMYFUNCTION("INDEX(SPLIT(A3477, ""_""), 2)"),"startup")</f>
        <v>startup</v>
      </c>
      <c r="F3477" s="1" t="s">
        <v>16168</v>
      </c>
      <c r="G3477" s="2">
        <f>IFERROR(__xludf.DUMMYFUNCTION("IF(B3477="""","""",COUNTA(SPLIT(B3477,"" "")))"),4.0)</f>
        <v>4</v>
      </c>
    </row>
    <row r="3478">
      <c r="A3478" s="1" t="s">
        <v>8427</v>
      </c>
      <c r="B3478" s="1" t="s">
        <v>8428</v>
      </c>
      <c r="C3478" s="1">
        <v>1.0</v>
      </c>
      <c r="D3478" s="1" t="s">
        <v>16113</v>
      </c>
      <c r="E3478" s="2" t="str">
        <f>IFERROR(__xludf.DUMMYFUNCTION("INDEX(SPLIT(A3478, ""_""), 2)"),"startup")</f>
        <v>startup</v>
      </c>
      <c r="F3478" s="1" t="s">
        <v>16168</v>
      </c>
      <c r="G3478" s="2">
        <f>IFERROR(__xludf.DUMMYFUNCTION("IF(B3478="""","""",COUNTA(SPLIT(B3478,"" "")))"),6.0)</f>
        <v>6</v>
      </c>
    </row>
    <row r="3479">
      <c r="A3479" s="1" t="s">
        <v>8429</v>
      </c>
      <c r="B3479" s="1" t="s">
        <v>8430</v>
      </c>
      <c r="C3479" s="1">
        <v>1.0</v>
      </c>
      <c r="D3479" s="1" t="s">
        <v>16113</v>
      </c>
      <c r="E3479" s="2" t="str">
        <f>IFERROR(__xludf.DUMMYFUNCTION("INDEX(SPLIT(A3479, ""_""), 2)"),"startup")</f>
        <v>startup</v>
      </c>
      <c r="F3479" s="1" t="s">
        <v>16168</v>
      </c>
      <c r="G3479" s="2">
        <f>IFERROR(__xludf.DUMMYFUNCTION("IF(B3479="""","""",COUNTA(SPLIT(B3479,"" "")))"),11.0)</f>
        <v>11</v>
      </c>
    </row>
    <row r="3480">
      <c r="A3480" s="1" t="s">
        <v>8431</v>
      </c>
      <c r="B3480" s="1" t="s">
        <v>8432</v>
      </c>
      <c r="C3480" s="1">
        <v>1.0</v>
      </c>
      <c r="D3480" s="1" t="s">
        <v>16113</v>
      </c>
      <c r="E3480" s="2" t="str">
        <f>IFERROR(__xludf.DUMMYFUNCTION("INDEX(SPLIT(A3480, ""_""), 2)"),"startup")</f>
        <v>startup</v>
      </c>
      <c r="F3480" s="1" t="s">
        <v>16168</v>
      </c>
      <c r="G3480" s="2">
        <f>IFERROR(__xludf.DUMMYFUNCTION("IF(B3480="""","""",COUNTA(SPLIT(B3480,"" "")))"),10.0)</f>
        <v>10</v>
      </c>
    </row>
    <row r="3481">
      <c r="A3481" s="1" t="s">
        <v>8433</v>
      </c>
      <c r="B3481" s="1" t="s">
        <v>8434</v>
      </c>
      <c r="C3481" s="1">
        <v>1.0</v>
      </c>
      <c r="D3481" s="1" t="s">
        <v>16113</v>
      </c>
      <c r="E3481" s="2" t="str">
        <f>IFERROR(__xludf.DUMMYFUNCTION("INDEX(SPLIT(A3481, ""_""), 2)"),"startup")</f>
        <v>startup</v>
      </c>
      <c r="F3481" s="1" t="s">
        <v>16168</v>
      </c>
      <c r="G3481" s="2">
        <f>IFERROR(__xludf.DUMMYFUNCTION("IF(B3481="""","""",COUNTA(SPLIT(B3481,"" "")))"),20.0)</f>
        <v>20</v>
      </c>
    </row>
    <row r="3482">
      <c r="A3482" s="1" t="s">
        <v>8435</v>
      </c>
      <c r="B3482" s="1" t="s">
        <v>8436</v>
      </c>
      <c r="C3482" s="1">
        <v>1.0</v>
      </c>
      <c r="D3482" s="1" t="s">
        <v>16113</v>
      </c>
      <c r="E3482" s="2" t="str">
        <f>IFERROR(__xludf.DUMMYFUNCTION("INDEX(SPLIT(A3482, ""_""), 2)"),"startup")</f>
        <v>startup</v>
      </c>
      <c r="F3482" s="1" t="s">
        <v>16168</v>
      </c>
      <c r="G3482" s="2">
        <f>IFERROR(__xludf.DUMMYFUNCTION("IF(B3482="""","""",COUNTA(SPLIT(B3482,"" "")))"),14.0)</f>
        <v>14</v>
      </c>
    </row>
    <row r="3483">
      <c r="A3483" s="1" t="s">
        <v>8437</v>
      </c>
      <c r="B3483" s="1" t="s">
        <v>8438</v>
      </c>
      <c r="C3483" s="1">
        <v>1.0</v>
      </c>
      <c r="D3483" s="1" t="s">
        <v>16113</v>
      </c>
      <c r="E3483" s="2" t="str">
        <f>IFERROR(__xludf.DUMMYFUNCTION("INDEX(SPLIT(A3483, ""_""), 2)"),"startup")</f>
        <v>startup</v>
      </c>
      <c r="F3483" s="1" t="s">
        <v>16168</v>
      </c>
      <c r="G3483" s="2">
        <f>IFERROR(__xludf.DUMMYFUNCTION("IF(B3483="""","""",COUNTA(SPLIT(B3483,"" "")))"),11.0)</f>
        <v>11</v>
      </c>
    </row>
    <row r="3484">
      <c r="A3484" s="1" t="s">
        <v>8439</v>
      </c>
      <c r="B3484" s="1" t="s">
        <v>8440</v>
      </c>
      <c r="C3484" s="1">
        <v>3.0</v>
      </c>
      <c r="D3484" s="1" t="s">
        <v>818</v>
      </c>
      <c r="E3484" s="2" t="str">
        <f>IFERROR(__xludf.DUMMYFUNCTION("INDEX(SPLIT(A3484, ""_""), 2)"),"thelast")</f>
        <v>thelast</v>
      </c>
      <c r="F3484" s="1" t="s">
        <v>8520</v>
      </c>
      <c r="G3484" s="2">
        <f>IFERROR(__xludf.DUMMYFUNCTION("IF(B3484="""","""",COUNTA(SPLIT(B3484,"" "")))"),16.0)</f>
        <v>16</v>
      </c>
    </row>
    <row r="3485">
      <c r="A3485" s="1" t="s">
        <v>8441</v>
      </c>
      <c r="B3485" s="1" t="s">
        <v>8442</v>
      </c>
      <c r="C3485" s="1">
        <v>3.0</v>
      </c>
      <c r="D3485" s="1" t="s">
        <v>818</v>
      </c>
      <c r="E3485" s="2" t="str">
        <f>IFERROR(__xludf.DUMMYFUNCTION("INDEX(SPLIT(A3485, ""_""), 2)"),"thelast")</f>
        <v>thelast</v>
      </c>
      <c r="F3485" s="1" t="s">
        <v>8520</v>
      </c>
      <c r="G3485" s="2">
        <f>IFERROR(__xludf.DUMMYFUNCTION("IF(B3485="""","""",COUNTA(SPLIT(B3485,"" "")))"),15.0)</f>
        <v>15</v>
      </c>
    </row>
    <row r="3486">
      <c r="A3486" s="1" t="s">
        <v>8443</v>
      </c>
      <c r="B3486" s="1" t="s">
        <v>8444</v>
      </c>
      <c r="C3486" s="1">
        <v>3.0</v>
      </c>
      <c r="D3486" s="1" t="s">
        <v>818</v>
      </c>
      <c r="E3486" s="2" t="str">
        <f>IFERROR(__xludf.DUMMYFUNCTION("INDEX(SPLIT(A3486, ""_""), 2)"),"thelast")</f>
        <v>thelast</v>
      </c>
      <c r="F3486" s="1" t="s">
        <v>8520</v>
      </c>
      <c r="G3486" s="2">
        <f>IFERROR(__xludf.DUMMYFUNCTION("IF(B3486="""","""",COUNTA(SPLIT(B3486,"" "")))"),13.0)</f>
        <v>13</v>
      </c>
    </row>
    <row r="3487">
      <c r="A3487" s="1" t="s">
        <v>8445</v>
      </c>
      <c r="B3487" s="1" t="s">
        <v>8446</v>
      </c>
      <c r="C3487" s="1">
        <v>3.0</v>
      </c>
      <c r="D3487" s="1" t="s">
        <v>818</v>
      </c>
      <c r="E3487" s="2" t="str">
        <f>IFERROR(__xludf.DUMMYFUNCTION("INDEX(SPLIT(A3487, ""_""), 2)"),"thelast")</f>
        <v>thelast</v>
      </c>
      <c r="F3487" s="1" t="s">
        <v>8520</v>
      </c>
      <c r="G3487" s="2">
        <f>IFERROR(__xludf.DUMMYFUNCTION("IF(B3487="""","""",COUNTA(SPLIT(B3487,"" "")))"),22.0)</f>
        <v>22</v>
      </c>
    </row>
    <row r="3488">
      <c r="A3488" s="1" t="s">
        <v>8447</v>
      </c>
      <c r="B3488" s="1" t="s">
        <v>8448</v>
      </c>
      <c r="C3488" s="1">
        <v>3.0</v>
      </c>
      <c r="D3488" s="1" t="s">
        <v>818</v>
      </c>
      <c r="E3488" s="2" t="str">
        <f>IFERROR(__xludf.DUMMYFUNCTION("INDEX(SPLIT(A3488, ""_""), 2)"),"thelast")</f>
        <v>thelast</v>
      </c>
      <c r="F3488" s="1" t="s">
        <v>8520</v>
      </c>
      <c r="G3488" s="2">
        <f>IFERROR(__xludf.DUMMYFUNCTION("IF(B3488="""","""",COUNTA(SPLIT(B3488,"" "")))"),13.0)</f>
        <v>13</v>
      </c>
    </row>
    <row r="3489">
      <c r="A3489" s="1" t="s">
        <v>8449</v>
      </c>
      <c r="B3489" s="1" t="s">
        <v>8450</v>
      </c>
      <c r="C3489" s="1">
        <v>1.0</v>
      </c>
      <c r="D3489" s="1" t="s">
        <v>16113</v>
      </c>
      <c r="E3489" s="2" t="str">
        <f>IFERROR(__xludf.DUMMYFUNCTION("INDEX(SPLIT(A3489, ""_""), 2)"),"thelast")</f>
        <v>thelast</v>
      </c>
      <c r="F3489" s="1" t="s">
        <v>8520</v>
      </c>
      <c r="G3489" s="2">
        <f>IFERROR(__xludf.DUMMYFUNCTION("IF(B3489="""","""",COUNTA(SPLIT(B3489,"" "")))"),23.0)</f>
        <v>23</v>
      </c>
    </row>
    <row r="3490">
      <c r="A3490" s="1" t="s">
        <v>8451</v>
      </c>
      <c r="B3490" s="1" t="s">
        <v>8452</v>
      </c>
      <c r="C3490" s="1">
        <v>2.0</v>
      </c>
      <c r="D3490" s="1" t="s">
        <v>16118</v>
      </c>
      <c r="E3490" s="2" t="str">
        <f>IFERROR(__xludf.DUMMYFUNCTION("INDEX(SPLIT(A3490, ""_""), 2)"),"thelast")</f>
        <v>thelast</v>
      </c>
      <c r="F3490" s="1" t="s">
        <v>8520</v>
      </c>
      <c r="G3490" s="2">
        <f>IFERROR(__xludf.DUMMYFUNCTION("IF(B3490="""","""",COUNTA(SPLIT(B3490,"" "")))"),21.0)</f>
        <v>21</v>
      </c>
    </row>
    <row r="3491">
      <c r="A3491" s="1" t="s">
        <v>8453</v>
      </c>
      <c r="B3491" s="1" t="s">
        <v>8454</v>
      </c>
      <c r="C3491" s="1">
        <v>1.0</v>
      </c>
      <c r="D3491" s="1" t="s">
        <v>16113</v>
      </c>
      <c r="E3491" s="2" t="str">
        <f>IFERROR(__xludf.DUMMYFUNCTION("INDEX(SPLIT(A3491, ""_""), 2)"),"thelast")</f>
        <v>thelast</v>
      </c>
      <c r="F3491" s="1" t="s">
        <v>8520</v>
      </c>
      <c r="G3491" s="2">
        <f>IFERROR(__xludf.DUMMYFUNCTION("IF(B3491="""","""",COUNTA(SPLIT(B3491,"" "")))"),22.0)</f>
        <v>22</v>
      </c>
    </row>
    <row r="3492">
      <c r="A3492" s="1" t="s">
        <v>8455</v>
      </c>
      <c r="B3492" s="1" t="s">
        <v>8456</v>
      </c>
      <c r="C3492" s="1">
        <v>3.0</v>
      </c>
      <c r="D3492" s="1" t="s">
        <v>818</v>
      </c>
      <c r="E3492" s="2" t="str">
        <f>IFERROR(__xludf.DUMMYFUNCTION("INDEX(SPLIT(A3492, ""_""), 2)"),"thelast")</f>
        <v>thelast</v>
      </c>
      <c r="F3492" s="1" t="s">
        <v>8520</v>
      </c>
      <c r="G3492" s="2">
        <f>IFERROR(__xludf.DUMMYFUNCTION("IF(B3492="""","""",COUNTA(SPLIT(B3492,"" "")))"),10.0)</f>
        <v>10</v>
      </c>
    </row>
    <row r="3493">
      <c r="A3493" s="1" t="s">
        <v>8457</v>
      </c>
      <c r="B3493" s="1" t="s">
        <v>8458</v>
      </c>
      <c r="C3493" s="1">
        <v>1.0</v>
      </c>
      <c r="D3493" s="1" t="s">
        <v>16113</v>
      </c>
      <c r="E3493" s="2" t="str">
        <f>IFERROR(__xludf.DUMMYFUNCTION("INDEX(SPLIT(A3493, ""_""), 2)"),"thelast")</f>
        <v>thelast</v>
      </c>
      <c r="F3493" s="1" t="s">
        <v>8520</v>
      </c>
      <c r="G3493" s="2">
        <f>IFERROR(__xludf.DUMMYFUNCTION("IF(B3493="""","""",COUNTA(SPLIT(B3493,"" "")))"),26.0)</f>
        <v>26</v>
      </c>
    </row>
    <row r="3494">
      <c r="A3494" s="1" t="s">
        <v>8459</v>
      </c>
      <c r="B3494" s="1" t="s">
        <v>8460</v>
      </c>
      <c r="C3494" s="1">
        <v>1.0</v>
      </c>
      <c r="D3494" s="1" t="s">
        <v>16113</v>
      </c>
      <c r="E3494" s="2" t="str">
        <f>IFERROR(__xludf.DUMMYFUNCTION("INDEX(SPLIT(A3494, ""_""), 2)"),"thelast")</f>
        <v>thelast</v>
      </c>
      <c r="F3494" s="1" t="s">
        <v>8520</v>
      </c>
      <c r="G3494" s="2">
        <f>IFERROR(__xludf.DUMMYFUNCTION("IF(B3494="""","""",COUNTA(SPLIT(B3494,"" "")))"),25.0)</f>
        <v>25</v>
      </c>
    </row>
    <row r="3495">
      <c r="A3495" s="1" t="s">
        <v>8461</v>
      </c>
      <c r="B3495" s="1" t="s">
        <v>8462</v>
      </c>
      <c r="C3495" s="1">
        <v>3.0</v>
      </c>
      <c r="D3495" s="1" t="s">
        <v>818</v>
      </c>
      <c r="E3495" s="2" t="str">
        <f>IFERROR(__xludf.DUMMYFUNCTION("INDEX(SPLIT(A3495, ""_""), 2)"),"thelast")</f>
        <v>thelast</v>
      </c>
      <c r="F3495" s="1" t="s">
        <v>8520</v>
      </c>
      <c r="G3495" s="2">
        <f>IFERROR(__xludf.DUMMYFUNCTION("IF(B3495="""","""",COUNTA(SPLIT(B3495,"" "")))"),8.0)</f>
        <v>8</v>
      </c>
    </row>
    <row r="3496">
      <c r="A3496" s="1" t="s">
        <v>8463</v>
      </c>
      <c r="B3496" s="1" t="s">
        <v>8464</v>
      </c>
      <c r="C3496" s="1">
        <v>11.0</v>
      </c>
      <c r="D3496" s="1" t="s">
        <v>16122</v>
      </c>
      <c r="E3496" s="2" t="str">
        <f>IFERROR(__xludf.DUMMYFUNCTION("INDEX(SPLIT(A3496, ""_""), 2)"),"thelast")</f>
        <v>thelast</v>
      </c>
      <c r="F3496" s="1" t="s">
        <v>8520</v>
      </c>
      <c r="G3496" s="2">
        <f>IFERROR(__xludf.DUMMYFUNCTION("IF(B3496="""","""",COUNTA(SPLIT(B3496,"" "")))"),14.0)</f>
        <v>14</v>
      </c>
    </row>
    <row r="3497">
      <c r="A3497" s="1" t="s">
        <v>8465</v>
      </c>
      <c r="B3497" s="1" t="s">
        <v>8466</v>
      </c>
      <c r="C3497" s="1">
        <v>3.0</v>
      </c>
      <c r="D3497" s="1" t="s">
        <v>818</v>
      </c>
      <c r="E3497" s="2" t="str">
        <f>IFERROR(__xludf.DUMMYFUNCTION("INDEX(SPLIT(A3497, ""_""), 2)"),"thelast")</f>
        <v>thelast</v>
      </c>
      <c r="F3497" s="1" t="s">
        <v>8520</v>
      </c>
      <c r="G3497" s="2">
        <f>IFERROR(__xludf.DUMMYFUNCTION("IF(B3497="""","""",COUNTA(SPLIT(B3497,"" "")))"),18.0)</f>
        <v>18</v>
      </c>
    </row>
    <row r="3498">
      <c r="A3498" s="1" t="s">
        <v>8467</v>
      </c>
      <c r="B3498" s="1" t="s">
        <v>8468</v>
      </c>
      <c r="C3498" s="1">
        <v>1.0</v>
      </c>
      <c r="D3498" s="1" t="s">
        <v>16113</v>
      </c>
      <c r="E3498" s="2" t="str">
        <f>IFERROR(__xludf.DUMMYFUNCTION("INDEX(SPLIT(A3498, ""_""), 2)"),"thelast")</f>
        <v>thelast</v>
      </c>
      <c r="F3498" s="1" t="s">
        <v>8520</v>
      </c>
      <c r="G3498" s="2">
        <f>IFERROR(__xludf.DUMMYFUNCTION("IF(B3498="""","""",COUNTA(SPLIT(B3498,"" "")))"),16.0)</f>
        <v>16</v>
      </c>
    </row>
    <row r="3499">
      <c r="A3499" s="1" t="s">
        <v>8469</v>
      </c>
      <c r="B3499" s="1" t="s">
        <v>8470</v>
      </c>
      <c r="C3499" s="1">
        <v>1.0</v>
      </c>
      <c r="D3499" s="1" t="s">
        <v>16113</v>
      </c>
      <c r="E3499" s="2" t="str">
        <f>IFERROR(__xludf.DUMMYFUNCTION("INDEX(SPLIT(A3499, ""_""), 2)"),"thelast")</f>
        <v>thelast</v>
      </c>
      <c r="F3499" s="1" t="s">
        <v>8520</v>
      </c>
      <c r="G3499" s="2">
        <f>IFERROR(__xludf.DUMMYFUNCTION("IF(B3499="""","""",COUNTA(SPLIT(B3499,"" "")))"),17.0)</f>
        <v>17</v>
      </c>
    </row>
    <row r="3500">
      <c r="A3500" s="1" t="s">
        <v>8471</v>
      </c>
      <c r="B3500" s="1" t="s">
        <v>8472</v>
      </c>
      <c r="C3500" s="1">
        <v>1.0</v>
      </c>
      <c r="D3500" s="1" t="s">
        <v>16113</v>
      </c>
      <c r="E3500" s="2" t="str">
        <f>IFERROR(__xludf.DUMMYFUNCTION("INDEX(SPLIT(A3500, ""_""), 2)"),"thelast")</f>
        <v>thelast</v>
      </c>
      <c r="F3500" s="1" t="s">
        <v>8520</v>
      </c>
      <c r="G3500" s="2">
        <f>IFERROR(__xludf.DUMMYFUNCTION("IF(B3500="""","""",COUNTA(SPLIT(B3500,"" "")))"),19.0)</f>
        <v>19</v>
      </c>
    </row>
    <row r="3501">
      <c r="A3501" s="1" t="s">
        <v>8473</v>
      </c>
      <c r="B3501" s="1" t="s">
        <v>8474</v>
      </c>
      <c r="C3501" s="1">
        <v>3.0</v>
      </c>
      <c r="D3501" s="1" t="s">
        <v>818</v>
      </c>
      <c r="E3501" s="2" t="str">
        <f>IFERROR(__xludf.DUMMYFUNCTION("INDEX(SPLIT(A3501, ""_""), 2)"),"thelast")</f>
        <v>thelast</v>
      </c>
      <c r="F3501" s="1" t="s">
        <v>8520</v>
      </c>
      <c r="G3501" s="2">
        <f>IFERROR(__xludf.DUMMYFUNCTION("IF(B3501="""","""",COUNTA(SPLIT(B3501,"" "")))"),12.0)</f>
        <v>12</v>
      </c>
    </row>
    <row r="3502">
      <c r="A3502" s="1" t="s">
        <v>8475</v>
      </c>
      <c r="B3502" s="1" t="s">
        <v>8476</v>
      </c>
      <c r="C3502" s="1">
        <v>12.0</v>
      </c>
      <c r="D3502" s="1" t="s">
        <v>16124</v>
      </c>
      <c r="E3502" s="2" t="str">
        <f>IFERROR(__xludf.DUMMYFUNCTION("INDEX(SPLIT(A3502, ""_""), 2)"),"thelast")</f>
        <v>thelast</v>
      </c>
      <c r="F3502" s="1" t="s">
        <v>8520</v>
      </c>
      <c r="G3502" s="2">
        <f>IFERROR(__xludf.DUMMYFUNCTION("IF(B3502="""","""",COUNTA(SPLIT(B3502,"" "")))"),10.0)</f>
        <v>10</v>
      </c>
    </row>
    <row r="3503">
      <c r="A3503" s="1" t="s">
        <v>8477</v>
      </c>
      <c r="B3503" s="1" t="s">
        <v>8478</v>
      </c>
      <c r="C3503" s="1">
        <v>3.0</v>
      </c>
      <c r="D3503" s="1" t="s">
        <v>818</v>
      </c>
      <c r="E3503" s="2" t="str">
        <f>IFERROR(__xludf.DUMMYFUNCTION("INDEX(SPLIT(A3503, ""_""), 2)"),"thelast")</f>
        <v>thelast</v>
      </c>
      <c r="F3503" s="1" t="s">
        <v>8520</v>
      </c>
      <c r="G3503" s="2">
        <f>IFERROR(__xludf.DUMMYFUNCTION("IF(B3503="""","""",COUNTA(SPLIT(B3503,"" "")))"),3.0)</f>
        <v>3</v>
      </c>
    </row>
    <row r="3504">
      <c r="A3504" s="1" t="s">
        <v>8479</v>
      </c>
      <c r="B3504" s="1" t="s">
        <v>8480</v>
      </c>
      <c r="C3504" s="1">
        <v>1.0</v>
      </c>
      <c r="D3504" s="1" t="s">
        <v>16113</v>
      </c>
      <c r="E3504" s="2" t="str">
        <f>IFERROR(__xludf.DUMMYFUNCTION("INDEX(SPLIT(A3504, ""_""), 2)"),"thelast")</f>
        <v>thelast</v>
      </c>
      <c r="F3504" s="1" t="s">
        <v>8520</v>
      </c>
      <c r="G3504" s="2">
        <f>IFERROR(__xludf.DUMMYFUNCTION("IF(B3504="""","""",COUNTA(SPLIT(B3504,"" "")))"),24.0)</f>
        <v>24</v>
      </c>
    </row>
    <row r="3505">
      <c r="A3505" s="1" t="s">
        <v>8481</v>
      </c>
      <c r="B3505" s="1" t="s">
        <v>8482</v>
      </c>
      <c r="C3505" s="1">
        <v>3.0</v>
      </c>
      <c r="D3505" s="1" t="s">
        <v>818</v>
      </c>
      <c r="E3505" s="2" t="str">
        <f>IFERROR(__xludf.DUMMYFUNCTION("INDEX(SPLIT(A3505, ""_""), 2)"),"thelast")</f>
        <v>thelast</v>
      </c>
      <c r="F3505" s="1" t="s">
        <v>8520</v>
      </c>
      <c r="G3505" s="2">
        <f>IFERROR(__xludf.DUMMYFUNCTION("IF(B3505="""","""",COUNTA(SPLIT(B3505,"" "")))"),19.0)</f>
        <v>19</v>
      </c>
    </row>
    <row r="3506">
      <c r="A3506" s="1" t="s">
        <v>8483</v>
      </c>
      <c r="B3506" s="1" t="s">
        <v>8484</v>
      </c>
      <c r="C3506" s="1">
        <v>11.0</v>
      </c>
      <c r="D3506" s="1" t="s">
        <v>16122</v>
      </c>
      <c r="E3506" s="2" t="str">
        <f>IFERROR(__xludf.DUMMYFUNCTION("INDEX(SPLIT(A3506, ""_""), 2)"),"thelast")</f>
        <v>thelast</v>
      </c>
      <c r="F3506" s="1" t="s">
        <v>8520</v>
      </c>
      <c r="G3506" s="2">
        <f>IFERROR(__xludf.DUMMYFUNCTION("IF(B3506="""","""",COUNTA(SPLIT(B3506,"" "")))"),7.0)</f>
        <v>7</v>
      </c>
    </row>
    <row r="3507">
      <c r="A3507" s="1" t="s">
        <v>8485</v>
      </c>
      <c r="B3507" s="1" t="s">
        <v>8486</v>
      </c>
      <c r="C3507" s="1">
        <v>3.0</v>
      </c>
      <c r="D3507" s="1" t="s">
        <v>818</v>
      </c>
      <c r="E3507" s="2" t="str">
        <f>IFERROR(__xludf.DUMMYFUNCTION("INDEX(SPLIT(A3507, ""_""), 2)"),"thelast")</f>
        <v>thelast</v>
      </c>
      <c r="F3507" s="1" t="s">
        <v>8520</v>
      </c>
      <c r="G3507" s="2">
        <f>IFERROR(__xludf.DUMMYFUNCTION("IF(B3507="""","""",COUNTA(SPLIT(B3507,"" "")))"),16.0)</f>
        <v>16</v>
      </c>
    </row>
    <row r="3508">
      <c r="A3508" s="1" t="s">
        <v>8487</v>
      </c>
      <c r="B3508" s="1" t="s">
        <v>8488</v>
      </c>
      <c r="C3508" s="1">
        <v>1.0</v>
      </c>
      <c r="D3508" s="1" t="s">
        <v>16113</v>
      </c>
      <c r="E3508" s="2" t="str">
        <f>IFERROR(__xludf.DUMMYFUNCTION("INDEX(SPLIT(A3508, ""_""), 2)"),"thelast")</f>
        <v>thelast</v>
      </c>
      <c r="F3508" s="1" t="s">
        <v>8520</v>
      </c>
      <c r="G3508" s="2">
        <f>IFERROR(__xludf.DUMMYFUNCTION("IF(B3508="""","""",COUNTA(SPLIT(B3508,"" "")))"),16.0)</f>
        <v>16</v>
      </c>
    </row>
    <row r="3509">
      <c r="A3509" s="1" t="s">
        <v>8489</v>
      </c>
      <c r="B3509" s="1" t="s">
        <v>8490</v>
      </c>
      <c r="C3509" s="1">
        <v>3.0</v>
      </c>
      <c r="D3509" s="1" t="s">
        <v>818</v>
      </c>
      <c r="E3509" s="2" t="str">
        <f>IFERROR(__xludf.DUMMYFUNCTION("INDEX(SPLIT(A3509, ""_""), 2)"),"thelast")</f>
        <v>thelast</v>
      </c>
      <c r="F3509" s="1" t="s">
        <v>8520</v>
      </c>
      <c r="G3509" s="2">
        <f>IFERROR(__xludf.DUMMYFUNCTION("IF(B3509="""","""",COUNTA(SPLIT(B3509,"" "")))"),19.0)</f>
        <v>19</v>
      </c>
    </row>
    <row r="3510">
      <c r="A3510" s="1" t="s">
        <v>8491</v>
      </c>
      <c r="B3510" s="1" t="s">
        <v>8492</v>
      </c>
      <c r="C3510" s="1">
        <v>1.0</v>
      </c>
      <c r="D3510" s="1" t="s">
        <v>16113</v>
      </c>
      <c r="E3510" s="2" t="str">
        <f>IFERROR(__xludf.DUMMYFUNCTION("INDEX(SPLIT(A3510, ""_""), 2)"),"thelast")</f>
        <v>thelast</v>
      </c>
      <c r="F3510" s="1" t="s">
        <v>8520</v>
      </c>
      <c r="G3510" s="2">
        <f>IFERROR(__xludf.DUMMYFUNCTION("IF(B3510="""","""",COUNTA(SPLIT(B3510,"" "")))"),23.0)</f>
        <v>23</v>
      </c>
    </row>
    <row r="3511">
      <c r="A3511" s="1" t="s">
        <v>8493</v>
      </c>
      <c r="B3511" s="1" t="s">
        <v>8494</v>
      </c>
      <c r="C3511" s="1">
        <v>1.0</v>
      </c>
      <c r="D3511" s="1" t="s">
        <v>16113</v>
      </c>
      <c r="E3511" s="2" t="str">
        <f>IFERROR(__xludf.DUMMYFUNCTION("INDEX(SPLIT(A3511, ""_""), 2)"),"thelast")</f>
        <v>thelast</v>
      </c>
      <c r="F3511" s="1" t="s">
        <v>8520</v>
      </c>
      <c r="G3511" s="2">
        <f>IFERROR(__xludf.DUMMYFUNCTION("IF(B3511="""","""",COUNTA(SPLIT(B3511,"" "")))"),24.0)</f>
        <v>24</v>
      </c>
    </row>
    <row r="3512">
      <c r="A3512" s="1" t="s">
        <v>8495</v>
      </c>
      <c r="B3512" s="1" t="s">
        <v>8496</v>
      </c>
      <c r="C3512" s="1">
        <v>1.0</v>
      </c>
      <c r="D3512" s="1" t="s">
        <v>16113</v>
      </c>
      <c r="E3512" s="2" t="str">
        <f>IFERROR(__xludf.DUMMYFUNCTION("INDEX(SPLIT(A3512, ""_""), 2)"),"thelast")</f>
        <v>thelast</v>
      </c>
      <c r="F3512" s="1" t="s">
        <v>8520</v>
      </c>
      <c r="G3512" s="2">
        <f>IFERROR(__xludf.DUMMYFUNCTION("IF(B3512="""","""",COUNTA(SPLIT(B3512,"" "")))"),22.0)</f>
        <v>22</v>
      </c>
    </row>
    <row r="3513">
      <c r="A3513" s="1" t="s">
        <v>8497</v>
      </c>
      <c r="B3513" s="1" t="s">
        <v>8498</v>
      </c>
      <c r="C3513" s="1">
        <v>3.0</v>
      </c>
      <c r="D3513" s="1" t="s">
        <v>818</v>
      </c>
      <c r="E3513" s="2" t="str">
        <f>IFERROR(__xludf.DUMMYFUNCTION("INDEX(SPLIT(A3513, ""_""), 2)"),"thelast")</f>
        <v>thelast</v>
      </c>
      <c r="F3513" s="1" t="s">
        <v>8520</v>
      </c>
      <c r="G3513" s="2">
        <f>IFERROR(__xludf.DUMMYFUNCTION("IF(B3513="""","""",COUNTA(SPLIT(B3513,"" "")))"),35.0)</f>
        <v>35</v>
      </c>
    </row>
    <row r="3514">
      <c r="A3514" s="1" t="s">
        <v>8499</v>
      </c>
      <c r="B3514" s="1" t="s">
        <v>8500</v>
      </c>
      <c r="C3514" s="1">
        <v>4.0</v>
      </c>
      <c r="D3514" s="1" t="s">
        <v>16098</v>
      </c>
      <c r="E3514" s="2" t="str">
        <f>IFERROR(__xludf.DUMMYFUNCTION("INDEX(SPLIT(A3514, ""_""), 2)"),"thelast")</f>
        <v>thelast</v>
      </c>
      <c r="F3514" s="1" t="s">
        <v>8520</v>
      </c>
      <c r="G3514" s="2">
        <f>IFERROR(__xludf.DUMMYFUNCTION("IF(B3514="""","""",COUNTA(SPLIT(B3514,"" "")))"),16.0)</f>
        <v>16</v>
      </c>
    </row>
    <row r="3515">
      <c r="A3515" s="1" t="s">
        <v>8501</v>
      </c>
      <c r="B3515" s="1" t="s">
        <v>8502</v>
      </c>
      <c r="C3515" s="1">
        <v>5.0</v>
      </c>
      <c r="D3515" s="1" t="s">
        <v>16100</v>
      </c>
      <c r="E3515" s="2" t="str">
        <f>IFERROR(__xludf.DUMMYFUNCTION("INDEX(SPLIT(A3515, ""_""), 2)"),"thelast")</f>
        <v>thelast</v>
      </c>
      <c r="F3515" s="1" t="s">
        <v>8520</v>
      </c>
      <c r="G3515" s="2">
        <f>IFERROR(__xludf.DUMMYFUNCTION("IF(B3515="""","""",COUNTA(SPLIT(B3515,"" "")))"),15.0)</f>
        <v>15</v>
      </c>
    </row>
    <row r="3516">
      <c r="A3516" s="1" t="s">
        <v>8503</v>
      </c>
      <c r="B3516" s="1" t="s">
        <v>8504</v>
      </c>
      <c r="C3516" s="1">
        <v>3.0</v>
      </c>
      <c r="D3516" s="1" t="s">
        <v>818</v>
      </c>
      <c r="E3516" s="2" t="str">
        <f>IFERROR(__xludf.DUMMYFUNCTION("INDEX(SPLIT(A3516, ""_""), 2)"),"thelast")</f>
        <v>thelast</v>
      </c>
      <c r="F3516" s="1" t="s">
        <v>8520</v>
      </c>
      <c r="G3516" s="2">
        <f>IFERROR(__xludf.DUMMYFUNCTION("IF(B3516="""","""",COUNTA(SPLIT(B3516,"" "")))"),20.0)</f>
        <v>20</v>
      </c>
    </row>
    <row r="3517">
      <c r="A3517" s="1" t="s">
        <v>8505</v>
      </c>
      <c r="B3517" s="1" t="s">
        <v>8506</v>
      </c>
      <c r="C3517" s="1">
        <v>1.0</v>
      </c>
      <c r="D3517" s="1" t="s">
        <v>16113</v>
      </c>
      <c r="E3517" s="2" t="str">
        <f>IFERROR(__xludf.DUMMYFUNCTION("INDEX(SPLIT(A3517, ""_""), 2)"),"thelast")</f>
        <v>thelast</v>
      </c>
      <c r="F3517" s="1" t="s">
        <v>8520</v>
      </c>
      <c r="G3517" s="2">
        <f>IFERROR(__xludf.DUMMYFUNCTION("IF(B3517="""","""",COUNTA(SPLIT(B3517,"" "")))"),24.0)</f>
        <v>24</v>
      </c>
    </row>
    <row r="3518">
      <c r="A3518" s="1" t="s">
        <v>8507</v>
      </c>
      <c r="B3518" s="1" t="s">
        <v>8508</v>
      </c>
      <c r="C3518" s="1">
        <v>2.0</v>
      </c>
      <c r="D3518" s="1" t="s">
        <v>16118</v>
      </c>
      <c r="E3518" s="2" t="str">
        <f>IFERROR(__xludf.DUMMYFUNCTION("INDEX(SPLIT(A3518, ""_""), 2)"),"thelast")</f>
        <v>thelast</v>
      </c>
      <c r="F3518" s="1" t="s">
        <v>8520</v>
      </c>
      <c r="G3518" s="2">
        <f>IFERROR(__xludf.DUMMYFUNCTION("IF(B3518="""","""",COUNTA(SPLIT(B3518,"" "")))"),32.0)</f>
        <v>32</v>
      </c>
    </row>
    <row r="3519">
      <c r="A3519" s="1" t="s">
        <v>8509</v>
      </c>
      <c r="B3519" s="1" t="s">
        <v>8510</v>
      </c>
      <c r="C3519" s="1">
        <v>1.0</v>
      </c>
      <c r="D3519" s="1" t="s">
        <v>16113</v>
      </c>
      <c r="E3519" s="2" t="str">
        <f>IFERROR(__xludf.DUMMYFUNCTION("INDEX(SPLIT(A3519, ""_""), 2)"),"thelast")</f>
        <v>thelast</v>
      </c>
      <c r="F3519" s="1" t="s">
        <v>8520</v>
      </c>
      <c r="G3519" s="2">
        <f>IFERROR(__xludf.DUMMYFUNCTION("IF(B3519="""","""",COUNTA(SPLIT(B3519,"" "")))"),7.0)</f>
        <v>7</v>
      </c>
    </row>
    <row r="3520">
      <c r="A3520" s="1" t="s">
        <v>8511</v>
      </c>
      <c r="B3520" s="1" t="s">
        <v>8512</v>
      </c>
      <c r="C3520" s="1">
        <v>2.0</v>
      </c>
      <c r="D3520" s="1" t="s">
        <v>16118</v>
      </c>
      <c r="E3520" s="2" t="str">
        <f>IFERROR(__xludf.DUMMYFUNCTION("INDEX(SPLIT(A3520, ""_""), 2)"),"thelast")</f>
        <v>thelast</v>
      </c>
      <c r="F3520" s="1" t="s">
        <v>8520</v>
      </c>
      <c r="G3520" s="2">
        <f>IFERROR(__xludf.DUMMYFUNCTION("IF(B3520="""","""",COUNTA(SPLIT(B3520,"" "")))"),9.0)</f>
        <v>9</v>
      </c>
    </row>
    <row r="3521">
      <c r="A3521" s="1" t="s">
        <v>8513</v>
      </c>
      <c r="B3521" s="1" t="s">
        <v>8514</v>
      </c>
      <c r="C3521" s="1">
        <v>3.0</v>
      </c>
      <c r="D3521" s="1" t="s">
        <v>818</v>
      </c>
      <c r="E3521" s="2" t="str">
        <f>IFERROR(__xludf.DUMMYFUNCTION("INDEX(SPLIT(A3521, ""_""), 2)"),"thelast")</f>
        <v>thelast</v>
      </c>
      <c r="F3521" s="1" t="s">
        <v>8520</v>
      </c>
      <c r="G3521" s="2">
        <f>IFERROR(__xludf.DUMMYFUNCTION("IF(B3521="""","""",COUNTA(SPLIT(B3521,"" "")))"),18.0)</f>
        <v>18</v>
      </c>
    </row>
    <row r="3522">
      <c r="A3522" s="1" t="s">
        <v>8515</v>
      </c>
      <c r="B3522" s="1" t="s">
        <v>8516</v>
      </c>
      <c r="C3522" s="1">
        <v>3.0</v>
      </c>
      <c r="D3522" s="1" t="s">
        <v>818</v>
      </c>
      <c r="E3522" s="2" t="str">
        <f>IFERROR(__xludf.DUMMYFUNCTION("INDEX(SPLIT(A3522, ""_""), 2)"),"thelast")</f>
        <v>thelast</v>
      </c>
      <c r="F3522" s="1" t="s">
        <v>8520</v>
      </c>
      <c r="G3522" s="2">
        <f>IFERROR(__xludf.DUMMYFUNCTION("IF(B3522="""","""",COUNTA(SPLIT(B3522,"" "")))"),3.0)</f>
        <v>3</v>
      </c>
    </row>
    <row r="3523">
      <c r="A3523" s="1" t="s">
        <v>8517</v>
      </c>
      <c r="B3523" s="1" t="s">
        <v>8518</v>
      </c>
      <c r="C3523" s="1">
        <v>1.0</v>
      </c>
      <c r="D3523" s="1" t="s">
        <v>16113</v>
      </c>
      <c r="E3523" s="2" t="str">
        <f>IFERROR(__xludf.DUMMYFUNCTION("INDEX(SPLIT(A3523, ""_""), 2)"),"thelast")</f>
        <v>thelast</v>
      </c>
      <c r="F3523" s="1" t="s">
        <v>8520</v>
      </c>
      <c r="G3523" s="2">
        <f>IFERROR(__xludf.DUMMYFUNCTION("IF(B3523="""","""",COUNTA(SPLIT(B3523,"" "")))"),29.0)</f>
        <v>29</v>
      </c>
    </row>
    <row r="3524">
      <c r="A3524" s="1" t="s">
        <v>8519</v>
      </c>
      <c r="B3524" s="1" t="s">
        <v>8520</v>
      </c>
      <c r="C3524" s="1">
        <v>1.0</v>
      </c>
      <c r="D3524" s="1" t="s">
        <v>16113</v>
      </c>
      <c r="E3524" s="2" t="str">
        <f>IFERROR(__xludf.DUMMYFUNCTION("INDEX(SPLIT(A3524, ""_""), 2)"),"thelast")</f>
        <v>thelast</v>
      </c>
      <c r="F3524" s="1" t="s">
        <v>8520</v>
      </c>
      <c r="G3524" s="2">
        <f>IFERROR(__xludf.DUMMYFUNCTION("IF(B3524="""","""",COUNTA(SPLIT(B3524,"" "")))"),4.0)</f>
        <v>4</v>
      </c>
    </row>
    <row r="3525">
      <c r="A3525" s="1" t="s">
        <v>8521</v>
      </c>
      <c r="B3525" s="1" t="s">
        <v>8522</v>
      </c>
      <c r="C3525" s="1">
        <v>1.0</v>
      </c>
      <c r="D3525" s="1" t="s">
        <v>16113</v>
      </c>
      <c r="E3525" s="2" t="str">
        <f>IFERROR(__xludf.DUMMYFUNCTION("INDEX(SPLIT(A3525, ""_""), 2)"),"thelast")</f>
        <v>thelast</v>
      </c>
      <c r="F3525" s="1" t="s">
        <v>8520</v>
      </c>
      <c r="G3525" s="2">
        <f>IFERROR(__xludf.DUMMYFUNCTION("IF(B3525="""","""",COUNTA(SPLIT(B3525,"" "")))"),22.0)</f>
        <v>22</v>
      </c>
    </row>
    <row r="3526">
      <c r="A3526" s="1" t="s">
        <v>8523</v>
      </c>
      <c r="B3526" s="1" t="s">
        <v>8524</v>
      </c>
      <c r="C3526" s="1">
        <v>1.0</v>
      </c>
      <c r="D3526" s="1" t="s">
        <v>16113</v>
      </c>
      <c r="E3526" s="2" t="str">
        <f>IFERROR(__xludf.DUMMYFUNCTION("INDEX(SPLIT(A3526, ""_""), 2)"),"thelast")</f>
        <v>thelast</v>
      </c>
      <c r="F3526" s="1" t="s">
        <v>8520</v>
      </c>
      <c r="G3526" s="2">
        <f>IFERROR(__xludf.DUMMYFUNCTION("IF(B3526="""","""",COUNTA(SPLIT(B3526,"" "")))"),18.0)</f>
        <v>18</v>
      </c>
    </row>
    <row r="3527">
      <c r="A3527" s="1" t="s">
        <v>8525</v>
      </c>
      <c r="B3527" s="1" t="s">
        <v>8526</v>
      </c>
      <c r="C3527" s="1">
        <v>1.0</v>
      </c>
      <c r="D3527" s="1" t="s">
        <v>16113</v>
      </c>
      <c r="E3527" s="2" t="str">
        <f>IFERROR(__xludf.DUMMYFUNCTION("INDEX(SPLIT(A3527, ""_""), 2)"),"thelast")</f>
        <v>thelast</v>
      </c>
      <c r="F3527" s="1" t="s">
        <v>8520</v>
      </c>
      <c r="G3527" s="2">
        <f>IFERROR(__xludf.DUMMYFUNCTION("IF(B3527="""","""",COUNTA(SPLIT(B3527,"" "")))"),23.0)</f>
        <v>23</v>
      </c>
    </row>
    <row r="3528">
      <c r="A3528" s="1" t="s">
        <v>8527</v>
      </c>
      <c r="B3528" s="1" t="s">
        <v>8528</v>
      </c>
      <c r="C3528" s="1">
        <v>1.0</v>
      </c>
      <c r="D3528" s="1" t="s">
        <v>16113</v>
      </c>
      <c r="E3528" s="2" t="str">
        <f>IFERROR(__xludf.DUMMYFUNCTION("INDEX(SPLIT(A3528, ""_""), 2)"),"thelast")</f>
        <v>thelast</v>
      </c>
      <c r="F3528" s="1" t="s">
        <v>8520</v>
      </c>
      <c r="G3528" s="2">
        <f>IFERROR(__xludf.DUMMYFUNCTION("IF(B3528="""","""",COUNTA(SPLIT(B3528,"" "")))"),12.0)</f>
        <v>12</v>
      </c>
    </row>
    <row r="3529">
      <c r="A3529" s="1" t="s">
        <v>8529</v>
      </c>
      <c r="B3529" s="1" t="s">
        <v>8530</v>
      </c>
      <c r="C3529" s="1">
        <v>2.0</v>
      </c>
      <c r="D3529" s="1" t="s">
        <v>16118</v>
      </c>
      <c r="E3529" s="2" t="str">
        <f>IFERROR(__xludf.DUMMYFUNCTION("INDEX(SPLIT(A3529, ""_""), 2)"),"thelast")</f>
        <v>thelast</v>
      </c>
      <c r="F3529" s="1" t="s">
        <v>8520</v>
      </c>
      <c r="G3529" s="2">
        <f>IFERROR(__xludf.DUMMYFUNCTION("IF(B3529="""","""",COUNTA(SPLIT(B3529,"" "")))"),5.0)</f>
        <v>5</v>
      </c>
    </row>
    <row r="3530">
      <c r="A3530" s="1" t="s">
        <v>8531</v>
      </c>
      <c r="B3530" s="1" t="s">
        <v>8532</v>
      </c>
      <c r="C3530" s="1">
        <v>1.0</v>
      </c>
      <c r="D3530" s="1" t="s">
        <v>16113</v>
      </c>
      <c r="E3530" s="2" t="str">
        <f>IFERROR(__xludf.DUMMYFUNCTION("INDEX(SPLIT(A3530, ""_""), 2)"),"thelast")</f>
        <v>thelast</v>
      </c>
      <c r="F3530" s="1" t="s">
        <v>8520</v>
      </c>
      <c r="G3530" s="2">
        <f>IFERROR(__xludf.DUMMYFUNCTION("IF(B3530="""","""",COUNTA(SPLIT(B3530,"" "")))"),9.0)</f>
        <v>9</v>
      </c>
    </row>
    <row r="3531">
      <c r="A3531" s="1" t="s">
        <v>8533</v>
      </c>
      <c r="B3531" s="1" t="s">
        <v>8534</v>
      </c>
      <c r="C3531" s="1">
        <v>2.0</v>
      </c>
      <c r="D3531" s="1" t="s">
        <v>16118</v>
      </c>
      <c r="E3531" s="2" t="str">
        <f>IFERROR(__xludf.DUMMYFUNCTION("INDEX(SPLIT(A3531, ""_""), 2)"),"thelast")</f>
        <v>thelast</v>
      </c>
      <c r="F3531" s="1" t="s">
        <v>8520</v>
      </c>
      <c r="G3531" s="2">
        <f>IFERROR(__xludf.DUMMYFUNCTION("IF(B3531="""","""",COUNTA(SPLIT(B3531,"" "")))"),11.0)</f>
        <v>11</v>
      </c>
    </row>
    <row r="3532">
      <c r="A3532" s="1" t="s">
        <v>8535</v>
      </c>
      <c r="B3532" s="1" t="s">
        <v>8536</v>
      </c>
      <c r="C3532" s="1">
        <v>1.0</v>
      </c>
      <c r="D3532" s="1" t="s">
        <v>16113</v>
      </c>
      <c r="E3532" s="2" t="str">
        <f>IFERROR(__xludf.DUMMYFUNCTION("INDEX(SPLIT(A3532, ""_""), 2)"),"thelast")</f>
        <v>thelast</v>
      </c>
      <c r="F3532" s="1" t="s">
        <v>8520</v>
      </c>
      <c r="G3532" s="2">
        <f>IFERROR(__xludf.DUMMYFUNCTION("IF(B3532="""","""",COUNTA(SPLIT(B3532,"" "")))"),21.0)</f>
        <v>21</v>
      </c>
    </row>
    <row r="3533">
      <c r="A3533" s="1" t="s">
        <v>8537</v>
      </c>
      <c r="B3533" s="1" t="s">
        <v>8538</v>
      </c>
      <c r="C3533" s="1">
        <v>1.0</v>
      </c>
      <c r="D3533" s="1" t="s">
        <v>16113</v>
      </c>
      <c r="E3533" s="2" t="str">
        <f>IFERROR(__xludf.DUMMYFUNCTION("INDEX(SPLIT(A3533, ""_""), 2)"),"thelast")</f>
        <v>thelast</v>
      </c>
      <c r="F3533" s="1" t="s">
        <v>8520</v>
      </c>
      <c r="G3533" s="2">
        <f>IFERROR(__xludf.DUMMYFUNCTION("IF(B3533="""","""",COUNTA(SPLIT(B3533,"" "")))"),52.0)</f>
        <v>52</v>
      </c>
    </row>
    <row r="3534">
      <c r="A3534" s="1" t="s">
        <v>8539</v>
      </c>
      <c r="B3534" s="1" t="s">
        <v>8540</v>
      </c>
      <c r="C3534" s="1">
        <v>1.0</v>
      </c>
      <c r="D3534" s="1" t="s">
        <v>16113</v>
      </c>
      <c r="E3534" s="2" t="str">
        <f>IFERROR(__xludf.DUMMYFUNCTION("INDEX(SPLIT(A3534, ""_""), 2)"),"thelast")</f>
        <v>thelast</v>
      </c>
      <c r="F3534" s="1" t="s">
        <v>8520</v>
      </c>
      <c r="G3534" s="2">
        <f>IFERROR(__xludf.DUMMYFUNCTION("IF(B3534="""","""",COUNTA(SPLIT(B3534,"" "")))"),20.0)</f>
        <v>20</v>
      </c>
    </row>
    <row r="3535">
      <c r="A3535" s="1" t="s">
        <v>8541</v>
      </c>
      <c r="B3535" s="1" t="s">
        <v>8542</v>
      </c>
      <c r="C3535" s="1">
        <v>1.0</v>
      </c>
      <c r="D3535" s="1" t="s">
        <v>16113</v>
      </c>
      <c r="E3535" s="2" t="str">
        <f>IFERROR(__xludf.DUMMYFUNCTION("INDEX(SPLIT(A3535, ""_""), 2)"),"thelast")</f>
        <v>thelast</v>
      </c>
      <c r="F3535" s="1" t="s">
        <v>8520</v>
      </c>
      <c r="G3535" s="2">
        <f>IFERROR(__xludf.DUMMYFUNCTION("IF(B3535="""","""",COUNTA(SPLIT(B3535,"" "")))"),11.0)</f>
        <v>11</v>
      </c>
    </row>
    <row r="3536">
      <c r="A3536" s="1" t="s">
        <v>8543</v>
      </c>
      <c r="B3536" s="1" t="s">
        <v>8544</v>
      </c>
      <c r="C3536" s="1">
        <v>1.0</v>
      </c>
      <c r="D3536" s="1" t="s">
        <v>16113</v>
      </c>
      <c r="E3536" s="2" t="str">
        <f>IFERROR(__xludf.DUMMYFUNCTION("INDEX(SPLIT(A3536, ""_""), 2)"),"thelast")</f>
        <v>thelast</v>
      </c>
      <c r="F3536" s="1" t="s">
        <v>8520</v>
      </c>
      <c r="G3536" s="2">
        <f>IFERROR(__xludf.DUMMYFUNCTION("IF(B3536="""","""",COUNTA(SPLIT(B3536,"" "")))"),28.0)</f>
        <v>28</v>
      </c>
    </row>
    <row r="3537">
      <c r="A3537" s="1" t="s">
        <v>8545</v>
      </c>
      <c r="B3537" s="1" t="s">
        <v>8546</v>
      </c>
      <c r="C3537" s="1">
        <v>1.0</v>
      </c>
      <c r="D3537" s="1" t="s">
        <v>16113</v>
      </c>
      <c r="E3537" s="2" t="str">
        <f>IFERROR(__xludf.DUMMYFUNCTION("INDEX(SPLIT(A3537, ""_""), 2)"),"thelast")</f>
        <v>thelast</v>
      </c>
      <c r="F3537" s="1" t="s">
        <v>8520</v>
      </c>
      <c r="G3537" s="2">
        <f>IFERROR(__xludf.DUMMYFUNCTION("IF(B3537="""","""",COUNTA(SPLIT(B3537,"" "")))"),21.0)</f>
        <v>21</v>
      </c>
    </row>
    <row r="3538">
      <c r="A3538" s="1" t="s">
        <v>8547</v>
      </c>
      <c r="B3538" s="1" t="s">
        <v>8548</v>
      </c>
      <c r="C3538" s="1">
        <v>1.0</v>
      </c>
      <c r="D3538" s="1" t="s">
        <v>16113</v>
      </c>
      <c r="E3538" s="2" t="str">
        <f>IFERROR(__xludf.DUMMYFUNCTION("INDEX(SPLIT(A3538, ""_""), 2)"),"thelast")</f>
        <v>thelast</v>
      </c>
      <c r="F3538" s="1" t="s">
        <v>8520</v>
      </c>
      <c r="G3538" s="2">
        <f>IFERROR(__xludf.DUMMYFUNCTION("IF(B3538="""","""",COUNTA(SPLIT(B3538,"" "")))"),15.0)</f>
        <v>15</v>
      </c>
    </row>
    <row r="3539">
      <c r="A3539" s="1" t="s">
        <v>8549</v>
      </c>
      <c r="B3539" s="1" t="s">
        <v>8550</v>
      </c>
      <c r="C3539" s="1">
        <v>1.0</v>
      </c>
      <c r="D3539" s="1" t="s">
        <v>16113</v>
      </c>
      <c r="E3539" s="2" t="str">
        <f>IFERROR(__xludf.DUMMYFUNCTION("INDEX(SPLIT(A3539, ""_""), 2)"),"thelast")</f>
        <v>thelast</v>
      </c>
      <c r="F3539" s="1" t="s">
        <v>8520</v>
      </c>
      <c r="G3539" s="2">
        <f>IFERROR(__xludf.DUMMYFUNCTION("IF(B3539="""","""",COUNTA(SPLIT(B3539,"" "")))"),32.0)</f>
        <v>32</v>
      </c>
    </row>
    <row r="3540">
      <c r="A3540" s="1" t="s">
        <v>8551</v>
      </c>
      <c r="B3540" s="1" t="s">
        <v>8552</v>
      </c>
      <c r="C3540" s="1">
        <v>1.0</v>
      </c>
      <c r="D3540" s="1" t="s">
        <v>16113</v>
      </c>
      <c r="E3540" s="2" t="str">
        <f>IFERROR(__xludf.DUMMYFUNCTION("INDEX(SPLIT(A3540, ""_""), 2)"),"thelast")</f>
        <v>thelast</v>
      </c>
      <c r="F3540" s="1" t="s">
        <v>8520</v>
      </c>
      <c r="G3540" s="2">
        <f>IFERROR(__xludf.DUMMYFUNCTION("IF(B3540="""","""",COUNTA(SPLIT(B3540,"" "")))"),11.0)</f>
        <v>11</v>
      </c>
    </row>
    <row r="3541">
      <c r="A3541" s="1" t="s">
        <v>8553</v>
      </c>
      <c r="B3541" s="1" t="s">
        <v>8554</v>
      </c>
      <c r="C3541" s="1">
        <v>1.0</v>
      </c>
      <c r="D3541" s="1" t="s">
        <v>16113</v>
      </c>
      <c r="E3541" s="2" t="str">
        <f>IFERROR(__xludf.DUMMYFUNCTION("INDEX(SPLIT(A3541, ""_""), 2)"),"thelast")</f>
        <v>thelast</v>
      </c>
      <c r="F3541" s="1" t="s">
        <v>8520</v>
      </c>
      <c r="G3541" s="2">
        <f>IFERROR(__xludf.DUMMYFUNCTION("IF(B3541="""","""",COUNTA(SPLIT(B3541,"" "")))"),14.0)</f>
        <v>14</v>
      </c>
    </row>
    <row r="3542">
      <c r="A3542" s="1" t="s">
        <v>8555</v>
      </c>
      <c r="B3542" s="1" t="s">
        <v>8556</v>
      </c>
      <c r="C3542" s="1">
        <v>1.0</v>
      </c>
      <c r="D3542" s="1" t="s">
        <v>16113</v>
      </c>
      <c r="E3542" s="2" t="str">
        <f>IFERROR(__xludf.DUMMYFUNCTION("INDEX(SPLIT(A3542, ""_""), 2)"),"thelast")</f>
        <v>thelast</v>
      </c>
      <c r="F3542" s="1" t="s">
        <v>8520</v>
      </c>
      <c r="G3542" s="2">
        <f>IFERROR(__xludf.DUMMYFUNCTION("IF(B3542="""","""",COUNTA(SPLIT(B3542,"" "")))"),10.0)</f>
        <v>10</v>
      </c>
    </row>
    <row r="3543">
      <c r="A3543" s="1" t="s">
        <v>8557</v>
      </c>
      <c r="B3543" s="1" t="s">
        <v>8558</v>
      </c>
      <c r="C3543" s="1">
        <v>1.0</v>
      </c>
      <c r="D3543" s="1" t="s">
        <v>16113</v>
      </c>
      <c r="E3543" s="2" t="str">
        <f>IFERROR(__xludf.DUMMYFUNCTION("INDEX(SPLIT(A3543, ""_""), 2)"),"thelast")</f>
        <v>thelast</v>
      </c>
      <c r="F3543" s="1" t="s">
        <v>8520</v>
      </c>
      <c r="G3543" s="2">
        <f>IFERROR(__xludf.DUMMYFUNCTION("IF(B3543="""","""",COUNTA(SPLIT(B3543,"" "")))"),11.0)</f>
        <v>11</v>
      </c>
    </row>
    <row r="3544">
      <c r="A3544" s="1" t="s">
        <v>8559</v>
      </c>
      <c r="B3544" s="1" t="s">
        <v>8560</v>
      </c>
      <c r="C3544" s="1">
        <v>1.0</v>
      </c>
      <c r="D3544" s="1" t="s">
        <v>16113</v>
      </c>
      <c r="E3544" s="2" t="str">
        <f>IFERROR(__xludf.DUMMYFUNCTION("INDEX(SPLIT(A3544, ""_""), 2)"),"thelast")</f>
        <v>thelast</v>
      </c>
      <c r="F3544" s="1" t="s">
        <v>8520</v>
      </c>
      <c r="G3544" s="2">
        <f>IFERROR(__xludf.DUMMYFUNCTION("IF(B3544="""","""",COUNTA(SPLIT(B3544,"" "")))"),15.0)</f>
        <v>15</v>
      </c>
    </row>
    <row r="3545">
      <c r="A3545" s="1" t="s">
        <v>8561</v>
      </c>
      <c r="B3545" s="1" t="s">
        <v>8562</v>
      </c>
      <c r="C3545" s="1">
        <v>1.0</v>
      </c>
      <c r="D3545" s="1" t="s">
        <v>16113</v>
      </c>
      <c r="E3545" s="2" t="str">
        <f>IFERROR(__xludf.DUMMYFUNCTION("INDEX(SPLIT(A3545, ""_""), 2)"),"thelast")</f>
        <v>thelast</v>
      </c>
      <c r="F3545" s="1" t="s">
        <v>8520</v>
      </c>
      <c r="G3545" s="2">
        <f>IFERROR(__xludf.DUMMYFUNCTION("IF(B3545="""","""",COUNTA(SPLIT(B3545,"" "")))"),22.0)</f>
        <v>22</v>
      </c>
    </row>
    <row r="3546">
      <c r="A3546" s="1" t="s">
        <v>8563</v>
      </c>
      <c r="B3546" s="1" t="s">
        <v>8564</v>
      </c>
      <c r="C3546" s="1">
        <v>1.0</v>
      </c>
      <c r="D3546" s="1" t="s">
        <v>16113</v>
      </c>
      <c r="E3546" s="2" t="str">
        <f>IFERROR(__xludf.DUMMYFUNCTION("INDEX(SPLIT(A3546, ""_""), 2)"),"thelast")</f>
        <v>thelast</v>
      </c>
      <c r="F3546" s="1" t="s">
        <v>8520</v>
      </c>
      <c r="G3546" s="2">
        <f>IFERROR(__xludf.DUMMYFUNCTION("IF(B3546="""","""",COUNTA(SPLIT(B3546,"" "")))"),15.0)</f>
        <v>15</v>
      </c>
    </row>
    <row r="3547">
      <c r="A3547" s="1" t="s">
        <v>8565</v>
      </c>
      <c r="B3547" s="1" t="s">
        <v>8566</v>
      </c>
      <c r="C3547" s="1">
        <v>1.0</v>
      </c>
      <c r="D3547" s="1" t="s">
        <v>16113</v>
      </c>
      <c r="E3547" s="2" t="str">
        <f>IFERROR(__xludf.DUMMYFUNCTION("INDEX(SPLIT(A3547, ""_""), 2)"),"thelast")</f>
        <v>thelast</v>
      </c>
      <c r="F3547" s="1" t="s">
        <v>8520</v>
      </c>
      <c r="G3547" s="2">
        <f>IFERROR(__xludf.DUMMYFUNCTION("IF(B3547="""","""",COUNTA(SPLIT(B3547,"" "")))"),5.0)</f>
        <v>5</v>
      </c>
    </row>
    <row r="3548">
      <c r="A3548" s="1" t="s">
        <v>8567</v>
      </c>
      <c r="B3548" s="1" t="s">
        <v>8568</v>
      </c>
      <c r="C3548" s="1">
        <v>1.0</v>
      </c>
      <c r="D3548" s="1" t="s">
        <v>16113</v>
      </c>
      <c r="E3548" s="2" t="str">
        <f>IFERROR(__xludf.DUMMYFUNCTION("INDEX(SPLIT(A3548, ""_""), 2)"),"thelast")</f>
        <v>thelast</v>
      </c>
      <c r="F3548" s="1" t="s">
        <v>8520</v>
      </c>
      <c r="G3548" s="2">
        <f>IFERROR(__xludf.DUMMYFUNCTION("IF(B3548="""","""",COUNTA(SPLIT(B3548,"" "")))"),13.0)</f>
        <v>13</v>
      </c>
    </row>
    <row r="3549">
      <c r="A3549" s="1" t="s">
        <v>8569</v>
      </c>
      <c r="B3549" s="1" t="s">
        <v>8570</v>
      </c>
      <c r="C3549" s="1">
        <v>3.0</v>
      </c>
      <c r="D3549" s="1" t="s">
        <v>818</v>
      </c>
      <c r="E3549" s="2" t="str">
        <f>IFERROR(__xludf.DUMMYFUNCTION("INDEX(SPLIT(A3549, ""_""), 2)"),"thelast")</f>
        <v>thelast</v>
      </c>
      <c r="F3549" s="1" t="s">
        <v>8520</v>
      </c>
      <c r="G3549" s="2">
        <f>IFERROR(__xludf.DUMMYFUNCTION("IF(B3549="""","""",COUNTA(SPLIT(B3549,"" "")))"),22.0)</f>
        <v>22</v>
      </c>
    </row>
    <row r="3550">
      <c r="A3550" s="1" t="s">
        <v>8571</v>
      </c>
      <c r="B3550" s="1" t="s">
        <v>8572</v>
      </c>
      <c r="C3550" s="1">
        <v>1.0</v>
      </c>
      <c r="D3550" s="1" t="s">
        <v>16113</v>
      </c>
      <c r="E3550" s="2" t="str">
        <f>IFERROR(__xludf.DUMMYFUNCTION("INDEX(SPLIT(A3550, ""_""), 2)"),"thelast")</f>
        <v>thelast</v>
      </c>
      <c r="F3550" s="1" t="s">
        <v>8520</v>
      </c>
      <c r="G3550" s="2">
        <f>IFERROR(__xludf.DUMMYFUNCTION("IF(B3550="""","""",COUNTA(SPLIT(B3550,"" "")))"),24.0)</f>
        <v>24</v>
      </c>
    </row>
    <row r="3551">
      <c r="A3551" s="1" t="s">
        <v>8573</v>
      </c>
      <c r="B3551" s="1" t="s">
        <v>8574</v>
      </c>
      <c r="C3551" s="1">
        <v>2.0</v>
      </c>
      <c r="D3551" s="1" t="s">
        <v>16118</v>
      </c>
      <c r="E3551" s="2" t="str">
        <f>IFERROR(__xludf.DUMMYFUNCTION("INDEX(SPLIT(A3551, ""_""), 2)"),"thelast")</f>
        <v>thelast</v>
      </c>
      <c r="F3551" s="1" t="s">
        <v>8520</v>
      </c>
      <c r="G3551" s="2">
        <f>IFERROR(__xludf.DUMMYFUNCTION("IF(B3551="""","""",COUNTA(SPLIT(B3551,"" "")))"),16.0)</f>
        <v>16</v>
      </c>
    </row>
    <row r="3552">
      <c r="A3552" s="1" t="s">
        <v>8575</v>
      </c>
      <c r="B3552" s="1" t="s">
        <v>8576</v>
      </c>
      <c r="C3552" s="1">
        <v>1.0</v>
      </c>
      <c r="D3552" s="1" t="s">
        <v>16113</v>
      </c>
      <c r="E3552" s="2" t="str">
        <f>IFERROR(__xludf.DUMMYFUNCTION("INDEX(SPLIT(A3552, ""_""), 2)"),"thelast")</f>
        <v>thelast</v>
      </c>
      <c r="F3552" s="1" t="s">
        <v>8520</v>
      </c>
      <c r="G3552" s="2">
        <f>IFERROR(__xludf.DUMMYFUNCTION("IF(B3552="""","""",COUNTA(SPLIT(B3552,"" "")))"),12.0)</f>
        <v>12</v>
      </c>
    </row>
    <row r="3553">
      <c r="A3553" s="1" t="s">
        <v>8577</v>
      </c>
      <c r="B3553" s="1" t="s">
        <v>8578</v>
      </c>
      <c r="C3553" s="1">
        <v>1.0</v>
      </c>
      <c r="D3553" s="1" t="s">
        <v>16113</v>
      </c>
      <c r="E3553" s="2" t="str">
        <f>IFERROR(__xludf.DUMMYFUNCTION("INDEX(SPLIT(A3553, ""_""), 2)"),"thelast")</f>
        <v>thelast</v>
      </c>
      <c r="F3553" s="1" t="s">
        <v>8520</v>
      </c>
      <c r="G3553" s="2">
        <f>IFERROR(__xludf.DUMMYFUNCTION("IF(B3553="""","""",COUNTA(SPLIT(B3553,"" "")))"),20.0)</f>
        <v>20</v>
      </c>
    </row>
    <row r="3554">
      <c r="A3554" s="1" t="s">
        <v>8579</v>
      </c>
      <c r="B3554" s="1" t="s">
        <v>8580</v>
      </c>
      <c r="C3554" s="1">
        <v>1.0</v>
      </c>
      <c r="D3554" s="1" t="s">
        <v>16113</v>
      </c>
      <c r="E3554" s="2" t="str">
        <f>IFERROR(__xludf.DUMMYFUNCTION("INDEX(SPLIT(A3554, ""_""), 2)"),"thelast")</f>
        <v>thelast</v>
      </c>
      <c r="F3554" s="1" t="s">
        <v>8520</v>
      </c>
      <c r="G3554" s="2">
        <f>IFERROR(__xludf.DUMMYFUNCTION("IF(B3554="""","""",COUNTA(SPLIT(B3554,"" "")))"),24.0)</f>
        <v>24</v>
      </c>
    </row>
    <row r="3555">
      <c r="A3555" s="1" t="s">
        <v>8581</v>
      </c>
      <c r="B3555" s="1" t="s">
        <v>8582</v>
      </c>
      <c r="C3555" s="1">
        <v>1.0</v>
      </c>
      <c r="D3555" s="1" t="s">
        <v>16113</v>
      </c>
      <c r="E3555" s="2" t="str">
        <f>IFERROR(__xludf.DUMMYFUNCTION("INDEX(SPLIT(A3555, ""_""), 2)"),"thelast")</f>
        <v>thelast</v>
      </c>
      <c r="F3555" s="1" t="s">
        <v>8520</v>
      </c>
      <c r="G3555" s="2">
        <f>IFERROR(__xludf.DUMMYFUNCTION("IF(B3555="""","""",COUNTA(SPLIT(B3555,"" "")))"),16.0)</f>
        <v>16</v>
      </c>
    </row>
    <row r="3556">
      <c r="A3556" s="1" t="s">
        <v>8583</v>
      </c>
      <c r="B3556" s="1" t="s">
        <v>8584</v>
      </c>
      <c r="C3556" s="1">
        <v>1.0</v>
      </c>
      <c r="D3556" s="1" t="s">
        <v>16113</v>
      </c>
      <c r="E3556" s="2" t="str">
        <f>IFERROR(__xludf.DUMMYFUNCTION("INDEX(SPLIT(A3556, ""_""), 2)"),"thelast")</f>
        <v>thelast</v>
      </c>
      <c r="F3556" s="1" t="s">
        <v>8520</v>
      </c>
      <c r="G3556" s="2">
        <f>IFERROR(__xludf.DUMMYFUNCTION("IF(B3556="""","""",COUNTA(SPLIT(B3556,"" "")))"),17.0)</f>
        <v>17</v>
      </c>
    </row>
    <row r="3557">
      <c r="A3557" s="1" t="s">
        <v>8585</v>
      </c>
      <c r="B3557" s="1" t="s">
        <v>8586</v>
      </c>
      <c r="C3557" s="1">
        <v>2.0</v>
      </c>
      <c r="D3557" s="1" t="s">
        <v>16118</v>
      </c>
      <c r="E3557" s="2" t="str">
        <f>IFERROR(__xludf.DUMMYFUNCTION("INDEX(SPLIT(A3557, ""_""), 2)"),"thelast")</f>
        <v>thelast</v>
      </c>
      <c r="F3557" s="1" t="s">
        <v>8520</v>
      </c>
      <c r="G3557" s="2">
        <f>IFERROR(__xludf.DUMMYFUNCTION("IF(B3557="""","""",COUNTA(SPLIT(B3557,"" "")))"),26.0)</f>
        <v>26</v>
      </c>
    </row>
    <row r="3558">
      <c r="A3558" s="1" t="s">
        <v>8587</v>
      </c>
      <c r="B3558" s="1" t="s">
        <v>8588</v>
      </c>
      <c r="C3558" s="1">
        <v>3.0</v>
      </c>
      <c r="D3558" s="1" t="s">
        <v>818</v>
      </c>
      <c r="E3558" s="2" t="str">
        <f>IFERROR(__xludf.DUMMYFUNCTION("INDEX(SPLIT(A3558, ""_""), 2)"),"thelast")</f>
        <v>thelast</v>
      </c>
      <c r="F3558" s="1" t="s">
        <v>8520</v>
      </c>
      <c r="G3558" s="2">
        <f>IFERROR(__xludf.DUMMYFUNCTION("IF(B3558="""","""",COUNTA(SPLIT(B3558,"" "")))"),17.0)</f>
        <v>17</v>
      </c>
    </row>
    <row r="3559">
      <c r="A3559" s="1" t="s">
        <v>8589</v>
      </c>
      <c r="B3559" s="1" t="s">
        <v>8590</v>
      </c>
      <c r="C3559" s="1">
        <v>3.0</v>
      </c>
      <c r="D3559" s="1" t="s">
        <v>818</v>
      </c>
      <c r="E3559" s="2" t="str">
        <f>IFERROR(__xludf.DUMMYFUNCTION("INDEX(SPLIT(A3559, ""_""), 2)"),"thelast")</f>
        <v>thelast</v>
      </c>
      <c r="F3559" s="1" t="s">
        <v>8520</v>
      </c>
      <c r="G3559" s="2">
        <f>IFERROR(__xludf.DUMMYFUNCTION("IF(B3559="""","""",COUNTA(SPLIT(B3559,"" "")))"),13.0)</f>
        <v>13</v>
      </c>
    </row>
    <row r="3560">
      <c r="A3560" s="1" t="s">
        <v>8591</v>
      </c>
      <c r="B3560" s="1" t="s">
        <v>8592</v>
      </c>
      <c r="C3560" s="1">
        <v>3.0</v>
      </c>
      <c r="D3560" s="1" t="s">
        <v>818</v>
      </c>
      <c r="E3560" s="2" t="str">
        <f>IFERROR(__xludf.DUMMYFUNCTION("INDEX(SPLIT(A3560, ""_""), 2)"),"thelast")</f>
        <v>thelast</v>
      </c>
      <c r="F3560" s="1" t="s">
        <v>8520</v>
      </c>
      <c r="G3560" s="2">
        <f>IFERROR(__xludf.DUMMYFUNCTION("IF(B3560="""","""",COUNTA(SPLIT(B3560,"" "")))"),13.0)</f>
        <v>13</v>
      </c>
    </row>
    <row r="3561">
      <c r="A3561" s="1" t="s">
        <v>8593</v>
      </c>
      <c r="B3561" s="1" t="s">
        <v>8594</v>
      </c>
      <c r="C3561" s="1">
        <v>1.0</v>
      </c>
      <c r="D3561" s="1" t="s">
        <v>16113</v>
      </c>
      <c r="E3561" s="2" t="str">
        <f>IFERROR(__xludf.DUMMYFUNCTION("INDEX(SPLIT(A3561, ""_""), 2)"),"thelast")</f>
        <v>thelast</v>
      </c>
      <c r="F3561" s="1" t="s">
        <v>8520</v>
      </c>
      <c r="G3561" s="2">
        <f>IFERROR(__xludf.DUMMYFUNCTION("IF(B3561="""","""",COUNTA(SPLIT(B3561,"" "")))"),19.0)</f>
        <v>19</v>
      </c>
    </row>
    <row r="3562">
      <c r="A3562" s="1" t="s">
        <v>8595</v>
      </c>
      <c r="B3562" s="1" t="s">
        <v>8596</v>
      </c>
      <c r="C3562" s="1">
        <v>1.0</v>
      </c>
      <c r="D3562" s="1" t="s">
        <v>16113</v>
      </c>
      <c r="E3562" s="2" t="str">
        <f>IFERROR(__xludf.DUMMYFUNCTION("INDEX(SPLIT(A3562, ""_""), 2)"),"thelast")</f>
        <v>thelast</v>
      </c>
      <c r="F3562" s="1" t="s">
        <v>8520</v>
      </c>
      <c r="G3562" s="2">
        <f>IFERROR(__xludf.DUMMYFUNCTION("IF(B3562="""","""",COUNTA(SPLIT(B3562,"" "")))"),21.0)</f>
        <v>21</v>
      </c>
    </row>
    <row r="3563">
      <c r="A3563" s="1" t="s">
        <v>8597</v>
      </c>
      <c r="B3563" s="1" t="s">
        <v>8598</v>
      </c>
      <c r="C3563" s="1">
        <v>1.0</v>
      </c>
      <c r="D3563" s="1" t="s">
        <v>16113</v>
      </c>
      <c r="E3563" s="2" t="str">
        <f>IFERROR(__xludf.DUMMYFUNCTION("INDEX(SPLIT(A3563, ""_""), 2)"),"thelast")</f>
        <v>thelast</v>
      </c>
      <c r="F3563" s="1" t="s">
        <v>8520</v>
      </c>
      <c r="G3563" s="2">
        <f>IFERROR(__xludf.DUMMYFUNCTION("IF(B3563="""","""",COUNTA(SPLIT(B3563,"" "")))"),12.0)</f>
        <v>12</v>
      </c>
    </row>
    <row r="3564">
      <c r="A3564" s="1" t="s">
        <v>8599</v>
      </c>
      <c r="B3564" s="1" t="s">
        <v>8600</v>
      </c>
      <c r="C3564" s="1">
        <v>1.0</v>
      </c>
      <c r="D3564" s="1" t="s">
        <v>16113</v>
      </c>
      <c r="E3564" s="2" t="str">
        <f>IFERROR(__xludf.DUMMYFUNCTION("INDEX(SPLIT(A3564, ""_""), 2)"),"thelast")</f>
        <v>thelast</v>
      </c>
      <c r="F3564" s="1" t="s">
        <v>8520</v>
      </c>
      <c r="G3564" s="2">
        <f>IFERROR(__xludf.DUMMYFUNCTION("IF(B3564="""","""",COUNTA(SPLIT(B3564,"" "")))"),16.0)</f>
        <v>16</v>
      </c>
    </row>
    <row r="3565">
      <c r="A3565" s="1" t="s">
        <v>8601</v>
      </c>
      <c r="B3565" s="1" t="s">
        <v>8602</v>
      </c>
      <c r="C3565" s="1">
        <v>1.0</v>
      </c>
      <c r="D3565" s="1" t="s">
        <v>16113</v>
      </c>
      <c r="E3565" s="2" t="str">
        <f>IFERROR(__xludf.DUMMYFUNCTION("INDEX(SPLIT(A3565, ""_""), 2)"),"thelast")</f>
        <v>thelast</v>
      </c>
      <c r="F3565" s="1" t="s">
        <v>8520</v>
      </c>
      <c r="G3565" s="2">
        <f>IFERROR(__xludf.DUMMYFUNCTION("IF(B3565="""","""",COUNTA(SPLIT(B3565,"" "")))"),14.0)</f>
        <v>14</v>
      </c>
    </row>
    <row r="3566">
      <c r="A3566" s="1" t="s">
        <v>8603</v>
      </c>
      <c r="B3566" s="1" t="s">
        <v>8604</v>
      </c>
      <c r="C3566" s="1">
        <v>1.0</v>
      </c>
      <c r="D3566" s="1" t="s">
        <v>16113</v>
      </c>
      <c r="E3566" s="2" t="str">
        <f>IFERROR(__xludf.DUMMYFUNCTION("INDEX(SPLIT(A3566, ""_""), 2)"),"thelast")</f>
        <v>thelast</v>
      </c>
      <c r="F3566" s="1" t="s">
        <v>8520</v>
      </c>
      <c r="G3566" s="2">
        <f>IFERROR(__xludf.DUMMYFUNCTION("IF(B3566="""","""",COUNTA(SPLIT(B3566,"" "")))"),8.0)</f>
        <v>8</v>
      </c>
    </row>
    <row r="3567">
      <c r="A3567" s="1" t="s">
        <v>8605</v>
      </c>
      <c r="B3567" s="1" t="s">
        <v>8606</v>
      </c>
      <c r="C3567" s="1">
        <v>3.0</v>
      </c>
      <c r="D3567" s="1" t="s">
        <v>818</v>
      </c>
      <c r="E3567" s="2" t="str">
        <f>IFERROR(__xludf.DUMMYFUNCTION("INDEX(SPLIT(A3567, ""_""), 2)"),"thelast")</f>
        <v>thelast</v>
      </c>
      <c r="F3567" s="1" t="s">
        <v>8520</v>
      </c>
      <c r="G3567" s="2">
        <f>IFERROR(__xludf.DUMMYFUNCTION("IF(B3567="""","""",COUNTA(SPLIT(B3567,"" "")))"),15.0)</f>
        <v>15</v>
      </c>
    </row>
    <row r="3568">
      <c r="A3568" s="1" t="s">
        <v>8607</v>
      </c>
      <c r="B3568" s="1" t="s">
        <v>8608</v>
      </c>
      <c r="C3568" s="1">
        <v>3.0</v>
      </c>
      <c r="D3568" s="1" t="s">
        <v>818</v>
      </c>
      <c r="E3568" s="2" t="str">
        <f>IFERROR(__xludf.DUMMYFUNCTION("INDEX(SPLIT(A3568, ""_""), 2)"),"thelast")</f>
        <v>thelast</v>
      </c>
      <c r="F3568" s="1" t="s">
        <v>8520</v>
      </c>
      <c r="G3568" s="2">
        <f>IFERROR(__xludf.DUMMYFUNCTION("IF(B3568="""","""",COUNTA(SPLIT(B3568,"" "")))"),4.0)</f>
        <v>4</v>
      </c>
    </row>
    <row r="3569">
      <c r="A3569" s="1" t="s">
        <v>8609</v>
      </c>
      <c r="B3569" s="1" t="s">
        <v>8610</v>
      </c>
      <c r="C3569" s="1">
        <v>3.0</v>
      </c>
      <c r="D3569" s="1" t="s">
        <v>818</v>
      </c>
      <c r="E3569" s="2" t="str">
        <f>IFERROR(__xludf.DUMMYFUNCTION("INDEX(SPLIT(A3569, ""_""), 2)"),"thelast")</f>
        <v>thelast</v>
      </c>
      <c r="F3569" s="1" t="s">
        <v>8520</v>
      </c>
      <c r="G3569" s="2">
        <f>IFERROR(__xludf.DUMMYFUNCTION("IF(B3569="""","""",COUNTA(SPLIT(B3569,"" "")))"),21.0)</f>
        <v>21</v>
      </c>
    </row>
    <row r="3570">
      <c r="A3570" s="1" t="s">
        <v>8611</v>
      </c>
      <c r="B3570" s="1" t="s">
        <v>8612</v>
      </c>
      <c r="C3570" s="1">
        <v>3.0</v>
      </c>
      <c r="D3570" s="1" t="s">
        <v>818</v>
      </c>
      <c r="E3570" s="2" t="str">
        <f>IFERROR(__xludf.DUMMYFUNCTION("INDEX(SPLIT(A3570, ""_""), 2)"),"thelast")</f>
        <v>thelast</v>
      </c>
      <c r="F3570" s="1" t="s">
        <v>8520</v>
      </c>
      <c r="G3570" s="2">
        <f>IFERROR(__xludf.DUMMYFUNCTION("IF(B3570="""","""",COUNTA(SPLIT(B3570,"" "")))"),11.0)</f>
        <v>11</v>
      </c>
    </row>
    <row r="3571">
      <c r="A3571" s="1" t="s">
        <v>8613</v>
      </c>
      <c r="B3571" s="1" t="s">
        <v>8614</v>
      </c>
      <c r="C3571" s="1">
        <v>1.0</v>
      </c>
      <c r="D3571" s="1" t="s">
        <v>16113</v>
      </c>
      <c r="E3571" s="2" t="str">
        <f>IFERROR(__xludf.DUMMYFUNCTION("INDEX(SPLIT(A3571, ""_""), 2)"),"thelast")</f>
        <v>thelast</v>
      </c>
      <c r="F3571" s="1" t="s">
        <v>8520</v>
      </c>
      <c r="G3571" s="2">
        <f>IFERROR(__xludf.DUMMYFUNCTION("IF(B3571="""","""",COUNTA(SPLIT(B3571,"" "")))"),17.0)</f>
        <v>17</v>
      </c>
    </row>
    <row r="3572">
      <c r="A3572" s="1" t="s">
        <v>8615</v>
      </c>
      <c r="B3572" s="1" t="s">
        <v>8616</v>
      </c>
      <c r="C3572" s="1">
        <v>1.0</v>
      </c>
      <c r="D3572" s="1" t="s">
        <v>16113</v>
      </c>
      <c r="E3572" s="2" t="str">
        <f>IFERROR(__xludf.DUMMYFUNCTION("INDEX(SPLIT(A3572, ""_""), 2)"),"thelast")</f>
        <v>thelast</v>
      </c>
      <c r="F3572" s="1" t="s">
        <v>8520</v>
      </c>
      <c r="G3572" s="2">
        <f>IFERROR(__xludf.DUMMYFUNCTION("IF(B3572="""","""",COUNTA(SPLIT(B3572,"" "")))"),25.0)</f>
        <v>25</v>
      </c>
    </row>
    <row r="3573">
      <c r="A3573" s="1" t="s">
        <v>8617</v>
      </c>
      <c r="B3573" s="1" t="s">
        <v>8618</v>
      </c>
      <c r="C3573" s="1">
        <v>2.0</v>
      </c>
      <c r="D3573" s="1" t="s">
        <v>16118</v>
      </c>
      <c r="E3573" s="2" t="str">
        <f>IFERROR(__xludf.DUMMYFUNCTION("INDEX(SPLIT(A3573, ""_""), 2)"),"thelast")</f>
        <v>thelast</v>
      </c>
      <c r="F3573" s="1" t="s">
        <v>8520</v>
      </c>
      <c r="G3573" s="2">
        <f>IFERROR(__xludf.DUMMYFUNCTION("IF(B3573="""","""",COUNTA(SPLIT(B3573,"" "")))"),19.0)</f>
        <v>19</v>
      </c>
    </row>
    <row r="3574">
      <c r="A3574" s="1" t="s">
        <v>8619</v>
      </c>
      <c r="B3574" s="1" t="s">
        <v>8620</v>
      </c>
      <c r="C3574" s="1">
        <v>3.0</v>
      </c>
      <c r="D3574" s="1" t="s">
        <v>818</v>
      </c>
      <c r="E3574" s="2" t="str">
        <f>IFERROR(__xludf.DUMMYFUNCTION("INDEX(SPLIT(A3574, ""_""), 2)"),"thelast")</f>
        <v>thelast</v>
      </c>
      <c r="F3574" s="1" t="s">
        <v>8520</v>
      </c>
      <c r="G3574" s="2">
        <f>IFERROR(__xludf.DUMMYFUNCTION("IF(B3574="""","""",COUNTA(SPLIT(B3574,"" "")))"),10.0)</f>
        <v>10</v>
      </c>
    </row>
    <row r="3575">
      <c r="A3575" s="1" t="s">
        <v>8621</v>
      </c>
      <c r="B3575" s="1" t="s">
        <v>8622</v>
      </c>
      <c r="C3575" s="1">
        <v>2.0</v>
      </c>
      <c r="D3575" s="1" t="s">
        <v>16118</v>
      </c>
      <c r="E3575" s="2" t="str">
        <f>IFERROR(__xludf.DUMMYFUNCTION("INDEX(SPLIT(A3575, ""_""), 2)"),"thelast")</f>
        <v>thelast</v>
      </c>
      <c r="F3575" s="1" t="s">
        <v>8520</v>
      </c>
      <c r="G3575" s="2">
        <f>IFERROR(__xludf.DUMMYFUNCTION("IF(B3575="""","""",COUNTA(SPLIT(B3575,"" "")))"),18.0)</f>
        <v>18</v>
      </c>
    </row>
    <row r="3576">
      <c r="A3576" s="1" t="s">
        <v>8623</v>
      </c>
      <c r="B3576" s="1" t="s">
        <v>8624</v>
      </c>
      <c r="C3576" s="1">
        <v>1.0</v>
      </c>
      <c r="D3576" s="1" t="s">
        <v>16113</v>
      </c>
      <c r="E3576" s="2" t="str">
        <f>IFERROR(__xludf.DUMMYFUNCTION("INDEX(SPLIT(A3576, ""_""), 2)"),"thelast")</f>
        <v>thelast</v>
      </c>
      <c r="F3576" s="1" t="s">
        <v>8520</v>
      </c>
      <c r="G3576" s="2">
        <f>IFERROR(__xludf.DUMMYFUNCTION("IF(B3576="""","""",COUNTA(SPLIT(B3576,"" "")))"),11.0)</f>
        <v>11</v>
      </c>
    </row>
    <row r="3577">
      <c r="A3577" s="1" t="s">
        <v>8625</v>
      </c>
      <c r="B3577" s="1" t="s">
        <v>8626</v>
      </c>
      <c r="C3577" s="1">
        <v>2.0</v>
      </c>
      <c r="D3577" s="1" t="s">
        <v>16118</v>
      </c>
      <c r="E3577" s="2" t="str">
        <f>IFERROR(__xludf.DUMMYFUNCTION("INDEX(SPLIT(A3577, ""_""), 2)"),"thelast")</f>
        <v>thelast</v>
      </c>
      <c r="F3577" s="1" t="s">
        <v>8520</v>
      </c>
      <c r="G3577" s="2">
        <f>IFERROR(__xludf.DUMMYFUNCTION("IF(B3577="""","""",COUNTA(SPLIT(B3577,"" "")))"),5.0)</f>
        <v>5</v>
      </c>
    </row>
    <row r="3578">
      <c r="A3578" s="1" t="s">
        <v>8627</v>
      </c>
      <c r="B3578" s="1" t="s">
        <v>8628</v>
      </c>
      <c r="C3578" s="1">
        <v>1.0</v>
      </c>
      <c r="D3578" s="1" t="s">
        <v>16113</v>
      </c>
      <c r="E3578" s="2" t="str">
        <f>IFERROR(__xludf.DUMMYFUNCTION("INDEX(SPLIT(A3578, ""_""), 2)"),"theway")</f>
        <v>theway</v>
      </c>
      <c r="F3578" s="1" t="s">
        <v>8668</v>
      </c>
      <c r="G3578" s="2">
        <f>IFERROR(__xludf.DUMMYFUNCTION("IF(B3578="""","""",COUNTA(SPLIT(B3578,"" "")))"),13.0)</f>
        <v>13</v>
      </c>
    </row>
    <row r="3579">
      <c r="A3579" s="1" t="s">
        <v>8629</v>
      </c>
      <c r="B3579" s="1" t="s">
        <v>8630</v>
      </c>
      <c r="C3579" s="1">
        <v>1.0</v>
      </c>
      <c r="D3579" s="1" t="s">
        <v>16113</v>
      </c>
      <c r="E3579" s="2" t="str">
        <f>IFERROR(__xludf.DUMMYFUNCTION("INDEX(SPLIT(A3579, ""_""), 2)"),"theway")</f>
        <v>theway</v>
      </c>
      <c r="F3579" s="1" t="s">
        <v>8668</v>
      </c>
      <c r="G3579" s="2">
        <f>IFERROR(__xludf.DUMMYFUNCTION("IF(B3579="""","""",COUNTA(SPLIT(B3579,"" "")))"),10.0)</f>
        <v>10</v>
      </c>
    </row>
    <row r="3580">
      <c r="A3580" s="1" t="s">
        <v>8631</v>
      </c>
      <c r="B3580" s="1" t="s">
        <v>8632</v>
      </c>
      <c r="C3580" s="1">
        <v>1.0</v>
      </c>
      <c r="D3580" s="1" t="s">
        <v>16113</v>
      </c>
      <c r="E3580" s="2" t="str">
        <f>IFERROR(__xludf.DUMMYFUNCTION("INDEX(SPLIT(A3580, ""_""), 2)"),"theway")</f>
        <v>theway</v>
      </c>
      <c r="F3580" s="1" t="s">
        <v>8668</v>
      </c>
      <c r="G3580" s="2">
        <f>IFERROR(__xludf.DUMMYFUNCTION("IF(B3580="""","""",COUNTA(SPLIT(B3580,"" "")))"),14.0)</f>
        <v>14</v>
      </c>
    </row>
    <row r="3581">
      <c r="A3581" s="1" t="s">
        <v>8633</v>
      </c>
      <c r="B3581" s="1" t="s">
        <v>8634</v>
      </c>
      <c r="C3581" s="1">
        <v>20.0</v>
      </c>
      <c r="D3581" s="1" t="s">
        <v>6082</v>
      </c>
      <c r="E3581" s="2" t="str">
        <f>IFERROR(__xludf.DUMMYFUNCTION("INDEX(SPLIT(A3581, ""_""), 2)"),"theway")</f>
        <v>theway</v>
      </c>
      <c r="F3581" s="1" t="s">
        <v>8668</v>
      </c>
      <c r="G3581" s="2">
        <f>IFERROR(__xludf.DUMMYFUNCTION("IF(B3581="""","""",COUNTA(SPLIT(B3581,"" "")))"),15.0)</f>
        <v>15</v>
      </c>
    </row>
    <row r="3582">
      <c r="A3582" s="1" t="s">
        <v>8635</v>
      </c>
      <c r="B3582" s="1" t="s">
        <v>8636</v>
      </c>
      <c r="C3582" s="1">
        <v>1.0</v>
      </c>
      <c r="D3582" s="1" t="s">
        <v>16113</v>
      </c>
      <c r="E3582" s="2" t="str">
        <f>IFERROR(__xludf.DUMMYFUNCTION("INDEX(SPLIT(A3582, ""_""), 2)"),"theway")</f>
        <v>theway</v>
      </c>
      <c r="F3582" s="1" t="s">
        <v>8668</v>
      </c>
      <c r="G3582" s="2">
        <f>IFERROR(__xludf.DUMMYFUNCTION("IF(B3582="""","""",COUNTA(SPLIT(B3582,"" "")))"),36.0)</f>
        <v>36</v>
      </c>
    </row>
    <row r="3583">
      <c r="A3583" s="1" t="s">
        <v>8637</v>
      </c>
      <c r="B3583" s="1" t="s">
        <v>8638</v>
      </c>
      <c r="C3583" s="1">
        <v>2.0</v>
      </c>
      <c r="D3583" s="1" t="s">
        <v>16118</v>
      </c>
      <c r="E3583" s="2" t="str">
        <f>IFERROR(__xludf.DUMMYFUNCTION("INDEX(SPLIT(A3583, ""_""), 2)"),"theway")</f>
        <v>theway</v>
      </c>
      <c r="F3583" s="1" t="s">
        <v>8668</v>
      </c>
      <c r="G3583" s="2">
        <f>IFERROR(__xludf.DUMMYFUNCTION("IF(B3583="""","""",COUNTA(SPLIT(B3583,"" "")))"),20.0)</f>
        <v>20</v>
      </c>
    </row>
    <row r="3584">
      <c r="A3584" s="1" t="s">
        <v>8639</v>
      </c>
      <c r="B3584" s="1" t="s">
        <v>8640</v>
      </c>
      <c r="C3584" s="1">
        <v>20.0</v>
      </c>
      <c r="D3584" s="1" t="s">
        <v>6082</v>
      </c>
      <c r="E3584" s="2" t="str">
        <f>IFERROR(__xludf.DUMMYFUNCTION("INDEX(SPLIT(A3584, ""_""), 2)"),"theway")</f>
        <v>theway</v>
      </c>
      <c r="F3584" s="1" t="s">
        <v>8668</v>
      </c>
      <c r="G3584" s="2">
        <f>IFERROR(__xludf.DUMMYFUNCTION("IF(B3584="""","""",COUNTA(SPLIT(B3584,"" "")))"),16.0)</f>
        <v>16</v>
      </c>
    </row>
    <row r="3585">
      <c r="A3585" s="1" t="s">
        <v>8641</v>
      </c>
      <c r="B3585" s="1" t="s">
        <v>8642</v>
      </c>
      <c r="C3585" s="1">
        <v>1.0</v>
      </c>
      <c r="D3585" s="1" t="s">
        <v>16113</v>
      </c>
      <c r="E3585" s="2" t="str">
        <f>IFERROR(__xludf.DUMMYFUNCTION("INDEX(SPLIT(A3585, ""_""), 2)"),"theway")</f>
        <v>theway</v>
      </c>
      <c r="F3585" s="1" t="s">
        <v>8668</v>
      </c>
      <c r="G3585" s="2">
        <f>IFERROR(__xludf.DUMMYFUNCTION("IF(B3585="""","""",COUNTA(SPLIT(B3585,"" "")))"),27.0)</f>
        <v>27</v>
      </c>
    </row>
    <row r="3586">
      <c r="A3586" s="1" t="s">
        <v>8643</v>
      </c>
      <c r="B3586" s="1" t="s">
        <v>8644</v>
      </c>
      <c r="C3586" s="1">
        <v>2.0</v>
      </c>
      <c r="D3586" s="1" t="s">
        <v>16118</v>
      </c>
      <c r="E3586" s="2" t="str">
        <f>IFERROR(__xludf.DUMMYFUNCTION("INDEX(SPLIT(A3586, ""_""), 2)"),"theway")</f>
        <v>theway</v>
      </c>
      <c r="F3586" s="1" t="s">
        <v>8668</v>
      </c>
      <c r="G3586" s="2">
        <f>IFERROR(__xludf.DUMMYFUNCTION("IF(B3586="""","""",COUNTA(SPLIT(B3586,"" "")))"),24.0)</f>
        <v>24</v>
      </c>
    </row>
    <row r="3587">
      <c r="A3587" s="1" t="s">
        <v>8645</v>
      </c>
      <c r="B3587" s="1" t="s">
        <v>8646</v>
      </c>
      <c r="C3587" s="1">
        <v>1.0</v>
      </c>
      <c r="D3587" s="1" t="s">
        <v>16113</v>
      </c>
      <c r="E3587" s="2" t="str">
        <f>IFERROR(__xludf.DUMMYFUNCTION("INDEX(SPLIT(A3587, ""_""), 2)"),"theway")</f>
        <v>theway</v>
      </c>
      <c r="F3587" s="1" t="s">
        <v>8668</v>
      </c>
      <c r="G3587" s="2">
        <f>IFERROR(__xludf.DUMMYFUNCTION("IF(B3587="""","""",COUNTA(SPLIT(B3587,"" "")))"),15.0)</f>
        <v>15</v>
      </c>
    </row>
    <row r="3588">
      <c r="A3588" s="1" t="s">
        <v>8647</v>
      </c>
      <c r="B3588" s="1" t="s">
        <v>8648</v>
      </c>
      <c r="C3588" s="1">
        <v>1.0</v>
      </c>
      <c r="D3588" s="1" t="s">
        <v>16113</v>
      </c>
      <c r="E3588" s="2" t="str">
        <f>IFERROR(__xludf.DUMMYFUNCTION("INDEX(SPLIT(A3588, ""_""), 2)"),"theway")</f>
        <v>theway</v>
      </c>
      <c r="F3588" s="1" t="s">
        <v>8668</v>
      </c>
      <c r="G3588" s="2">
        <f>IFERROR(__xludf.DUMMYFUNCTION("IF(B3588="""","""",COUNTA(SPLIT(B3588,"" "")))"),14.0)</f>
        <v>14</v>
      </c>
    </row>
    <row r="3589">
      <c r="A3589" s="1" t="s">
        <v>8649</v>
      </c>
      <c r="B3589" s="1" t="s">
        <v>8650</v>
      </c>
      <c r="C3589" s="1">
        <v>2.0</v>
      </c>
      <c r="D3589" s="1" t="s">
        <v>16118</v>
      </c>
      <c r="E3589" s="2" t="str">
        <f>IFERROR(__xludf.DUMMYFUNCTION("INDEX(SPLIT(A3589, ""_""), 2)"),"theway")</f>
        <v>theway</v>
      </c>
      <c r="F3589" s="1" t="s">
        <v>8668</v>
      </c>
      <c r="G3589" s="2">
        <f>IFERROR(__xludf.DUMMYFUNCTION("IF(B3589="""","""",COUNTA(SPLIT(B3589,"" "")))"),18.0)</f>
        <v>18</v>
      </c>
    </row>
    <row r="3590">
      <c r="A3590" s="1" t="s">
        <v>8651</v>
      </c>
      <c r="B3590" s="1" t="s">
        <v>8652</v>
      </c>
      <c r="C3590" s="1">
        <v>1.0</v>
      </c>
      <c r="D3590" s="1" t="s">
        <v>16113</v>
      </c>
      <c r="E3590" s="2" t="str">
        <f>IFERROR(__xludf.DUMMYFUNCTION("INDEX(SPLIT(A3590, ""_""), 2)"),"theway")</f>
        <v>theway</v>
      </c>
      <c r="F3590" s="1" t="s">
        <v>8668</v>
      </c>
      <c r="G3590" s="2">
        <f>IFERROR(__xludf.DUMMYFUNCTION("IF(B3590="""","""",COUNTA(SPLIT(B3590,"" "")))"),28.0)</f>
        <v>28</v>
      </c>
    </row>
    <row r="3591">
      <c r="A3591" s="1" t="s">
        <v>8653</v>
      </c>
      <c r="B3591" s="1" t="s">
        <v>8654</v>
      </c>
      <c r="C3591" s="1">
        <v>1.0</v>
      </c>
      <c r="D3591" s="1" t="s">
        <v>16113</v>
      </c>
      <c r="E3591" s="2" t="str">
        <f>IFERROR(__xludf.DUMMYFUNCTION("INDEX(SPLIT(A3591, ""_""), 2)"),"theway")</f>
        <v>theway</v>
      </c>
      <c r="F3591" s="1" t="s">
        <v>8668</v>
      </c>
      <c r="G3591" s="2">
        <f>IFERROR(__xludf.DUMMYFUNCTION("IF(B3591="""","""",COUNTA(SPLIT(B3591,"" "")))"),7.0)</f>
        <v>7</v>
      </c>
    </row>
    <row r="3592">
      <c r="A3592" s="1" t="s">
        <v>8655</v>
      </c>
      <c r="B3592" s="1" t="s">
        <v>8656</v>
      </c>
      <c r="C3592" s="1">
        <v>1.0</v>
      </c>
      <c r="D3592" s="1" t="s">
        <v>16113</v>
      </c>
      <c r="E3592" s="2" t="str">
        <f>IFERROR(__xludf.DUMMYFUNCTION("INDEX(SPLIT(A3592, ""_""), 2)"),"theway")</f>
        <v>theway</v>
      </c>
      <c r="F3592" s="1" t="s">
        <v>8668</v>
      </c>
      <c r="G3592" s="2">
        <f>IFERROR(__xludf.DUMMYFUNCTION("IF(B3592="""","""",COUNTA(SPLIT(B3592,"" "")))"),15.0)</f>
        <v>15</v>
      </c>
    </row>
    <row r="3593">
      <c r="A3593" s="1" t="s">
        <v>8657</v>
      </c>
      <c r="B3593" s="1" t="s">
        <v>8658</v>
      </c>
      <c r="C3593" s="1">
        <v>2.0</v>
      </c>
      <c r="D3593" s="1" t="s">
        <v>16118</v>
      </c>
      <c r="E3593" s="2" t="str">
        <f>IFERROR(__xludf.DUMMYFUNCTION("INDEX(SPLIT(A3593, ""_""), 2)"),"theway")</f>
        <v>theway</v>
      </c>
      <c r="F3593" s="1" t="s">
        <v>8668</v>
      </c>
      <c r="G3593" s="2">
        <f>IFERROR(__xludf.DUMMYFUNCTION("IF(B3593="""","""",COUNTA(SPLIT(B3593,"" "")))"),22.0)</f>
        <v>22</v>
      </c>
    </row>
    <row r="3594">
      <c r="A3594" s="1" t="s">
        <v>8659</v>
      </c>
      <c r="B3594" s="1" t="s">
        <v>8660</v>
      </c>
      <c r="C3594" s="1">
        <v>1.0</v>
      </c>
      <c r="D3594" s="1" t="s">
        <v>16113</v>
      </c>
      <c r="E3594" s="2" t="str">
        <f>IFERROR(__xludf.DUMMYFUNCTION("INDEX(SPLIT(A3594, ""_""), 2)"),"theway")</f>
        <v>theway</v>
      </c>
      <c r="F3594" s="1" t="s">
        <v>8668</v>
      </c>
      <c r="G3594" s="2">
        <f>IFERROR(__xludf.DUMMYFUNCTION("IF(B3594="""","""",COUNTA(SPLIT(B3594,"" "")))"),26.0)</f>
        <v>26</v>
      </c>
    </row>
    <row r="3595">
      <c r="A3595" s="1" t="s">
        <v>8661</v>
      </c>
      <c r="B3595" s="1" t="s">
        <v>8662</v>
      </c>
      <c r="C3595" s="1">
        <v>2.0</v>
      </c>
      <c r="D3595" s="1" t="s">
        <v>16118</v>
      </c>
      <c r="E3595" s="2" t="str">
        <f>IFERROR(__xludf.DUMMYFUNCTION("INDEX(SPLIT(A3595, ""_""), 2)"),"theway")</f>
        <v>theway</v>
      </c>
      <c r="F3595" s="1" t="s">
        <v>8668</v>
      </c>
      <c r="G3595" s="2">
        <f>IFERROR(__xludf.DUMMYFUNCTION("IF(B3595="""","""",COUNTA(SPLIT(B3595,"" "")))"),34.0)</f>
        <v>34</v>
      </c>
    </row>
    <row r="3596">
      <c r="A3596" s="1" t="s">
        <v>8663</v>
      </c>
      <c r="B3596" s="1" t="s">
        <v>8664</v>
      </c>
      <c r="C3596" s="1">
        <v>1.0</v>
      </c>
      <c r="D3596" s="1" t="s">
        <v>16113</v>
      </c>
      <c r="E3596" s="2" t="str">
        <f>IFERROR(__xludf.DUMMYFUNCTION("INDEX(SPLIT(A3596, ""_""), 2)"),"theway")</f>
        <v>theway</v>
      </c>
      <c r="F3596" s="1" t="s">
        <v>8668</v>
      </c>
      <c r="G3596" s="2">
        <f>IFERROR(__xludf.DUMMYFUNCTION("IF(B3596="""","""",COUNTA(SPLIT(B3596,"" "")))"),33.0)</f>
        <v>33</v>
      </c>
    </row>
    <row r="3597">
      <c r="A3597" s="1" t="s">
        <v>8665</v>
      </c>
      <c r="B3597" s="1" t="s">
        <v>8666</v>
      </c>
      <c r="C3597" s="1">
        <v>2.0</v>
      </c>
      <c r="D3597" s="1" t="s">
        <v>16118</v>
      </c>
      <c r="E3597" s="2" t="str">
        <f>IFERROR(__xludf.DUMMYFUNCTION("INDEX(SPLIT(A3597, ""_""), 2)"),"theway")</f>
        <v>theway</v>
      </c>
      <c r="F3597" s="1" t="s">
        <v>8668</v>
      </c>
      <c r="G3597" s="2">
        <f>IFERROR(__xludf.DUMMYFUNCTION("IF(B3597="""","""",COUNTA(SPLIT(B3597,"" "")))"),36.0)</f>
        <v>36</v>
      </c>
    </row>
    <row r="3598">
      <c r="A3598" s="1" t="s">
        <v>8667</v>
      </c>
      <c r="B3598" s="1" t="s">
        <v>8668</v>
      </c>
      <c r="C3598" s="1">
        <v>1.0</v>
      </c>
      <c r="D3598" s="1" t="s">
        <v>16113</v>
      </c>
      <c r="E3598" s="2" t="str">
        <f>IFERROR(__xludf.DUMMYFUNCTION("INDEX(SPLIT(A3598, ""_""), 2)"),"theway")</f>
        <v>theway</v>
      </c>
      <c r="F3598" s="1" t="s">
        <v>8668</v>
      </c>
      <c r="G3598" s="2">
        <f>IFERROR(__xludf.DUMMYFUNCTION("IF(B3598="""","""",COUNTA(SPLIT(B3598,"" "")))"),3.0)</f>
        <v>3</v>
      </c>
    </row>
    <row r="3599">
      <c r="A3599" s="1" t="s">
        <v>8669</v>
      </c>
      <c r="B3599" s="1" t="s">
        <v>8670</v>
      </c>
      <c r="C3599" s="1">
        <v>1.0</v>
      </c>
      <c r="D3599" s="1" t="s">
        <v>16113</v>
      </c>
      <c r="E3599" s="2" t="str">
        <f>IFERROR(__xludf.DUMMYFUNCTION("INDEX(SPLIT(A3599, ""_""), 2)"),"theway")</f>
        <v>theway</v>
      </c>
      <c r="F3599" s="1" t="s">
        <v>8668</v>
      </c>
      <c r="G3599" s="2">
        <f>IFERROR(__xludf.DUMMYFUNCTION("IF(B3599="""","""",COUNTA(SPLIT(B3599,"" "")))"),9.0)</f>
        <v>9</v>
      </c>
    </row>
    <row r="3600">
      <c r="A3600" s="1" t="s">
        <v>8671</v>
      </c>
      <c r="B3600" s="1" t="s">
        <v>8672</v>
      </c>
      <c r="C3600" s="1">
        <v>1.0</v>
      </c>
      <c r="D3600" s="1" t="s">
        <v>16113</v>
      </c>
      <c r="E3600" s="2" t="str">
        <f>IFERROR(__xludf.DUMMYFUNCTION("INDEX(SPLIT(A3600, ""_""), 2)"),"theway")</f>
        <v>theway</v>
      </c>
      <c r="F3600" s="1" t="s">
        <v>8668</v>
      </c>
      <c r="G3600" s="2">
        <f>IFERROR(__xludf.DUMMYFUNCTION("IF(B3600="""","""",COUNTA(SPLIT(B3600,"" "")))"),36.0)</f>
        <v>36</v>
      </c>
    </row>
    <row r="3601">
      <c r="A3601" s="1" t="s">
        <v>8673</v>
      </c>
      <c r="B3601" s="1" t="s">
        <v>8674</v>
      </c>
      <c r="C3601" s="1">
        <v>2.0</v>
      </c>
      <c r="D3601" s="1" t="s">
        <v>16118</v>
      </c>
      <c r="E3601" s="2" t="str">
        <f>IFERROR(__xludf.DUMMYFUNCTION("INDEX(SPLIT(A3601, ""_""), 2)"),"theway")</f>
        <v>theway</v>
      </c>
      <c r="F3601" s="1" t="s">
        <v>8668</v>
      </c>
      <c r="G3601" s="2">
        <f>IFERROR(__xludf.DUMMYFUNCTION("IF(B3601="""","""",COUNTA(SPLIT(B3601,"" "")))"),26.0)</f>
        <v>26</v>
      </c>
    </row>
    <row r="3602">
      <c r="A3602" s="1" t="s">
        <v>8675</v>
      </c>
      <c r="B3602" s="1" t="s">
        <v>8676</v>
      </c>
      <c r="C3602" s="1">
        <v>20.0</v>
      </c>
      <c r="D3602" s="1" t="s">
        <v>6082</v>
      </c>
      <c r="E3602" s="2" t="str">
        <f>IFERROR(__xludf.DUMMYFUNCTION("INDEX(SPLIT(A3602, ""_""), 2)"),"theway")</f>
        <v>theway</v>
      </c>
      <c r="F3602" s="1" t="s">
        <v>8668</v>
      </c>
      <c r="G3602" s="2">
        <f>IFERROR(__xludf.DUMMYFUNCTION("IF(B3602="""","""",COUNTA(SPLIT(B3602,"" "")))"),24.0)</f>
        <v>24</v>
      </c>
    </row>
    <row r="3603">
      <c r="A3603" s="1" t="s">
        <v>8677</v>
      </c>
      <c r="B3603" s="1" t="s">
        <v>8678</v>
      </c>
      <c r="C3603" s="1">
        <v>1.0</v>
      </c>
      <c r="D3603" s="1" t="s">
        <v>16113</v>
      </c>
      <c r="E3603" s="2" t="str">
        <f>IFERROR(__xludf.DUMMYFUNCTION("INDEX(SPLIT(A3603, ""_""), 2)"),"theway")</f>
        <v>theway</v>
      </c>
      <c r="F3603" s="1" t="s">
        <v>8668</v>
      </c>
      <c r="G3603" s="2">
        <f>IFERROR(__xludf.DUMMYFUNCTION("IF(B3603="""","""",COUNTA(SPLIT(B3603,"" "")))"),17.0)</f>
        <v>17</v>
      </c>
    </row>
    <row r="3604">
      <c r="A3604" s="1" t="s">
        <v>8679</v>
      </c>
      <c r="B3604" s="1" t="s">
        <v>8680</v>
      </c>
      <c r="C3604" s="1">
        <v>2.0</v>
      </c>
      <c r="D3604" s="1" t="s">
        <v>16118</v>
      </c>
      <c r="E3604" s="2" t="str">
        <f>IFERROR(__xludf.DUMMYFUNCTION("INDEX(SPLIT(A3604, ""_""), 2)"),"theway")</f>
        <v>theway</v>
      </c>
      <c r="F3604" s="1" t="s">
        <v>8668</v>
      </c>
      <c r="G3604" s="2">
        <f>IFERROR(__xludf.DUMMYFUNCTION("IF(B3604="""","""",COUNTA(SPLIT(B3604,"" "")))"),31.0)</f>
        <v>31</v>
      </c>
    </row>
    <row r="3605">
      <c r="A3605" s="1" t="s">
        <v>8681</v>
      </c>
      <c r="B3605" s="1" t="s">
        <v>8682</v>
      </c>
      <c r="C3605" s="1">
        <v>1.0</v>
      </c>
      <c r="D3605" s="1" t="s">
        <v>16113</v>
      </c>
      <c r="E3605" s="2" t="str">
        <f>IFERROR(__xludf.DUMMYFUNCTION("INDEX(SPLIT(A3605, ""_""), 2)"),"theway")</f>
        <v>theway</v>
      </c>
      <c r="F3605" s="1" t="s">
        <v>8668</v>
      </c>
      <c r="G3605" s="2">
        <f>IFERROR(__xludf.DUMMYFUNCTION("IF(B3605="""","""",COUNTA(SPLIT(B3605,"" "")))"),3.0)</f>
        <v>3</v>
      </c>
    </row>
    <row r="3606">
      <c r="A3606" s="1" t="s">
        <v>8683</v>
      </c>
      <c r="B3606" s="1" t="s">
        <v>8684</v>
      </c>
      <c r="C3606" s="1">
        <v>2.0</v>
      </c>
      <c r="D3606" s="1" t="s">
        <v>16118</v>
      </c>
      <c r="E3606" s="2" t="str">
        <f>IFERROR(__xludf.DUMMYFUNCTION("INDEX(SPLIT(A3606, ""_""), 2)"),"theway")</f>
        <v>theway</v>
      </c>
      <c r="F3606" s="1" t="s">
        <v>8668</v>
      </c>
      <c r="G3606" s="2">
        <f>IFERROR(__xludf.DUMMYFUNCTION("IF(B3606="""","""",COUNTA(SPLIT(B3606,"" "")))"),25.0)</f>
        <v>25</v>
      </c>
    </row>
    <row r="3607">
      <c r="A3607" s="1" t="s">
        <v>8685</v>
      </c>
      <c r="B3607" s="1" t="s">
        <v>8686</v>
      </c>
      <c r="C3607" s="1">
        <v>1.0</v>
      </c>
      <c r="D3607" s="1" t="s">
        <v>16113</v>
      </c>
      <c r="E3607" s="2" t="str">
        <f>IFERROR(__xludf.DUMMYFUNCTION("INDEX(SPLIT(A3607, ""_""), 2)"),"theway")</f>
        <v>theway</v>
      </c>
      <c r="F3607" s="1" t="s">
        <v>8668</v>
      </c>
      <c r="G3607" s="2">
        <f>IFERROR(__xludf.DUMMYFUNCTION("IF(B3607="""","""",COUNTA(SPLIT(B3607,"" "")))"),6.0)</f>
        <v>6</v>
      </c>
    </row>
    <row r="3608">
      <c r="A3608" s="1" t="s">
        <v>8687</v>
      </c>
      <c r="B3608" s="1" t="s">
        <v>8688</v>
      </c>
      <c r="C3608" s="1">
        <v>2.0</v>
      </c>
      <c r="D3608" s="1" t="s">
        <v>16118</v>
      </c>
      <c r="E3608" s="2" t="str">
        <f>IFERROR(__xludf.DUMMYFUNCTION("INDEX(SPLIT(A3608, ""_""), 2)"),"theway")</f>
        <v>theway</v>
      </c>
      <c r="F3608" s="1" t="s">
        <v>8668</v>
      </c>
      <c r="G3608" s="2">
        <f>IFERROR(__xludf.DUMMYFUNCTION("IF(B3608="""","""",COUNTA(SPLIT(B3608,"" "")))"),30.0)</f>
        <v>30</v>
      </c>
    </row>
    <row r="3609">
      <c r="A3609" s="1" t="s">
        <v>8689</v>
      </c>
      <c r="B3609" s="1" t="s">
        <v>8690</v>
      </c>
      <c r="C3609" s="1">
        <v>1.0</v>
      </c>
      <c r="D3609" s="1" t="s">
        <v>16113</v>
      </c>
      <c r="E3609" s="2" t="str">
        <f>IFERROR(__xludf.DUMMYFUNCTION("INDEX(SPLIT(A3609, ""_""), 2)"),"theway")</f>
        <v>theway</v>
      </c>
      <c r="F3609" s="1" t="s">
        <v>8668</v>
      </c>
      <c r="G3609" s="2">
        <f>IFERROR(__xludf.DUMMYFUNCTION("IF(B3609="""","""",COUNTA(SPLIT(B3609,"" "")))"),20.0)</f>
        <v>20</v>
      </c>
    </row>
    <row r="3610">
      <c r="A3610" s="1" t="s">
        <v>8691</v>
      </c>
      <c r="B3610" s="1" t="s">
        <v>8692</v>
      </c>
      <c r="C3610" s="1">
        <v>1.0</v>
      </c>
      <c r="D3610" s="1" t="s">
        <v>16113</v>
      </c>
      <c r="E3610" s="2" t="str">
        <f>IFERROR(__xludf.DUMMYFUNCTION("INDEX(SPLIT(A3610, ""_""), 2)"),"theway")</f>
        <v>theway</v>
      </c>
      <c r="F3610" s="1" t="s">
        <v>8668</v>
      </c>
      <c r="G3610" s="2">
        <f>IFERROR(__xludf.DUMMYFUNCTION("IF(B3610="""","""",COUNTA(SPLIT(B3610,"" "")))"),34.0)</f>
        <v>34</v>
      </c>
    </row>
    <row r="3611">
      <c r="A3611" s="1" t="s">
        <v>8693</v>
      </c>
      <c r="B3611" s="1" t="s">
        <v>8694</v>
      </c>
      <c r="C3611" s="1">
        <v>1.0</v>
      </c>
      <c r="D3611" s="1" t="s">
        <v>16113</v>
      </c>
      <c r="E3611" s="2" t="str">
        <f>IFERROR(__xludf.DUMMYFUNCTION("INDEX(SPLIT(A3611, ""_""), 2)"),"theway")</f>
        <v>theway</v>
      </c>
      <c r="F3611" s="1" t="s">
        <v>8668</v>
      </c>
      <c r="G3611" s="2">
        <f>IFERROR(__xludf.DUMMYFUNCTION("IF(B3611="""","""",COUNTA(SPLIT(B3611,"" "")))"),23.0)</f>
        <v>23</v>
      </c>
    </row>
    <row r="3612">
      <c r="A3612" s="1" t="s">
        <v>8695</v>
      </c>
      <c r="B3612" s="1" t="s">
        <v>8696</v>
      </c>
      <c r="C3612" s="1">
        <v>2.0</v>
      </c>
      <c r="D3612" s="1" t="s">
        <v>16118</v>
      </c>
      <c r="E3612" s="2" t="str">
        <f>IFERROR(__xludf.DUMMYFUNCTION("INDEX(SPLIT(A3612, ""_""), 2)"),"theway")</f>
        <v>theway</v>
      </c>
      <c r="F3612" s="1" t="s">
        <v>8668</v>
      </c>
      <c r="G3612" s="2">
        <f>IFERROR(__xludf.DUMMYFUNCTION("IF(B3612="""","""",COUNTA(SPLIT(B3612,"" "")))"),34.0)</f>
        <v>34</v>
      </c>
    </row>
    <row r="3613">
      <c r="A3613" s="1" t="s">
        <v>8697</v>
      </c>
      <c r="B3613" s="1" t="s">
        <v>8698</v>
      </c>
      <c r="C3613" s="1">
        <v>1.0</v>
      </c>
      <c r="D3613" s="1" t="s">
        <v>16113</v>
      </c>
      <c r="E3613" s="2" t="str">
        <f>IFERROR(__xludf.DUMMYFUNCTION("INDEX(SPLIT(A3613, ""_""), 2)"),"theway")</f>
        <v>theway</v>
      </c>
      <c r="F3613" s="1" t="s">
        <v>8668</v>
      </c>
      <c r="G3613" s="2">
        <f>IFERROR(__xludf.DUMMYFUNCTION("IF(B3613="""","""",COUNTA(SPLIT(B3613,"" "")))"),30.0)</f>
        <v>30</v>
      </c>
    </row>
    <row r="3614">
      <c r="A3614" s="1" t="s">
        <v>8699</v>
      </c>
      <c r="B3614" s="1" t="s">
        <v>8700</v>
      </c>
      <c r="C3614" s="1">
        <v>2.0</v>
      </c>
      <c r="D3614" s="1" t="s">
        <v>16118</v>
      </c>
      <c r="E3614" s="2" t="str">
        <f>IFERROR(__xludf.DUMMYFUNCTION("INDEX(SPLIT(A3614, ""_""), 2)"),"theway")</f>
        <v>theway</v>
      </c>
      <c r="F3614" s="1" t="s">
        <v>8668</v>
      </c>
      <c r="G3614" s="2">
        <f>IFERROR(__xludf.DUMMYFUNCTION("IF(B3614="""","""",COUNTA(SPLIT(B3614,"" "")))"),35.0)</f>
        <v>35</v>
      </c>
    </row>
    <row r="3615">
      <c r="A3615" s="1" t="s">
        <v>8701</v>
      </c>
      <c r="B3615" s="1" t="s">
        <v>8702</v>
      </c>
      <c r="C3615" s="1">
        <v>1.0</v>
      </c>
      <c r="D3615" s="1" t="s">
        <v>16113</v>
      </c>
      <c r="E3615" s="2" t="str">
        <f>IFERROR(__xludf.DUMMYFUNCTION("INDEX(SPLIT(A3615, ""_""), 2)"),"theway")</f>
        <v>theway</v>
      </c>
      <c r="F3615" s="1" t="s">
        <v>8668</v>
      </c>
      <c r="G3615" s="2">
        <f>IFERROR(__xludf.DUMMYFUNCTION("IF(B3615="""","""",COUNTA(SPLIT(B3615,"" "")))"),27.0)</f>
        <v>27</v>
      </c>
    </row>
    <row r="3616">
      <c r="A3616" s="1" t="s">
        <v>8703</v>
      </c>
      <c r="B3616" s="1" t="s">
        <v>8704</v>
      </c>
      <c r="C3616" s="1">
        <v>1.0</v>
      </c>
      <c r="D3616" s="1" t="s">
        <v>16113</v>
      </c>
      <c r="E3616" s="2" t="str">
        <f>IFERROR(__xludf.DUMMYFUNCTION("INDEX(SPLIT(A3616, ""_""), 2)"),"theway")</f>
        <v>theway</v>
      </c>
      <c r="F3616" s="1" t="s">
        <v>8668</v>
      </c>
      <c r="G3616" s="2">
        <f>IFERROR(__xludf.DUMMYFUNCTION("IF(B3616="""","""",COUNTA(SPLIT(B3616,"" "")))"),14.0)</f>
        <v>14</v>
      </c>
    </row>
    <row r="3617">
      <c r="A3617" s="1" t="s">
        <v>8705</v>
      </c>
      <c r="B3617" s="1" t="s">
        <v>8706</v>
      </c>
      <c r="C3617" s="1">
        <v>1.0</v>
      </c>
      <c r="D3617" s="1" t="s">
        <v>16113</v>
      </c>
      <c r="E3617" s="2" t="str">
        <f>IFERROR(__xludf.DUMMYFUNCTION("INDEX(SPLIT(A3617, ""_""), 2)"),"theway")</f>
        <v>theway</v>
      </c>
      <c r="F3617" s="1" t="s">
        <v>8668</v>
      </c>
      <c r="G3617" s="2">
        <f>IFERROR(__xludf.DUMMYFUNCTION("IF(B3617="""","""",COUNTA(SPLIT(B3617,"" "")))"),30.0)</f>
        <v>30</v>
      </c>
    </row>
    <row r="3618">
      <c r="A3618" s="1" t="s">
        <v>8707</v>
      </c>
      <c r="B3618" s="1" t="s">
        <v>8708</v>
      </c>
      <c r="C3618" s="1">
        <v>2.0</v>
      </c>
      <c r="D3618" s="1" t="s">
        <v>16118</v>
      </c>
      <c r="E3618" s="2" t="str">
        <f>IFERROR(__xludf.DUMMYFUNCTION("INDEX(SPLIT(A3618, ""_""), 2)"),"theway")</f>
        <v>theway</v>
      </c>
      <c r="F3618" s="1" t="s">
        <v>8668</v>
      </c>
      <c r="G3618" s="2">
        <f>IFERROR(__xludf.DUMMYFUNCTION("IF(B3618="""","""",COUNTA(SPLIT(B3618,"" "")))"),21.0)</f>
        <v>21</v>
      </c>
    </row>
    <row r="3619">
      <c r="A3619" s="1" t="s">
        <v>8709</v>
      </c>
      <c r="B3619" s="1" t="s">
        <v>8710</v>
      </c>
      <c r="C3619" s="1">
        <v>1.0</v>
      </c>
      <c r="D3619" s="1" t="s">
        <v>16113</v>
      </c>
      <c r="E3619" s="2" t="str">
        <f>IFERROR(__xludf.DUMMYFUNCTION("INDEX(SPLIT(A3619, ""_""), 2)"),"theway")</f>
        <v>theway</v>
      </c>
      <c r="F3619" s="1" t="s">
        <v>8668</v>
      </c>
      <c r="G3619" s="2">
        <f>IFERROR(__xludf.DUMMYFUNCTION("IF(B3619="""","""",COUNTA(SPLIT(B3619,"" "")))"),7.0)</f>
        <v>7</v>
      </c>
    </row>
    <row r="3620">
      <c r="A3620" s="1" t="s">
        <v>8711</v>
      </c>
      <c r="B3620" s="1" t="s">
        <v>8712</v>
      </c>
      <c r="C3620" s="1">
        <v>2.0</v>
      </c>
      <c r="D3620" s="1" t="s">
        <v>16118</v>
      </c>
      <c r="E3620" s="2" t="str">
        <f>IFERROR(__xludf.DUMMYFUNCTION("INDEX(SPLIT(A3620, ""_""), 2)"),"theway")</f>
        <v>theway</v>
      </c>
      <c r="F3620" s="1" t="s">
        <v>8668</v>
      </c>
      <c r="G3620" s="2">
        <f>IFERROR(__xludf.DUMMYFUNCTION("IF(B3620="""","""",COUNTA(SPLIT(B3620,"" "")))"),30.0)</f>
        <v>30</v>
      </c>
    </row>
    <row r="3621">
      <c r="A3621" s="1" t="s">
        <v>8713</v>
      </c>
      <c r="B3621" s="1" t="s">
        <v>8714</v>
      </c>
      <c r="C3621" s="1">
        <v>1.0</v>
      </c>
      <c r="D3621" s="1" t="s">
        <v>16113</v>
      </c>
      <c r="E3621" s="2" t="str">
        <f>IFERROR(__xludf.DUMMYFUNCTION("INDEX(SPLIT(A3621, ""_""), 2)"),"theway")</f>
        <v>theway</v>
      </c>
      <c r="F3621" s="1" t="s">
        <v>8668</v>
      </c>
      <c r="G3621" s="2">
        <f>IFERROR(__xludf.DUMMYFUNCTION("IF(B3621="""","""",COUNTA(SPLIT(B3621,"" "")))"),14.0)</f>
        <v>14</v>
      </c>
    </row>
    <row r="3622">
      <c r="A3622" s="1" t="s">
        <v>8715</v>
      </c>
      <c r="B3622" s="1" t="s">
        <v>8716</v>
      </c>
      <c r="C3622" s="1">
        <v>2.0</v>
      </c>
      <c r="D3622" s="1" t="s">
        <v>16118</v>
      </c>
      <c r="E3622" s="2" t="str">
        <f>IFERROR(__xludf.DUMMYFUNCTION("INDEX(SPLIT(A3622, ""_""), 2)"),"theway")</f>
        <v>theway</v>
      </c>
      <c r="F3622" s="1" t="s">
        <v>8668</v>
      </c>
      <c r="G3622" s="2">
        <f>IFERROR(__xludf.DUMMYFUNCTION("IF(B3622="""","""",COUNTA(SPLIT(B3622,"" "")))"),27.0)</f>
        <v>27</v>
      </c>
    </row>
    <row r="3623">
      <c r="A3623" s="1" t="s">
        <v>8717</v>
      </c>
      <c r="B3623" s="1" t="s">
        <v>8718</v>
      </c>
      <c r="C3623" s="1">
        <v>1.0</v>
      </c>
      <c r="D3623" s="1" t="s">
        <v>16113</v>
      </c>
      <c r="E3623" s="2" t="str">
        <f>IFERROR(__xludf.DUMMYFUNCTION("INDEX(SPLIT(A3623, ""_""), 2)"),"theway")</f>
        <v>theway</v>
      </c>
      <c r="F3623" s="1" t="s">
        <v>8668</v>
      </c>
      <c r="G3623" s="2">
        <f>IFERROR(__xludf.DUMMYFUNCTION("IF(B3623="""","""",COUNTA(SPLIT(B3623,"" "")))"),24.0)</f>
        <v>24</v>
      </c>
    </row>
    <row r="3624">
      <c r="A3624" s="1" t="s">
        <v>8719</v>
      </c>
      <c r="B3624" s="1" t="s">
        <v>8720</v>
      </c>
      <c r="C3624" s="1">
        <v>1.0</v>
      </c>
      <c r="D3624" s="1" t="s">
        <v>16113</v>
      </c>
      <c r="E3624" s="2" t="str">
        <f>IFERROR(__xludf.DUMMYFUNCTION("INDEX(SPLIT(A3624, ""_""), 2)"),"theway")</f>
        <v>theway</v>
      </c>
      <c r="F3624" s="1" t="s">
        <v>8668</v>
      </c>
      <c r="G3624" s="2">
        <f>IFERROR(__xludf.DUMMYFUNCTION("IF(B3624="""","""",COUNTA(SPLIT(B3624,"" "")))"),25.0)</f>
        <v>25</v>
      </c>
    </row>
    <row r="3625">
      <c r="A3625" s="1" t="s">
        <v>8721</v>
      </c>
      <c r="B3625" s="1" t="s">
        <v>8722</v>
      </c>
      <c r="C3625" s="1">
        <v>1.0</v>
      </c>
      <c r="D3625" s="1" t="s">
        <v>16113</v>
      </c>
      <c r="E3625" s="2" t="str">
        <f>IFERROR(__xludf.DUMMYFUNCTION("INDEX(SPLIT(A3625, ""_""), 2)"),"theway")</f>
        <v>theway</v>
      </c>
      <c r="F3625" s="1" t="s">
        <v>8668</v>
      </c>
      <c r="G3625" s="2">
        <f>IFERROR(__xludf.DUMMYFUNCTION("IF(B3625="""","""",COUNTA(SPLIT(B3625,"" "")))"),10.0)</f>
        <v>10</v>
      </c>
    </row>
    <row r="3626">
      <c r="A3626" s="1" t="s">
        <v>8723</v>
      </c>
      <c r="B3626" s="1" t="s">
        <v>8724</v>
      </c>
      <c r="C3626" s="1">
        <v>1.0</v>
      </c>
      <c r="D3626" s="1" t="s">
        <v>16113</v>
      </c>
      <c r="E3626" s="2" t="str">
        <f>IFERROR(__xludf.DUMMYFUNCTION("INDEX(SPLIT(A3626, ""_""), 2)"),"theway")</f>
        <v>theway</v>
      </c>
      <c r="F3626" s="1" t="s">
        <v>8668</v>
      </c>
      <c r="G3626" s="2">
        <f>IFERROR(__xludf.DUMMYFUNCTION("IF(B3626="""","""",COUNTA(SPLIT(B3626,"" "")))"),9.0)</f>
        <v>9</v>
      </c>
    </row>
    <row r="3627">
      <c r="A3627" s="1" t="s">
        <v>8725</v>
      </c>
      <c r="B3627" s="1" t="s">
        <v>8726</v>
      </c>
      <c r="C3627" s="1">
        <v>1.0</v>
      </c>
      <c r="D3627" s="1" t="s">
        <v>16113</v>
      </c>
      <c r="E3627" s="2" t="str">
        <f>IFERROR(__xludf.DUMMYFUNCTION("INDEX(SPLIT(A3627, ""_""), 2)"),"theway")</f>
        <v>theway</v>
      </c>
      <c r="F3627" s="1" t="s">
        <v>8668</v>
      </c>
      <c r="G3627" s="2">
        <f>IFERROR(__xludf.DUMMYFUNCTION("IF(B3627="""","""",COUNTA(SPLIT(B3627,"" "")))"),16.0)</f>
        <v>16</v>
      </c>
    </row>
    <row r="3628">
      <c r="A3628" s="1" t="s">
        <v>8727</v>
      </c>
      <c r="B3628" s="1" t="s">
        <v>8728</v>
      </c>
      <c r="C3628" s="1">
        <v>1.0</v>
      </c>
      <c r="D3628" s="1" t="s">
        <v>16113</v>
      </c>
      <c r="E3628" s="2" t="str">
        <f>IFERROR(__xludf.DUMMYFUNCTION("INDEX(SPLIT(A3628, ""_""), 2)"),"theway")</f>
        <v>theway</v>
      </c>
      <c r="F3628" s="1" t="s">
        <v>8668</v>
      </c>
      <c r="G3628" s="2">
        <f>IFERROR(__xludf.DUMMYFUNCTION("IF(B3628="""","""",COUNTA(SPLIT(B3628,"" "")))"),22.0)</f>
        <v>22</v>
      </c>
    </row>
    <row r="3629">
      <c r="A3629" s="1" t="s">
        <v>8729</v>
      </c>
      <c r="B3629" s="1" t="s">
        <v>8730</v>
      </c>
      <c r="C3629" s="1">
        <v>1.0</v>
      </c>
      <c r="D3629" s="1" t="s">
        <v>16113</v>
      </c>
      <c r="E3629" s="2" t="str">
        <f>IFERROR(__xludf.DUMMYFUNCTION("INDEX(SPLIT(A3629, ""_""), 2)"),"theway")</f>
        <v>theway</v>
      </c>
      <c r="F3629" s="1" t="s">
        <v>8668</v>
      </c>
      <c r="G3629" s="2">
        <f>IFERROR(__xludf.DUMMYFUNCTION("IF(B3629="""","""",COUNTA(SPLIT(B3629,"" "")))"),25.0)</f>
        <v>25</v>
      </c>
    </row>
    <row r="3630">
      <c r="A3630" s="1" t="s">
        <v>8731</v>
      </c>
      <c r="B3630" s="1" t="s">
        <v>8732</v>
      </c>
      <c r="C3630" s="1">
        <v>1.0</v>
      </c>
      <c r="D3630" s="1" t="s">
        <v>16113</v>
      </c>
      <c r="E3630" s="2" t="str">
        <f>IFERROR(__xludf.DUMMYFUNCTION("INDEX(SPLIT(A3630, ""_""), 2)"),"theway")</f>
        <v>theway</v>
      </c>
      <c r="F3630" s="1" t="s">
        <v>8668</v>
      </c>
      <c r="G3630" s="2">
        <f>IFERROR(__xludf.DUMMYFUNCTION("IF(B3630="""","""",COUNTA(SPLIT(B3630,"" "")))"),25.0)</f>
        <v>25</v>
      </c>
    </row>
    <row r="3631">
      <c r="A3631" s="1" t="s">
        <v>8733</v>
      </c>
      <c r="B3631" s="1" t="s">
        <v>8734</v>
      </c>
      <c r="C3631" s="1">
        <v>1.0</v>
      </c>
      <c r="D3631" s="1" t="s">
        <v>16113</v>
      </c>
      <c r="E3631" s="2" t="str">
        <f>IFERROR(__xludf.DUMMYFUNCTION("INDEX(SPLIT(A3631, ""_""), 2)"),"theway")</f>
        <v>theway</v>
      </c>
      <c r="F3631" s="1" t="s">
        <v>8668</v>
      </c>
      <c r="G3631" s="2">
        <f>IFERROR(__xludf.DUMMYFUNCTION("IF(B3631="""","""",COUNTA(SPLIT(B3631,"" "")))"),26.0)</f>
        <v>26</v>
      </c>
    </row>
    <row r="3632">
      <c r="A3632" s="1" t="s">
        <v>8735</v>
      </c>
      <c r="B3632" s="1" t="s">
        <v>8736</v>
      </c>
      <c r="C3632" s="1">
        <v>1.0</v>
      </c>
      <c r="D3632" s="1" t="s">
        <v>16113</v>
      </c>
      <c r="E3632" s="2" t="str">
        <f>IFERROR(__xludf.DUMMYFUNCTION("INDEX(SPLIT(A3632, ""_""), 2)"),"theway")</f>
        <v>theway</v>
      </c>
      <c r="F3632" s="1" t="s">
        <v>8668</v>
      </c>
      <c r="G3632" s="2">
        <f>IFERROR(__xludf.DUMMYFUNCTION("IF(B3632="""","""",COUNTA(SPLIT(B3632,"" "")))"),27.0)</f>
        <v>27</v>
      </c>
    </row>
    <row r="3633">
      <c r="A3633" s="1" t="s">
        <v>8737</v>
      </c>
      <c r="B3633" s="1" t="s">
        <v>8738</v>
      </c>
      <c r="C3633" s="1">
        <v>1.0</v>
      </c>
      <c r="D3633" s="1" t="s">
        <v>16113</v>
      </c>
      <c r="E3633" s="2" t="str">
        <f>IFERROR(__xludf.DUMMYFUNCTION("INDEX(SPLIT(A3633, ""_""), 2)"),"theway")</f>
        <v>theway</v>
      </c>
      <c r="F3633" s="1" t="s">
        <v>8668</v>
      </c>
      <c r="G3633" s="2">
        <f>IFERROR(__xludf.DUMMYFUNCTION("IF(B3633="""","""",COUNTA(SPLIT(B3633,"" "")))"),26.0)</f>
        <v>26</v>
      </c>
    </row>
    <row r="3634">
      <c r="A3634" s="1" t="s">
        <v>8739</v>
      </c>
      <c r="B3634" s="1" t="s">
        <v>8740</v>
      </c>
      <c r="C3634" s="1">
        <v>1.0</v>
      </c>
      <c r="D3634" s="1" t="s">
        <v>16113</v>
      </c>
      <c r="E3634" s="2" t="str">
        <f>IFERROR(__xludf.DUMMYFUNCTION("INDEX(SPLIT(A3634, ""_""), 2)"),"theway")</f>
        <v>theway</v>
      </c>
      <c r="F3634" s="1" t="s">
        <v>8668</v>
      </c>
      <c r="G3634" s="2">
        <f>IFERROR(__xludf.DUMMYFUNCTION("IF(B3634="""","""",COUNTA(SPLIT(B3634,"" "")))"),27.0)</f>
        <v>27</v>
      </c>
    </row>
    <row r="3635">
      <c r="A3635" s="1" t="s">
        <v>8741</v>
      </c>
      <c r="B3635" s="1" t="s">
        <v>8742</v>
      </c>
      <c r="C3635" s="1">
        <v>1.0</v>
      </c>
      <c r="D3635" s="1" t="s">
        <v>16113</v>
      </c>
      <c r="E3635" s="2" t="str">
        <f>IFERROR(__xludf.DUMMYFUNCTION("INDEX(SPLIT(A3635, ""_""), 2)"),"theway")</f>
        <v>theway</v>
      </c>
      <c r="F3635" s="1" t="s">
        <v>8668</v>
      </c>
      <c r="G3635" s="2">
        <f>IFERROR(__xludf.DUMMYFUNCTION("IF(B3635="""","""",COUNTA(SPLIT(B3635,"" "")))"),34.0)</f>
        <v>34</v>
      </c>
    </row>
    <row r="3636">
      <c r="A3636" s="1" t="s">
        <v>8743</v>
      </c>
      <c r="B3636" s="1" t="s">
        <v>8744</v>
      </c>
      <c r="C3636" s="1">
        <v>1.0</v>
      </c>
      <c r="D3636" s="1" t="s">
        <v>16113</v>
      </c>
      <c r="E3636" s="2" t="str">
        <f>IFERROR(__xludf.DUMMYFUNCTION("INDEX(SPLIT(A3636, ""_""), 2)"),"theway")</f>
        <v>theway</v>
      </c>
      <c r="F3636" s="1" t="s">
        <v>8668</v>
      </c>
      <c r="G3636" s="2">
        <f>IFERROR(__xludf.DUMMYFUNCTION("IF(B3636="""","""",COUNTA(SPLIT(B3636,"" "")))"),15.0)</f>
        <v>15</v>
      </c>
    </row>
    <row r="3637">
      <c r="A3637" s="1" t="s">
        <v>8745</v>
      </c>
      <c r="B3637" s="1" t="s">
        <v>8746</v>
      </c>
      <c r="C3637" s="1">
        <v>1.0</v>
      </c>
      <c r="D3637" s="1" t="s">
        <v>16113</v>
      </c>
      <c r="E3637" s="2" t="str">
        <f>IFERROR(__xludf.DUMMYFUNCTION("INDEX(SPLIT(A3637, ""_""), 2)"),"theway")</f>
        <v>theway</v>
      </c>
      <c r="F3637" s="1" t="s">
        <v>8668</v>
      </c>
      <c r="G3637" s="2">
        <f>IFERROR(__xludf.DUMMYFUNCTION("IF(B3637="""","""",COUNTA(SPLIT(B3637,"" "")))"),23.0)</f>
        <v>23</v>
      </c>
    </row>
    <row r="3638">
      <c r="A3638" s="1" t="s">
        <v>8747</v>
      </c>
      <c r="B3638" s="1" t="s">
        <v>8748</v>
      </c>
      <c r="C3638" s="1">
        <v>1.0</v>
      </c>
      <c r="D3638" s="1" t="s">
        <v>16113</v>
      </c>
      <c r="E3638" s="2" t="str">
        <f>IFERROR(__xludf.DUMMYFUNCTION("INDEX(SPLIT(A3638, ""_""), 2)"),"theway")</f>
        <v>theway</v>
      </c>
      <c r="F3638" s="1" t="s">
        <v>8668</v>
      </c>
      <c r="G3638" s="2">
        <f>IFERROR(__xludf.DUMMYFUNCTION("IF(B3638="""","""",COUNTA(SPLIT(B3638,"" "")))"),37.0)</f>
        <v>37</v>
      </c>
    </row>
    <row r="3639">
      <c r="A3639" s="1" t="s">
        <v>8749</v>
      </c>
      <c r="B3639" s="1" t="s">
        <v>8750</v>
      </c>
      <c r="C3639" s="1">
        <v>1.0</v>
      </c>
      <c r="D3639" s="1" t="s">
        <v>16113</v>
      </c>
      <c r="E3639" s="2" t="str">
        <f>IFERROR(__xludf.DUMMYFUNCTION("INDEX(SPLIT(A3639, ""_""), 2)"),"transporter")</f>
        <v>transporter</v>
      </c>
      <c r="F3639" s="1" t="s">
        <v>16169</v>
      </c>
      <c r="G3639" s="2">
        <f>IFERROR(__xludf.DUMMYFUNCTION("IF(B3639="""","""",COUNTA(SPLIT(B3639,"" "")))"),6.0)</f>
        <v>6</v>
      </c>
    </row>
    <row r="3640">
      <c r="A3640" s="1" t="s">
        <v>8751</v>
      </c>
      <c r="B3640" s="1" t="s">
        <v>8752</v>
      </c>
      <c r="C3640" s="1">
        <v>1.0</v>
      </c>
      <c r="D3640" s="1" t="s">
        <v>16113</v>
      </c>
      <c r="E3640" s="2" t="str">
        <f>IFERROR(__xludf.DUMMYFUNCTION("INDEX(SPLIT(A3640, ""_""), 2)"),"transporter")</f>
        <v>transporter</v>
      </c>
      <c r="F3640" s="1" t="s">
        <v>16169</v>
      </c>
      <c r="G3640" s="2">
        <f>IFERROR(__xludf.DUMMYFUNCTION("IF(B3640="""","""",COUNTA(SPLIT(B3640,"" "")))"),10.0)</f>
        <v>10</v>
      </c>
    </row>
    <row r="3641">
      <c r="A3641" s="1" t="s">
        <v>8753</v>
      </c>
      <c r="B3641" s="1" t="s">
        <v>8754</v>
      </c>
      <c r="C3641" s="1">
        <v>1.0</v>
      </c>
      <c r="D3641" s="1" t="s">
        <v>16113</v>
      </c>
      <c r="E3641" s="2" t="str">
        <f>IFERROR(__xludf.DUMMYFUNCTION("INDEX(SPLIT(A3641, ""_""), 2)"),"transporter")</f>
        <v>transporter</v>
      </c>
      <c r="F3641" s="1" t="s">
        <v>16169</v>
      </c>
      <c r="G3641" s="2">
        <f>IFERROR(__xludf.DUMMYFUNCTION("IF(B3641="""","""",COUNTA(SPLIT(B3641,"" "")))"),7.0)</f>
        <v>7</v>
      </c>
    </row>
    <row r="3642">
      <c r="A3642" s="1" t="s">
        <v>8755</v>
      </c>
      <c r="B3642" s="1" t="s">
        <v>8756</v>
      </c>
      <c r="C3642" s="1">
        <v>1.0</v>
      </c>
      <c r="D3642" s="1" t="s">
        <v>16113</v>
      </c>
      <c r="E3642" s="2" t="str">
        <f>IFERROR(__xludf.DUMMYFUNCTION("INDEX(SPLIT(A3642, ""_""), 2)"),"transporter")</f>
        <v>transporter</v>
      </c>
      <c r="F3642" s="1" t="s">
        <v>16169</v>
      </c>
      <c r="G3642" s="2">
        <f>IFERROR(__xludf.DUMMYFUNCTION("IF(B3642="""","""",COUNTA(SPLIT(B3642,"" "")))"),9.0)</f>
        <v>9</v>
      </c>
    </row>
    <row r="3643">
      <c r="A3643" s="1" t="s">
        <v>8757</v>
      </c>
      <c r="B3643" s="1" t="s">
        <v>8758</v>
      </c>
      <c r="C3643" s="1">
        <v>1.0</v>
      </c>
      <c r="D3643" s="1" t="s">
        <v>16113</v>
      </c>
      <c r="E3643" s="2" t="str">
        <f>IFERROR(__xludf.DUMMYFUNCTION("INDEX(SPLIT(A3643, ""_""), 2)"),"transporter")</f>
        <v>transporter</v>
      </c>
      <c r="F3643" s="1" t="s">
        <v>16169</v>
      </c>
      <c r="G3643" s="2">
        <f>IFERROR(__xludf.DUMMYFUNCTION("IF(B3643="""","""",COUNTA(SPLIT(B3643,"" "")))"),6.0)</f>
        <v>6</v>
      </c>
    </row>
    <row r="3644">
      <c r="A3644" s="1" t="s">
        <v>8759</v>
      </c>
      <c r="B3644" s="1" t="s">
        <v>8760</v>
      </c>
      <c r="C3644" s="1">
        <v>1.0</v>
      </c>
      <c r="D3644" s="1" t="s">
        <v>16113</v>
      </c>
      <c r="E3644" s="2" t="str">
        <f>IFERROR(__xludf.DUMMYFUNCTION("INDEX(SPLIT(A3644, ""_""), 2)"),"transporter")</f>
        <v>transporter</v>
      </c>
      <c r="F3644" s="1" t="s">
        <v>16169</v>
      </c>
      <c r="G3644" s="2">
        <f>IFERROR(__xludf.DUMMYFUNCTION("IF(B3644="""","""",COUNTA(SPLIT(B3644,"" "")))"),16.0)</f>
        <v>16</v>
      </c>
    </row>
    <row r="3645">
      <c r="A3645" s="1" t="s">
        <v>8761</v>
      </c>
      <c r="B3645" s="1" t="s">
        <v>8762</v>
      </c>
      <c r="C3645" s="1">
        <v>1.0</v>
      </c>
      <c r="D3645" s="1" t="s">
        <v>16113</v>
      </c>
      <c r="E3645" s="2" t="str">
        <f>IFERROR(__xludf.DUMMYFUNCTION("INDEX(SPLIT(A3645, ""_""), 2)"),"transporter")</f>
        <v>transporter</v>
      </c>
      <c r="F3645" s="1" t="s">
        <v>16169</v>
      </c>
      <c r="G3645" s="2">
        <f>IFERROR(__xludf.DUMMYFUNCTION("IF(B3645="""","""",COUNTA(SPLIT(B3645,"" "")))"),16.0)</f>
        <v>16</v>
      </c>
    </row>
    <row r="3646">
      <c r="A3646" s="1" t="s">
        <v>8763</v>
      </c>
      <c r="B3646" s="1" t="s">
        <v>8764</v>
      </c>
      <c r="C3646" s="1">
        <v>1.0</v>
      </c>
      <c r="D3646" s="1" t="s">
        <v>16113</v>
      </c>
      <c r="E3646" s="2" t="str">
        <f>IFERROR(__xludf.DUMMYFUNCTION("INDEX(SPLIT(A3646, ""_""), 2)"),"transporter")</f>
        <v>transporter</v>
      </c>
      <c r="F3646" s="1" t="s">
        <v>16169</v>
      </c>
      <c r="G3646" s="2">
        <f>IFERROR(__xludf.DUMMYFUNCTION("IF(B3646="""","""",COUNTA(SPLIT(B3646,"" "")))"),20.0)</f>
        <v>20</v>
      </c>
    </row>
    <row r="3647">
      <c r="A3647" s="1" t="s">
        <v>8765</v>
      </c>
      <c r="B3647" s="1" t="s">
        <v>8766</v>
      </c>
      <c r="C3647" s="1">
        <v>1.0</v>
      </c>
      <c r="D3647" s="1" t="s">
        <v>16113</v>
      </c>
      <c r="E3647" s="2" t="str">
        <f>IFERROR(__xludf.DUMMYFUNCTION("INDEX(SPLIT(A3647, ""_""), 2)"),"transporter")</f>
        <v>transporter</v>
      </c>
      <c r="F3647" s="1" t="s">
        <v>16169</v>
      </c>
      <c r="G3647" s="2">
        <f>IFERROR(__xludf.DUMMYFUNCTION("IF(B3647="""","""",COUNTA(SPLIT(B3647,"" "")))"),28.0)</f>
        <v>28</v>
      </c>
    </row>
    <row r="3648">
      <c r="A3648" s="1" t="s">
        <v>8767</v>
      </c>
      <c r="B3648" s="1" t="s">
        <v>8768</v>
      </c>
      <c r="C3648" s="1">
        <v>1.0</v>
      </c>
      <c r="D3648" s="1" t="s">
        <v>16113</v>
      </c>
      <c r="E3648" s="2" t="str">
        <f>IFERROR(__xludf.DUMMYFUNCTION("INDEX(SPLIT(A3648, ""_""), 2)"),"transporter")</f>
        <v>transporter</v>
      </c>
      <c r="F3648" s="1" t="s">
        <v>16169</v>
      </c>
      <c r="G3648" s="2">
        <f>IFERROR(__xludf.DUMMYFUNCTION("IF(B3648="""","""",COUNTA(SPLIT(B3648,"" "")))"),8.0)</f>
        <v>8</v>
      </c>
    </row>
    <row r="3649">
      <c r="A3649" s="1" t="s">
        <v>8769</v>
      </c>
      <c r="B3649" s="1" t="s">
        <v>8770</v>
      </c>
      <c r="C3649" s="1">
        <v>1.0</v>
      </c>
      <c r="D3649" s="1" t="s">
        <v>16113</v>
      </c>
      <c r="E3649" s="2" t="str">
        <f>IFERROR(__xludf.DUMMYFUNCTION("INDEX(SPLIT(A3649, ""_""), 2)"),"transporter")</f>
        <v>transporter</v>
      </c>
      <c r="F3649" s="1" t="s">
        <v>16169</v>
      </c>
      <c r="G3649" s="2">
        <f>IFERROR(__xludf.DUMMYFUNCTION("IF(B3649="""","""",COUNTA(SPLIT(B3649,"" "")))"),12.0)</f>
        <v>12</v>
      </c>
    </row>
    <row r="3650">
      <c r="A3650" s="1" t="s">
        <v>8771</v>
      </c>
      <c r="B3650" s="1" t="s">
        <v>8772</v>
      </c>
      <c r="C3650" s="1">
        <v>1.0</v>
      </c>
      <c r="D3650" s="1" t="s">
        <v>16113</v>
      </c>
      <c r="E3650" s="2" t="str">
        <f>IFERROR(__xludf.DUMMYFUNCTION("INDEX(SPLIT(A3650, ""_""), 2)"),"transporter")</f>
        <v>transporter</v>
      </c>
      <c r="F3650" s="1" t="s">
        <v>16169</v>
      </c>
      <c r="G3650" s="2">
        <f>IFERROR(__xludf.DUMMYFUNCTION("IF(B3650="""","""",COUNTA(SPLIT(B3650,"" "")))"),15.0)</f>
        <v>15</v>
      </c>
    </row>
    <row r="3651">
      <c r="A3651" s="1" t="s">
        <v>8773</v>
      </c>
      <c r="B3651" s="1" t="s">
        <v>8774</v>
      </c>
      <c r="C3651" s="1">
        <v>1.0</v>
      </c>
      <c r="D3651" s="1" t="s">
        <v>16113</v>
      </c>
      <c r="E3651" s="2" t="str">
        <f>IFERROR(__xludf.DUMMYFUNCTION("INDEX(SPLIT(A3651, ""_""), 2)"),"transporter")</f>
        <v>transporter</v>
      </c>
      <c r="F3651" s="1" t="s">
        <v>16169</v>
      </c>
      <c r="G3651" s="2">
        <f>IFERROR(__xludf.DUMMYFUNCTION("IF(B3651="""","""",COUNTA(SPLIT(B3651,"" "")))"),9.0)</f>
        <v>9</v>
      </c>
    </row>
    <row r="3652">
      <c r="A3652" s="1" t="s">
        <v>8775</v>
      </c>
      <c r="B3652" s="1" t="s">
        <v>8776</v>
      </c>
      <c r="C3652" s="1">
        <v>1.0</v>
      </c>
      <c r="D3652" s="1" t="s">
        <v>16113</v>
      </c>
      <c r="E3652" s="2" t="str">
        <f>IFERROR(__xludf.DUMMYFUNCTION("INDEX(SPLIT(A3652, ""_""), 2)"),"transporter")</f>
        <v>transporter</v>
      </c>
      <c r="F3652" s="1" t="s">
        <v>16169</v>
      </c>
      <c r="G3652" s="2">
        <f>IFERROR(__xludf.DUMMYFUNCTION("IF(B3652="""","""",COUNTA(SPLIT(B3652,"" "")))"),13.0)</f>
        <v>13</v>
      </c>
    </row>
    <row r="3653">
      <c r="A3653" s="1" t="s">
        <v>8777</v>
      </c>
      <c r="B3653" s="1" t="s">
        <v>8778</v>
      </c>
      <c r="C3653" s="1">
        <v>1.0</v>
      </c>
      <c r="D3653" s="1" t="s">
        <v>16113</v>
      </c>
      <c r="E3653" s="2" t="str">
        <f>IFERROR(__xludf.DUMMYFUNCTION("INDEX(SPLIT(A3653, ""_""), 2)"),"transporter")</f>
        <v>transporter</v>
      </c>
      <c r="F3653" s="1" t="s">
        <v>16169</v>
      </c>
      <c r="G3653" s="2">
        <f>IFERROR(__xludf.DUMMYFUNCTION("IF(B3653="""","""",COUNTA(SPLIT(B3653,"" "")))"),16.0)</f>
        <v>16</v>
      </c>
    </row>
    <row r="3654">
      <c r="A3654" s="1" t="s">
        <v>8779</v>
      </c>
      <c r="B3654" s="1" t="s">
        <v>8780</v>
      </c>
      <c r="C3654" s="1">
        <v>1.0</v>
      </c>
      <c r="D3654" s="1" t="s">
        <v>16113</v>
      </c>
      <c r="E3654" s="2" t="str">
        <f>IFERROR(__xludf.DUMMYFUNCTION("INDEX(SPLIT(A3654, ""_""), 2)"),"transporter")</f>
        <v>transporter</v>
      </c>
      <c r="F3654" s="1" t="s">
        <v>16169</v>
      </c>
      <c r="G3654" s="2">
        <f>IFERROR(__xludf.DUMMYFUNCTION("IF(B3654="""","""",COUNTA(SPLIT(B3654,"" "")))"),11.0)</f>
        <v>11</v>
      </c>
    </row>
    <row r="3655">
      <c r="A3655" s="1" t="s">
        <v>8781</v>
      </c>
      <c r="B3655" s="1" t="s">
        <v>8782</v>
      </c>
      <c r="C3655" s="1">
        <v>1.0</v>
      </c>
      <c r="D3655" s="1" t="s">
        <v>16113</v>
      </c>
      <c r="E3655" s="2" t="str">
        <f>IFERROR(__xludf.DUMMYFUNCTION("INDEX(SPLIT(A3655, ""_""), 2)"),"transporter")</f>
        <v>transporter</v>
      </c>
      <c r="F3655" s="1" t="s">
        <v>16169</v>
      </c>
      <c r="G3655" s="2">
        <f>IFERROR(__xludf.DUMMYFUNCTION("IF(B3655="""","""",COUNTA(SPLIT(B3655,"" "")))"),32.0)</f>
        <v>32</v>
      </c>
    </row>
    <row r="3656">
      <c r="A3656" s="1" t="s">
        <v>8783</v>
      </c>
      <c r="B3656" s="1" t="s">
        <v>8784</v>
      </c>
      <c r="C3656" s="1">
        <v>1.0</v>
      </c>
      <c r="D3656" s="1" t="s">
        <v>16113</v>
      </c>
      <c r="E3656" s="2" t="str">
        <f>IFERROR(__xludf.DUMMYFUNCTION("INDEX(SPLIT(A3656, ""_""), 2)"),"transporter")</f>
        <v>transporter</v>
      </c>
      <c r="F3656" s="1" t="s">
        <v>16169</v>
      </c>
      <c r="G3656" s="2">
        <f>IFERROR(__xludf.DUMMYFUNCTION("IF(B3656="""","""",COUNTA(SPLIT(B3656,"" "")))"),24.0)</f>
        <v>24</v>
      </c>
    </row>
    <row r="3657">
      <c r="A3657" s="1" t="s">
        <v>8785</v>
      </c>
      <c r="B3657" s="1" t="s">
        <v>8786</v>
      </c>
      <c r="C3657" s="1">
        <v>1.0</v>
      </c>
      <c r="D3657" s="1" t="s">
        <v>16113</v>
      </c>
      <c r="E3657" s="2" t="str">
        <f>IFERROR(__xludf.DUMMYFUNCTION("INDEX(SPLIT(A3657, ""_""), 2)"),"transporter")</f>
        <v>transporter</v>
      </c>
      <c r="F3657" s="1" t="s">
        <v>16169</v>
      </c>
      <c r="G3657" s="2">
        <f>IFERROR(__xludf.DUMMYFUNCTION("IF(B3657="""","""",COUNTA(SPLIT(B3657,"" "")))"),4.0)</f>
        <v>4</v>
      </c>
    </row>
    <row r="3658">
      <c r="A3658" s="1" t="s">
        <v>8787</v>
      </c>
      <c r="B3658" s="1" t="s">
        <v>8788</v>
      </c>
      <c r="C3658" s="1">
        <v>1.0</v>
      </c>
      <c r="D3658" s="1" t="s">
        <v>16113</v>
      </c>
      <c r="E3658" s="2" t="str">
        <f>IFERROR(__xludf.DUMMYFUNCTION("INDEX(SPLIT(A3658, ""_""), 2)"),"transporter")</f>
        <v>transporter</v>
      </c>
      <c r="F3658" s="1" t="s">
        <v>16169</v>
      </c>
      <c r="G3658" s="2">
        <f>IFERROR(__xludf.DUMMYFUNCTION("IF(B3658="""","""",COUNTA(SPLIT(B3658,"" "")))"),4.0)</f>
        <v>4</v>
      </c>
    </row>
    <row r="3659">
      <c r="A3659" s="1" t="s">
        <v>8789</v>
      </c>
      <c r="B3659" s="1" t="s">
        <v>8790</v>
      </c>
      <c r="C3659" s="1">
        <v>1.0</v>
      </c>
      <c r="D3659" s="1" t="s">
        <v>16113</v>
      </c>
      <c r="E3659" s="2" t="str">
        <f>IFERROR(__xludf.DUMMYFUNCTION("INDEX(SPLIT(A3659, ""_""), 2)"),"transporter")</f>
        <v>transporter</v>
      </c>
      <c r="F3659" s="1" t="s">
        <v>16169</v>
      </c>
      <c r="G3659" s="2">
        <f>IFERROR(__xludf.DUMMYFUNCTION("IF(B3659="""","""",COUNTA(SPLIT(B3659,"" "")))"),4.0)</f>
        <v>4</v>
      </c>
    </row>
    <row r="3660">
      <c r="A3660" s="1" t="s">
        <v>8791</v>
      </c>
      <c r="B3660" s="1" t="s">
        <v>8792</v>
      </c>
      <c r="C3660" s="1">
        <v>1.0</v>
      </c>
      <c r="D3660" s="1" t="s">
        <v>16113</v>
      </c>
      <c r="E3660" s="2" t="str">
        <f>IFERROR(__xludf.DUMMYFUNCTION("INDEX(SPLIT(A3660, ""_""), 2)"),"transporter")</f>
        <v>transporter</v>
      </c>
      <c r="F3660" s="1" t="s">
        <v>16169</v>
      </c>
      <c r="G3660" s="2">
        <f>IFERROR(__xludf.DUMMYFUNCTION("IF(B3660="""","""",COUNTA(SPLIT(B3660,"" "")))"),8.0)</f>
        <v>8</v>
      </c>
    </row>
    <row r="3661">
      <c r="A3661" s="1" t="s">
        <v>8793</v>
      </c>
      <c r="B3661" s="1" t="s">
        <v>8794</v>
      </c>
      <c r="C3661" s="1">
        <v>1.0</v>
      </c>
      <c r="D3661" s="1" t="s">
        <v>16113</v>
      </c>
      <c r="E3661" s="2" t="str">
        <f>IFERROR(__xludf.DUMMYFUNCTION("INDEX(SPLIT(A3661, ""_""), 2)"),"transporter")</f>
        <v>transporter</v>
      </c>
      <c r="F3661" s="1" t="s">
        <v>16169</v>
      </c>
      <c r="G3661" s="2">
        <f>IFERROR(__xludf.DUMMYFUNCTION("IF(B3661="""","""",COUNTA(SPLIT(B3661,"" "")))"),15.0)</f>
        <v>15</v>
      </c>
    </row>
    <row r="3662">
      <c r="A3662" s="1" t="s">
        <v>8795</v>
      </c>
      <c r="B3662" s="1" t="s">
        <v>8796</v>
      </c>
      <c r="C3662" s="1">
        <v>1.0</v>
      </c>
      <c r="D3662" s="1" t="s">
        <v>16113</v>
      </c>
      <c r="E3662" s="2" t="str">
        <f>IFERROR(__xludf.DUMMYFUNCTION("INDEX(SPLIT(A3662, ""_""), 2)"),"transporter")</f>
        <v>transporter</v>
      </c>
      <c r="F3662" s="1" t="s">
        <v>16169</v>
      </c>
      <c r="G3662" s="2">
        <f>IFERROR(__xludf.DUMMYFUNCTION("IF(B3662="""","""",COUNTA(SPLIT(B3662,"" "")))"),18.0)</f>
        <v>18</v>
      </c>
    </row>
    <row r="3663">
      <c r="A3663" s="1" t="s">
        <v>8797</v>
      </c>
      <c r="B3663" s="1" t="s">
        <v>8798</v>
      </c>
      <c r="C3663" s="1">
        <v>1.0</v>
      </c>
      <c r="D3663" s="1" t="s">
        <v>16113</v>
      </c>
      <c r="E3663" s="2" t="str">
        <f>IFERROR(__xludf.DUMMYFUNCTION("INDEX(SPLIT(A3663, ""_""), 2)"),"transporter")</f>
        <v>transporter</v>
      </c>
      <c r="F3663" s="1" t="s">
        <v>16169</v>
      </c>
      <c r="G3663" s="2">
        <f>IFERROR(__xludf.DUMMYFUNCTION("IF(B3663="""","""",COUNTA(SPLIT(B3663,"" "")))"),12.0)</f>
        <v>12</v>
      </c>
    </row>
    <row r="3664">
      <c r="A3664" s="1" t="s">
        <v>8799</v>
      </c>
      <c r="B3664" s="1" t="s">
        <v>8800</v>
      </c>
      <c r="C3664" s="1">
        <v>1.0</v>
      </c>
      <c r="D3664" s="1" t="s">
        <v>16113</v>
      </c>
      <c r="E3664" s="2" t="str">
        <f>IFERROR(__xludf.DUMMYFUNCTION("INDEX(SPLIT(A3664, ""_""), 2)"),"transporter")</f>
        <v>transporter</v>
      </c>
      <c r="F3664" s="1" t="s">
        <v>16169</v>
      </c>
      <c r="G3664" s="2">
        <f>IFERROR(__xludf.DUMMYFUNCTION("IF(B3664="""","""",COUNTA(SPLIT(B3664,"" "")))"),15.0)</f>
        <v>15</v>
      </c>
    </row>
    <row r="3665">
      <c r="A3665" s="1" t="s">
        <v>8801</v>
      </c>
      <c r="B3665" s="1" t="s">
        <v>8802</v>
      </c>
      <c r="C3665" s="1">
        <v>1.0</v>
      </c>
      <c r="D3665" s="1" t="s">
        <v>16113</v>
      </c>
      <c r="E3665" s="2" t="str">
        <f>IFERROR(__xludf.DUMMYFUNCTION("INDEX(SPLIT(A3665, ""_""), 2)"),"transporter")</f>
        <v>transporter</v>
      </c>
      <c r="F3665" s="1" t="s">
        <v>16169</v>
      </c>
      <c r="G3665" s="2">
        <f>IFERROR(__xludf.DUMMYFUNCTION("IF(B3665="""","""",COUNTA(SPLIT(B3665,"" "")))"),12.0)</f>
        <v>12</v>
      </c>
    </row>
    <row r="3666">
      <c r="A3666" s="1" t="s">
        <v>8803</v>
      </c>
      <c r="B3666" s="1" t="s">
        <v>8804</v>
      </c>
      <c r="C3666" s="1">
        <v>1.0</v>
      </c>
      <c r="D3666" s="1" t="s">
        <v>16113</v>
      </c>
      <c r="E3666" s="2" t="str">
        <f>IFERROR(__xludf.DUMMYFUNCTION("INDEX(SPLIT(A3666, ""_""), 2)"),"transporter")</f>
        <v>transporter</v>
      </c>
      <c r="F3666" s="1" t="s">
        <v>16169</v>
      </c>
      <c r="G3666" s="2">
        <f>IFERROR(__xludf.DUMMYFUNCTION("IF(B3666="""","""",COUNTA(SPLIT(B3666,"" "")))"),5.0)</f>
        <v>5</v>
      </c>
    </row>
    <row r="3667">
      <c r="A3667" s="1" t="s">
        <v>8805</v>
      </c>
      <c r="B3667" s="1" t="s">
        <v>8806</v>
      </c>
      <c r="C3667" s="1">
        <v>1.0</v>
      </c>
      <c r="D3667" s="1" t="s">
        <v>16113</v>
      </c>
      <c r="E3667" s="2" t="str">
        <f>IFERROR(__xludf.DUMMYFUNCTION("INDEX(SPLIT(A3667, ""_""), 2)"),"transporter")</f>
        <v>transporter</v>
      </c>
      <c r="F3667" s="1" t="s">
        <v>16169</v>
      </c>
      <c r="G3667" s="2">
        <f>IFERROR(__xludf.DUMMYFUNCTION("IF(B3667="""","""",COUNTA(SPLIT(B3667,"" "")))"),7.0)</f>
        <v>7</v>
      </c>
    </row>
    <row r="3668">
      <c r="A3668" s="1" t="s">
        <v>8807</v>
      </c>
      <c r="B3668" s="1" t="s">
        <v>8808</v>
      </c>
      <c r="C3668" s="1">
        <v>1.0</v>
      </c>
      <c r="D3668" s="1" t="s">
        <v>16113</v>
      </c>
      <c r="E3668" s="2" t="str">
        <f>IFERROR(__xludf.DUMMYFUNCTION("INDEX(SPLIT(A3668, ""_""), 2)"),"transporter")</f>
        <v>transporter</v>
      </c>
      <c r="F3668" s="1" t="s">
        <v>16169</v>
      </c>
      <c r="G3668" s="2">
        <f>IFERROR(__xludf.DUMMYFUNCTION("IF(B3668="""","""",COUNTA(SPLIT(B3668,"" "")))"),9.0)</f>
        <v>9</v>
      </c>
    </row>
    <row r="3669">
      <c r="A3669" s="1" t="s">
        <v>8809</v>
      </c>
      <c r="B3669" s="1" t="s">
        <v>8810</v>
      </c>
      <c r="C3669" s="1">
        <v>1.0</v>
      </c>
      <c r="D3669" s="1" t="s">
        <v>16113</v>
      </c>
      <c r="E3669" s="2" t="str">
        <f>IFERROR(__xludf.DUMMYFUNCTION("INDEX(SPLIT(A3669, ""_""), 2)"),"transporter")</f>
        <v>transporter</v>
      </c>
      <c r="F3669" s="1" t="s">
        <v>16169</v>
      </c>
      <c r="G3669" s="2">
        <f>IFERROR(__xludf.DUMMYFUNCTION("IF(B3669="""","""",COUNTA(SPLIT(B3669,"" "")))"),12.0)</f>
        <v>12</v>
      </c>
    </row>
    <row r="3670">
      <c r="A3670" s="1" t="s">
        <v>8811</v>
      </c>
      <c r="B3670" s="1" t="s">
        <v>8812</v>
      </c>
      <c r="C3670" s="1">
        <v>1.0</v>
      </c>
      <c r="D3670" s="1" t="s">
        <v>16113</v>
      </c>
      <c r="E3670" s="2" t="str">
        <f>IFERROR(__xludf.DUMMYFUNCTION("INDEX(SPLIT(A3670, ""_""), 2)"),"transporter")</f>
        <v>transporter</v>
      </c>
      <c r="F3670" s="1" t="s">
        <v>16169</v>
      </c>
      <c r="G3670" s="2">
        <f>IFERROR(__xludf.DUMMYFUNCTION("IF(B3670="""","""",COUNTA(SPLIT(B3670,"" "")))"),14.0)</f>
        <v>14</v>
      </c>
    </row>
    <row r="3671">
      <c r="A3671" s="1" t="s">
        <v>8813</v>
      </c>
      <c r="B3671" s="1" t="s">
        <v>8814</v>
      </c>
      <c r="C3671" s="1">
        <v>1.0</v>
      </c>
      <c r="D3671" s="1" t="s">
        <v>16113</v>
      </c>
      <c r="E3671" s="2" t="str">
        <f>IFERROR(__xludf.DUMMYFUNCTION("INDEX(SPLIT(A3671, ""_""), 2)"),"transporter")</f>
        <v>transporter</v>
      </c>
      <c r="F3671" s="1" t="s">
        <v>16169</v>
      </c>
      <c r="G3671" s="2">
        <f>IFERROR(__xludf.DUMMYFUNCTION("IF(B3671="""","""",COUNTA(SPLIT(B3671,"" "")))"),10.0)</f>
        <v>10</v>
      </c>
    </row>
    <row r="3672">
      <c r="A3672" s="1" t="s">
        <v>8815</v>
      </c>
      <c r="B3672" s="1" t="s">
        <v>8816</v>
      </c>
      <c r="C3672" s="1">
        <v>1.0</v>
      </c>
      <c r="D3672" s="1" t="s">
        <v>16113</v>
      </c>
      <c r="E3672" s="2" t="str">
        <f>IFERROR(__xludf.DUMMYFUNCTION("INDEX(SPLIT(A3672, ""_""), 2)"),"transporter")</f>
        <v>transporter</v>
      </c>
      <c r="F3672" s="1" t="s">
        <v>16169</v>
      </c>
      <c r="G3672" s="2">
        <f>IFERROR(__xludf.DUMMYFUNCTION("IF(B3672="""","""",COUNTA(SPLIT(B3672,"" "")))"),9.0)</f>
        <v>9</v>
      </c>
    </row>
    <row r="3673">
      <c r="A3673" s="1" t="s">
        <v>8817</v>
      </c>
      <c r="B3673" s="1" t="s">
        <v>8818</v>
      </c>
      <c r="C3673" s="1">
        <v>1.0</v>
      </c>
      <c r="D3673" s="1" t="s">
        <v>16113</v>
      </c>
      <c r="E3673" s="2" t="str">
        <f>IFERROR(__xludf.DUMMYFUNCTION("INDEX(SPLIT(A3673, ""_""), 2)"),"transporter")</f>
        <v>transporter</v>
      </c>
      <c r="F3673" s="1" t="s">
        <v>16169</v>
      </c>
      <c r="G3673" s="2">
        <f>IFERROR(__xludf.DUMMYFUNCTION("IF(B3673="""","""",COUNTA(SPLIT(B3673,"" "")))"),5.0)</f>
        <v>5</v>
      </c>
    </row>
    <row r="3674">
      <c r="A3674" s="1" t="s">
        <v>8819</v>
      </c>
      <c r="B3674" s="1" t="s">
        <v>8820</v>
      </c>
      <c r="C3674" s="1">
        <v>1.0</v>
      </c>
      <c r="D3674" s="1" t="s">
        <v>16113</v>
      </c>
      <c r="E3674" s="2" t="str">
        <f>IFERROR(__xludf.DUMMYFUNCTION("INDEX(SPLIT(A3674, ""_""), 2)"),"transporter")</f>
        <v>transporter</v>
      </c>
      <c r="F3674" s="1" t="s">
        <v>16169</v>
      </c>
      <c r="G3674" s="2">
        <f>IFERROR(__xludf.DUMMYFUNCTION("IF(B3674="""","""",COUNTA(SPLIT(B3674,"" "")))"),10.0)</f>
        <v>10</v>
      </c>
    </row>
    <row r="3675">
      <c r="A3675" s="1" t="s">
        <v>8821</v>
      </c>
      <c r="B3675" s="1" t="s">
        <v>8822</v>
      </c>
      <c r="C3675" s="1">
        <v>1.0</v>
      </c>
      <c r="D3675" s="1" t="s">
        <v>16113</v>
      </c>
      <c r="E3675" s="2" t="str">
        <f>IFERROR(__xludf.DUMMYFUNCTION("INDEX(SPLIT(A3675, ""_""), 2)"),"transporter")</f>
        <v>transporter</v>
      </c>
      <c r="F3675" s="1" t="s">
        <v>16169</v>
      </c>
      <c r="G3675" s="2">
        <f>IFERROR(__xludf.DUMMYFUNCTION("IF(B3675="""","""",COUNTA(SPLIT(B3675,"" "")))"),12.0)</f>
        <v>12</v>
      </c>
    </row>
    <row r="3676">
      <c r="A3676" s="1" t="s">
        <v>8823</v>
      </c>
      <c r="B3676" s="1" t="s">
        <v>8824</v>
      </c>
      <c r="C3676" s="1">
        <v>1.0</v>
      </c>
      <c r="D3676" s="1" t="s">
        <v>16113</v>
      </c>
      <c r="E3676" s="2" t="str">
        <f>IFERROR(__xludf.DUMMYFUNCTION("INDEX(SPLIT(A3676, ""_""), 2)"),"transporter")</f>
        <v>transporter</v>
      </c>
      <c r="F3676" s="1" t="s">
        <v>16169</v>
      </c>
      <c r="G3676" s="2">
        <f>IFERROR(__xludf.DUMMYFUNCTION("IF(B3676="""","""",COUNTA(SPLIT(B3676,"" "")))"),7.0)</f>
        <v>7</v>
      </c>
    </row>
    <row r="3677">
      <c r="A3677" s="1" t="s">
        <v>8825</v>
      </c>
      <c r="B3677" s="1" t="s">
        <v>8826</v>
      </c>
      <c r="C3677" s="1">
        <v>1.0</v>
      </c>
      <c r="D3677" s="1" t="s">
        <v>16113</v>
      </c>
      <c r="E3677" s="2" t="str">
        <f>IFERROR(__xludf.DUMMYFUNCTION("INDEX(SPLIT(A3677, ""_""), 2)"),"transporter")</f>
        <v>transporter</v>
      </c>
      <c r="F3677" s="1" t="s">
        <v>16169</v>
      </c>
      <c r="G3677" s="2">
        <f>IFERROR(__xludf.DUMMYFUNCTION("IF(B3677="""","""",COUNTA(SPLIT(B3677,"" "")))"),6.0)</f>
        <v>6</v>
      </c>
    </row>
    <row r="3678">
      <c r="A3678" s="1" t="s">
        <v>8827</v>
      </c>
      <c r="B3678" s="1" t="s">
        <v>8828</v>
      </c>
      <c r="C3678" s="1">
        <v>1.0</v>
      </c>
      <c r="D3678" s="1" t="s">
        <v>16113</v>
      </c>
      <c r="E3678" s="2" t="str">
        <f>IFERROR(__xludf.DUMMYFUNCTION("INDEX(SPLIT(A3678, ""_""), 2)"),"transporter")</f>
        <v>transporter</v>
      </c>
      <c r="F3678" s="1" t="s">
        <v>16169</v>
      </c>
      <c r="G3678" s="2">
        <f>IFERROR(__xludf.DUMMYFUNCTION("IF(B3678="""","""",COUNTA(SPLIT(B3678,"" "")))"),9.0)</f>
        <v>9</v>
      </c>
    </row>
    <row r="3679">
      <c r="A3679" s="1" t="s">
        <v>8829</v>
      </c>
      <c r="B3679" s="1" t="s">
        <v>8830</v>
      </c>
      <c r="C3679" s="1">
        <v>1.0</v>
      </c>
      <c r="D3679" s="1" t="s">
        <v>16113</v>
      </c>
      <c r="E3679" s="2" t="str">
        <f>IFERROR(__xludf.DUMMYFUNCTION("INDEX(SPLIT(A3679, ""_""), 2)"),"transporter")</f>
        <v>transporter</v>
      </c>
      <c r="F3679" s="1" t="s">
        <v>16169</v>
      </c>
      <c r="G3679" s="2">
        <f>IFERROR(__xludf.DUMMYFUNCTION("IF(B3679="""","""",COUNTA(SPLIT(B3679,"" "")))"),11.0)</f>
        <v>11</v>
      </c>
    </row>
    <row r="3680">
      <c r="A3680" s="1" t="s">
        <v>8831</v>
      </c>
      <c r="B3680" s="1" t="s">
        <v>8832</v>
      </c>
      <c r="C3680" s="1">
        <v>1.0</v>
      </c>
      <c r="D3680" s="1" t="s">
        <v>16113</v>
      </c>
      <c r="E3680" s="2" t="str">
        <f>IFERROR(__xludf.DUMMYFUNCTION("INDEX(SPLIT(A3680, ""_""), 2)"),"transporter")</f>
        <v>transporter</v>
      </c>
      <c r="F3680" s="1" t="s">
        <v>16169</v>
      </c>
      <c r="G3680" s="2">
        <f>IFERROR(__xludf.DUMMYFUNCTION("IF(B3680="""","""",COUNTA(SPLIT(B3680,"" "")))"),9.0)</f>
        <v>9</v>
      </c>
    </row>
    <row r="3681">
      <c r="A3681" s="1" t="s">
        <v>8833</v>
      </c>
      <c r="B3681" s="1" t="s">
        <v>8834</v>
      </c>
      <c r="C3681" s="1">
        <v>1.0</v>
      </c>
      <c r="D3681" s="1" t="s">
        <v>16113</v>
      </c>
      <c r="E3681" s="2" t="str">
        <f>IFERROR(__xludf.DUMMYFUNCTION("INDEX(SPLIT(A3681, ""_""), 2)"),"tutorial01")</f>
        <v>tutorial01</v>
      </c>
      <c r="F3681" s="1" t="s">
        <v>8850</v>
      </c>
      <c r="G3681" s="2">
        <f>IFERROR(__xludf.DUMMYFUNCTION("IF(B3681="""","""",COUNTA(SPLIT(B3681,"" "")))"),29.0)</f>
        <v>29</v>
      </c>
    </row>
    <row r="3682">
      <c r="A3682" s="1" t="s">
        <v>8835</v>
      </c>
      <c r="B3682" s="1" t="s">
        <v>8836</v>
      </c>
      <c r="C3682" s="1">
        <v>1.0</v>
      </c>
      <c r="D3682" s="1" t="s">
        <v>16113</v>
      </c>
      <c r="E3682" s="2" t="str">
        <f>IFERROR(__xludf.DUMMYFUNCTION("INDEX(SPLIT(A3682, ""_""), 2)"),"tutorial01")</f>
        <v>tutorial01</v>
      </c>
      <c r="F3682" s="1" t="s">
        <v>8850</v>
      </c>
      <c r="G3682" s="2">
        <f>IFERROR(__xludf.DUMMYFUNCTION("IF(B3682="""","""",COUNTA(SPLIT(B3682,"" "")))"),36.0)</f>
        <v>36</v>
      </c>
    </row>
    <row r="3683">
      <c r="A3683" s="1" t="s">
        <v>8837</v>
      </c>
      <c r="B3683" s="1" t="s">
        <v>8838</v>
      </c>
      <c r="C3683" s="1">
        <v>1.0</v>
      </c>
      <c r="D3683" s="1" t="s">
        <v>16113</v>
      </c>
      <c r="E3683" s="2" t="str">
        <f>IFERROR(__xludf.DUMMYFUNCTION("INDEX(SPLIT(A3683, ""_""), 2)"),"tutorial01")</f>
        <v>tutorial01</v>
      </c>
      <c r="F3683" s="1" t="s">
        <v>8850</v>
      </c>
      <c r="G3683" s="2">
        <f>IFERROR(__xludf.DUMMYFUNCTION("IF(B3683="""","""",COUNTA(SPLIT(B3683,"" "")))"),34.0)</f>
        <v>34</v>
      </c>
    </row>
    <row r="3684">
      <c r="A3684" s="1" t="s">
        <v>8839</v>
      </c>
      <c r="B3684" s="1" t="s">
        <v>8840</v>
      </c>
      <c r="C3684" s="1">
        <v>1.0</v>
      </c>
      <c r="D3684" s="1" t="s">
        <v>16113</v>
      </c>
      <c r="E3684" s="2" t="str">
        <f>IFERROR(__xludf.DUMMYFUNCTION("INDEX(SPLIT(A3684, ""_""), 2)"),"tutorial01")</f>
        <v>tutorial01</v>
      </c>
      <c r="F3684" s="1" t="s">
        <v>8850</v>
      </c>
      <c r="G3684" s="2">
        <f>IFERROR(__xludf.DUMMYFUNCTION("IF(B3684="""","""",COUNTA(SPLIT(B3684,"" "")))"),39.0)</f>
        <v>39</v>
      </c>
    </row>
    <row r="3685">
      <c r="A3685" s="1" t="s">
        <v>8841</v>
      </c>
      <c r="B3685" s="1" t="s">
        <v>8842</v>
      </c>
      <c r="C3685" s="1">
        <v>1.0</v>
      </c>
      <c r="D3685" s="1" t="s">
        <v>16113</v>
      </c>
      <c r="E3685" s="2" t="str">
        <f>IFERROR(__xludf.DUMMYFUNCTION("INDEX(SPLIT(A3685, ""_""), 2)"),"tutorial01")</f>
        <v>tutorial01</v>
      </c>
      <c r="F3685" s="1" t="s">
        <v>8850</v>
      </c>
      <c r="G3685" s="2">
        <f>IFERROR(__xludf.DUMMYFUNCTION("IF(B3685="""","""",COUNTA(SPLIT(B3685,"" "")))"),13.0)</f>
        <v>13</v>
      </c>
    </row>
    <row r="3686">
      <c r="A3686" s="1" t="s">
        <v>8843</v>
      </c>
      <c r="B3686" s="1" t="s">
        <v>8844</v>
      </c>
      <c r="C3686" s="1">
        <v>1.0</v>
      </c>
      <c r="D3686" s="1" t="s">
        <v>16113</v>
      </c>
      <c r="E3686" s="2" t="str">
        <f>IFERROR(__xludf.DUMMYFUNCTION("INDEX(SPLIT(A3686, ""_""), 2)"),"tutorial01")</f>
        <v>tutorial01</v>
      </c>
      <c r="F3686" s="1" t="s">
        <v>8850</v>
      </c>
      <c r="G3686" s="2">
        <f>IFERROR(__xludf.DUMMYFUNCTION("IF(B3686="""","""",COUNTA(SPLIT(B3686,"" "")))"),31.0)</f>
        <v>31</v>
      </c>
    </row>
    <row r="3687">
      <c r="A3687" s="1" t="s">
        <v>8845</v>
      </c>
      <c r="B3687" s="1" t="s">
        <v>8846</v>
      </c>
      <c r="C3687" s="1">
        <v>1.0</v>
      </c>
      <c r="D3687" s="1" t="s">
        <v>16113</v>
      </c>
      <c r="E3687" s="2" t="str">
        <f>IFERROR(__xludf.DUMMYFUNCTION("INDEX(SPLIT(A3687, ""_""), 2)"),"tutorial01")</f>
        <v>tutorial01</v>
      </c>
      <c r="F3687" s="1" t="s">
        <v>8850</v>
      </c>
      <c r="G3687" s="2">
        <f>IFERROR(__xludf.DUMMYFUNCTION("IF(B3687="""","""",COUNTA(SPLIT(B3687,"" "")))"),33.0)</f>
        <v>33</v>
      </c>
    </row>
    <row r="3688">
      <c r="A3688" s="1" t="s">
        <v>8847</v>
      </c>
      <c r="B3688" s="1" t="s">
        <v>8848</v>
      </c>
      <c r="C3688" s="1">
        <v>1.0</v>
      </c>
      <c r="D3688" s="1" t="s">
        <v>16113</v>
      </c>
      <c r="E3688" s="2" t="str">
        <f>IFERROR(__xludf.DUMMYFUNCTION("INDEX(SPLIT(A3688, ""_""), 2)"),"tutorial01")</f>
        <v>tutorial01</v>
      </c>
      <c r="F3688" s="1" t="s">
        <v>8850</v>
      </c>
      <c r="G3688" s="2">
        <f>IFERROR(__xludf.DUMMYFUNCTION("IF(B3688="""","""",COUNTA(SPLIT(B3688,"" "")))"),49.0)</f>
        <v>49</v>
      </c>
    </row>
    <row r="3689">
      <c r="A3689" s="1" t="s">
        <v>8849</v>
      </c>
      <c r="B3689" s="1" t="s">
        <v>8850</v>
      </c>
      <c r="C3689" s="1">
        <v>1.0</v>
      </c>
      <c r="D3689" s="1" t="s">
        <v>16113</v>
      </c>
      <c r="E3689" s="2" t="str">
        <f>IFERROR(__xludf.DUMMYFUNCTION("INDEX(SPLIT(A3689, ""_""), 2)"),"tutorial01")</f>
        <v>tutorial01</v>
      </c>
      <c r="F3689" s="1" t="s">
        <v>8850</v>
      </c>
      <c r="G3689" s="2">
        <f>IFERROR(__xludf.DUMMYFUNCTION("IF(B3689="""","""",COUNTA(SPLIT(B3689,"" "")))"),2.0)</f>
        <v>2</v>
      </c>
    </row>
    <row r="3690">
      <c r="A3690" s="1" t="s">
        <v>8851</v>
      </c>
      <c r="B3690" s="1" t="s">
        <v>8852</v>
      </c>
      <c r="C3690" s="1">
        <v>1.0</v>
      </c>
      <c r="D3690" s="1" t="s">
        <v>16113</v>
      </c>
      <c r="E3690" s="2" t="str">
        <f>IFERROR(__xludf.DUMMYFUNCTION("INDEX(SPLIT(A3690, ""_""), 2)"),"tutorial01")</f>
        <v>tutorial01</v>
      </c>
      <c r="F3690" s="1" t="s">
        <v>8850</v>
      </c>
      <c r="G3690" s="2">
        <f>IFERROR(__xludf.DUMMYFUNCTION("IF(B3690="""","""",COUNTA(SPLIT(B3690,"" "")))"),10.0)</f>
        <v>10</v>
      </c>
    </row>
    <row r="3691">
      <c r="A3691" s="1" t="s">
        <v>8853</v>
      </c>
      <c r="B3691" s="1" t="s">
        <v>8854</v>
      </c>
      <c r="C3691" s="1">
        <v>1.0</v>
      </c>
      <c r="D3691" s="1" t="s">
        <v>16113</v>
      </c>
      <c r="E3691" s="2" t="str">
        <f>IFERROR(__xludf.DUMMYFUNCTION("INDEX(SPLIT(A3691, ""_""), 2)"),"tutorial01")</f>
        <v>tutorial01</v>
      </c>
      <c r="F3691" s="1" t="s">
        <v>8850</v>
      </c>
      <c r="G3691" s="2">
        <f>IFERROR(__xludf.DUMMYFUNCTION("IF(B3691="""","""",COUNTA(SPLIT(B3691,"" "")))"),34.0)</f>
        <v>34</v>
      </c>
    </row>
    <row r="3692">
      <c r="A3692" s="1" t="s">
        <v>8855</v>
      </c>
      <c r="B3692" s="1" t="s">
        <v>8856</v>
      </c>
      <c r="C3692" s="1">
        <v>1.0</v>
      </c>
      <c r="D3692" s="1" t="s">
        <v>16113</v>
      </c>
      <c r="E3692" s="2" t="str">
        <f>IFERROR(__xludf.DUMMYFUNCTION("INDEX(SPLIT(A3692, ""_""), 2)"),"tutorial01")</f>
        <v>tutorial01</v>
      </c>
      <c r="F3692" s="1" t="s">
        <v>8850</v>
      </c>
      <c r="G3692" s="2">
        <f>IFERROR(__xludf.DUMMYFUNCTION("IF(B3692="""","""",COUNTA(SPLIT(B3692,"" "")))"),19.0)</f>
        <v>19</v>
      </c>
    </row>
    <row r="3693">
      <c r="A3693" s="1" t="s">
        <v>8857</v>
      </c>
      <c r="B3693" s="1" t="s">
        <v>8858</v>
      </c>
      <c r="C3693" s="1">
        <v>1.0</v>
      </c>
      <c r="D3693" s="1" t="s">
        <v>16113</v>
      </c>
      <c r="E3693" s="2" t="str">
        <f>IFERROR(__xludf.DUMMYFUNCTION("INDEX(SPLIT(A3693, ""_""), 2)"),"tutorial01")</f>
        <v>tutorial01</v>
      </c>
      <c r="F3693" s="1" t="s">
        <v>8850</v>
      </c>
      <c r="G3693" s="2">
        <f>IFERROR(__xludf.DUMMYFUNCTION("IF(B3693="""","""",COUNTA(SPLIT(B3693,"" "")))"),39.0)</f>
        <v>39</v>
      </c>
    </row>
    <row r="3694">
      <c r="A3694" s="1" t="s">
        <v>8859</v>
      </c>
      <c r="B3694" s="1" t="s">
        <v>8860</v>
      </c>
      <c r="C3694" s="1">
        <v>1.0</v>
      </c>
      <c r="D3694" s="1" t="s">
        <v>16113</v>
      </c>
      <c r="E3694" s="2" t="str">
        <f>IFERROR(__xludf.DUMMYFUNCTION("INDEX(SPLIT(A3694, ""_""), 2)"),"tutorial01")</f>
        <v>tutorial01</v>
      </c>
      <c r="F3694" s="1" t="s">
        <v>8850</v>
      </c>
      <c r="G3694" s="2">
        <f>IFERROR(__xludf.DUMMYFUNCTION("IF(B3694="""","""",COUNTA(SPLIT(B3694,"" "")))"),22.0)</f>
        <v>22</v>
      </c>
    </row>
    <row r="3695">
      <c r="A3695" s="1" t="s">
        <v>8861</v>
      </c>
      <c r="B3695" s="1" t="s">
        <v>8862</v>
      </c>
      <c r="C3695" s="1">
        <v>1.0</v>
      </c>
      <c r="D3695" s="1" t="s">
        <v>16113</v>
      </c>
      <c r="E3695" s="2" t="str">
        <f>IFERROR(__xludf.DUMMYFUNCTION("INDEX(SPLIT(A3695, ""_""), 2)"),"tutorial01")</f>
        <v>tutorial01</v>
      </c>
      <c r="F3695" s="1" t="s">
        <v>8850</v>
      </c>
      <c r="G3695" s="2">
        <f>IFERROR(__xludf.DUMMYFUNCTION("IF(B3695="""","""",COUNTA(SPLIT(B3695,"" "")))"),13.0)</f>
        <v>13</v>
      </c>
    </row>
    <row r="3696">
      <c r="A3696" s="1" t="s">
        <v>8863</v>
      </c>
      <c r="B3696" s="1" t="s">
        <v>8864</v>
      </c>
      <c r="C3696" s="1">
        <v>1.0</v>
      </c>
      <c r="D3696" s="1" t="s">
        <v>16113</v>
      </c>
      <c r="E3696" s="2" t="str">
        <f>IFERROR(__xludf.DUMMYFUNCTION("INDEX(SPLIT(A3696, ""_""), 2)"),"tutorial01")</f>
        <v>tutorial01</v>
      </c>
      <c r="F3696" s="1" t="s">
        <v>8850</v>
      </c>
      <c r="G3696" s="2">
        <f>IFERROR(__xludf.DUMMYFUNCTION("IF(B3696="""","""",COUNTA(SPLIT(B3696,"" "")))"),32.0)</f>
        <v>32</v>
      </c>
    </row>
    <row r="3697">
      <c r="A3697" s="1" t="s">
        <v>8865</v>
      </c>
      <c r="B3697" s="1" t="s">
        <v>8866</v>
      </c>
      <c r="C3697" s="1">
        <v>1.0</v>
      </c>
      <c r="D3697" s="1" t="s">
        <v>16113</v>
      </c>
      <c r="E3697" s="2" t="str">
        <f>IFERROR(__xludf.DUMMYFUNCTION("INDEX(SPLIT(A3697, ""_""), 2)"),"tutorial01")</f>
        <v>tutorial01</v>
      </c>
      <c r="F3697" s="1" t="s">
        <v>8850</v>
      </c>
      <c r="G3697" s="2">
        <f>IFERROR(__xludf.DUMMYFUNCTION("IF(B3697="""","""",COUNTA(SPLIT(B3697,"" "")))"),41.0)</f>
        <v>41</v>
      </c>
    </row>
    <row r="3698">
      <c r="A3698" s="1" t="s">
        <v>8867</v>
      </c>
      <c r="B3698" s="1" t="s">
        <v>8868</v>
      </c>
      <c r="C3698" s="1">
        <v>1.0</v>
      </c>
      <c r="D3698" s="1" t="s">
        <v>16113</v>
      </c>
      <c r="E3698" s="2" t="str">
        <f>IFERROR(__xludf.DUMMYFUNCTION("INDEX(SPLIT(A3698, ""_""), 2)"),"tutorial01")</f>
        <v>tutorial01</v>
      </c>
      <c r="F3698" s="1" t="s">
        <v>8850</v>
      </c>
      <c r="G3698" s="2">
        <f>IFERROR(__xludf.DUMMYFUNCTION("IF(B3698="""","""",COUNTA(SPLIT(B3698,"" "")))"),19.0)</f>
        <v>19</v>
      </c>
    </row>
    <row r="3699">
      <c r="A3699" s="1" t="s">
        <v>8869</v>
      </c>
      <c r="B3699" s="1" t="s">
        <v>8870</v>
      </c>
      <c r="C3699" s="1">
        <v>1.0</v>
      </c>
      <c r="D3699" s="1" t="s">
        <v>16113</v>
      </c>
      <c r="E3699" s="2" t="str">
        <f>IFERROR(__xludf.DUMMYFUNCTION("INDEX(SPLIT(A3699, ""_""), 2)"),"tutorial01")</f>
        <v>tutorial01</v>
      </c>
      <c r="F3699" s="1" t="s">
        <v>8850</v>
      </c>
      <c r="G3699" s="2">
        <f>IFERROR(__xludf.DUMMYFUNCTION("IF(B3699="""","""",COUNTA(SPLIT(B3699,"" "")))"),50.0)</f>
        <v>50</v>
      </c>
    </row>
    <row r="3700">
      <c r="A3700" s="1" t="s">
        <v>8871</v>
      </c>
      <c r="B3700" s="1" t="s">
        <v>8872</v>
      </c>
      <c r="C3700" s="1">
        <v>1.0</v>
      </c>
      <c r="D3700" s="1" t="s">
        <v>16113</v>
      </c>
      <c r="E3700" s="2" t="str">
        <f>IFERROR(__xludf.DUMMYFUNCTION("INDEX(SPLIT(A3700, ""_""), 2)"),"tutorial01")</f>
        <v>tutorial01</v>
      </c>
      <c r="F3700" s="1" t="s">
        <v>8850</v>
      </c>
      <c r="G3700" s="2">
        <f>IFERROR(__xludf.DUMMYFUNCTION("IF(B3700="""","""",COUNTA(SPLIT(B3700,"" "")))"),46.0)</f>
        <v>46</v>
      </c>
    </row>
    <row r="3701">
      <c r="A3701" s="1" t="s">
        <v>8873</v>
      </c>
      <c r="B3701" s="1" t="s">
        <v>8874</v>
      </c>
      <c r="C3701" s="1">
        <v>1.0</v>
      </c>
      <c r="D3701" s="1" t="s">
        <v>16113</v>
      </c>
      <c r="E3701" s="2" t="str">
        <f>IFERROR(__xludf.DUMMYFUNCTION("INDEX(SPLIT(A3701, ""_""), 2)"),"tutorial01")</f>
        <v>tutorial01</v>
      </c>
      <c r="F3701" s="1" t="s">
        <v>8850</v>
      </c>
      <c r="G3701" s="2">
        <f>IFERROR(__xludf.DUMMYFUNCTION("IF(B3701="""","""",COUNTA(SPLIT(B3701,"" "")))"),59.0)</f>
        <v>59</v>
      </c>
    </row>
    <row r="3702">
      <c r="A3702" s="1" t="s">
        <v>8875</v>
      </c>
      <c r="B3702" s="1" t="s">
        <v>8876</v>
      </c>
      <c r="C3702" s="1">
        <v>1.0</v>
      </c>
      <c r="D3702" s="1" t="s">
        <v>16113</v>
      </c>
      <c r="E3702" s="2" t="str">
        <f>IFERROR(__xludf.DUMMYFUNCTION("INDEX(SPLIT(A3702, ""_""), 2)"),"tutorial01")</f>
        <v>tutorial01</v>
      </c>
      <c r="F3702" s="1" t="s">
        <v>8850</v>
      </c>
      <c r="G3702" s="2">
        <f>IFERROR(__xludf.DUMMYFUNCTION("IF(B3702="""","""",COUNTA(SPLIT(B3702,"" "")))"),27.0)</f>
        <v>27</v>
      </c>
    </row>
    <row r="3703">
      <c r="A3703" s="1" t="s">
        <v>8877</v>
      </c>
      <c r="B3703" s="1" t="s">
        <v>8878</v>
      </c>
      <c r="C3703" s="1">
        <v>1.0</v>
      </c>
      <c r="D3703" s="1" t="s">
        <v>16113</v>
      </c>
      <c r="E3703" s="2" t="str">
        <f>IFERROR(__xludf.DUMMYFUNCTION("INDEX(SPLIT(A3703, ""_""), 2)"),"tutorial01")</f>
        <v>tutorial01</v>
      </c>
      <c r="F3703" s="1" t="s">
        <v>8850</v>
      </c>
      <c r="G3703" s="2">
        <f>IFERROR(__xludf.DUMMYFUNCTION("IF(B3703="""","""",COUNTA(SPLIT(B3703,"" "")))"),17.0)</f>
        <v>17</v>
      </c>
    </row>
    <row r="3704">
      <c r="A3704" s="1" t="s">
        <v>8879</v>
      </c>
      <c r="B3704" s="1" t="s">
        <v>8880</v>
      </c>
      <c r="C3704" s="1">
        <v>1.0</v>
      </c>
      <c r="D3704" s="1" t="s">
        <v>16113</v>
      </c>
      <c r="E3704" s="2" t="str">
        <f>IFERROR(__xludf.DUMMYFUNCTION("INDEX(SPLIT(A3704, ""_""), 2)"),"tutorial01")</f>
        <v>tutorial01</v>
      </c>
      <c r="F3704" s="1" t="s">
        <v>8850</v>
      </c>
      <c r="G3704" s="2">
        <f>IFERROR(__xludf.DUMMYFUNCTION("IF(B3704="""","""",COUNTA(SPLIT(B3704,"" "")))"),26.0)</f>
        <v>26</v>
      </c>
    </row>
    <row r="3705">
      <c r="A3705" s="1" t="s">
        <v>8881</v>
      </c>
      <c r="B3705" s="1" t="s">
        <v>8882</v>
      </c>
      <c r="C3705" s="1">
        <v>1.0</v>
      </c>
      <c r="D3705" s="1" t="s">
        <v>16113</v>
      </c>
      <c r="E3705" s="2" t="str">
        <f>IFERROR(__xludf.DUMMYFUNCTION("INDEX(SPLIT(A3705, ""_""), 2)"),"tutorial01")</f>
        <v>tutorial01</v>
      </c>
      <c r="F3705" s="1" t="s">
        <v>8850</v>
      </c>
      <c r="G3705" s="2">
        <f>IFERROR(__xludf.DUMMYFUNCTION("IF(B3705="""","""",COUNTA(SPLIT(B3705,"" "")))"),5.0)</f>
        <v>5</v>
      </c>
    </row>
    <row r="3706">
      <c r="A3706" s="1" t="s">
        <v>8883</v>
      </c>
      <c r="B3706" s="1" t="s">
        <v>8884</v>
      </c>
      <c r="C3706" s="1">
        <v>1.0</v>
      </c>
      <c r="D3706" s="1" t="s">
        <v>16113</v>
      </c>
      <c r="E3706" s="2" t="str">
        <f>IFERROR(__xludf.DUMMYFUNCTION("INDEX(SPLIT(A3706, ""_""), 2)"),"tutorial01")</f>
        <v>tutorial01</v>
      </c>
      <c r="F3706" s="1" t="s">
        <v>8850</v>
      </c>
      <c r="G3706" s="2">
        <f>IFERROR(__xludf.DUMMYFUNCTION("IF(B3706="""","""",COUNTA(SPLIT(B3706,"" "")))"),12.0)</f>
        <v>12</v>
      </c>
    </row>
    <row r="3707">
      <c r="A3707" s="1" t="s">
        <v>8885</v>
      </c>
      <c r="B3707" s="1" t="s">
        <v>8886</v>
      </c>
      <c r="C3707" s="1">
        <v>1.0</v>
      </c>
      <c r="D3707" s="1" t="s">
        <v>16113</v>
      </c>
      <c r="E3707" s="2" t="str">
        <f>IFERROR(__xludf.DUMMYFUNCTION("INDEX(SPLIT(A3707, ""_""), 2)"),"tutorial01")</f>
        <v>tutorial01</v>
      </c>
      <c r="F3707" s="1" t="s">
        <v>8850</v>
      </c>
      <c r="G3707" s="2">
        <f>IFERROR(__xludf.DUMMYFUNCTION("IF(B3707="""","""",COUNTA(SPLIT(B3707,"" "")))"),13.0)</f>
        <v>13</v>
      </c>
    </row>
    <row r="3708">
      <c r="A3708" s="1" t="s">
        <v>8887</v>
      </c>
      <c r="B3708" s="1" t="s">
        <v>8888</v>
      </c>
      <c r="C3708" s="1">
        <v>1.0</v>
      </c>
      <c r="D3708" s="1" t="s">
        <v>16113</v>
      </c>
      <c r="E3708" s="2" t="str">
        <f>IFERROR(__xludf.DUMMYFUNCTION("INDEX(SPLIT(A3708, ""_""), 2)"),"tutorial02")</f>
        <v>tutorial02</v>
      </c>
      <c r="F3708" s="1" t="s">
        <v>8904</v>
      </c>
      <c r="G3708" s="2">
        <f>IFERROR(__xludf.DUMMYFUNCTION("IF(B3708="""","""",COUNTA(SPLIT(B3708,"" "")))"),25.0)</f>
        <v>25</v>
      </c>
    </row>
    <row r="3709">
      <c r="A3709" s="1" t="s">
        <v>8889</v>
      </c>
      <c r="B3709" s="1" t="s">
        <v>8890</v>
      </c>
      <c r="C3709" s="1">
        <v>1.0</v>
      </c>
      <c r="D3709" s="1" t="s">
        <v>16113</v>
      </c>
      <c r="E3709" s="2" t="str">
        <f>IFERROR(__xludf.DUMMYFUNCTION("INDEX(SPLIT(A3709, ""_""), 2)"),"tutorial02")</f>
        <v>tutorial02</v>
      </c>
      <c r="F3709" s="1" t="s">
        <v>8904</v>
      </c>
      <c r="G3709" s="2">
        <f>IFERROR(__xludf.DUMMYFUNCTION("IF(B3709="""","""",COUNTA(SPLIT(B3709,"" "")))"),30.0)</f>
        <v>30</v>
      </c>
    </row>
    <row r="3710">
      <c r="A3710" s="1" t="s">
        <v>8891</v>
      </c>
      <c r="B3710" s="1" t="s">
        <v>8892</v>
      </c>
      <c r="C3710" s="1">
        <v>1.0</v>
      </c>
      <c r="D3710" s="1" t="s">
        <v>16113</v>
      </c>
      <c r="E3710" s="2" t="str">
        <f>IFERROR(__xludf.DUMMYFUNCTION("INDEX(SPLIT(A3710, ""_""), 2)"),"tutorial02")</f>
        <v>tutorial02</v>
      </c>
      <c r="F3710" s="1" t="s">
        <v>8904</v>
      </c>
      <c r="G3710" s="2">
        <f>IFERROR(__xludf.DUMMYFUNCTION("IF(B3710="""","""",COUNTA(SPLIT(B3710,"" "")))"),14.0)</f>
        <v>14</v>
      </c>
    </row>
    <row r="3711">
      <c r="A3711" s="1" t="s">
        <v>8893</v>
      </c>
      <c r="B3711" s="1" t="s">
        <v>8894</v>
      </c>
      <c r="C3711" s="1">
        <v>1.0</v>
      </c>
      <c r="D3711" s="1" t="s">
        <v>16113</v>
      </c>
      <c r="E3711" s="2" t="str">
        <f>IFERROR(__xludf.DUMMYFUNCTION("INDEX(SPLIT(A3711, ""_""), 2)"),"tutorial02")</f>
        <v>tutorial02</v>
      </c>
      <c r="F3711" s="1" t="s">
        <v>8904</v>
      </c>
      <c r="G3711" s="2">
        <f>IFERROR(__xludf.DUMMYFUNCTION("IF(B3711="""","""",COUNTA(SPLIT(B3711,"" "")))"),30.0)</f>
        <v>30</v>
      </c>
    </row>
    <row r="3712">
      <c r="A3712" s="1" t="s">
        <v>8895</v>
      </c>
      <c r="B3712" s="1" t="s">
        <v>8896</v>
      </c>
      <c r="C3712" s="1">
        <v>1.0</v>
      </c>
      <c r="D3712" s="1" t="s">
        <v>16113</v>
      </c>
      <c r="E3712" s="2" t="str">
        <f>IFERROR(__xludf.DUMMYFUNCTION("INDEX(SPLIT(A3712, ""_""), 2)"),"tutorial02")</f>
        <v>tutorial02</v>
      </c>
      <c r="F3712" s="1" t="s">
        <v>8904</v>
      </c>
      <c r="G3712" s="2">
        <f>IFERROR(__xludf.DUMMYFUNCTION("IF(B3712="""","""",COUNTA(SPLIT(B3712,"" "")))"),37.0)</f>
        <v>37</v>
      </c>
    </row>
    <row r="3713">
      <c r="A3713" s="1" t="s">
        <v>8897</v>
      </c>
      <c r="B3713" s="1" t="s">
        <v>8898</v>
      </c>
      <c r="C3713" s="1">
        <v>1.0</v>
      </c>
      <c r="D3713" s="1" t="s">
        <v>16113</v>
      </c>
      <c r="E3713" s="2" t="str">
        <f>IFERROR(__xludf.DUMMYFUNCTION("INDEX(SPLIT(A3713, ""_""), 2)"),"tutorial02")</f>
        <v>tutorial02</v>
      </c>
      <c r="F3713" s="1" t="s">
        <v>8904</v>
      </c>
      <c r="G3713" s="2">
        <f>IFERROR(__xludf.DUMMYFUNCTION("IF(B3713="""","""",COUNTA(SPLIT(B3713,"" "")))"),13.0)</f>
        <v>13</v>
      </c>
    </row>
    <row r="3714">
      <c r="A3714" s="1" t="s">
        <v>8899</v>
      </c>
      <c r="B3714" s="1" t="s">
        <v>8900</v>
      </c>
      <c r="C3714" s="1">
        <v>1.0</v>
      </c>
      <c r="D3714" s="1" t="s">
        <v>16113</v>
      </c>
      <c r="E3714" s="2" t="str">
        <f>IFERROR(__xludf.DUMMYFUNCTION("INDEX(SPLIT(A3714, ""_""), 2)"),"tutorial02")</f>
        <v>tutorial02</v>
      </c>
      <c r="F3714" s="1" t="s">
        <v>8904</v>
      </c>
      <c r="G3714" s="2">
        <f>IFERROR(__xludf.DUMMYFUNCTION("IF(B3714="""","""",COUNTA(SPLIT(B3714,"" "")))"),8.0)</f>
        <v>8</v>
      </c>
    </row>
    <row r="3715">
      <c r="A3715" s="1" t="s">
        <v>8901</v>
      </c>
      <c r="B3715" s="1" t="s">
        <v>8902</v>
      </c>
      <c r="C3715" s="1">
        <v>1.0</v>
      </c>
      <c r="D3715" s="1" t="s">
        <v>16113</v>
      </c>
      <c r="E3715" s="2" t="str">
        <f>IFERROR(__xludf.DUMMYFUNCTION("INDEX(SPLIT(A3715, ""_""), 2)"),"tutorial02")</f>
        <v>tutorial02</v>
      </c>
      <c r="F3715" s="1" t="s">
        <v>8904</v>
      </c>
      <c r="G3715" s="2">
        <f>IFERROR(__xludf.DUMMYFUNCTION("IF(B3715="""","""",COUNTA(SPLIT(B3715,"" "")))"),60.0)</f>
        <v>60</v>
      </c>
    </row>
    <row r="3716">
      <c r="A3716" s="1" t="s">
        <v>8903</v>
      </c>
      <c r="B3716" s="1" t="s">
        <v>8904</v>
      </c>
      <c r="C3716" s="1">
        <v>1.0</v>
      </c>
      <c r="D3716" s="1" t="s">
        <v>16113</v>
      </c>
      <c r="E3716" s="2" t="str">
        <f>IFERROR(__xludf.DUMMYFUNCTION("INDEX(SPLIT(A3716, ""_""), 2)"),"tutorial02")</f>
        <v>tutorial02</v>
      </c>
      <c r="F3716" s="1" t="s">
        <v>8904</v>
      </c>
      <c r="G3716" s="2">
        <f>IFERROR(__xludf.DUMMYFUNCTION("IF(B3716="""","""",COUNTA(SPLIT(B3716,"" "")))"),2.0)</f>
        <v>2</v>
      </c>
    </row>
    <row r="3717">
      <c r="A3717" s="1" t="s">
        <v>8905</v>
      </c>
      <c r="B3717" s="1" t="s">
        <v>8906</v>
      </c>
      <c r="C3717" s="1">
        <v>1.0</v>
      </c>
      <c r="D3717" s="1" t="s">
        <v>16113</v>
      </c>
      <c r="E3717" s="2" t="str">
        <f>IFERROR(__xludf.DUMMYFUNCTION("INDEX(SPLIT(A3717, ""_""), 2)"),"tutorial02")</f>
        <v>tutorial02</v>
      </c>
      <c r="F3717" s="1" t="s">
        <v>8904</v>
      </c>
      <c r="G3717" s="2">
        <f>IFERROR(__xludf.DUMMYFUNCTION("IF(B3717="""","""",COUNTA(SPLIT(B3717,"" "")))"),12.0)</f>
        <v>12</v>
      </c>
    </row>
    <row r="3718">
      <c r="A3718" s="1" t="s">
        <v>8907</v>
      </c>
      <c r="B3718" s="1" t="s">
        <v>8908</v>
      </c>
      <c r="C3718" s="1">
        <v>1.0</v>
      </c>
      <c r="D3718" s="1" t="s">
        <v>16113</v>
      </c>
      <c r="E3718" s="2" t="str">
        <f>IFERROR(__xludf.DUMMYFUNCTION("INDEX(SPLIT(A3718, ""_""), 2)"),"tutorial02")</f>
        <v>tutorial02</v>
      </c>
      <c r="F3718" s="1" t="s">
        <v>8904</v>
      </c>
      <c r="G3718" s="2">
        <f>IFERROR(__xludf.DUMMYFUNCTION("IF(B3718="""","""",COUNTA(SPLIT(B3718,"" "")))"),38.0)</f>
        <v>38</v>
      </c>
    </row>
    <row r="3719">
      <c r="A3719" s="1" t="s">
        <v>8909</v>
      </c>
      <c r="B3719" s="1" t="s">
        <v>8910</v>
      </c>
      <c r="C3719" s="1">
        <v>1.0</v>
      </c>
      <c r="D3719" s="1" t="s">
        <v>16113</v>
      </c>
      <c r="E3719" s="2" t="str">
        <f>IFERROR(__xludf.DUMMYFUNCTION("INDEX(SPLIT(A3719, ""_""), 2)"),"tutorial02")</f>
        <v>tutorial02</v>
      </c>
      <c r="F3719" s="1" t="s">
        <v>8904</v>
      </c>
      <c r="G3719" s="2">
        <f>IFERROR(__xludf.DUMMYFUNCTION("IF(B3719="""","""",COUNTA(SPLIT(B3719,"" "")))"),27.0)</f>
        <v>27</v>
      </c>
    </row>
    <row r="3720">
      <c r="A3720" s="1" t="s">
        <v>8911</v>
      </c>
      <c r="B3720" s="1" t="s">
        <v>8912</v>
      </c>
      <c r="C3720" s="1">
        <v>1.0</v>
      </c>
      <c r="D3720" s="1" t="s">
        <v>16113</v>
      </c>
      <c r="E3720" s="2" t="str">
        <f>IFERROR(__xludf.DUMMYFUNCTION("INDEX(SPLIT(A3720, ""_""), 2)"),"tutorial02")</f>
        <v>tutorial02</v>
      </c>
      <c r="F3720" s="1" t="s">
        <v>8904</v>
      </c>
      <c r="G3720" s="2">
        <f>IFERROR(__xludf.DUMMYFUNCTION("IF(B3720="""","""",COUNTA(SPLIT(B3720,"" "")))"),19.0)</f>
        <v>19</v>
      </c>
    </row>
    <row r="3721">
      <c r="A3721" s="1" t="s">
        <v>8913</v>
      </c>
      <c r="B3721" s="1" t="s">
        <v>8914</v>
      </c>
      <c r="C3721" s="1">
        <v>1.0</v>
      </c>
      <c r="D3721" s="1" t="s">
        <v>16113</v>
      </c>
      <c r="E3721" s="2" t="str">
        <f>IFERROR(__xludf.DUMMYFUNCTION("INDEX(SPLIT(A3721, ""_""), 2)"),"tutorial02")</f>
        <v>tutorial02</v>
      </c>
      <c r="F3721" s="1" t="s">
        <v>8904</v>
      </c>
      <c r="G3721" s="2">
        <f>IFERROR(__xludf.DUMMYFUNCTION("IF(B3721="""","""",COUNTA(SPLIT(B3721,"" "")))"),17.0)</f>
        <v>17</v>
      </c>
    </row>
    <row r="3722">
      <c r="A3722" s="1" t="s">
        <v>8915</v>
      </c>
      <c r="B3722" s="1" t="s">
        <v>8916</v>
      </c>
      <c r="C3722" s="1">
        <v>1.0</v>
      </c>
      <c r="D3722" s="1" t="s">
        <v>16113</v>
      </c>
      <c r="E3722" s="2" t="str">
        <f>IFERROR(__xludf.DUMMYFUNCTION("INDEX(SPLIT(A3722, ""_""), 2)"),"tutorial02")</f>
        <v>tutorial02</v>
      </c>
      <c r="F3722" s="1" t="s">
        <v>8904</v>
      </c>
      <c r="G3722" s="2">
        <f>IFERROR(__xludf.DUMMYFUNCTION("IF(B3722="""","""",COUNTA(SPLIT(B3722,"" "")))"),18.0)</f>
        <v>18</v>
      </c>
    </row>
    <row r="3723">
      <c r="A3723" s="1" t="s">
        <v>8917</v>
      </c>
      <c r="B3723" s="1" t="s">
        <v>8918</v>
      </c>
      <c r="C3723" s="1">
        <v>1.0</v>
      </c>
      <c r="D3723" s="1" t="s">
        <v>16113</v>
      </c>
      <c r="E3723" s="2" t="str">
        <f>IFERROR(__xludf.DUMMYFUNCTION("INDEX(SPLIT(A3723, ""_""), 2)"),"tutorial02")</f>
        <v>tutorial02</v>
      </c>
      <c r="F3723" s="1" t="s">
        <v>8904</v>
      </c>
      <c r="G3723" s="2">
        <f>IFERROR(__xludf.DUMMYFUNCTION("IF(B3723="""","""",COUNTA(SPLIT(B3723,"" "")))"),24.0)</f>
        <v>24</v>
      </c>
    </row>
    <row r="3724">
      <c r="A3724" s="1" t="s">
        <v>8919</v>
      </c>
      <c r="B3724" s="1" t="s">
        <v>8920</v>
      </c>
      <c r="C3724" s="1">
        <v>1.0</v>
      </c>
      <c r="D3724" s="1" t="s">
        <v>16113</v>
      </c>
      <c r="E3724" s="2" t="str">
        <f>IFERROR(__xludf.DUMMYFUNCTION("INDEX(SPLIT(A3724, ""_""), 2)"),"tutorial02")</f>
        <v>tutorial02</v>
      </c>
      <c r="F3724" s="1" t="s">
        <v>8904</v>
      </c>
      <c r="G3724" s="2">
        <f>IFERROR(__xludf.DUMMYFUNCTION("IF(B3724="""","""",COUNTA(SPLIT(B3724,"" "")))"),20.0)</f>
        <v>20</v>
      </c>
    </row>
    <row r="3725">
      <c r="A3725" s="1" t="s">
        <v>8921</v>
      </c>
      <c r="B3725" s="1" t="s">
        <v>8922</v>
      </c>
      <c r="C3725" s="1">
        <v>1.0</v>
      </c>
      <c r="D3725" s="1" t="s">
        <v>16113</v>
      </c>
      <c r="E3725" s="2" t="str">
        <f>IFERROR(__xludf.DUMMYFUNCTION("INDEX(SPLIT(A3725, ""_""), 2)"),"tutorial02")</f>
        <v>tutorial02</v>
      </c>
      <c r="F3725" s="1" t="s">
        <v>8904</v>
      </c>
      <c r="G3725" s="2">
        <f>IFERROR(__xludf.DUMMYFUNCTION("IF(B3725="""","""",COUNTA(SPLIT(B3725,"" "")))"),19.0)</f>
        <v>19</v>
      </c>
    </row>
    <row r="3726">
      <c r="A3726" s="1" t="s">
        <v>8923</v>
      </c>
      <c r="B3726" s="1" t="s">
        <v>8924</v>
      </c>
      <c r="C3726" s="1">
        <v>1.0</v>
      </c>
      <c r="D3726" s="1" t="s">
        <v>16113</v>
      </c>
      <c r="E3726" s="2" t="str">
        <f>IFERROR(__xludf.DUMMYFUNCTION("INDEX(SPLIT(A3726, ""_""), 2)"),"tutorial02")</f>
        <v>tutorial02</v>
      </c>
      <c r="F3726" s="1" t="s">
        <v>8904</v>
      </c>
      <c r="G3726" s="2">
        <f>IFERROR(__xludf.DUMMYFUNCTION("IF(B3726="""","""",COUNTA(SPLIT(B3726,"" "")))"),31.0)</f>
        <v>31</v>
      </c>
    </row>
    <row r="3727">
      <c r="A3727" s="1" t="s">
        <v>8925</v>
      </c>
      <c r="B3727" s="1" t="s">
        <v>8926</v>
      </c>
      <c r="C3727" s="1">
        <v>1.0</v>
      </c>
      <c r="D3727" s="1" t="s">
        <v>16113</v>
      </c>
      <c r="E3727" s="2" t="str">
        <f>IFERROR(__xludf.DUMMYFUNCTION("INDEX(SPLIT(A3727, ""_""), 2)"),"tutorial02")</f>
        <v>tutorial02</v>
      </c>
      <c r="F3727" s="1" t="s">
        <v>8904</v>
      </c>
      <c r="G3727" s="2">
        <f>IFERROR(__xludf.DUMMYFUNCTION("IF(B3727="""","""",COUNTA(SPLIT(B3727,"" "")))"),46.0)</f>
        <v>46</v>
      </c>
    </row>
    <row r="3728">
      <c r="A3728" s="1" t="s">
        <v>8927</v>
      </c>
      <c r="B3728" s="1" t="s">
        <v>8928</v>
      </c>
      <c r="C3728" s="1">
        <v>1.0</v>
      </c>
      <c r="D3728" s="1" t="s">
        <v>16113</v>
      </c>
      <c r="E3728" s="2" t="str">
        <f>IFERROR(__xludf.DUMMYFUNCTION("INDEX(SPLIT(A3728, ""_""), 2)"),"tutorial03")</f>
        <v>tutorial03</v>
      </c>
      <c r="F3728" s="1" t="s">
        <v>8954</v>
      </c>
      <c r="G3728" s="2">
        <f>IFERROR(__xludf.DUMMYFUNCTION("IF(B3728="""","""",COUNTA(SPLIT(B3728,"" "")))"),26.0)</f>
        <v>26</v>
      </c>
    </row>
    <row r="3729">
      <c r="A3729" s="1" t="s">
        <v>8929</v>
      </c>
      <c r="B3729" s="1" t="s">
        <v>8930</v>
      </c>
      <c r="C3729" s="1">
        <v>1.0</v>
      </c>
      <c r="D3729" s="1" t="s">
        <v>16113</v>
      </c>
      <c r="E3729" s="2" t="str">
        <f>IFERROR(__xludf.DUMMYFUNCTION("INDEX(SPLIT(A3729, ""_""), 2)"),"tutorial03")</f>
        <v>tutorial03</v>
      </c>
      <c r="F3729" s="1" t="s">
        <v>8954</v>
      </c>
      <c r="G3729" s="2">
        <f>IFERROR(__xludf.DUMMYFUNCTION("IF(B3729="""","""",COUNTA(SPLIT(B3729,"" "")))"),12.0)</f>
        <v>12</v>
      </c>
    </row>
    <row r="3730">
      <c r="A3730" s="1" t="s">
        <v>8931</v>
      </c>
      <c r="B3730" s="1" t="s">
        <v>8932</v>
      </c>
      <c r="C3730" s="1">
        <v>1.0</v>
      </c>
      <c r="D3730" s="1" t="s">
        <v>16113</v>
      </c>
      <c r="E3730" s="2" t="str">
        <f>IFERROR(__xludf.DUMMYFUNCTION("INDEX(SPLIT(A3730, ""_""), 2)"),"tutorial03")</f>
        <v>tutorial03</v>
      </c>
      <c r="F3730" s="1" t="s">
        <v>8954</v>
      </c>
      <c r="G3730" s="2">
        <f>IFERROR(__xludf.DUMMYFUNCTION("IF(B3730="""","""",COUNTA(SPLIT(B3730,"" "")))"),11.0)</f>
        <v>11</v>
      </c>
    </row>
    <row r="3731">
      <c r="A3731" s="1" t="s">
        <v>8933</v>
      </c>
      <c r="B3731" s="1" t="s">
        <v>8934</v>
      </c>
      <c r="C3731" s="1">
        <v>1.0</v>
      </c>
      <c r="D3731" s="1" t="s">
        <v>16113</v>
      </c>
      <c r="E3731" s="2" t="str">
        <f>IFERROR(__xludf.DUMMYFUNCTION("INDEX(SPLIT(A3731, ""_""), 2)"),"tutorial03")</f>
        <v>tutorial03</v>
      </c>
      <c r="F3731" s="1" t="s">
        <v>8954</v>
      </c>
      <c r="G3731" s="2">
        <f>IFERROR(__xludf.DUMMYFUNCTION("IF(B3731="""","""",COUNTA(SPLIT(B3731,"" "")))"),20.0)</f>
        <v>20</v>
      </c>
    </row>
    <row r="3732">
      <c r="A3732" s="1" t="s">
        <v>8935</v>
      </c>
      <c r="B3732" s="1" t="s">
        <v>8936</v>
      </c>
      <c r="C3732" s="1">
        <v>1.0</v>
      </c>
      <c r="D3732" s="1" t="s">
        <v>16113</v>
      </c>
      <c r="E3732" s="2" t="str">
        <f>IFERROR(__xludf.DUMMYFUNCTION("INDEX(SPLIT(A3732, ""_""), 2)"),"tutorial03")</f>
        <v>tutorial03</v>
      </c>
      <c r="F3732" s="1" t="s">
        <v>8954</v>
      </c>
      <c r="G3732" s="2">
        <f>IFERROR(__xludf.DUMMYFUNCTION("IF(B3732="""","""",COUNTA(SPLIT(B3732,"" "")))"),21.0)</f>
        <v>21</v>
      </c>
    </row>
    <row r="3733">
      <c r="A3733" s="1" t="s">
        <v>8937</v>
      </c>
      <c r="B3733" s="1" t="s">
        <v>8938</v>
      </c>
      <c r="C3733" s="1">
        <v>1.0</v>
      </c>
      <c r="D3733" s="1" t="s">
        <v>16113</v>
      </c>
      <c r="E3733" s="2" t="str">
        <f>IFERROR(__xludf.DUMMYFUNCTION("INDEX(SPLIT(A3733, ""_""), 2)"),"tutorial03")</f>
        <v>tutorial03</v>
      </c>
      <c r="F3733" s="1" t="s">
        <v>8954</v>
      </c>
      <c r="G3733" s="2">
        <f>IFERROR(__xludf.DUMMYFUNCTION("IF(B3733="""","""",COUNTA(SPLIT(B3733,"" "")))"),30.0)</f>
        <v>30</v>
      </c>
    </row>
    <row r="3734">
      <c r="A3734" s="1" t="s">
        <v>8939</v>
      </c>
      <c r="B3734" s="1" t="s">
        <v>8940</v>
      </c>
      <c r="C3734" s="1">
        <v>1.0</v>
      </c>
      <c r="D3734" s="1" t="s">
        <v>16113</v>
      </c>
      <c r="E3734" s="2" t="str">
        <f>IFERROR(__xludf.DUMMYFUNCTION("INDEX(SPLIT(A3734, ""_""), 2)"),"tutorial03")</f>
        <v>tutorial03</v>
      </c>
      <c r="F3734" s="1" t="s">
        <v>8954</v>
      </c>
      <c r="G3734" s="2">
        <f>IFERROR(__xludf.DUMMYFUNCTION("IF(B3734="""","""",COUNTA(SPLIT(B3734,"" "")))"),25.0)</f>
        <v>25</v>
      </c>
    </row>
    <row r="3735">
      <c r="A3735" s="1" t="s">
        <v>8941</v>
      </c>
      <c r="B3735" s="1" t="s">
        <v>8942</v>
      </c>
      <c r="C3735" s="1">
        <v>1.0</v>
      </c>
      <c r="D3735" s="1" t="s">
        <v>16113</v>
      </c>
      <c r="E3735" s="2" t="str">
        <f>IFERROR(__xludf.DUMMYFUNCTION("INDEX(SPLIT(A3735, ""_""), 2)"),"tutorial03")</f>
        <v>tutorial03</v>
      </c>
      <c r="F3735" s="1" t="s">
        <v>8954</v>
      </c>
      <c r="G3735" s="2">
        <f>IFERROR(__xludf.DUMMYFUNCTION("IF(B3735="""","""",COUNTA(SPLIT(B3735,"" "")))"),46.0)</f>
        <v>46</v>
      </c>
    </row>
    <row r="3736">
      <c r="A3736" s="1" t="s">
        <v>8943</v>
      </c>
      <c r="B3736" s="1" t="s">
        <v>8944</v>
      </c>
      <c r="C3736" s="1">
        <v>1.0</v>
      </c>
      <c r="D3736" s="1" t="s">
        <v>16113</v>
      </c>
      <c r="E3736" s="2" t="str">
        <f>IFERROR(__xludf.DUMMYFUNCTION("INDEX(SPLIT(A3736, ""_""), 2)"),"tutorial03")</f>
        <v>tutorial03</v>
      </c>
      <c r="F3736" s="1" t="s">
        <v>8954</v>
      </c>
      <c r="G3736" s="2">
        <f>IFERROR(__xludf.DUMMYFUNCTION("IF(B3736="""","""",COUNTA(SPLIT(B3736,"" "")))"),52.0)</f>
        <v>52</v>
      </c>
    </row>
    <row r="3737">
      <c r="A3737" s="1" t="s">
        <v>8945</v>
      </c>
      <c r="B3737" s="1" t="s">
        <v>8946</v>
      </c>
      <c r="C3737" s="1">
        <v>1.0</v>
      </c>
      <c r="D3737" s="1" t="s">
        <v>16113</v>
      </c>
      <c r="E3737" s="2" t="str">
        <f>IFERROR(__xludf.DUMMYFUNCTION("INDEX(SPLIT(A3737, ""_""), 2)"),"tutorial03")</f>
        <v>tutorial03</v>
      </c>
      <c r="F3737" s="1" t="s">
        <v>8954</v>
      </c>
      <c r="G3737" s="2">
        <f>IFERROR(__xludf.DUMMYFUNCTION("IF(B3737="""","""",COUNTA(SPLIT(B3737,"" "")))"),17.0)</f>
        <v>17</v>
      </c>
    </row>
    <row r="3738">
      <c r="A3738" s="1" t="s">
        <v>8947</v>
      </c>
      <c r="B3738" s="1" t="s">
        <v>8948</v>
      </c>
      <c r="C3738" s="1">
        <v>1.0</v>
      </c>
      <c r="D3738" s="1" t="s">
        <v>16113</v>
      </c>
      <c r="E3738" s="2" t="str">
        <f>IFERROR(__xludf.DUMMYFUNCTION("INDEX(SPLIT(A3738, ""_""), 2)"),"tutorial03")</f>
        <v>tutorial03</v>
      </c>
      <c r="F3738" s="1" t="s">
        <v>8954</v>
      </c>
      <c r="G3738" s="2">
        <f>IFERROR(__xludf.DUMMYFUNCTION("IF(B3738="""","""",COUNTA(SPLIT(B3738,"" "")))"),21.0)</f>
        <v>21</v>
      </c>
    </row>
    <row r="3739">
      <c r="A3739" s="1" t="s">
        <v>8949</v>
      </c>
      <c r="B3739" s="1" t="s">
        <v>8950</v>
      </c>
      <c r="C3739" s="1">
        <v>1.0</v>
      </c>
      <c r="D3739" s="1" t="s">
        <v>16113</v>
      </c>
      <c r="E3739" s="2" t="str">
        <f>IFERROR(__xludf.DUMMYFUNCTION("INDEX(SPLIT(A3739, ""_""), 2)"),"tutorial03")</f>
        <v>tutorial03</v>
      </c>
      <c r="F3739" s="1" t="s">
        <v>8954</v>
      </c>
      <c r="G3739" s="2">
        <f>IFERROR(__xludf.DUMMYFUNCTION("IF(B3739="""","""",COUNTA(SPLIT(B3739,"" "")))"),9.0)</f>
        <v>9</v>
      </c>
    </row>
    <row r="3740">
      <c r="A3740" s="1" t="s">
        <v>8951</v>
      </c>
      <c r="B3740" s="1" t="s">
        <v>8952</v>
      </c>
      <c r="C3740" s="1">
        <v>1.0</v>
      </c>
      <c r="D3740" s="1" t="s">
        <v>16113</v>
      </c>
      <c r="E3740" s="2" t="str">
        <f>IFERROR(__xludf.DUMMYFUNCTION("INDEX(SPLIT(A3740, ""_""), 2)"),"tutorial03")</f>
        <v>tutorial03</v>
      </c>
      <c r="F3740" s="1" t="s">
        <v>8954</v>
      </c>
      <c r="G3740" s="2">
        <f>IFERROR(__xludf.DUMMYFUNCTION("IF(B3740="""","""",COUNTA(SPLIT(B3740,"" "")))"),58.0)</f>
        <v>58</v>
      </c>
    </row>
    <row r="3741">
      <c r="A3741" s="1" t="s">
        <v>8953</v>
      </c>
      <c r="B3741" s="1" t="s">
        <v>8954</v>
      </c>
      <c r="C3741" s="1">
        <v>1.0</v>
      </c>
      <c r="D3741" s="1" t="s">
        <v>16113</v>
      </c>
      <c r="E3741" s="2" t="str">
        <f>IFERROR(__xludf.DUMMYFUNCTION("INDEX(SPLIT(A3741, ""_""), 2)"),"tutorial03")</f>
        <v>tutorial03</v>
      </c>
      <c r="F3741" s="1" t="s">
        <v>8954</v>
      </c>
      <c r="G3741" s="2">
        <f>IFERROR(__xludf.DUMMYFUNCTION("IF(B3741="""","""",COUNTA(SPLIT(B3741,"" "")))"),4.0)</f>
        <v>4</v>
      </c>
    </row>
    <row r="3742">
      <c r="A3742" s="1" t="s">
        <v>8955</v>
      </c>
      <c r="B3742" s="1" t="s">
        <v>8956</v>
      </c>
      <c r="C3742" s="1">
        <v>1.0</v>
      </c>
      <c r="D3742" s="1" t="s">
        <v>16113</v>
      </c>
      <c r="E3742" s="2" t="str">
        <f>IFERROR(__xludf.DUMMYFUNCTION("INDEX(SPLIT(A3742, ""_""), 2)"),"tutorial03")</f>
        <v>tutorial03</v>
      </c>
      <c r="F3742" s="1" t="s">
        <v>8954</v>
      </c>
      <c r="G3742" s="2">
        <f>IFERROR(__xludf.DUMMYFUNCTION("IF(B3742="""","""",COUNTA(SPLIT(B3742,"" "")))"),14.0)</f>
        <v>14</v>
      </c>
    </row>
    <row r="3743">
      <c r="A3743" s="1" t="s">
        <v>8957</v>
      </c>
      <c r="B3743" s="1" t="s">
        <v>8958</v>
      </c>
      <c r="C3743" s="1">
        <v>1.0</v>
      </c>
      <c r="D3743" s="1" t="s">
        <v>16113</v>
      </c>
      <c r="E3743" s="2" t="str">
        <f>IFERROR(__xludf.DUMMYFUNCTION("INDEX(SPLIT(A3743, ""_""), 2)"),"tutorial03")</f>
        <v>tutorial03</v>
      </c>
      <c r="F3743" s="1" t="s">
        <v>8954</v>
      </c>
      <c r="G3743" s="2">
        <f>IFERROR(__xludf.DUMMYFUNCTION("IF(B3743="""","""",COUNTA(SPLIT(B3743,"" "")))"),21.0)</f>
        <v>21</v>
      </c>
    </row>
    <row r="3744">
      <c r="A3744" s="1" t="s">
        <v>8959</v>
      </c>
      <c r="B3744" s="1" t="s">
        <v>8960</v>
      </c>
      <c r="C3744" s="1">
        <v>1.0</v>
      </c>
      <c r="D3744" s="1" t="s">
        <v>16113</v>
      </c>
      <c r="E3744" s="2" t="str">
        <f>IFERROR(__xludf.DUMMYFUNCTION("INDEX(SPLIT(A3744, ""_""), 2)"),"tutorial03")</f>
        <v>tutorial03</v>
      </c>
      <c r="F3744" s="1" t="s">
        <v>8954</v>
      </c>
      <c r="G3744" s="2">
        <f>IFERROR(__xludf.DUMMYFUNCTION("IF(B3744="""","""",COUNTA(SPLIT(B3744,"" "")))"),16.0)</f>
        <v>16</v>
      </c>
    </row>
    <row r="3745">
      <c r="A3745" s="1" t="s">
        <v>8961</v>
      </c>
      <c r="B3745" s="1" t="s">
        <v>8962</v>
      </c>
      <c r="C3745" s="1">
        <v>1.0</v>
      </c>
      <c r="D3745" s="1" t="s">
        <v>16113</v>
      </c>
      <c r="E3745" s="2" t="str">
        <f>IFERROR(__xludf.DUMMYFUNCTION("INDEX(SPLIT(A3745, ""_""), 2)"),"tutorial03")</f>
        <v>tutorial03</v>
      </c>
      <c r="F3745" s="1" t="s">
        <v>8954</v>
      </c>
      <c r="G3745" s="2">
        <f>IFERROR(__xludf.DUMMYFUNCTION("IF(B3745="""","""",COUNTA(SPLIT(B3745,"" "")))"),4.0)</f>
        <v>4</v>
      </c>
    </row>
    <row r="3746">
      <c r="A3746" s="1" t="s">
        <v>8963</v>
      </c>
      <c r="B3746" s="1" t="s">
        <v>8964</v>
      </c>
      <c r="C3746" s="1">
        <v>1.0</v>
      </c>
      <c r="D3746" s="1" t="s">
        <v>16113</v>
      </c>
      <c r="E3746" s="2" t="str">
        <f>IFERROR(__xludf.DUMMYFUNCTION("INDEX(SPLIT(A3746, ""_""), 2)"),"tutorial03")</f>
        <v>tutorial03</v>
      </c>
      <c r="F3746" s="1" t="s">
        <v>8954</v>
      </c>
      <c r="G3746" s="2">
        <f>IFERROR(__xludf.DUMMYFUNCTION("IF(B3746="""","""",COUNTA(SPLIT(B3746,"" "")))"),8.0)</f>
        <v>8</v>
      </c>
    </row>
    <row r="3747">
      <c r="A3747" s="1" t="s">
        <v>8965</v>
      </c>
      <c r="B3747" s="1" t="s">
        <v>8966</v>
      </c>
      <c r="C3747" s="1">
        <v>1.0</v>
      </c>
      <c r="D3747" s="1" t="s">
        <v>16113</v>
      </c>
      <c r="E3747" s="2" t="str">
        <f>IFERROR(__xludf.DUMMYFUNCTION("INDEX(SPLIT(A3747, ""_""), 2)"),"tutorial03")</f>
        <v>tutorial03</v>
      </c>
      <c r="F3747" s="1" t="s">
        <v>8954</v>
      </c>
      <c r="G3747" s="2">
        <f>IFERROR(__xludf.DUMMYFUNCTION("IF(B3747="""","""",COUNTA(SPLIT(B3747,"" "")))"),9.0)</f>
        <v>9</v>
      </c>
    </row>
    <row r="3748">
      <c r="A3748" s="1" t="s">
        <v>8967</v>
      </c>
      <c r="B3748" s="1" t="s">
        <v>8968</v>
      </c>
      <c r="C3748" s="1">
        <v>1.0</v>
      </c>
      <c r="D3748" s="1" t="s">
        <v>16113</v>
      </c>
      <c r="E3748" s="2" t="str">
        <f>IFERROR(__xludf.DUMMYFUNCTION("INDEX(SPLIT(A3748, ""_""), 2)"),"tutorial03")</f>
        <v>tutorial03</v>
      </c>
      <c r="F3748" s="1" t="s">
        <v>8954</v>
      </c>
      <c r="G3748" s="2">
        <f>IFERROR(__xludf.DUMMYFUNCTION("IF(B3748="""","""",COUNTA(SPLIT(B3748,"" "")))"),2.0)</f>
        <v>2</v>
      </c>
    </row>
    <row r="3749">
      <c r="A3749" s="1" t="s">
        <v>8969</v>
      </c>
      <c r="B3749" s="1" t="s">
        <v>8970</v>
      </c>
      <c r="C3749" s="1">
        <v>1.0</v>
      </c>
      <c r="D3749" s="1" t="s">
        <v>16113</v>
      </c>
      <c r="E3749" s="2" t="str">
        <f>IFERROR(__xludf.DUMMYFUNCTION("INDEX(SPLIT(A3749, ""_""), 2)"),"tutorial03")</f>
        <v>tutorial03</v>
      </c>
      <c r="F3749" s="1" t="s">
        <v>8954</v>
      </c>
      <c r="G3749" s="2">
        <f>IFERROR(__xludf.DUMMYFUNCTION("IF(B3749="""","""",COUNTA(SPLIT(B3749,"" "")))"),28.0)</f>
        <v>28</v>
      </c>
    </row>
    <row r="3750">
      <c r="A3750" s="1" t="s">
        <v>8971</v>
      </c>
      <c r="B3750" s="1" t="s">
        <v>8972</v>
      </c>
      <c r="C3750" s="1">
        <v>1.0</v>
      </c>
      <c r="D3750" s="1" t="s">
        <v>16113</v>
      </c>
      <c r="E3750" s="2" t="str">
        <f>IFERROR(__xludf.DUMMYFUNCTION("INDEX(SPLIT(A3750, ""_""), 2)"),"tutorial04")</f>
        <v>tutorial04</v>
      </c>
      <c r="F3750" s="1" t="s">
        <v>8994</v>
      </c>
      <c r="G3750" s="2">
        <f>IFERROR(__xludf.DUMMYFUNCTION("IF(B3750="""","""",COUNTA(SPLIT(B3750,"" "")))"),23.0)</f>
        <v>23</v>
      </c>
    </row>
    <row r="3751">
      <c r="A3751" s="1" t="s">
        <v>8973</v>
      </c>
      <c r="B3751" s="1" t="s">
        <v>8974</v>
      </c>
      <c r="C3751" s="1">
        <v>1.0</v>
      </c>
      <c r="D3751" s="1" t="s">
        <v>16113</v>
      </c>
      <c r="E3751" s="2" t="str">
        <f>IFERROR(__xludf.DUMMYFUNCTION("INDEX(SPLIT(A3751, ""_""), 2)"),"tutorial04")</f>
        <v>tutorial04</v>
      </c>
      <c r="F3751" s="1" t="s">
        <v>8994</v>
      </c>
      <c r="G3751" s="2">
        <f>IFERROR(__xludf.DUMMYFUNCTION("IF(B3751="""","""",COUNTA(SPLIT(B3751,"" "")))"),5.0)</f>
        <v>5</v>
      </c>
    </row>
    <row r="3752">
      <c r="A3752" s="1" t="s">
        <v>8975</v>
      </c>
      <c r="B3752" s="1" t="s">
        <v>8976</v>
      </c>
      <c r="C3752" s="1">
        <v>1.0</v>
      </c>
      <c r="D3752" s="1" t="s">
        <v>16113</v>
      </c>
      <c r="E3752" s="2" t="str">
        <f>IFERROR(__xludf.DUMMYFUNCTION("INDEX(SPLIT(A3752, ""_""), 2)"),"tutorial04")</f>
        <v>tutorial04</v>
      </c>
      <c r="F3752" s="1" t="s">
        <v>8994</v>
      </c>
      <c r="G3752" s="2">
        <f>IFERROR(__xludf.DUMMYFUNCTION("IF(B3752="""","""",COUNTA(SPLIT(B3752,"" "")))"),37.0)</f>
        <v>37</v>
      </c>
    </row>
    <row r="3753">
      <c r="A3753" s="1" t="s">
        <v>8977</v>
      </c>
      <c r="B3753" s="1" t="s">
        <v>8978</v>
      </c>
      <c r="C3753" s="1">
        <v>1.0</v>
      </c>
      <c r="D3753" s="1" t="s">
        <v>16113</v>
      </c>
      <c r="E3753" s="2" t="str">
        <f>IFERROR(__xludf.DUMMYFUNCTION("INDEX(SPLIT(A3753, ""_""), 2)"),"tutorial04")</f>
        <v>tutorial04</v>
      </c>
      <c r="F3753" s="1" t="s">
        <v>8994</v>
      </c>
      <c r="G3753" s="2">
        <f>IFERROR(__xludf.DUMMYFUNCTION("IF(B3753="""","""",COUNTA(SPLIT(B3753,"" "")))"),45.0)</f>
        <v>45</v>
      </c>
    </row>
    <row r="3754">
      <c r="A3754" s="1" t="s">
        <v>8979</v>
      </c>
      <c r="B3754" s="1" t="s">
        <v>8980</v>
      </c>
      <c r="C3754" s="1">
        <v>1.0</v>
      </c>
      <c r="D3754" s="1" t="s">
        <v>16113</v>
      </c>
      <c r="E3754" s="2" t="str">
        <f>IFERROR(__xludf.DUMMYFUNCTION("INDEX(SPLIT(A3754, ""_""), 2)"),"tutorial04")</f>
        <v>tutorial04</v>
      </c>
      <c r="F3754" s="1" t="s">
        <v>8994</v>
      </c>
      <c r="G3754" s="2">
        <f>IFERROR(__xludf.DUMMYFUNCTION("IF(B3754="""","""",COUNTA(SPLIT(B3754,"" "")))"),25.0)</f>
        <v>25</v>
      </c>
    </row>
    <row r="3755">
      <c r="A3755" s="1" t="s">
        <v>8981</v>
      </c>
      <c r="B3755" s="1" t="s">
        <v>8982</v>
      </c>
      <c r="C3755" s="1">
        <v>1.0</v>
      </c>
      <c r="D3755" s="1" t="s">
        <v>16113</v>
      </c>
      <c r="E3755" s="2" t="str">
        <f>IFERROR(__xludf.DUMMYFUNCTION("INDEX(SPLIT(A3755, ""_""), 2)"),"tutorial04")</f>
        <v>tutorial04</v>
      </c>
      <c r="F3755" s="1" t="s">
        <v>8994</v>
      </c>
      <c r="G3755" s="2">
        <f>IFERROR(__xludf.DUMMYFUNCTION("IF(B3755="""","""",COUNTA(SPLIT(B3755,"" "")))"),29.0)</f>
        <v>29</v>
      </c>
    </row>
    <row r="3756">
      <c r="A3756" s="1" t="s">
        <v>8983</v>
      </c>
      <c r="B3756" s="1" t="s">
        <v>8984</v>
      </c>
      <c r="C3756" s="1">
        <v>1.0</v>
      </c>
      <c r="D3756" s="1" t="s">
        <v>16113</v>
      </c>
      <c r="E3756" s="2" t="str">
        <f>IFERROR(__xludf.DUMMYFUNCTION("INDEX(SPLIT(A3756, ""_""), 2)"),"tutorial04")</f>
        <v>tutorial04</v>
      </c>
      <c r="F3756" s="1" t="s">
        <v>8994</v>
      </c>
      <c r="G3756" s="2">
        <f>IFERROR(__xludf.DUMMYFUNCTION("IF(B3756="""","""",COUNTA(SPLIT(B3756,"" "")))"),25.0)</f>
        <v>25</v>
      </c>
    </row>
    <row r="3757">
      <c r="A3757" s="1" t="s">
        <v>8985</v>
      </c>
      <c r="B3757" s="1" t="s">
        <v>8986</v>
      </c>
      <c r="C3757" s="1">
        <v>1.0</v>
      </c>
      <c r="D3757" s="1" t="s">
        <v>16113</v>
      </c>
      <c r="E3757" s="2" t="str">
        <f>IFERROR(__xludf.DUMMYFUNCTION("INDEX(SPLIT(A3757, ""_""), 2)"),"tutorial04")</f>
        <v>tutorial04</v>
      </c>
      <c r="F3757" s="1" t="s">
        <v>8994</v>
      </c>
      <c r="G3757" s="2">
        <f>IFERROR(__xludf.DUMMYFUNCTION("IF(B3757="""","""",COUNTA(SPLIT(B3757,"" "")))"),20.0)</f>
        <v>20</v>
      </c>
    </row>
    <row r="3758">
      <c r="A3758" s="1" t="s">
        <v>8987</v>
      </c>
      <c r="B3758" s="1" t="s">
        <v>8988</v>
      </c>
      <c r="C3758" s="1">
        <v>1.0</v>
      </c>
      <c r="D3758" s="1" t="s">
        <v>16113</v>
      </c>
      <c r="E3758" s="2" t="str">
        <f>IFERROR(__xludf.DUMMYFUNCTION("INDEX(SPLIT(A3758, ""_""), 2)"),"tutorial04")</f>
        <v>tutorial04</v>
      </c>
      <c r="F3758" s="1" t="s">
        <v>8994</v>
      </c>
      <c r="G3758" s="2">
        <f>IFERROR(__xludf.DUMMYFUNCTION("IF(B3758="""","""",COUNTA(SPLIT(B3758,"" "")))"),17.0)</f>
        <v>17</v>
      </c>
    </row>
    <row r="3759">
      <c r="A3759" s="1" t="s">
        <v>8989</v>
      </c>
      <c r="B3759" s="1" t="s">
        <v>8990</v>
      </c>
      <c r="C3759" s="1">
        <v>1.0</v>
      </c>
      <c r="D3759" s="1" t="s">
        <v>16113</v>
      </c>
      <c r="E3759" s="2" t="str">
        <f>IFERROR(__xludf.DUMMYFUNCTION("INDEX(SPLIT(A3759, ""_""), 2)"),"tutorial04")</f>
        <v>tutorial04</v>
      </c>
      <c r="F3759" s="1" t="s">
        <v>8994</v>
      </c>
      <c r="G3759" s="2">
        <f>IFERROR(__xludf.DUMMYFUNCTION("IF(B3759="""","""",COUNTA(SPLIT(B3759,"" "")))"),15.0)</f>
        <v>15</v>
      </c>
    </row>
    <row r="3760">
      <c r="A3760" s="1" t="s">
        <v>8991</v>
      </c>
      <c r="B3760" s="1" t="s">
        <v>8992</v>
      </c>
      <c r="C3760" s="1">
        <v>1.0</v>
      </c>
      <c r="D3760" s="1" t="s">
        <v>16113</v>
      </c>
      <c r="E3760" s="2" t="str">
        <f>IFERROR(__xludf.DUMMYFUNCTION("INDEX(SPLIT(A3760, ""_""), 2)"),"tutorial04")</f>
        <v>tutorial04</v>
      </c>
      <c r="F3760" s="1" t="s">
        <v>8994</v>
      </c>
      <c r="G3760" s="2">
        <f>IFERROR(__xludf.DUMMYFUNCTION("IF(B3760="""","""",COUNTA(SPLIT(B3760,"" "")))"),43.0)</f>
        <v>43</v>
      </c>
    </row>
    <row r="3761">
      <c r="A3761" s="1" t="s">
        <v>8993</v>
      </c>
      <c r="B3761" s="1" t="s">
        <v>8994</v>
      </c>
      <c r="C3761" s="1">
        <v>1.0</v>
      </c>
      <c r="D3761" s="1" t="s">
        <v>16113</v>
      </c>
      <c r="E3761" s="2" t="str">
        <f>IFERROR(__xludf.DUMMYFUNCTION("INDEX(SPLIT(A3761, ""_""), 2)"),"tutorial04")</f>
        <v>tutorial04</v>
      </c>
      <c r="F3761" s="1" t="s">
        <v>8994</v>
      </c>
      <c r="G3761" s="2">
        <f>IFERROR(__xludf.DUMMYFUNCTION("IF(B3761="""","""",COUNTA(SPLIT(B3761,"" "")))"),3.0)</f>
        <v>3</v>
      </c>
    </row>
    <row r="3762">
      <c r="A3762" s="1" t="s">
        <v>8995</v>
      </c>
      <c r="B3762" s="1" t="s">
        <v>8996</v>
      </c>
      <c r="C3762" s="1">
        <v>1.0</v>
      </c>
      <c r="D3762" s="1" t="s">
        <v>16113</v>
      </c>
      <c r="E3762" s="2" t="str">
        <f>IFERROR(__xludf.DUMMYFUNCTION("INDEX(SPLIT(A3762, ""_""), 2)"),"tutorial04")</f>
        <v>tutorial04</v>
      </c>
      <c r="F3762" s="1" t="s">
        <v>8994</v>
      </c>
      <c r="G3762" s="2">
        <f>IFERROR(__xludf.DUMMYFUNCTION("IF(B3762="""","""",COUNTA(SPLIT(B3762,"" "")))"),14.0)</f>
        <v>14</v>
      </c>
    </row>
    <row r="3763">
      <c r="A3763" s="1" t="s">
        <v>8997</v>
      </c>
      <c r="B3763" s="1" t="s">
        <v>8998</v>
      </c>
      <c r="C3763" s="1">
        <v>1.0</v>
      </c>
      <c r="D3763" s="1" t="s">
        <v>16113</v>
      </c>
      <c r="E3763" s="2" t="str">
        <f>IFERROR(__xludf.DUMMYFUNCTION("INDEX(SPLIT(A3763, ""_""), 2)"),"tutorial04")</f>
        <v>tutorial04</v>
      </c>
      <c r="F3763" s="1" t="s">
        <v>8994</v>
      </c>
      <c r="G3763" s="2">
        <f>IFERROR(__xludf.DUMMYFUNCTION("IF(B3763="""","""",COUNTA(SPLIT(B3763,"" "")))"),50.0)</f>
        <v>50</v>
      </c>
    </row>
    <row r="3764">
      <c r="A3764" s="1" t="s">
        <v>8999</v>
      </c>
      <c r="B3764" s="1" t="s">
        <v>9000</v>
      </c>
      <c r="C3764" s="1">
        <v>1.0</v>
      </c>
      <c r="D3764" s="1" t="s">
        <v>16113</v>
      </c>
      <c r="E3764" s="2" t="str">
        <f>IFERROR(__xludf.DUMMYFUNCTION("INDEX(SPLIT(A3764, ""_""), 2)"),"tutorial04")</f>
        <v>tutorial04</v>
      </c>
      <c r="F3764" s="1" t="s">
        <v>8994</v>
      </c>
      <c r="G3764" s="2">
        <f>IFERROR(__xludf.DUMMYFUNCTION("IF(B3764="""","""",COUNTA(SPLIT(B3764,"" "")))"),28.0)</f>
        <v>28</v>
      </c>
    </row>
    <row r="3765">
      <c r="A3765" s="1" t="s">
        <v>9001</v>
      </c>
      <c r="B3765" s="1" t="s">
        <v>9002</v>
      </c>
      <c r="C3765" s="1">
        <v>1.0</v>
      </c>
      <c r="D3765" s="1" t="s">
        <v>16113</v>
      </c>
      <c r="E3765" s="2" t="str">
        <f>IFERROR(__xludf.DUMMYFUNCTION("INDEX(SPLIT(A3765, ""_""), 2)"),"tutorial")</f>
        <v>tutorial</v>
      </c>
      <c r="F3765" s="1" t="s">
        <v>16170</v>
      </c>
      <c r="G3765" s="2">
        <f>IFERROR(__xludf.DUMMYFUNCTION("IF(B3765="""","""",COUNTA(SPLIT(B3765,"" "")))"),30.0)</f>
        <v>30</v>
      </c>
    </row>
    <row r="3766">
      <c r="A3766" s="1" t="s">
        <v>9003</v>
      </c>
      <c r="B3766" s="1" t="s">
        <v>9004</v>
      </c>
      <c r="C3766" s="1">
        <v>1.0</v>
      </c>
      <c r="D3766" s="1" t="s">
        <v>16113</v>
      </c>
      <c r="E3766" s="2" t="str">
        <f>IFERROR(__xludf.DUMMYFUNCTION("INDEX(SPLIT(A3766, ""_""), 2)"),"tutorial")</f>
        <v>tutorial</v>
      </c>
      <c r="F3766" s="1" t="s">
        <v>16170</v>
      </c>
      <c r="G3766" s="2">
        <f>IFERROR(__xludf.DUMMYFUNCTION("IF(B3766="""","""",COUNTA(SPLIT(B3766,"" "")))"),22.0)</f>
        <v>22</v>
      </c>
    </row>
    <row r="3767">
      <c r="A3767" s="1" t="s">
        <v>9005</v>
      </c>
      <c r="B3767" s="1" t="s">
        <v>9006</v>
      </c>
      <c r="C3767" s="1">
        <v>1.0</v>
      </c>
      <c r="D3767" s="1" t="s">
        <v>16113</v>
      </c>
      <c r="E3767" s="2" t="str">
        <f>IFERROR(__xludf.DUMMYFUNCTION("INDEX(SPLIT(A3767, ""_""), 2)"),"tutorial")</f>
        <v>tutorial</v>
      </c>
      <c r="F3767" s="1" t="s">
        <v>16170</v>
      </c>
      <c r="G3767" s="2">
        <f>IFERROR(__xludf.DUMMYFUNCTION("IF(B3767="""","""",COUNTA(SPLIT(B3767,"" "")))"),26.0)</f>
        <v>26</v>
      </c>
    </row>
    <row r="3768">
      <c r="A3768" s="1" t="s">
        <v>9007</v>
      </c>
      <c r="B3768" s="1" t="s">
        <v>9008</v>
      </c>
      <c r="C3768" s="1">
        <v>1.0</v>
      </c>
      <c r="D3768" s="1" t="s">
        <v>16113</v>
      </c>
      <c r="E3768" s="2" t="str">
        <f>IFERROR(__xludf.DUMMYFUNCTION("INDEX(SPLIT(A3768, ""_""), 2)"),"tutorial")</f>
        <v>tutorial</v>
      </c>
      <c r="F3768" s="1" t="s">
        <v>16170</v>
      </c>
      <c r="G3768" s="2">
        <f>IFERROR(__xludf.DUMMYFUNCTION("IF(B3768="""","""",COUNTA(SPLIT(B3768,"" "")))"),27.0)</f>
        <v>27</v>
      </c>
    </row>
    <row r="3769">
      <c r="A3769" s="1" t="s">
        <v>9009</v>
      </c>
      <c r="B3769" s="1" t="s">
        <v>9010</v>
      </c>
      <c r="C3769" s="1">
        <v>1.0</v>
      </c>
      <c r="D3769" s="1" t="s">
        <v>16113</v>
      </c>
      <c r="E3769" s="2" t="str">
        <f>IFERROR(__xludf.DUMMYFUNCTION("INDEX(SPLIT(A3769, ""_""), 2)"),"tutorial")</f>
        <v>tutorial</v>
      </c>
      <c r="F3769" s="1" t="s">
        <v>16170</v>
      </c>
      <c r="G3769" s="2">
        <f>IFERROR(__xludf.DUMMYFUNCTION("IF(B3769="""","""",COUNTA(SPLIT(B3769,"" "")))"),27.0)</f>
        <v>27</v>
      </c>
    </row>
    <row r="3770">
      <c r="A3770" s="1" t="s">
        <v>9011</v>
      </c>
      <c r="B3770" s="1" t="s">
        <v>9012</v>
      </c>
      <c r="C3770" s="1">
        <v>2.0</v>
      </c>
      <c r="D3770" s="1" t="s">
        <v>16118</v>
      </c>
      <c r="E3770" s="2" t="str">
        <f>IFERROR(__xludf.DUMMYFUNCTION("INDEX(SPLIT(A3770, ""_""), 2)"),"underground")</f>
        <v>underground</v>
      </c>
      <c r="F3770" s="1" t="s">
        <v>9128</v>
      </c>
      <c r="G3770" s="2">
        <f>IFERROR(__xludf.DUMMYFUNCTION("IF(B3770="""","""",COUNTA(SPLIT(B3770,"" "")))"),21.0)</f>
        <v>21</v>
      </c>
    </row>
    <row r="3771">
      <c r="A3771" s="1" t="s">
        <v>9013</v>
      </c>
      <c r="B3771" s="1" t="s">
        <v>9014</v>
      </c>
      <c r="C3771" s="1">
        <v>17.0</v>
      </c>
      <c r="D3771" s="1" t="s">
        <v>812</v>
      </c>
      <c r="E3771" s="2" t="str">
        <f>IFERROR(__xludf.DUMMYFUNCTION("INDEX(SPLIT(A3771, ""_""), 2)"),"underground")</f>
        <v>underground</v>
      </c>
      <c r="F3771" s="1" t="s">
        <v>9128</v>
      </c>
      <c r="G3771" s="2">
        <f>IFERROR(__xludf.DUMMYFUNCTION("IF(B3771="""","""",COUNTA(SPLIT(B3771,"" "")))"),9.0)</f>
        <v>9</v>
      </c>
    </row>
    <row r="3772">
      <c r="A3772" s="1" t="s">
        <v>9015</v>
      </c>
      <c r="B3772" s="1" t="s">
        <v>9016</v>
      </c>
      <c r="C3772" s="1">
        <v>2.0</v>
      </c>
      <c r="D3772" s="1" t="s">
        <v>16118</v>
      </c>
      <c r="E3772" s="2" t="str">
        <f>IFERROR(__xludf.DUMMYFUNCTION("INDEX(SPLIT(A3772, ""_""), 2)"),"underground")</f>
        <v>underground</v>
      </c>
      <c r="F3772" s="1" t="s">
        <v>9128</v>
      </c>
      <c r="G3772" s="2">
        <f>IFERROR(__xludf.DUMMYFUNCTION("IF(B3772="""","""",COUNTA(SPLIT(B3772,"" "")))"),44.0)</f>
        <v>44</v>
      </c>
    </row>
    <row r="3773">
      <c r="A3773" s="1" t="s">
        <v>9017</v>
      </c>
      <c r="B3773" s="1" t="s">
        <v>9018</v>
      </c>
      <c r="C3773" s="1">
        <v>9.0</v>
      </c>
      <c r="D3773" s="1" t="s">
        <v>16120</v>
      </c>
      <c r="E3773" s="2" t="str">
        <f>IFERROR(__xludf.DUMMYFUNCTION("INDEX(SPLIT(A3773, ""_""), 2)"),"underground")</f>
        <v>underground</v>
      </c>
      <c r="F3773" s="1" t="s">
        <v>9128</v>
      </c>
      <c r="G3773" s="2">
        <f>IFERROR(__xludf.DUMMYFUNCTION("IF(B3773="""","""",COUNTA(SPLIT(B3773,"" "")))"),28.0)</f>
        <v>28</v>
      </c>
    </row>
    <row r="3774">
      <c r="A3774" s="1" t="s">
        <v>9019</v>
      </c>
      <c r="B3774" s="1" t="s">
        <v>9020</v>
      </c>
      <c r="C3774" s="1">
        <v>2.0</v>
      </c>
      <c r="D3774" s="1" t="s">
        <v>16118</v>
      </c>
      <c r="E3774" s="2" t="str">
        <f>IFERROR(__xludf.DUMMYFUNCTION("INDEX(SPLIT(A3774, ""_""), 2)"),"underground")</f>
        <v>underground</v>
      </c>
      <c r="F3774" s="1" t="s">
        <v>9128</v>
      </c>
      <c r="G3774" s="2">
        <f>IFERROR(__xludf.DUMMYFUNCTION("IF(B3774="""","""",COUNTA(SPLIT(B3774,"" "")))"),11.0)</f>
        <v>11</v>
      </c>
    </row>
    <row r="3775">
      <c r="A3775" s="1" t="s">
        <v>9021</v>
      </c>
      <c r="B3775" s="1" t="s">
        <v>9022</v>
      </c>
      <c r="C3775" s="1">
        <v>1.0</v>
      </c>
      <c r="D3775" s="1" t="s">
        <v>16113</v>
      </c>
      <c r="E3775" s="2" t="str">
        <f>IFERROR(__xludf.DUMMYFUNCTION("INDEX(SPLIT(A3775, ""_""), 2)"),"underground")</f>
        <v>underground</v>
      </c>
      <c r="F3775" s="1" t="s">
        <v>9128</v>
      </c>
      <c r="G3775" s="2">
        <f>IFERROR(__xludf.DUMMYFUNCTION("IF(B3775="""","""",COUNTA(SPLIT(B3775,"" "")))"),47.0)</f>
        <v>47</v>
      </c>
    </row>
    <row r="3776">
      <c r="A3776" s="1" t="s">
        <v>9023</v>
      </c>
      <c r="B3776" s="1" t="s">
        <v>9024</v>
      </c>
      <c r="C3776" s="1">
        <v>1.0</v>
      </c>
      <c r="D3776" s="1" t="s">
        <v>16113</v>
      </c>
      <c r="E3776" s="2" t="str">
        <f>IFERROR(__xludf.DUMMYFUNCTION("INDEX(SPLIT(A3776, ""_""), 2)"),"underground")</f>
        <v>underground</v>
      </c>
      <c r="F3776" s="1" t="s">
        <v>9128</v>
      </c>
      <c r="G3776" s="2">
        <f>IFERROR(__xludf.DUMMYFUNCTION("IF(B3776="""","""",COUNTA(SPLIT(B3776,"" "")))"),36.0)</f>
        <v>36</v>
      </c>
    </row>
    <row r="3777">
      <c r="A3777" s="1" t="s">
        <v>9025</v>
      </c>
      <c r="B3777" s="1" t="s">
        <v>9026</v>
      </c>
      <c r="C3777" s="1">
        <v>17.0</v>
      </c>
      <c r="D3777" s="1" t="s">
        <v>812</v>
      </c>
      <c r="E3777" s="2" t="str">
        <f>IFERROR(__xludf.DUMMYFUNCTION("INDEX(SPLIT(A3777, ""_""), 2)"),"underground")</f>
        <v>underground</v>
      </c>
      <c r="F3777" s="1" t="s">
        <v>9128</v>
      </c>
      <c r="G3777" s="2">
        <f>IFERROR(__xludf.DUMMYFUNCTION("IF(B3777="""","""",COUNTA(SPLIT(B3777,"" "")))"),19.0)</f>
        <v>19</v>
      </c>
    </row>
    <row r="3778">
      <c r="A3778" s="1" t="s">
        <v>9027</v>
      </c>
      <c r="B3778" s="1" t="s">
        <v>9028</v>
      </c>
      <c r="C3778" s="1">
        <v>17.0</v>
      </c>
      <c r="D3778" s="1" t="s">
        <v>812</v>
      </c>
      <c r="E3778" s="2" t="str">
        <f>IFERROR(__xludf.DUMMYFUNCTION("INDEX(SPLIT(A3778, ""_""), 2)"),"underground")</f>
        <v>underground</v>
      </c>
      <c r="F3778" s="1" t="s">
        <v>9128</v>
      </c>
      <c r="G3778" s="2">
        <f>IFERROR(__xludf.DUMMYFUNCTION("IF(B3778="""","""",COUNTA(SPLIT(B3778,"" "")))"),13.0)</f>
        <v>13</v>
      </c>
    </row>
    <row r="3779">
      <c r="A3779" s="1" t="s">
        <v>9029</v>
      </c>
      <c r="B3779" s="1" t="s">
        <v>9030</v>
      </c>
      <c r="C3779" s="1">
        <v>1.0</v>
      </c>
      <c r="D3779" s="1" t="s">
        <v>16113</v>
      </c>
      <c r="E3779" s="2" t="str">
        <f>IFERROR(__xludf.DUMMYFUNCTION("INDEX(SPLIT(A3779, ""_""), 2)"),"underground")</f>
        <v>underground</v>
      </c>
      <c r="F3779" s="1" t="s">
        <v>9128</v>
      </c>
      <c r="G3779" s="2">
        <f>IFERROR(__xludf.DUMMYFUNCTION("IF(B3779="""","""",COUNTA(SPLIT(B3779,"" "")))"),22.0)</f>
        <v>22</v>
      </c>
    </row>
    <row r="3780">
      <c r="A3780" s="1" t="s">
        <v>9031</v>
      </c>
      <c r="B3780" s="1" t="s">
        <v>9032</v>
      </c>
      <c r="C3780" s="1">
        <v>2.0</v>
      </c>
      <c r="D3780" s="1" t="s">
        <v>16118</v>
      </c>
      <c r="E3780" s="2" t="str">
        <f>IFERROR(__xludf.DUMMYFUNCTION("INDEX(SPLIT(A3780, ""_""), 2)"),"underground")</f>
        <v>underground</v>
      </c>
      <c r="F3780" s="1" t="s">
        <v>9128</v>
      </c>
      <c r="G3780" s="2">
        <f>IFERROR(__xludf.DUMMYFUNCTION("IF(B3780="""","""",COUNTA(SPLIT(B3780,"" "")))"),27.0)</f>
        <v>27</v>
      </c>
    </row>
    <row r="3781">
      <c r="A3781" s="1" t="s">
        <v>9033</v>
      </c>
      <c r="B3781" s="1" t="s">
        <v>9034</v>
      </c>
      <c r="C3781" s="1">
        <v>1.0</v>
      </c>
      <c r="D3781" s="1" t="s">
        <v>16113</v>
      </c>
      <c r="E3781" s="2" t="str">
        <f>IFERROR(__xludf.DUMMYFUNCTION("INDEX(SPLIT(A3781, ""_""), 2)"),"underground")</f>
        <v>underground</v>
      </c>
      <c r="F3781" s="1" t="s">
        <v>9128</v>
      </c>
      <c r="G3781" s="2">
        <f>IFERROR(__xludf.DUMMYFUNCTION("IF(B3781="""","""",COUNTA(SPLIT(B3781,"" "")))"),20.0)</f>
        <v>20</v>
      </c>
    </row>
    <row r="3782">
      <c r="A3782" s="1" t="s">
        <v>9035</v>
      </c>
      <c r="B3782" s="1" t="s">
        <v>9036</v>
      </c>
      <c r="C3782" s="1">
        <v>2.0</v>
      </c>
      <c r="D3782" s="1" t="s">
        <v>16118</v>
      </c>
      <c r="E3782" s="2" t="str">
        <f>IFERROR(__xludf.DUMMYFUNCTION("INDEX(SPLIT(A3782, ""_""), 2)"),"underground")</f>
        <v>underground</v>
      </c>
      <c r="F3782" s="1" t="s">
        <v>9128</v>
      </c>
      <c r="G3782" s="2">
        <f>IFERROR(__xludf.DUMMYFUNCTION("IF(B3782="""","""",COUNTA(SPLIT(B3782,"" "")))"),5.0)</f>
        <v>5</v>
      </c>
    </row>
    <row r="3783">
      <c r="A3783" s="1" t="s">
        <v>9037</v>
      </c>
      <c r="B3783" s="1" t="s">
        <v>9038</v>
      </c>
      <c r="C3783" s="1">
        <v>1.0</v>
      </c>
      <c r="D3783" s="1" t="s">
        <v>16113</v>
      </c>
      <c r="E3783" s="2" t="str">
        <f>IFERROR(__xludf.DUMMYFUNCTION("INDEX(SPLIT(A3783, ""_""), 2)"),"underground")</f>
        <v>underground</v>
      </c>
      <c r="F3783" s="1" t="s">
        <v>9128</v>
      </c>
      <c r="G3783" s="2">
        <f>IFERROR(__xludf.DUMMYFUNCTION("IF(B3783="""","""",COUNTA(SPLIT(B3783,"" "")))"),20.0)</f>
        <v>20</v>
      </c>
    </row>
    <row r="3784">
      <c r="A3784" s="1" t="s">
        <v>9039</v>
      </c>
      <c r="B3784" s="1" t="s">
        <v>9040</v>
      </c>
      <c r="C3784" s="1">
        <v>17.0</v>
      </c>
      <c r="D3784" s="1" t="s">
        <v>812</v>
      </c>
      <c r="E3784" s="2" t="str">
        <f>IFERROR(__xludf.DUMMYFUNCTION("INDEX(SPLIT(A3784, ""_""), 2)"),"underground")</f>
        <v>underground</v>
      </c>
      <c r="F3784" s="1" t="s">
        <v>9128</v>
      </c>
      <c r="G3784" s="2">
        <f>IFERROR(__xludf.DUMMYFUNCTION("IF(B3784="""","""",COUNTA(SPLIT(B3784,"" "")))"),21.0)</f>
        <v>21</v>
      </c>
    </row>
    <row r="3785">
      <c r="A3785" s="1" t="s">
        <v>9041</v>
      </c>
      <c r="B3785" s="1" t="s">
        <v>9042</v>
      </c>
      <c r="C3785" s="1">
        <v>1.0</v>
      </c>
      <c r="D3785" s="1" t="s">
        <v>16113</v>
      </c>
      <c r="E3785" s="2" t="str">
        <f>IFERROR(__xludf.DUMMYFUNCTION("INDEX(SPLIT(A3785, ""_""), 2)"),"underground")</f>
        <v>underground</v>
      </c>
      <c r="F3785" s="1" t="s">
        <v>9128</v>
      </c>
      <c r="G3785" s="2">
        <f>IFERROR(__xludf.DUMMYFUNCTION("IF(B3785="""","""",COUNTA(SPLIT(B3785,"" "")))"),24.0)</f>
        <v>24</v>
      </c>
    </row>
    <row r="3786">
      <c r="A3786" s="1" t="s">
        <v>9043</v>
      </c>
      <c r="B3786" s="1" t="s">
        <v>9044</v>
      </c>
      <c r="C3786" s="1">
        <v>2.0</v>
      </c>
      <c r="D3786" s="1" t="s">
        <v>16118</v>
      </c>
      <c r="E3786" s="2" t="str">
        <f>IFERROR(__xludf.DUMMYFUNCTION("INDEX(SPLIT(A3786, ""_""), 2)"),"underground")</f>
        <v>underground</v>
      </c>
      <c r="F3786" s="1" t="s">
        <v>9128</v>
      </c>
      <c r="G3786" s="2">
        <f>IFERROR(__xludf.DUMMYFUNCTION("IF(B3786="""","""",COUNTA(SPLIT(B3786,"" "")))"),9.0)</f>
        <v>9</v>
      </c>
    </row>
    <row r="3787">
      <c r="A3787" s="1" t="s">
        <v>9045</v>
      </c>
      <c r="B3787" s="1" t="s">
        <v>9046</v>
      </c>
      <c r="C3787" s="1">
        <v>2.0</v>
      </c>
      <c r="D3787" s="1" t="s">
        <v>16118</v>
      </c>
      <c r="E3787" s="2" t="str">
        <f>IFERROR(__xludf.DUMMYFUNCTION("INDEX(SPLIT(A3787, ""_""), 2)"),"underground")</f>
        <v>underground</v>
      </c>
      <c r="F3787" s="1" t="s">
        <v>9128</v>
      </c>
      <c r="G3787" s="2">
        <f>IFERROR(__xludf.DUMMYFUNCTION("IF(B3787="""","""",COUNTA(SPLIT(B3787,"" "")))"),19.0)</f>
        <v>19</v>
      </c>
    </row>
    <row r="3788">
      <c r="A3788" s="1" t="s">
        <v>9047</v>
      </c>
      <c r="B3788" s="1" t="s">
        <v>9048</v>
      </c>
      <c r="C3788" s="1">
        <v>1.0</v>
      </c>
      <c r="D3788" s="1" t="s">
        <v>16113</v>
      </c>
      <c r="E3788" s="2" t="str">
        <f>IFERROR(__xludf.DUMMYFUNCTION("INDEX(SPLIT(A3788, ""_""), 2)"),"underground")</f>
        <v>underground</v>
      </c>
      <c r="F3788" s="1" t="s">
        <v>9128</v>
      </c>
      <c r="G3788" s="2">
        <f>IFERROR(__xludf.DUMMYFUNCTION("IF(B3788="""","""",COUNTA(SPLIT(B3788,"" "")))"),15.0)</f>
        <v>15</v>
      </c>
    </row>
    <row r="3789">
      <c r="A3789" s="1" t="s">
        <v>9049</v>
      </c>
      <c r="B3789" s="1" t="s">
        <v>9050</v>
      </c>
      <c r="C3789" s="1">
        <v>17.0</v>
      </c>
      <c r="D3789" s="1" t="s">
        <v>812</v>
      </c>
      <c r="E3789" s="2" t="str">
        <f>IFERROR(__xludf.DUMMYFUNCTION("INDEX(SPLIT(A3789, ""_""), 2)"),"underground")</f>
        <v>underground</v>
      </c>
      <c r="F3789" s="1" t="s">
        <v>9128</v>
      </c>
      <c r="G3789" s="2">
        <f>IFERROR(__xludf.DUMMYFUNCTION("IF(B3789="""","""",COUNTA(SPLIT(B3789,"" "")))"),16.0)</f>
        <v>16</v>
      </c>
    </row>
    <row r="3790">
      <c r="A3790" s="1" t="s">
        <v>9051</v>
      </c>
      <c r="B3790" s="1" t="s">
        <v>9052</v>
      </c>
      <c r="C3790" s="1">
        <v>1.0</v>
      </c>
      <c r="D3790" s="1" t="s">
        <v>16113</v>
      </c>
      <c r="E3790" s="2" t="str">
        <f>IFERROR(__xludf.DUMMYFUNCTION("INDEX(SPLIT(A3790, ""_""), 2)"),"underground")</f>
        <v>underground</v>
      </c>
      <c r="F3790" s="1" t="s">
        <v>9128</v>
      </c>
      <c r="G3790" s="2">
        <f>IFERROR(__xludf.DUMMYFUNCTION("IF(B3790="""","""",COUNTA(SPLIT(B3790,"" "")))"),17.0)</f>
        <v>17</v>
      </c>
    </row>
    <row r="3791">
      <c r="A3791" s="1" t="s">
        <v>9053</v>
      </c>
      <c r="B3791" s="1" t="s">
        <v>9054</v>
      </c>
      <c r="C3791" s="1">
        <v>1.0</v>
      </c>
      <c r="D3791" s="1" t="s">
        <v>16113</v>
      </c>
      <c r="E3791" s="2" t="str">
        <f>IFERROR(__xludf.DUMMYFUNCTION("INDEX(SPLIT(A3791, ""_""), 2)"),"underground")</f>
        <v>underground</v>
      </c>
      <c r="F3791" s="1" t="s">
        <v>9128</v>
      </c>
      <c r="G3791" s="2">
        <f>IFERROR(__xludf.DUMMYFUNCTION("IF(B3791="""","""",COUNTA(SPLIT(B3791,"" "")))"),9.0)</f>
        <v>9</v>
      </c>
    </row>
    <row r="3792">
      <c r="A3792" s="1" t="s">
        <v>9055</v>
      </c>
      <c r="B3792" s="1" t="s">
        <v>9056</v>
      </c>
      <c r="C3792" s="1">
        <v>1.0</v>
      </c>
      <c r="D3792" s="1" t="s">
        <v>16113</v>
      </c>
      <c r="E3792" s="2" t="str">
        <f>IFERROR(__xludf.DUMMYFUNCTION("INDEX(SPLIT(A3792, ""_""), 2)"),"underground")</f>
        <v>underground</v>
      </c>
      <c r="F3792" s="1" t="s">
        <v>9128</v>
      </c>
      <c r="G3792" s="2">
        <f>IFERROR(__xludf.DUMMYFUNCTION("IF(B3792="""","""",COUNTA(SPLIT(B3792,"" "")))"),9.0)</f>
        <v>9</v>
      </c>
    </row>
    <row r="3793">
      <c r="A3793" s="1" t="s">
        <v>9057</v>
      </c>
      <c r="B3793" s="1" t="s">
        <v>9058</v>
      </c>
      <c r="C3793" s="1">
        <v>1.0</v>
      </c>
      <c r="D3793" s="1" t="s">
        <v>16113</v>
      </c>
      <c r="E3793" s="2" t="str">
        <f>IFERROR(__xludf.DUMMYFUNCTION("INDEX(SPLIT(A3793, ""_""), 2)"),"underground")</f>
        <v>underground</v>
      </c>
      <c r="F3793" s="1" t="s">
        <v>9128</v>
      </c>
      <c r="G3793" s="2">
        <f>IFERROR(__xludf.DUMMYFUNCTION("IF(B3793="""","""",COUNTA(SPLIT(B3793,"" "")))"),7.0)</f>
        <v>7</v>
      </c>
    </row>
    <row r="3794">
      <c r="A3794" s="1" t="s">
        <v>9059</v>
      </c>
      <c r="B3794" s="1" t="s">
        <v>9060</v>
      </c>
      <c r="C3794" s="1">
        <v>17.0</v>
      </c>
      <c r="D3794" s="1" t="s">
        <v>812</v>
      </c>
      <c r="E3794" s="2" t="str">
        <f>IFERROR(__xludf.DUMMYFUNCTION("INDEX(SPLIT(A3794, ""_""), 2)"),"underground")</f>
        <v>underground</v>
      </c>
      <c r="F3794" s="1" t="s">
        <v>9128</v>
      </c>
      <c r="G3794" s="2">
        <f>IFERROR(__xludf.DUMMYFUNCTION("IF(B3794="""","""",COUNTA(SPLIT(B3794,"" "")))"),21.0)</f>
        <v>21</v>
      </c>
    </row>
    <row r="3795">
      <c r="A3795" s="1" t="s">
        <v>9061</v>
      </c>
      <c r="B3795" s="1" t="s">
        <v>9062</v>
      </c>
      <c r="C3795" s="1">
        <v>1.0</v>
      </c>
      <c r="D3795" s="1" t="s">
        <v>16113</v>
      </c>
      <c r="E3795" s="2" t="str">
        <f>IFERROR(__xludf.DUMMYFUNCTION("INDEX(SPLIT(A3795, ""_""), 2)"),"underground")</f>
        <v>underground</v>
      </c>
      <c r="F3795" s="1" t="s">
        <v>9128</v>
      </c>
      <c r="G3795" s="2">
        <f>IFERROR(__xludf.DUMMYFUNCTION("IF(B3795="""","""",COUNTA(SPLIT(B3795,"" "")))"),29.0)</f>
        <v>29</v>
      </c>
    </row>
    <row r="3796">
      <c r="A3796" s="1" t="s">
        <v>9063</v>
      </c>
      <c r="B3796" s="1" t="s">
        <v>9064</v>
      </c>
      <c r="C3796" s="1">
        <v>1.0</v>
      </c>
      <c r="D3796" s="1" t="s">
        <v>16113</v>
      </c>
      <c r="E3796" s="2" t="str">
        <f>IFERROR(__xludf.DUMMYFUNCTION("INDEX(SPLIT(A3796, ""_""), 2)"),"underground")</f>
        <v>underground</v>
      </c>
      <c r="F3796" s="1" t="s">
        <v>9128</v>
      </c>
      <c r="G3796" s="2">
        <f>IFERROR(__xludf.DUMMYFUNCTION("IF(B3796="""","""",COUNTA(SPLIT(B3796,"" "")))"),8.0)</f>
        <v>8</v>
      </c>
    </row>
    <row r="3797">
      <c r="A3797" s="1" t="s">
        <v>9065</v>
      </c>
      <c r="B3797" s="1" t="s">
        <v>9066</v>
      </c>
      <c r="C3797" s="1">
        <v>1.0</v>
      </c>
      <c r="D3797" s="1" t="s">
        <v>16113</v>
      </c>
      <c r="E3797" s="2" t="str">
        <f>IFERROR(__xludf.DUMMYFUNCTION("INDEX(SPLIT(A3797, ""_""), 2)"),"underground")</f>
        <v>underground</v>
      </c>
      <c r="F3797" s="1" t="s">
        <v>9128</v>
      </c>
      <c r="G3797" s="2">
        <f>IFERROR(__xludf.DUMMYFUNCTION("IF(B3797="""","""",COUNTA(SPLIT(B3797,"" "")))"),12.0)</f>
        <v>12</v>
      </c>
    </row>
    <row r="3798">
      <c r="A3798" s="1" t="s">
        <v>9067</v>
      </c>
      <c r="B3798" s="1" t="s">
        <v>9068</v>
      </c>
      <c r="C3798" s="1">
        <v>1.0</v>
      </c>
      <c r="D3798" s="1" t="s">
        <v>16113</v>
      </c>
      <c r="E3798" s="2" t="str">
        <f>IFERROR(__xludf.DUMMYFUNCTION("INDEX(SPLIT(A3798, ""_""), 2)"),"underground")</f>
        <v>underground</v>
      </c>
      <c r="F3798" s="1" t="s">
        <v>9128</v>
      </c>
      <c r="G3798" s="2">
        <f>IFERROR(__xludf.DUMMYFUNCTION("IF(B3798="""","""",COUNTA(SPLIT(B3798,"" "")))"),9.0)</f>
        <v>9</v>
      </c>
    </row>
    <row r="3799">
      <c r="A3799" s="1" t="s">
        <v>9069</v>
      </c>
      <c r="B3799" s="1" t="s">
        <v>9070</v>
      </c>
      <c r="C3799" s="1">
        <v>17.0</v>
      </c>
      <c r="D3799" s="1" t="s">
        <v>812</v>
      </c>
      <c r="E3799" s="2" t="str">
        <f>IFERROR(__xludf.DUMMYFUNCTION("INDEX(SPLIT(A3799, ""_""), 2)"),"underground")</f>
        <v>underground</v>
      </c>
      <c r="F3799" s="1" t="s">
        <v>9128</v>
      </c>
      <c r="G3799" s="2">
        <f>IFERROR(__xludf.DUMMYFUNCTION("IF(B3799="""","""",COUNTA(SPLIT(B3799,"" "")))"),6.0)</f>
        <v>6</v>
      </c>
    </row>
    <row r="3800">
      <c r="A3800" s="1" t="s">
        <v>9071</v>
      </c>
      <c r="B3800" s="1" t="s">
        <v>9072</v>
      </c>
      <c r="C3800" s="1">
        <v>17.0</v>
      </c>
      <c r="D3800" s="1" t="s">
        <v>812</v>
      </c>
      <c r="E3800" s="2" t="str">
        <f>IFERROR(__xludf.DUMMYFUNCTION("INDEX(SPLIT(A3800, ""_""), 2)"),"underground")</f>
        <v>underground</v>
      </c>
      <c r="F3800" s="1" t="s">
        <v>9128</v>
      </c>
      <c r="G3800" s="2">
        <f>IFERROR(__xludf.DUMMYFUNCTION("IF(B3800="""","""",COUNTA(SPLIT(B3800,"" "")))"),6.0)</f>
        <v>6</v>
      </c>
    </row>
    <row r="3801">
      <c r="A3801" s="1" t="s">
        <v>9073</v>
      </c>
      <c r="B3801" s="1" t="s">
        <v>9074</v>
      </c>
      <c r="C3801" s="1">
        <v>17.0</v>
      </c>
      <c r="D3801" s="1" t="s">
        <v>812</v>
      </c>
      <c r="E3801" s="2" t="str">
        <f>IFERROR(__xludf.DUMMYFUNCTION("INDEX(SPLIT(A3801, ""_""), 2)"),"underground")</f>
        <v>underground</v>
      </c>
      <c r="F3801" s="1" t="s">
        <v>9128</v>
      </c>
      <c r="G3801" s="2">
        <f>IFERROR(__xludf.DUMMYFUNCTION("IF(B3801="""","""",COUNTA(SPLIT(B3801,"" "")))"),15.0)</f>
        <v>15</v>
      </c>
    </row>
    <row r="3802">
      <c r="A3802" s="1" t="s">
        <v>9075</v>
      </c>
      <c r="B3802" s="1" t="s">
        <v>9076</v>
      </c>
      <c r="C3802" s="1">
        <v>17.0</v>
      </c>
      <c r="D3802" s="1" t="s">
        <v>812</v>
      </c>
      <c r="E3802" s="2" t="str">
        <f>IFERROR(__xludf.DUMMYFUNCTION("INDEX(SPLIT(A3802, ""_""), 2)"),"underground")</f>
        <v>underground</v>
      </c>
      <c r="F3802" s="1" t="s">
        <v>9128</v>
      </c>
      <c r="G3802" s="2">
        <f>IFERROR(__xludf.DUMMYFUNCTION("IF(B3802="""","""",COUNTA(SPLIT(B3802,"" "")))"),7.0)</f>
        <v>7</v>
      </c>
    </row>
    <row r="3803">
      <c r="A3803" s="1" t="s">
        <v>9077</v>
      </c>
      <c r="B3803" s="1" t="s">
        <v>9078</v>
      </c>
      <c r="C3803" s="1">
        <v>17.0</v>
      </c>
      <c r="D3803" s="1" t="s">
        <v>812</v>
      </c>
      <c r="E3803" s="2" t="str">
        <f>IFERROR(__xludf.DUMMYFUNCTION("INDEX(SPLIT(A3803, ""_""), 2)"),"underground")</f>
        <v>underground</v>
      </c>
      <c r="F3803" s="1" t="s">
        <v>9128</v>
      </c>
      <c r="G3803" s="2">
        <f>IFERROR(__xludf.DUMMYFUNCTION("IF(B3803="""","""",COUNTA(SPLIT(B3803,"" "")))"),11.0)</f>
        <v>11</v>
      </c>
    </row>
    <row r="3804">
      <c r="A3804" s="1" t="s">
        <v>9079</v>
      </c>
      <c r="B3804" s="1" t="s">
        <v>9080</v>
      </c>
      <c r="C3804" s="1">
        <v>17.0</v>
      </c>
      <c r="D3804" s="1" t="s">
        <v>812</v>
      </c>
      <c r="E3804" s="2" t="str">
        <f>IFERROR(__xludf.DUMMYFUNCTION("INDEX(SPLIT(A3804, ""_""), 2)"),"underground")</f>
        <v>underground</v>
      </c>
      <c r="F3804" s="1" t="s">
        <v>9128</v>
      </c>
      <c r="G3804" s="2">
        <f>IFERROR(__xludf.DUMMYFUNCTION("IF(B3804="""","""",COUNTA(SPLIT(B3804,"" "")))"),10.0)</f>
        <v>10</v>
      </c>
    </row>
    <row r="3805">
      <c r="A3805" s="1" t="s">
        <v>9081</v>
      </c>
      <c r="B3805" s="1" t="s">
        <v>9082</v>
      </c>
      <c r="C3805" s="1">
        <v>17.0</v>
      </c>
      <c r="D3805" s="1" t="s">
        <v>812</v>
      </c>
      <c r="E3805" s="2" t="str">
        <f>IFERROR(__xludf.DUMMYFUNCTION("INDEX(SPLIT(A3805, ""_""), 2)"),"underground")</f>
        <v>underground</v>
      </c>
      <c r="F3805" s="1" t="s">
        <v>9128</v>
      </c>
      <c r="G3805" s="2">
        <f>IFERROR(__xludf.DUMMYFUNCTION("IF(B3805="""","""",COUNTA(SPLIT(B3805,"" "")))"),14.0)</f>
        <v>14</v>
      </c>
    </row>
    <row r="3806">
      <c r="A3806" s="1" t="s">
        <v>9083</v>
      </c>
      <c r="B3806" s="1" t="s">
        <v>9084</v>
      </c>
      <c r="C3806" s="1">
        <v>17.0</v>
      </c>
      <c r="D3806" s="1" t="s">
        <v>812</v>
      </c>
      <c r="E3806" s="2" t="str">
        <f>IFERROR(__xludf.DUMMYFUNCTION("INDEX(SPLIT(A3806, ""_""), 2)"),"underground")</f>
        <v>underground</v>
      </c>
      <c r="F3806" s="1" t="s">
        <v>9128</v>
      </c>
      <c r="G3806" s="2">
        <f>IFERROR(__xludf.DUMMYFUNCTION("IF(B3806="""","""",COUNTA(SPLIT(B3806,"" "")))"),9.0)</f>
        <v>9</v>
      </c>
    </row>
    <row r="3807">
      <c r="A3807" s="1" t="s">
        <v>9085</v>
      </c>
      <c r="B3807" s="1" t="s">
        <v>9086</v>
      </c>
      <c r="C3807" s="1">
        <v>17.0</v>
      </c>
      <c r="D3807" s="1" t="s">
        <v>812</v>
      </c>
      <c r="E3807" s="2" t="str">
        <f>IFERROR(__xludf.DUMMYFUNCTION("INDEX(SPLIT(A3807, ""_""), 2)"),"underground")</f>
        <v>underground</v>
      </c>
      <c r="F3807" s="1" t="s">
        <v>9128</v>
      </c>
      <c r="G3807" s="2">
        <f>IFERROR(__xludf.DUMMYFUNCTION("IF(B3807="""","""",COUNTA(SPLIT(B3807,"" "")))"),9.0)</f>
        <v>9</v>
      </c>
    </row>
    <row r="3808">
      <c r="A3808" s="1" t="s">
        <v>9087</v>
      </c>
      <c r="B3808" s="1" t="s">
        <v>9088</v>
      </c>
      <c r="C3808" s="1">
        <v>17.0</v>
      </c>
      <c r="D3808" s="1" t="s">
        <v>812</v>
      </c>
      <c r="E3808" s="2" t="str">
        <f>IFERROR(__xludf.DUMMYFUNCTION("INDEX(SPLIT(A3808, ""_""), 2)"),"underground")</f>
        <v>underground</v>
      </c>
      <c r="F3808" s="1" t="s">
        <v>9128</v>
      </c>
      <c r="G3808" s="2">
        <f>IFERROR(__xludf.DUMMYFUNCTION("IF(B3808="""","""",COUNTA(SPLIT(B3808,"" "")))"),11.0)</f>
        <v>11</v>
      </c>
    </row>
    <row r="3809">
      <c r="A3809" s="1" t="s">
        <v>9089</v>
      </c>
      <c r="B3809" s="1" t="s">
        <v>9090</v>
      </c>
      <c r="C3809" s="1">
        <v>17.0</v>
      </c>
      <c r="D3809" s="1" t="s">
        <v>812</v>
      </c>
      <c r="E3809" s="2" t="str">
        <f>IFERROR(__xludf.DUMMYFUNCTION("INDEX(SPLIT(A3809, ""_""), 2)"),"underground")</f>
        <v>underground</v>
      </c>
      <c r="F3809" s="1" t="s">
        <v>9128</v>
      </c>
      <c r="G3809" s="2">
        <f>IFERROR(__xludf.DUMMYFUNCTION("IF(B3809="""","""",COUNTA(SPLIT(B3809,"" "")))"),12.0)</f>
        <v>12</v>
      </c>
    </row>
    <row r="3810">
      <c r="A3810" s="1" t="s">
        <v>9091</v>
      </c>
      <c r="B3810" s="1" t="s">
        <v>9092</v>
      </c>
      <c r="C3810" s="1">
        <v>17.0</v>
      </c>
      <c r="D3810" s="1" t="s">
        <v>812</v>
      </c>
      <c r="E3810" s="2" t="str">
        <f>IFERROR(__xludf.DUMMYFUNCTION("INDEX(SPLIT(A3810, ""_""), 2)"),"underground")</f>
        <v>underground</v>
      </c>
      <c r="F3810" s="1" t="s">
        <v>9128</v>
      </c>
      <c r="G3810" s="2">
        <f>IFERROR(__xludf.DUMMYFUNCTION("IF(B3810="""","""",COUNTA(SPLIT(B3810,"" "")))"),31.0)</f>
        <v>31</v>
      </c>
    </row>
    <row r="3811">
      <c r="A3811" s="1" t="s">
        <v>9093</v>
      </c>
      <c r="B3811" s="1" t="s">
        <v>9094</v>
      </c>
      <c r="C3811" s="1">
        <v>17.0</v>
      </c>
      <c r="D3811" s="1" t="s">
        <v>812</v>
      </c>
      <c r="E3811" s="2" t="str">
        <f>IFERROR(__xludf.DUMMYFUNCTION("INDEX(SPLIT(A3811, ""_""), 2)"),"underground")</f>
        <v>underground</v>
      </c>
      <c r="F3811" s="1" t="s">
        <v>9128</v>
      </c>
      <c r="G3811" s="2">
        <f>IFERROR(__xludf.DUMMYFUNCTION("IF(B3811="""","""",COUNTA(SPLIT(B3811,"" "")))"),39.0)</f>
        <v>39</v>
      </c>
    </row>
    <row r="3812">
      <c r="A3812" s="1" t="s">
        <v>9095</v>
      </c>
      <c r="B3812" s="1" t="s">
        <v>9096</v>
      </c>
      <c r="C3812" s="1">
        <v>1.0</v>
      </c>
      <c r="D3812" s="1" t="s">
        <v>16113</v>
      </c>
      <c r="E3812" s="2" t="str">
        <f>IFERROR(__xludf.DUMMYFUNCTION("INDEX(SPLIT(A3812, ""_""), 2)"),"underground")</f>
        <v>underground</v>
      </c>
      <c r="F3812" s="1" t="s">
        <v>9128</v>
      </c>
      <c r="G3812" s="2">
        <f>IFERROR(__xludf.DUMMYFUNCTION("IF(B3812="""","""",COUNTA(SPLIT(B3812,"" "")))"),52.0)</f>
        <v>52</v>
      </c>
    </row>
    <row r="3813">
      <c r="A3813" s="1" t="s">
        <v>9097</v>
      </c>
      <c r="B3813" s="1" t="s">
        <v>9098</v>
      </c>
      <c r="C3813" s="1">
        <v>17.0</v>
      </c>
      <c r="D3813" s="1" t="s">
        <v>812</v>
      </c>
      <c r="E3813" s="2" t="str">
        <f>IFERROR(__xludf.DUMMYFUNCTION("INDEX(SPLIT(A3813, ""_""), 2)"),"underground")</f>
        <v>underground</v>
      </c>
      <c r="F3813" s="1" t="s">
        <v>9128</v>
      </c>
      <c r="G3813" s="2">
        <f>IFERROR(__xludf.DUMMYFUNCTION("IF(B3813="""","""",COUNTA(SPLIT(B3813,"" "")))"),20.0)</f>
        <v>20</v>
      </c>
    </row>
    <row r="3814">
      <c r="A3814" s="1" t="s">
        <v>9099</v>
      </c>
      <c r="B3814" s="1" t="s">
        <v>9100</v>
      </c>
      <c r="C3814" s="1">
        <v>17.0</v>
      </c>
      <c r="D3814" s="1" t="s">
        <v>812</v>
      </c>
      <c r="E3814" s="2" t="str">
        <f>IFERROR(__xludf.DUMMYFUNCTION("INDEX(SPLIT(A3814, ""_""), 2)"),"underground")</f>
        <v>underground</v>
      </c>
      <c r="F3814" s="1" t="s">
        <v>9128</v>
      </c>
      <c r="G3814" s="2">
        <f>IFERROR(__xludf.DUMMYFUNCTION("IF(B3814="""","""",COUNTA(SPLIT(B3814,"" "")))"),16.0)</f>
        <v>16</v>
      </c>
    </row>
    <row r="3815">
      <c r="A3815" s="1" t="s">
        <v>9101</v>
      </c>
      <c r="B3815" s="1" t="s">
        <v>9102</v>
      </c>
      <c r="C3815" s="1">
        <v>2.0</v>
      </c>
      <c r="D3815" s="1" t="s">
        <v>16118</v>
      </c>
      <c r="E3815" s="2" t="str">
        <f>IFERROR(__xludf.DUMMYFUNCTION("INDEX(SPLIT(A3815, ""_""), 2)"),"underground")</f>
        <v>underground</v>
      </c>
      <c r="F3815" s="1" t="s">
        <v>9128</v>
      </c>
      <c r="G3815" s="2">
        <f>IFERROR(__xludf.DUMMYFUNCTION("IF(B3815="""","""",COUNTA(SPLIT(B3815,"" "")))"),12.0)</f>
        <v>12</v>
      </c>
    </row>
    <row r="3816">
      <c r="A3816" s="1" t="s">
        <v>9103</v>
      </c>
      <c r="B3816" s="1" t="s">
        <v>9104</v>
      </c>
      <c r="C3816" s="1">
        <v>1.0</v>
      </c>
      <c r="D3816" s="1" t="s">
        <v>16113</v>
      </c>
      <c r="E3816" s="2" t="str">
        <f>IFERROR(__xludf.DUMMYFUNCTION("INDEX(SPLIT(A3816, ""_""), 2)"),"underground")</f>
        <v>underground</v>
      </c>
      <c r="F3816" s="1" t="s">
        <v>9128</v>
      </c>
      <c r="G3816" s="2">
        <f>IFERROR(__xludf.DUMMYFUNCTION("IF(B3816="""","""",COUNTA(SPLIT(B3816,"" "")))"),45.0)</f>
        <v>45</v>
      </c>
    </row>
    <row r="3817">
      <c r="A3817" s="1" t="s">
        <v>9105</v>
      </c>
      <c r="B3817" s="1" t="s">
        <v>9106</v>
      </c>
      <c r="C3817" s="1">
        <v>9.0</v>
      </c>
      <c r="D3817" s="1" t="s">
        <v>16120</v>
      </c>
      <c r="E3817" s="2" t="str">
        <f>IFERROR(__xludf.DUMMYFUNCTION("INDEX(SPLIT(A3817, ""_""), 2)"),"underground")</f>
        <v>underground</v>
      </c>
      <c r="F3817" s="1" t="s">
        <v>9128</v>
      </c>
      <c r="G3817" s="2">
        <f>IFERROR(__xludf.DUMMYFUNCTION("IF(B3817="""","""",COUNTA(SPLIT(B3817,"" "")))"),19.0)</f>
        <v>19</v>
      </c>
    </row>
    <row r="3818">
      <c r="A3818" s="1" t="s">
        <v>9107</v>
      </c>
      <c r="B3818" s="1" t="s">
        <v>9108</v>
      </c>
      <c r="C3818" s="1">
        <v>2.0</v>
      </c>
      <c r="D3818" s="1" t="s">
        <v>16118</v>
      </c>
      <c r="E3818" s="2" t="str">
        <f>IFERROR(__xludf.DUMMYFUNCTION("INDEX(SPLIT(A3818, ""_""), 2)"),"underground")</f>
        <v>underground</v>
      </c>
      <c r="F3818" s="1" t="s">
        <v>9128</v>
      </c>
      <c r="G3818" s="2">
        <f>IFERROR(__xludf.DUMMYFUNCTION("IF(B3818="""","""",COUNTA(SPLIT(B3818,"" "")))"),45.0)</f>
        <v>45</v>
      </c>
    </row>
    <row r="3819">
      <c r="A3819" s="1" t="s">
        <v>9109</v>
      </c>
      <c r="B3819" s="1" t="s">
        <v>9110</v>
      </c>
      <c r="C3819" s="1">
        <v>17.0</v>
      </c>
      <c r="D3819" s="1" t="s">
        <v>812</v>
      </c>
      <c r="E3819" s="2" t="str">
        <f>IFERROR(__xludf.DUMMYFUNCTION("INDEX(SPLIT(A3819, ""_""), 2)"),"underground")</f>
        <v>underground</v>
      </c>
      <c r="F3819" s="1" t="s">
        <v>9128</v>
      </c>
      <c r="G3819" s="2">
        <f>IFERROR(__xludf.DUMMYFUNCTION("IF(B3819="""","""",COUNTA(SPLIT(B3819,"" "")))"),22.0)</f>
        <v>22</v>
      </c>
    </row>
    <row r="3820">
      <c r="A3820" s="1" t="s">
        <v>9111</v>
      </c>
      <c r="B3820" s="1" t="s">
        <v>9112</v>
      </c>
      <c r="C3820" s="1">
        <v>2.0</v>
      </c>
      <c r="D3820" s="1" t="s">
        <v>16118</v>
      </c>
      <c r="E3820" s="2" t="str">
        <f>IFERROR(__xludf.DUMMYFUNCTION("INDEX(SPLIT(A3820, ""_""), 2)"),"underground")</f>
        <v>underground</v>
      </c>
      <c r="F3820" s="1" t="s">
        <v>9128</v>
      </c>
      <c r="G3820" s="2">
        <f>IFERROR(__xludf.DUMMYFUNCTION("IF(B3820="""","""",COUNTA(SPLIT(B3820,"" "")))"),6.0)</f>
        <v>6</v>
      </c>
    </row>
    <row r="3821">
      <c r="A3821" s="1" t="s">
        <v>9113</v>
      </c>
      <c r="B3821" s="1" t="s">
        <v>9114</v>
      </c>
      <c r="C3821" s="1">
        <v>1.0</v>
      </c>
      <c r="D3821" s="1" t="s">
        <v>16113</v>
      </c>
      <c r="E3821" s="2" t="str">
        <f>IFERROR(__xludf.DUMMYFUNCTION("INDEX(SPLIT(A3821, ""_""), 2)"),"underground")</f>
        <v>underground</v>
      </c>
      <c r="F3821" s="1" t="s">
        <v>9128</v>
      </c>
      <c r="G3821" s="2">
        <f>IFERROR(__xludf.DUMMYFUNCTION("IF(B3821="""","""",COUNTA(SPLIT(B3821,"" "")))"),41.0)</f>
        <v>41</v>
      </c>
    </row>
    <row r="3822">
      <c r="A3822" s="1" t="s">
        <v>9115</v>
      </c>
      <c r="B3822" s="1" t="s">
        <v>9116</v>
      </c>
      <c r="C3822" s="1">
        <v>2.0</v>
      </c>
      <c r="D3822" s="1" t="s">
        <v>16118</v>
      </c>
      <c r="E3822" s="2" t="str">
        <f>IFERROR(__xludf.DUMMYFUNCTION("INDEX(SPLIT(A3822, ""_""), 2)"),"underground")</f>
        <v>underground</v>
      </c>
      <c r="F3822" s="1" t="s">
        <v>9128</v>
      </c>
      <c r="G3822" s="2">
        <f>IFERROR(__xludf.DUMMYFUNCTION("IF(B3822="""","""",COUNTA(SPLIT(B3822,"" "")))"),34.0)</f>
        <v>34</v>
      </c>
    </row>
    <row r="3823">
      <c r="A3823" s="1" t="s">
        <v>9117</v>
      </c>
      <c r="B3823" s="1" t="s">
        <v>9118</v>
      </c>
      <c r="C3823" s="1">
        <v>1.0</v>
      </c>
      <c r="D3823" s="1" t="s">
        <v>16113</v>
      </c>
      <c r="E3823" s="2" t="str">
        <f>IFERROR(__xludf.DUMMYFUNCTION("INDEX(SPLIT(A3823, ""_""), 2)"),"underground")</f>
        <v>underground</v>
      </c>
      <c r="F3823" s="1" t="s">
        <v>9128</v>
      </c>
      <c r="G3823" s="2">
        <f>IFERROR(__xludf.DUMMYFUNCTION("IF(B3823="""","""",COUNTA(SPLIT(B3823,"" "")))"),17.0)</f>
        <v>17</v>
      </c>
    </row>
    <row r="3824">
      <c r="A3824" s="1" t="s">
        <v>9119</v>
      </c>
      <c r="B3824" s="1" t="s">
        <v>9120</v>
      </c>
      <c r="C3824" s="1">
        <v>17.0</v>
      </c>
      <c r="D3824" s="1" t="s">
        <v>812</v>
      </c>
      <c r="E3824" s="2" t="str">
        <f>IFERROR(__xludf.DUMMYFUNCTION("INDEX(SPLIT(A3824, ""_""), 2)"),"underground")</f>
        <v>underground</v>
      </c>
      <c r="F3824" s="1" t="s">
        <v>9128</v>
      </c>
      <c r="G3824" s="2">
        <f>IFERROR(__xludf.DUMMYFUNCTION("IF(B3824="""","""",COUNTA(SPLIT(B3824,"" "")))"),12.0)</f>
        <v>12</v>
      </c>
    </row>
    <row r="3825">
      <c r="A3825" s="1" t="s">
        <v>9121</v>
      </c>
      <c r="B3825" s="1" t="s">
        <v>9122</v>
      </c>
      <c r="C3825" s="1">
        <v>2.0</v>
      </c>
      <c r="D3825" s="1" t="s">
        <v>16118</v>
      </c>
      <c r="E3825" s="2" t="str">
        <f>IFERROR(__xludf.DUMMYFUNCTION("INDEX(SPLIT(A3825, ""_""), 2)"),"underground")</f>
        <v>underground</v>
      </c>
      <c r="F3825" s="1" t="s">
        <v>9128</v>
      </c>
      <c r="G3825" s="2">
        <f>IFERROR(__xludf.DUMMYFUNCTION("IF(B3825="""","""",COUNTA(SPLIT(B3825,"" "")))"),28.0)</f>
        <v>28</v>
      </c>
    </row>
    <row r="3826">
      <c r="A3826" s="1" t="s">
        <v>9123</v>
      </c>
      <c r="B3826" s="1" t="s">
        <v>9124</v>
      </c>
      <c r="C3826" s="1">
        <v>9.0</v>
      </c>
      <c r="D3826" s="1" t="s">
        <v>16120</v>
      </c>
      <c r="E3826" s="2" t="str">
        <f>IFERROR(__xludf.DUMMYFUNCTION("INDEX(SPLIT(A3826, ""_""), 2)"),"underground")</f>
        <v>underground</v>
      </c>
      <c r="F3826" s="1" t="s">
        <v>9128</v>
      </c>
      <c r="G3826" s="2">
        <f>IFERROR(__xludf.DUMMYFUNCTION("IF(B3826="""","""",COUNTA(SPLIT(B3826,"" "")))"),13.0)</f>
        <v>13</v>
      </c>
    </row>
    <row r="3827">
      <c r="A3827" s="1" t="s">
        <v>9125</v>
      </c>
      <c r="B3827" s="1" t="s">
        <v>9126</v>
      </c>
      <c r="C3827" s="1">
        <v>2.0</v>
      </c>
      <c r="D3827" s="1" t="s">
        <v>16118</v>
      </c>
      <c r="E3827" s="2" t="str">
        <f>IFERROR(__xludf.DUMMYFUNCTION("INDEX(SPLIT(A3827, ""_""), 2)"),"underground")</f>
        <v>underground</v>
      </c>
      <c r="F3827" s="1" t="s">
        <v>9128</v>
      </c>
      <c r="G3827" s="2">
        <f>IFERROR(__xludf.DUMMYFUNCTION("IF(B3827="""","""",COUNTA(SPLIT(B3827,"" "")))"),17.0)</f>
        <v>17</v>
      </c>
    </row>
    <row r="3828">
      <c r="A3828" s="1" t="s">
        <v>9127</v>
      </c>
      <c r="B3828" s="1" t="s">
        <v>9128</v>
      </c>
      <c r="C3828" s="1">
        <v>1.0</v>
      </c>
      <c r="D3828" s="1" t="s">
        <v>16113</v>
      </c>
      <c r="E3828" s="2" t="str">
        <f>IFERROR(__xludf.DUMMYFUNCTION("INDEX(SPLIT(A3828, ""_""), 2)"),"underground")</f>
        <v>underground</v>
      </c>
      <c r="F3828" s="1" t="s">
        <v>9128</v>
      </c>
      <c r="G3828" s="2">
        <f>IFERROR(__xludf.DUMMYFUNCTION("IF(B3828="""","""",COUNTA(SPLIT(B3828,"" "")))"),4.0)</f>
        <v>4</v>
      </c>
    </row>
    <row r="3829">
      <c r="A3829" s="1" t="s">
        <v>9129</v>
      </c>
      <c r="B3829" s="1" t="s">
        <v>9130</v>
      </c>
      <c r="C3829" s="1">
        <v>1.0</v>
      </c>
      <c r="D3829" s="1" t="s">
        <v>16113</v>
      </c>
      <c r="E3829" s="2" t="str">
        <f>IFERROR(__xludf.DUMMYFUNCTION("INDEX(SPLIT(A3829, ""_""), 2)"),"underground")</f>
        <v>underground</v>
      </c>
      <c r="F3829" s="1" t="s">
        <v>9128</v>
      </c>
      <c r="G3829" s="2">
        <f>IFERROR(__xludf.DUMMYFUNCTION("IF(B3829="""","""",COUNTA(SPLIT(B3829,"" "")))"),19.0)</f>
        <v>19</v>
      </c>
    </row>
    <row r="3830">
      <c r="A3830" s="1" t="s">
        <v>9131</v>
      </c>
      <c r="B3830" s="1" t="s">
        <v>9132</v>
      </c>
      <c r="C3830" s="1">
        <v>17.0</v>
      </c>
      <c r="D3830" s="1" t="s">
        <v>812</v>
      </c>
      <c r="E3830" s="2" t="str">
        <f>IFERROR(__xludf.DUMMYFUNCTION("INDEX(SPLIT(A3830, ""_""), 2)"),"underground")</f>
        <v>underground</v>
      </c>
      <c r="F3830" s="1" t="s">
        <v>9128</v>
      </c>
      <c r="G3830" s="2">
        <f>IFERROR(__xludf.DUMMYFUNCTION("IF(B3830="""","""",COUNTA(SPLIT(B3830,"" "")))"),9.0)</f>
        <v>9</v>
      </c>
    </row>
    <row r="3831">
      <c r="A3831" s="1" t="s">
        <v>9133</v>
      </c>
      <c r="B3831" s="1" t="s">
        <v>9134</v>
      </c>
      <c r="C3831" s="1">
        <v>2.0</v>
      </c>
      <c r="D3831" s="1" t="s">
        <v>16118</v>
      </c>
      <c r="E3831" s="2" t="str">
        <f>IFERROR(__xludf.DUMMYFUNCTION("INDEX(SPLIT(A3831, ""_""), 2)"),"underground")</f>
        <v>underground</v>
      </c>
      <c r="F3831" s="1" t="s">
        <v>9128</v>
      </c>
      <c r="G3831" s="2">
        <f>IFERROR(__xludf.DUMMYFUNCTION("IF(B3831="""","""",COUNTA(SPLIT(B3831,"" "")))"),24.0)</f>
        <v>24</v>
      </c>
    </row>
    <row r="3832">
      <c r="A3832" s="1" t="s">
        <v>9135</v>
      </c>
      <c r="B3832" s="1" t="s">
        <v>9136</v>
      </c>
      <c r="C3832" s="1">
        <v>9.0</v>
      </c>
      <c r="D3832" s="1" t="s">
        <v>16120</v>
      </c>
      <c r="E3832" s="2" t="str">
        <f>IFERROR(__xludf.DUMMYFUNCTION("INDEX(SPLIT(A3832, ""_""), 2)"),"underground")</f>
        <v>underground</v>
      </c>
      <c r="F3832" s="1" t="s">
        <v>9128</v>
      </c>
      <c r="G3832" s="2">
        <f>IFERROR(__xludf.DUMMYFUNCTION("IF(B3832="""","""",COUNTA(SPLIT(B3832,"" "")))"),25.0)</f>
        <v>25</v>
      </c>
    </row>
    <row r="3833">
      <c r="A3833" s="1" t="s">
        <v>9137</v>
      </c>
      <c r="B3833" s="1" t="s">
        <v>9138</v>
      </c>
      <c r="C3833" s="1">
        <v>17.0</v>
      </c>
      <c r="D3833" s="1" t="s">
        <v>812</v>
      </c>
      <c r="E3833" s="2" t="str">
        <f>IFERROR(__xludf.DUMMYFUNCTION("INDEX(SPLIT(A3833, ""_""), 2)"),"underground")</f>
        <v>underground</v>
      </c>
      <c r="F3833" s="1" t="s">
        <v>9128</v>
      </c>
      <c r="G3833" s="2">
        <f>IFERROR(__xludf.DUMMYFUNCTION("IF(B3833="""","""",COUNTA(SPLIT(B3833,"" "")))"),22.0)</f>
        <v>22</v>
      </c>
    </row>
    <row r="3834">
      <c r="A3834" s="1" t="s">
        <v>9139</v>
      </c>
      <c r="B3834" s="1" t="s">
        <v>9140</v>
      </c>
      <c r="C3834" s="1">
        <v>1.0</v>
      </c>
      <c r="D3834" s="1" t="s">
        <v>16113</v>
      </c>
      <c r="E3834" s="2" t="str">
        <f>IFERROR(__xludf.DUMMYFUNCTION("INDEX(SPLIT(A3834, ""_""), 2)"),"underground")</f>
        <v>underground</v>
      </c>
      <c r="F3834" s="1" t="s">
        <v>9128</v>
      </c>
      <c r="G3834" s="2">
        <f>IFERROR(__xludf.DUMMYFUNCTION("IF(B3834="""","""",COUNTA(SPLIT(B3834,"" "")))"),60.0)</f>
        <v>60</v>
      </c>
    </row>
    <row r="3835">
      <c r="A3835" s="1" t="s">
        <v>9141</v>
      </c>
      <c r="B3835" s="1" t="s">
        <v>9142</v>
      </c>
      <c r="C3835" s="1">
        <v>1.0</v>
      </c>
      <c r="D3835" s="1" t="s">
        <v>16113</v>
      </c>
      <c r="E3835" s="2" t="str">
        <f>IFERROR(__xludf.DUMMYFUNCTION("INDEX(SPLIT(A3835, ""_""), 2)"),"underground")</f>
        <v>underground</v>
      </c>
      <c r="F3835" s="1" t="s">
        <v>9128</v>
      </c>
      <c r="G3835" s="2">
        <f>IFERROR(__xludf.DUMMYFUNCTION("IF(B3835="""","""",COUNTA(SPLIT(B3835,"" "")))"),19.0)</f>
        <v>19</v>
      </c>
    </row>
    <row r="3836">
      <c r="A3836" s="1" t="s">
        <v>9143</v>
      </c>
      <c r="B3836" s="1" t="s">
        <v>9144</v>
      </c>
      <c r="C3836" s="1">
        <v>1.0</v>
      </c>
      <c r="D3836" s="1" t="s">
        <v>16113</v>
      </c>
      <c r="E3836" s="2" t="str">
        <f>IFERROR(__xludf.DUMMYFUNCTION("INDEX(SPLIT(A3836, ""_""), 2)"),"underground")</f>
        <v>underground</v>
      </c>
      <c r="F3836" s="1" t="s">
        <v>9128</v>
      </c>
      <c r="G3836" s="2">
        <f>IFERROR(__xludf.DUMMYFUNCTION("IF(B3836="""","""",COUNTA(SPLIT(B3836,"" "")))"),17.0)</f>
        <v>17</v>
      </c>
    </row>
    <row r="3837">
      <c r="A3837" s="1" t="s">
        <v>9145</v>
      </c>
      <c r="B3837" s="1" t="s">
        <v>9146</v>
      </c>
      <c r="C3837" s="1">
        <v>1.0</v>
      </c>
      <c r="D3837" s="1" t="s">
        <v>16113</v>
      </c>
      <c r="E3837" s="2" t="str">
        <f>IFERROR(__xludf.DUMMYFUNCTION("INDEX(SPLIT(A3837, ""_""), 2)"),"underground")</f>
        <v>underground</v>
      </c>
      <c r="F3837" s="1" t="s">
        <v>9128</v>
      </c>
      <c r="G3837" s="2">
        <f>IFERROR(__xludf.DUMMYFUNCTION("IF(B3837="""","""",COUNTA(SPLIT(B3837,"" "")))"),32.0)</f>
        <v>32</v>
      </c>
    </row>
    <row r="3838">
      <c r="A3838" s="1" t="s">
        <v>9147</v>
      </c>
      <c r="B3838" s="1" t="s">
        <v>9148</v>
      </c>
      <c r="C3838" s="1">
        <v>1.0</v>
      </c>
      <c r="D3838" s="1" t="s">
        <v>16113</v>
      </c>
      <c r="E3838" s="2" t="str">
        <f>IFERROR(__xludf.DUMMYFUNCTION("INDEX(SPLIT(A3838, ""_""), 2)"),"underground")</f>
        <v>underground</v>
      </c>
      <c r="F3838" s="1" t="s">
        <v>9128</v>
      </c>
      <c r="G3838" s="2">
        <f>IFERROR(__xludf.DUMMYFUNCTION("IF(B3838="""","""",COUNTA(SPLIT(B3838,"" "")))"),37.0)</f>
        <v>37</v>
      </c>
    </row>
    <row r="3839">
      <c r="A3839" s="1" t="s">
        <v>9149</v>
      </c>
      <c r="B3839" s="1" t="s">
        <v>9150</v>
      </c>
      <c r="C3839" s="1">
        <v>1.0</v>
      </c>
      <c r="D3839" s="1" t="s">
        <v>16113</v>
      </c>
      <c r="E3839" s="2" t="str">
        <f>IFERROR(__xludf.DUMMYFUNCTION("INDEX(SPLIT(A3839, ""_""), 2)"),"underground")</f>
        <v>underground</v>
      </c>
      <c r="F3839" s="1" t="s">
        <v>9128</v>
      </c>
      <c r="G3839" s="2">
        <f>IFERROR(__xludf.DUMMYFUNCTION("IF(B3839="""","""",COUNTA(SPLIT(B3839,"" "")))"),29.0)</f>
        <v>29</v>
      </c>
    </row>
    <row r="3840">
      <c r="A3840" s="1" t="s">
        <v>9151</v>
      </c>
      <c r="B3840" s="1" t="s">
        <v>9152</v>
      </c>
      <c r="C3840" s="1">
        <v>1.0</v>
      </c>
      <c r="D3840" s="1" t="s">
        <v>16113</v>
      </c>
      <c r="E3840" s="2" t="str">
        <f>IFERROR(__xludf.DUMMYFUNCTION("INDEX(SPLIT(A3840, ""_""), 2)"),"underground")</f>
        <v>underground</v>
      </c>
      <c r="F3840" s="1" t="s">
        <v>9128</v>
      </c>
      <c r="G3840" s="2">
        <f>IFERROR(__xludf.DUMMYFUNCTION("IF(B3840="""","""",COUNTA(SPLIT(B3840,"" "")))"),18.0)</f>
        <v>18</v>
      </c>
    </row>
    <row r="3841">
      <c r="A3841" s="1" t="s">
        <v>9153</v>
      </c>
      <c r="B3841" s="1" t="s">
        <v>9154</v>
      </c>
      <c r="C3841" s="1">
        <v>1.0</v>
      </c>
      <c r="D3841" s="1" t="s">
        <v>16113</v>
      </c>
      <c r="E3841" s="2" t="str">
        <f>IFERROR(__xludf.DUMMYFUNCTION("INDEX(SPLIT(A3841, ""_""), 2)"),"underground")</f>
        <v>underground</v>
      </c>
      <c r="F3841" s="1" t="s">
        <v>9128</v>
      </c>
      <c r="G3841" s="2">
        <f>IFERROR(__xludf.DUMMYFUNCTION("IF(B3841="""","""",COUNTA(SPLIT(B3841,"" "")))"),5.0)</f>
        <v>5</v>
      </c>
    </row>
    <row r="3842">
      <c r="A3842" s="1" t="s">
        <v>9155</v>
      </c>
      <c r="B3842" s="1" t="s">
        <v>9156</v>
      </c>
      <c r="C3842" s="1">
        <v>1.0</v>
      </c>
      <c r="D3842" s="1" t="s">
        <v>16113</v>
      </c>
      <c r="E3842" s="2" t="str">
        <f>IFERROR(__xludf.DUMMYFUNCTION("INDEX(SPLIT(A3842, ""_""), 2)"),"underground")</f>
        <v>underground</v>
      </c>
      <c r="F3842" s="1" t="s">
        <v>9128</v>
      </c>
      <c r="G3842" s="2">
        <f>IFERROR(__xludf.DUMMYFUNCTION("IF(B3842="""","""",COUNTA(SPLIT(B3842,"" "")))"),10.0)</f>
        <v>10</v>
      </c>
    </row>
    <row r="3843">
      <c r="A3843" s="1" t="s">
        <v>9157</v>
      </c>
      <c r="B3843" s="1" t="s">
        <v>9158</v>
      </c>
      <c r="C3843" s="1">
        <v>1.0</v>
      </c>
      <c r="D3843" s="1" t="s">
        <v>16113</v>
      </c>
      <c r="E3843" s="2" t="str">
        <f>IFERROR(__xludf.DUMMYFUNCTION("INDEX(SPLIT(A3843, ""_""), 2)"),"underground")</f>
        <v>underground</v>
      </c>
      <c r="F3843" s="1" t="s">
        <v>9128</v>
      </c>
      <c r="G3843" s="2">
        <f>IFERROR(__xludf.DUMMYFUNCTION("IF(B3843="""","""",COUNTA(SPLIT(B3843,"" "")))"),23.0)</f>
        <v>23</v>
      </c>
    </row>
    <row r="3844">
      <c r="A3844" s="1" t="s">
        <v>9159</v>
      </c>
      <c r="B3844" s="1" t="s">
        <v>9160</v>
      </c>
      <c r="C3844" s="1">
        <v>17.0</v>
      </c>
      <c r="D3844" s="1" t="s">
        <v>812</v>
      </c>
      <c r="E3844" s="2" t="str">
        <f>IFERROR(__xludf.DUMMYFUNCTION("INDEX(SPLIT(A3844, ""_""), 2)"),"underground")</f>
        <v>underground</v>
      </c>
      <c r="F3844" s="1" t="s">
        <v>9128</v>
      </c>
      <c r="G3844" s="2">
        <f>IFERROR(__xludf.DUMMYFUNCTION("IF(B3844="""","""",COUNTA(SPLIT(B3844,"" "")))"),10.0)</f>
        <v>10</v>
      </c>
    </row>
    <row r="3845">
      <c r="A3845" s="1" t="s">
        <v>9161</v>
      </c>
      <c r="B3845" s="1" t="s">
        <v>9162</v>
      </c>
      <c r="C3845" s="1">
        <v>2.0</v>
      </c>
      <c r="D3845" s="1" t="s">
        <v>16118</v>
      </c>
      <c r="E3845" s="2" t="str">
        <f>IFERROR(__xludf.DUMMYFUNCTION("INDEX(SPLIT(A3845, ""_""), 2)"),"underground")</f>
        <v>underground</v>
      </c>
      <c r="F3845" s="1" t="s">
        <v>9128</v>
      </c>
      <c r="G3845" s="2">
        <f>IFERROR(__xludf.DUMMYFUNCTION("IF(B3845="""","""",COUNTA(SPLIT(B3845,"" "")))"),14.0)</f>
        <v>14</v>
      </c>
    </row>
    <row r="3846">
      <c r="A3846" s="1" t="s">
        <v>9163</v>
      </c>
      <c r="B3846" s="1" t="s">
        <v>9164</v>
      </c>
      <c r="C3846" s="1">
        <v>1.0</v>
      </c>
      <c r="D3846" s="1" t="s">
        <v>16113</v>
      </c>
      <c r="E3846" s="2" t="str">
        <f>IFERROR(__xludf.DUMMYFUNCTION("INDEX(SPLIT(A3846, ""_""), 2)"),"underground")</f>
        <v>underground</v>
      </c>
      <c r="F3846" s="1" t="s">
        <v>9128</v>
      </c>
      <c r="G3846" s="2">
        <f>IFERROR(__xludf.DUMMYFUNCTION("IF(B3846="""","""",COUNTA(SPLIT(B3846,"" "")))"),35.0)</f>
        <v>35</v>
      </c>
    </row>
    <row r="3847">
      <c r="A3847" s="1" t="s">
        <v>9165</v>
      </c>
      <c r="B3847" s="1" t="s">
        <v>9166</v>
      </c>
      <c r="C3847" s="1">
        <v>2.0</v>
      </c>
      <c r="D3847" s="1" t="s">
        <v>16118</v>
      </c>
      <c r="E3847" s="2" t="str">
        <f>IFERROR(__xludf.DUMMYFUNCTION("INDEX(SPLIT(A3847, ""_""), 2)"),"underground")</f>
        <v>underground</v>
      </c>
      <c r="F3847" s="1" t="s">
        <v>9128</v>
      </c>
      <c r="G3847" s="2">
        <f>IFERROR(__xludf.DUMMYFUNCTION("IF(B3847="""","""",COUNTA(SPLIT(B3847,"" "")))"),5.0)</f>
        <v>5</v>
      </c>
    </row>
    <row r="3848">
      <c r="A3848" s="1" t="s">
        <v>9167</v>
      </c>
      <c r="B3848" s="1" t="s">
        <v>9168</v>
      </c>
      <c r="C3848" s="1">
        <v>1.0</v>
      </c>
      <c r="D3848" s="1" t="s">
        <v>16113</v>
      </c>
      <c r="E3848" s="2" t="str">
        <f>IFERROR(__xludf.DUMMYFUNCTION("INDEX(SPLIT(A3848, ""_""), 2)"),"underground")</f>
        <v>underground</v>
      </c>
      <c r="F3848" s="1" t="s">
        <v>9128</v>
      </c>
      <c r="G3848" s="2">
        <f>IFERROR(__xludf.DUMMYFUNCTION("IF(B3848="""","""",COUNTA(SPLIT(B3848,"" "")))"),5.0)</f>
        <v>5</v>
      </c>
    </row>
    <row r="3849">
      <c r="A3849" s="1" t="s">
        <v>9169</v>
      </c>
      <c r="B3849" s="1" t="s">
        <v>9170</v>
      </c>
      <c r="C3849" s="1">
        <v>1.0</v>
      </c>
      <c r="D3849" s="1" t="s">
        <v>16113</v>
      </c>
      <c r="E3849" s="2" t="str">
        <f>IFERROR(__xludf.DUMMYFUNCTION("INDEX(SPLIT(A3849, ""_""), 2)"),"underground")</f>
        <v>underground</v>
      </c>
      <c r="F3849" s="1" t="s">
        <v>9128</v>
      </c>
      <c r="G3849" s="2">
        <f>IFERROR(__xludf.DUMMYFUNCTION("IF(B3849="""","""",COUNTA(SPLIT(B3849,"" "")))"),22.0)</f>
        <v>22</v>
      </c>
    </row>
    <row r="3850">
      <c r="A3850" s="1" t="s">
        <v>9171</v>
      </c>
      <c r="B3850" s="1" t="s">
        <v>1650</v>
      </c>
      <c r="C3850" s="1">
        <v>2.0</v>
      </c>
      <c r="D3850" s="1" t="s">
        <v>16118</v>
      </c>
      <c r="E3850" s="2" t="str">
        <f>IFERROR(__xludf.DUMMYFUNCTION("INDEX(SPLIT(A3850, ""_""), 2)"),"underground")</f>
        <v>underground</v>
      </c>
      <c r="F3850" s="1" t="s">
        <v>9128</v>
      </c>
      <c r="G3850" s="2">
        <f>IFERROR(__xludf.DUMMYFUNCTION("IF(B3850="""","""",COUNTA(SPLIT(B3850,"" "")))"),1.0)</f>
        <v>1</v>
      </c>
    </row>
    <row r="3851">
      <c r="A3851" s="1" t="s">
        <v>9172</v>
      </c>
      <c r="B3851" s="1" t="s">
        <v>9173</v>
      </c>
      <c r="C3851" s="1">
        <v>1.0</v>
      </c>
      <c r="D3851" s="1" t="s">
        <v>16113</v>
      </c>
      <c r="E3851" s="2" t="str">
        <f>IFERROR(__xludf.DUMMYFUNCTION("INDEX(SPLIT(A3851, ""_""), 2)"),"underground")</f>
        <v>underground</v>
      </c>
      <c r="F3851" s="1" t="s">
        <v>9128</v>
      </c>
      <c r="G3851" s="2">
        <f>IFERROR(__xludf.DUMMYFUNCTION("IF(B3851="""","""",COUNTA(SPLIT(B3851,"" "")))"),39.0)</f>
        <v>39</v>
      </c>
    </row>
    <row r="3852">
      <c r="A3852" s="1" t="s">
        <v>9174</v>
      </c>
      <c r="B3852" s="1" t="s">
        <v>9175</v>
      </c>
      <c r="C3852" s="1">
        <v>1.0</v>
      </c>
      <c r="D3852" s="1" t="s">
        <v>16113</v>
      </c>
      <c r="E3852" s="2" t="str">
        <f>IFERROR(__xludf.DUMMYFUNCTION("INDEX(SPLIT(A3852, ""_""), 2)"),"underground")</f>
        <v>underground</v>
      </c>
      <c r="F3852" s="1" t="s">
        <v>9128</v>
      </c>
      <c r="G3852" s="2">
        <f>IFERROR(__xludf.DUMMYFUNCTION("IF(B3852="""","""",COUNTA(SPLIT(B3852,"" "")))"),18.0)</f>
        <v>18</v>
      </c>
    </row>
    <row r="3853">
      <c r="A3853" s="1" t="s">
        <v>9176</v>
      </c>
      <c r="B3853" s="1" t="s">
        <v>9177</v>
      </c>
      <c r="C3853" s="1">
        <v>1.0</v>
      </c>
      <c r="D3853" s="1" t="s">
        <v>16113</v>
      </c>
      <c r="E3853" s="2" t="str">
        <f>IFERROR(__xludf.DUMMYFUNCTION("INDEX(SPLIT(A3853, ""_""), 2)"),"vulcan")</f>
        <v>vulcan</v>
      </c>
      <c r="F3853" s="1" t="s">
        <v>9227</v>
      </c>
      <c r="G3853" s="2">
        <f>IFERROR(__xludf.DUMMYFUNCTION("IF(B3853="""","""",COUNTA(SPLIT(B3853,"" "")))"),27.0)</f>
        <v>27</v>
      </c>
    </row>
    <row r="3854">
      <c r="A3854" s="1" t="s">
        <v>9178</v>
      </c>
      <c r="B3854" s="1" t="s">
        <v>9179</v>
      </c>
      <c r="C3854" s="1">
        <v>1.0</v>
      </c>
      <c r="D3854" s="1" t="s">
        <v>16113</v>
      </c>
      <c r="E3854" s="2" t="str">
        <f>IFERROR(__xludf.DUMMYFUNCTION("INDEX(SPLIT(A3854, ""_""), 2)"),"vulcan")</f>
        <v>vulcan</v>
      </c>
      <c r="F3854" s="1" t="s">
        <v>9227</v>
      </c>
      <c r="G3854" s="2">
        <f>IFERROR(__xludf.DUMMYFUNCTION("IF(B3854="""","""",COUNTA(SPLIT(B3854,"" "")))"),33.0)</f>
        <v>33</v>
      </c>
    </row>
    <row r="3855">
      <c r="A3855" s="1" t="s">
        <v>9180</v>
      </c>
      <c r="B3855" s="1" t="s">
        <v>9181</v>
      </c>
      <c r="C3855" s="1">
        <v>2.0</v>
      </c>
      <c r="D3855" s="1" t="s">
        <v>16118</v>
      </c>
      <c r="E3855" s="2" t="str">
        <f>IFERROR(__xludf.DUMMYFUNCTION("INDEX(SPLIT(A3855, ""_""), 2)"),"vulcan")</f>
        <v>vulcan</v>
      </c>
      <c r="F3855" s="1" t="s">
        <v>9227</v>
      </c>
      <c r="G3855" s="2">
        <f>IFERROR(__xludf.DUMMYFUNCTION("IF(B3855="""","""",COUNTA(SPLIT(B3855,"" "")))"),26.0)</f>
        <v>26</v>
      </c>
    </row>
    <row r="3856">
      <c r="A3856" s="1" t="s">
        <v>9182</v>
      </c>
      <c r="B3856" s="1" t="s">
        <v>9183</v>
      </c>
      <c r="C3856" s="1">
        <v>1.0</v>
      </c>
      <c r="D3856" s="1" t="s">
        <v>16113</v>
      </c>
      <c r="E3856" s="2" t="str">
        <f>IFERROR(__xludf.DUMMYFUNCTION("INDEX(SPLIT(A3856, ""_""), 2)"),"vulcan")</f>
        <v>vulcan</v>
      </c>
      <c r="F3856" s="1" t="s">
        <v>9227</v>
      </c>
      <c r="G3856" s="2">
        <f>IFERROR(__xludf.DUMMYFUNCTION("IF(B3856="""","""",COUNTA(SPLIT(B3856,"" "")))"),12.0)</f>
        <v>12</v>
      </c>
    </row>
    <row r="3857">
      <c r="A3857" s="1" t="s">
        <v>9184</v>
      </c>
      <c r="B3857" s="1" t="s">
        <v>9185</v>
      </c>
      <c r="C3857" s="1">
        <v>2.0</v>
      </c>
      <c r="D3857" s="1" t="s">
        <v>16118</v>
      </c>
      <c r="E3857" s="2" t="str">
        <f>IFERROR(__xludf.DUMMYFUNCTION("INDEX(SPLIT(A3857, ""_""), 2)"),"vulcan")</f>
        <v>vulcan</v>
      </c>
      <c r="F3857" s="1" t="s">
        <v>9227</v>
      </c>
      <c r="G3857" s="2">
        <f>IFERROR(__xludf.DUMMYFUNCTION("IF(B3857="""","""",COUNTA(SPLIT(B3857,"" "")))"),15.0)</f>
        <v>15</v>
      </c>
    </row>
    <row r="3858">
      <c r="A3858" s="1" t="s">
        <v>9186</v>
      </c>
      <c r="B3858" s="1" t="s">
        <v>9187</v>
      </c>
      <c r="C3858" s="1">
        <v>1.0</v>
      </c>
      <c r="D3858" s="1" t="s">
        <v>16113</v>
      </c>
      <c r="E3858" s="2" t="str">
        <f>IFERROR(__xludf.DUMMYFUNCTION("INDEX(SPLIT(A3858, ""_""), 2)"),"vulcan")</f>
        <v>vulcan</v>
      </c>
      <c r="F3858" s="1" t="s">
        <v>9227</v>
      </c>
      <c r="G3858" s="2">
        <f>IFERROR(__xludf.DUMMYFUNCTION("IF(B3858="""","""",COUNTA(SPLIT(B3858,"" "")))"),50.0)</f>
        <v>50</v>
      </c>
    </row>
    <row r="3859">
      <c r="A3859" s="1" t="s">
        <v>9188</v>
      </c>
      <c r="B3859" s="1" t="s">
        <v>9189</v>
      </c>
      <c r="C3859" s="1">
        <v>1.0</v>
      </c>
      <c r="D3859" s="1" t="s">
        <v>16113</v>
      </c>
      <c r="E3859" s="2" t="str">
        <f>IFERROR(__xludf.DUMMYFUNCTION("INDEX(SPLIT(A3859, ""_""), 2)"),"vulcan")</f>
        <v>vulcan</v>
      </c>
      <c r="F3859" s="1" t="s">
        <v>9227</v>
      </c>
      <c r="G3859" s="2">
        <f>IFERROR(__xludf.DUMMYFUNCTION("IF(B3859="""","""",COUNTA(SPLIT(B3859,"" "")))"),41.0)</f>
        <v>41</v>
      </c>
    </row>
    <row r="3860">
      <c r="A3860" s="1" t="s">
        <v>9190</v>
      </c>
      <c r="B3860" s="1" t="s">
        <v>9191</v>
      </c>
      <c r="C3860" s="1">
        <v>2.0</v>
      </c>
      <c r="D3860" s="1" t="s">
        <v>16118</v>
      </c>
      <c r="E3860" s="2" t="str">
        <f>IFERROR(__xludf.DUMMYFUNCTION("INDEX(SPLIT(A3860, ""_""), 2)"),"vulcan")</f>
        <v>vulcan</v>
      </c>
      <c r="F3860" s="1" t="s">
        <v>9227</v>
      </c>
      <c r="G3860" s="2">
        <f>IFERROR(__xludf.DUMMYFUNCTION("IF(B3860="""","""",COUNTA(SPLIT(B3860,"" "")))"),30.0)</f>
        <v>30</v>
      </c>
    </row>
    <row r="3861">
      <c r="A3861" s="1" t="s">
        <v>9192</v>
      </c>
      <c r="B3861" s="1" t="s">
        <v>9193</v>
      </c>
      <c r="C3861" s="1">
        <v>1.0</v>
      </c>
      <c r="D3861" s="1" t="s">
        <v>16113</v>
      </c>
      <c r="E3861" s="2" t="str">
        <f>IFERROR(__xludf.DUMMYFUNCTION("INDEX(SPLIT(A3861, ""_""), 2)"),"vulcan")</f>
        <v>vulcan</v>
      </c>
      <c r="F3861" s="1" t="s">
        <v>9227</v>
      </c>
      <c r="G3861" s="2">
        <f>IFERROR(__xludf.DUMMYFUNCTION("IF(B3861="""","""",COUNTA(SPLIT(B3861,"" "")))"),33.0)</f>
        <v>33</v>
      </c>
    </row>
    <row r="3862">
      <c r="A3862" s="1" t="s">
        <v>9194</v>
      </c>
      <c r="B3862" s="1" t="s">
        <v>9195</v>
      </c>
      <c r="C3862" s="1">
        <v>1.0</v>
      </c>
      <c r="D3862" s="1" t="s">
        <v>16113</v>
      </c>
      <c r="E3862" s="2" t="str">
        <f>IFERROR(__xludf.DUMMYFUNCTION("INDEX(SPLIT(A3862, ""_""), 2)"),"vulcan")</f>
        <v>vulcan</v>
      </c>
      <c r="F3862" s="1" t="s">
        <v>9227</v>
      </c>
      <c r="G3862" s="2">
        <f>IFERROR(__xludf.DUMMYFUNCTION("IF(B3862="""","""",COUNTA(SPLIT(B3862,"" "")))"),31.0)</f>
        <v>31</v>
      </c>
    </row>
    <row r="3863">
      <c r="A3863" s="1" t="s">
        <v>9196</v>
      </c>
      <c r="B3863" s="1" t="s">
        <v>9197</v>
      </c>
      <c r="C3863" s="1">
        <v>9.0</v>
      </c>
      <c r="D3863" s="1" t="s">
        <v>16120</v>
      </c>
      <c r="E3863" s="2" t="str">
        <f>IFERROR(__xludf.DUMMYFUNCTION("INDEX(SPLIT(A3863, ""_""), 2)"),"vulcan")</f>
        <v>vulcan</v>
      </c>
      <c r="F3863" s="1" t="s">
        <v>9227</v>
      </c>
      <c r="G3863" s="2">
        <f>IFERROR(__xludf.DUMMYFUNCTION("IF(B3863="""","""",COUNTA(SPLIT(B3863,"" "")))"),22.0)</f>
        <v>22</v>
      </c>
    </row>
    <row r="3864">
      <c r="A3864" s="1" t="s">
        <v>9198</v>
      </c>
      <c r="B3864" s="1" t="s">
        <v>9199</v>
      </c>
      <c r="C3864" s="1">
        <v>2.0</v>
      </c>
      <c r="D3864" s="1" t="s">
        <v>16118</v>
      </c>
      <c r="E3864" s="2" t="str">
        <f>IFERROR(__xludf.DUMMYFUNCTION("INDEX(SPLIT(A3864, ""_""), 2)"),"vulcan")</f>
        <v>vulcan</v>
      </c>
      <c r="F3864" s="1" t="s">
        <v>9227</v>
      </c>
      <c r="G3864" s="2">
        <f>IFERROR(__xludf.DUMMYFUNCTION("IF(B3864="""","""",COUNTA(SPLIT(B3864,"" "")))"),4.0)</f>
        <v>4</v>
      </c>
    </row>
    <row r="3865">
      <c r="A3865" s="1" t="s">
        <v>9200</v>
      </c>
      <c r="B3865" s="1" t="s">
        <v>9201</v>
      </c>
      <c r="C3865" s="1">
        <v>1.0</v>
      </c>
      <c r="D3865" s="1" t="s">
        <v>16113</v>
      </c>
      <c r="E3865" s="2" t="str">
        <f>IFERROR(__xludf.DUMMYFUNCTION("INDEX(SPLIT(A3865, ""_""), 2)"),"vulcan")</f>
        <v>vulcan</v>
      </c>
      <c r="F3865" s="1" t="s">
        <v>9227</v>
      </c>
      <c r="G3865" s="2">
        <f>IFERROR(__xludf.DUMMYFUNCTION("IF(B3865="""","""",COUNTA(SPLIT(B3865,"" "")))"),20.0)</f>
        <v>20</v>
      </c>
    </row>
    <row r="3866">
      <c r="A3866" s="1" t="s">
        <v>9202</v>
      </c>
      <c r="B3866" s="1" t="s">
        <v>9203</v>
      </c>
      <c r="C3866" s="1">
        <v>1.0</v>
      </c>
      <c r="D3866" s="1" t="s">
        <v>16113</v>
      </c>
      <c r="E3866" s="2" t="str">
        <f>IFERROR(__xludf.DUMMYFUNCTION("INDEX(SPLIT(A3866, ""_""), 2)"),"vulcan")</f>
        <v>vulcan</v>
      </c>
      <c r="F3866" s="1" t="s">
        <v>9227</v>
      </c>
      <c r="G3866" s="2">
        <f>IFERROR(__xludf.DUMMYFUNCTION("IF(B3866="""","""",COUNTA(SPLIT(B3866,"" "")))"),5.0)</f>
        <v>5</v>
      </c>
    </row>
    <row r="3867">
      <c r="A3867" s="1" t="s">
        <v>9204</v>
      </c>
      <c r="B3867" s="1" t="s">
        <v>9205</v>
      </c>
      <c r="C3867" s="1">
        <v>2.0</v>
      </c>
      <c r="D3867" s="1" t="s">
        <v>16118</v>
      </c>
      <c r="E3867" s="2" t="str">
        <f>IFERROR(__xludf.DUMMYFUNCTION("INDEX(SPLIT(A3867, ""_""), 2)"),"vulcan")</f>
        <v>vulcan</v>
      </c>
      <c r="F3867" s="1" t="s">
        <v>9227</v>
      </c>
      <c r="G3867" s="2">
        <f>IFERROR(__xludf.DUMMYFUNCTION("IF(B3867="""","""",COUNTA(SPLIT(B3867,"" "")))"),16.0)</f>
        <v>16</v>
      </c>
    </row>
    <row r="3868">
      <c r="A3868" s="1" t="s">
        <v>9206</v>
      </c>
      <c r="B3868" s="1" t="s">
        <v>9207</v>
      </c>
      <c r="C3868" s="1">
        <v>1.0</v>
      </c>
      <c r="D3868" s="1" t="s">
        <v>16113</v>
      </c>
      <c r="E3868" s="2" t="str">
        <f>IFERROR(__xludf.DUMMYFUNCTION("INDEX(SPLIT(A3868, ""_""), 2)"),"vulcan")</f>
        <v>vulcan</v>
      </c>
      <c r="F3868" s="1" t="s">
        <v>9227</v>
      </c>
      <c r="G3868" s="2">
        <f>IFERROR(__xludf.DUMMYFUNCTION("IF(B3868="""","""",COUNTA(SPLIT(B3868,"" "")))"),20.0)</f>
        <v>20</v>
      </c>
    </row>
    <row r="3869">
      <c r="A3869" s="1" t="s">
        <v>9208</v>
      </c>
      <c r="B3869" s="1" t="s">
        <v>9209</v>
      </c>
      <c r="C3869" s="1">
        <v>1.0</v>
      </c>
      <c r="D3869" s="1" t="s">
        <v>16113</v>
      </c>
      <c r="E3869" s="2" t="str">
        <f>IFERROR(__xludf.DUMMYFUNCTION("INDEX(SPLIT(A3869, ""_""), 2)"),"vulcan")</f>
        <v>vulcan</v>
      </c>
      <c r="F3869" s="1" t="s">
        <v>9227</v>
      </c>
      <c r="G3869" s="2">
        <f>IFERROR(__xludf.DUMMYFUNCTION("IF(B3869="""","""",COUNTA(SPLIT(B3869,"" "")))"),40.0)</f>
        <v>40</v>
      </c>
    </row>
    <row r="3870">
      <c r="A3870" s="1" t="s">
        <v>9210</v>
      </c>
      <c r="B3870" s="1" t="s">
        <v>9211</v>
      </c>
      <c r="C3870" s="1">
        <v>2.0</v>
      </c>
      <c r="D3870" s="1" t="s">
        <v>16118</v>
      </c>
      <c r="E3870" s="2" t="str">
        <f>IFERROR(__xludf.DUMMYFUNCTION("INDEX(SPLIT(A3870, ""_""), 2)"),"vulcan")</f>
        <v>vulcan</v>
      </c>
      <c r="F3870" s="1" t="s">
        <v>9227</v>
      </c>
      <c r="G3870" s="2">
        <f>IFERROR(__xludf.DUMMYFUNCTION("IF(B3870="""","""",COUNTA(SPLIT(B3870,"" "")))"),27.0)</f>
        <v>27</v>
      </c>
    </row>
    <row r="3871">
      <c r="A3871" s="1" t="s">
        <v>9212</v>
      </c>
      <c r="B3871" s="1" t="s">
        <v>9213</v>
      </c>
      <c r="C3871" s="1">
        <v>9.0</v>
      </c>
      <c r="D3871" s="1" t="s">
        <v>16120</v>
      </c>
      <c r="E3871" s="2" t="str">
        <f>IFERROR(__xludf.DUMMYFUNCTION("INDEX(SPLIT(A3871, ""_""), 2)"),"vulcan")</f>
        <v>vulcan</v>
      </c>
      <c r="F3871" s="1" t="s">
        <v>9227</v>
      </c>
      <c r="G3871" s="2">
        <f>IFERROR(__xludf.DUMMYFUNCTION("IF(B3871="""","""",COUNTA(SPLIT(B3871,"" "")))"),24.0)</f>
        <v>24</v>
      </c>
    </row>
    <row r="3872">
      <c r="A3872" s="1" t="s">
        <v>9214</v>
      </c>
      <c r="B3872" s="1" t="s">
        <v>9215</v>
      </c>
      <c r="C3872" s="1">
        <v>1.0</v>
      </c>
      <c r="D3872" s="1" t="s">
        <v>16113</v>
      </c>
      <c r="E3872" s="2" t="str">
        <f>IFERROR(__xludf.DUMMYFUNCTION("INDEX(SPLIT(A3872, ""_""), 2)"),"vulcan")</f>
        <v>vulcan</v>
      </c>
      <c r="F3872" s="1" t="s">
        <v>9227</v>
      </c>
      <c r="G3872" s="2">
        <f>IFERROR(__xludf.DUMMYFUNCTION("IF(B3872="""","""",COUNTA(SPLIT(B3872,"" "")))"),29.0)</f>
        <v>29</v>
      </c>
    </row>
    <row r="3873">
      <c r="A3873" s="1" t="s">
        <v>9216</v>
      </c>
      <c r="B3873" s="1" t="s">
        <v>9217</v>
      </c>
      <c r="C3873" s="1">
        <v>9.0</v>
      </c>
      <c r="D3873" s="1" t="s">
        <v>16120</v>
      </c>
      <c r="E3873" s="2" t="str">
        <f>IFERROR(__xludf.DUMMYFUNCTION("INDEX(SPLIT(A3873, ""_""), 2)"),"vulcan")</f>
        <v>vulcan</v>
      </c>
      <c r="F3873" s="1" t="s">
        <v>9227</v>
      </c>
      <c r="G3873" s="2">
        <f>IFERROR(__xludf.DUMMYFUNCTION("IF(B3873="""","""",COUNTA(SPLIT(B3873,"" "")))"),11.0)</f>
        <v>11</v>
      </c>
    </row>
    <row r="3874">
      <c r="A3874" s="1" t="s">
        <v>9218</v>
      </c>
      <c r="B3874" s="1" t="s">
        <v>9219</v>
      </c>
      <c r="C3874" s="1">
        <v>2.0</v>
      </c>
      <c r="D3874" s="1" t="s">
        <v>16118</v>
      </c>
      <c r="E3874" s="2" t="str">
        <f>IFERROR(__xludf.DUMMYFUNCTION("INDEX(SPLIT(A3874, ""_""), 2)"),"vulcan")</f>
        <v>vulcan</v>
      </c>
      <c r="F3874" s="1" t="s">
        <v>9227</v>
      </c>
      <c r="G3874" s="2">
        <f>IFERROR(__xludf.DUMMYFUNCTION("IF(B3874="""","""",COUNTA(SPLIT(B3874,"" "")))"),23.0)</f>
        <v>23</v>
      </c>
    </row>
    <row r="3875">
      <c r="A3875" s="1" t="s">
        <v>9220</v>
      </c>
      <c r="B3875" s="1" t="s">
        <v>9221</v>
      </c>
      <c r="C3875" s="1">
        <v>1.0</v>
      </c>
      <c r="D3875" s="1" t="s">
        <v>16113</v>
      </c>
      <c r="E3875" s="2" t="str">
        <f>IFERROR(__xludf.DUMMYFUNCTION("INDEX(SPLIT(A3875, ""_""), 2)"),"vulcan")</f>
        <v>vulcan</v>
      </c>
      <c r="F3875" s="1" t="s">
        <v>9227</v>
      </c>
      <c r="G3875" s="2">
        <f>IFERROR(__xludf.DUMMYFUNCTION("IF(B3875="""","""",COUNTA(SPLIT(B3875,"" "")))"),57.0)</f>
        <v>57</v>
      </c>
    </row>
    <row r="3876">
      <c r="A3876" s="1" t="s">
        <v>9222</v>
      </c>
      <c r="B3876" s="1" t="s">
        <v>9223</v>
      </c>
      <c r="C3876" s="1">
        <v>2.0</v>
      </c>
      <c r="D3876" s="1" t="s">
        <v>16118</v>
      </c>
      <c r="E3876" s="2" t="str">
        <f>IFERROR(__xludf.DUMMYFUNCTION("INDEX(SPLIT(A3876, ""_""), 2)"),"vulcan")</f>
        <v>vulcan</v>
      </c>
      <c r="F3876" s="1" t="s">
        <v>9227</v>
      </c>
      <c r="G3876" s="2">
        <f>IFERROR(__xludf.DUMMYFUNCTION("IF(B3876="""","""",COUNTA(SPLIT(B3876,"" "")))"),41.0)</f>
        <v>41</v>
      </c>
    </row>
    <row r="3877">
      <c r="A3877" s="1" t="s">
        <v>9224</v>
      </c>
      <c r="B3877" s="1" t="s">
        <v>9225</v>
      </c>
      <c r="C3877" s="1">
        <v>1.0</v>
      </c>
      <c r="D3877" s="1" t="s">
        <v>16113</v>
      </c>
      <c r="E3877" s="2" t="str">
        <f>IFERROR(__xludf.DUMMYFUNCTION("INDEX(SPLIT(A3877, ""_""), 2)"),"vulcan")</f>
        <v>vulcan</v>
      </c>
      <c r="F3877" s="1" t="s">
        <v>9227</v>
      </c>
      <c r="G3877" s="2">
        <f>IFERROR(__xludf.DUMMYFUNCTION("IF(B3877="""","""",COUNTA(SPLIT(B3877,"" "")))"),15.0)</f>
        <v>15</v>
      </c>
    </row>
    <row r="3878">
      <c r="A3878" s="1" t="s">
        <v>9226</v>
      </c>
      <c r="B3878" s="1" t="s">
        <v>9227</v>
      </c>
      <c r="C3878" s="1">
        <v>1.0</v>
      </c>
      <c r="D3878" s="1" t="s">
        <v>16113</v>
      </c>
      <c r="E3878" s="2" t="str">
        <f>IFERROR(__xludf.DUMMYFUNCTION("INDEX(SPLIT(A3878, ""_""), 2)"),"vulcan")</f>
        <v>vulcan</v>
      </c>
      <c r="F3878" s="1" t="s">
        <v>9227</v>
      </c>
      <c r="G3878" s="2">
        <f>IFERROR(__xludf.DUMMYFUNCTION("IF(B3878="""","""",COUNTA(SPLIT(B3878,"" "")))"),5.0)</f>
        <v>5</v>
      </c>
    </row>
    <row r="3879">
      <c r="A3879" s="1" t="s">
        <v>9228</v>
      </c>
      <c r="B3879" s="1" t="s">
        <v>9229</v>
      </c>
      <c r="C3879" s="1">
        <v>1.0</v>
      </c>
      <c r="D3879" s="1" t="s">
        <v>16113</v>
      </c>
      <c r="E3879" s="2" t="str">
        <f>IFERROR(__xludf.DUMMYFUNCTION("INDEX(SPLIT(A3879, ""_""), 2)"),"vulcan")</f>
        <v>vulcan</v>
      </c>
      <c r="F3879" s="1" t="s">
        <v>9227</v>
      </c>
      <c r="G3879" s="2">
        <f>IFERROR(__xludf.DUMMYFUNCTION("IF(B3879="""","""",COUNTA(SPLIT(B3879,"" "")))"),27.0)</f>
        <v>27</v>
      </c>
    </row>
    <row r="3880">
      <c r="A3880" s="1" t="s">
        <v>9230</v>
      </c>
      <c r="B3880" s="1" t="s">
        <v>9231</v>
      </c>
      <c r="C3880" s="1">
        <v>1.0</v>
      </c>
      <c r="D3880" s="1" t="s">
        <v>16113</v>
      </c>
      <c r="E3880" s="2" t="str">
        <f>IFERROR(__xludf.DUMMYFUNCTION("INDEX(SPLIT(A3880, ""_""), 2)"),"vulcan")</f>
        <v>vulcan</v>
      </c>
      <c r="F3880" s="1" t="s">
        <v>9227</v>
      </c>
      <c r="G3880" s="2">
        <f>IFERROR(__xludf.DUMMYFUNCTION("IF(B3880="""","""",COUNTA(SPLIT(B3880,"" "")))"),23.0)</f>
        <v>23</v>
      </c>
    </row>
    <row r="3881">
      <c r="A3881" s="1" t="s">
        <v>9232</v>
      </c>
      <c r="B3881" s="1" t="s">
        <v>9233</v>
      </c>
      <c r="C3881" s="1">
        <v>2.0</v>
      </c>
      <c r="D3881" s="1" t="s">
        <v>16118</v>
      </c>
      <c r="E3881" s="2" t="str">
        <f>IFERROR(__xludf.DUMMYFUNCTION("INDEX(SPLIT(A3881, ""_""), 2)"),"vulcan")</f>
        <v>vulcan</v>
      </c>
      <c r="F3881" s="1" t="s">
        <v>9227</v>
      </c>
      <c r="G3881" s="2">
        <f>IFERROR(__xludf.DUMMYFUNCTION("IF(B3881="""","""",COUNTA(SPLIT(B3881,"" "")))"),5.0)</f>
        <v>5</v>
      </c>
    </row>
    <row r="3882">
      <c r="A3882" s="1" t="s">
        <v>9234</v>
      </c>
      <c r="B3882" s="1" t="s">
        <v>9235</v>
      </c>
      <c r="C3882" s="1">
        <v>1.0</v>
      </c>
      <c r="D3882" s="1" t="s">
        <v>16113</v>
      </c>
      <c r="E3882" s="2" t="str">
        <f>IFERROR(__xludf.DUMMYFUNCTION("INDEX(SPLIT(A3882, ""_""), 2)"),"vulcan")</f>
        <v>vulcan</v>
      </c>
      <c r="F3882" s="1" t="s">
        <v>9227</v>
      </c>
      <c r="G3882" s="2">
        <f>IFERROR(__xludf.DUMMYFUNCTION("IF(B3882="""","""",COUNTA(SPLIT(B3882,"" "")))"),14.0)</f>
        <v>14</v>
      </c>
    </row>
    <row r="3883">
      <c r="A3883" s="1" t="s">
        <v>9236</v>
      </c>
      <c r="B3883" s="1" t="s">
        <v>9237</v>
      </c>
      <c r="C3883" s="1">
        <v>2.0</v>
      </c>
      <c r="D3883" s="1" t="s">
        <v>16118</v>
      </c>
      <c r="E3883" s="2" t="str">
        <f>IFERROR(__xludf.DUMMYFUNCTION("INDEX(SPLIT(A3883, ""_""), 2)"),"vulcan")</f>
        <v>vulcan</v>
      </c>
      <c r="F3883" s="1" t="s">
        <v>9227</v>
      </c>
      <c r="G3883" s="2">
        <f>IFERROR(__xludf.DUMMYFUNCTION("IF(B3883="""","""",COUNTA(SPLIT(B3883,"" "")))"),5.0)</f>
        <v>5</v>
      </c>
    </row>
    <row r="3884">
      <c r="A3884" s="1" t="s">
        <v>9238</v>
      </c>
      <c r="B3884" s="1" t="s">
        <v>9239</v>
      </c>
      <c r="C3884" s="1">
        <v>1.0</v>
      </c>
      <c r="D3884" s="1" t="s">
        <v>16113</v>
      </c>
      <c r="E3884" s="2" t="str">
        <f>IFERROR(__xludf.DUMMYFUNCTION("INDEX(SPLIT(A3884, ""_""), 2)"),"vulcan")</f>
        <v>vulcan</v>
      </c>
      <c r="F3884" s="1" t="s">
        <v>9227</v>
      </c>
      <c r="G3884" s="2">
        <f>IFERROR(__xludf.DUMMYFUNCTION("IF(B3884="""","""",COUNTA(SPLIT(B3884,"" "")))"),32.0)</f>
        <v>32</v>
      </c>
    </row>
    <row r="3885">
      <c r="A3885" s="1" t="s">
        <v>9240</v>
      </c>
      <c r="B3885" s="1" t="s">
        <v>9241</v>
      </c>
      <c r="C3885" s="1">
        <v>1.0</v>
      </c>
      <c r="D3885" s="1" t="s">
        <v>16113</v>
      </c>
      <c r="E3885" s="2" t="str">
        <f>IFERROR(__xludf.DUMMYFUNCTION("INDEX(SPLIT(A3885, ""_""), 2)"),"vulcan")</f>
        <v>vulcan</v>
      </c>
      <c r="F3885" s="1" t="s">
        <v>9227</v>
      </c>
      <c r="G3885" s="2">
        <f>IFERROR(__xludf.DUMMYFUNCTION("IF(B3885="""","""",COUNTA(SPLIT(B3885,"" "")))"),35.0)</f>
        <v>35</v>
      </c>
    </row>
    <row r="3886">
      <c r="A3886" s="1" t="s">
        <v>9242</v>
      </c>
      <c r="B3886" s="1" t="s">
        <v>9243</v>
      </c>
      <c r="C3886" s="1">
        <v>9.0</v>
      </c>
      <c r="D3886" s="1" t="s">
        <v>16120</v>
      </c>
      <c r="E3886" s="2" t="str">
        <f>IFERROR(__xludf.DUMMYFUNCTION("INDEX(SPLIT(A3886, ""_""), 2)"),"vulcan")</f>
        <v>vulcan</v>
      </c>
      <c r="F3886" s="1" t="s">
        <v>9227</v>
      </c>
      <c r="G3886" s="2">
        <f>IFERROR(__xludf.DUMMYFUNCTION("IF(B3886="""","""",COUNTA(SPLIT(B3886,"" "")))"),4.0)</f>
        <v>4</v>
      </c>
    </row>
    <row r="3887">
      <c r="A3887" s="1" t="s">
        <v>9244</v>
      </c>
      <c r="B3887" s="1" t="s">
        <v>9245</v>
      </c>
      <c r="C3887" s="1">
        <v>2.0</v>
      </c>
      <c r="D3887" s="1" t="s">
        <v>16118</v>
      </c>
      <c r="E3887" s="2" t="str">
        <f>IFERROR(__xludf.DUMMYFUNCTION("INDEX(SPLIT(A3887, ""_""), 2)"),"vulcan")</f>
        <v>vulcan</v>
      </c>
      <c r="F3887" s="1" t="s">
        <v>9227</v>
      </c>
      <c r="G3887" s="2">
        <f>IFERROR(__xludf.DUMMYFUNCTION("IF(B3887="""","""",COUNTA(SPLIT(B3887,"" "")))"),7.0)</f>
        <v>7</v>
      </c>
    </row>
    <row r="3888">
      <c r="A3888" s="1" t="s">
        <v>9246</v>
      </c>
      <c r="B3888" s="1" t="s">
        <v>9247</v>
      </c>
      <c r="C3888" s="1">
        <v>9.0</v>
      </c>
      <c r="D3888" s="1" t="s">
        <v>16120</v>
      </c>
      <c r="E3888" s="2" t="str">
        <f>IFERROR(__xludf.DUMMYFUNCTION("INDEX(SPLIT(A3888, ""_""), 2)"),"vulcan")</f>
        <v>vulcan</v>
      </c>
      <c r="F3888" s="1" t="s">
        <v>9227</v>
      </c>
      <c r="G3888" s="2">
        <f>IFERROR(__xludf.DUMMYFUNCTION("IF(B3888="""","""",COUNTA(SPLIT(B3888,"" "")))"),47.0)</f>
        <v>47</v>
      </c>
    </row>
    <row r="3889">
      <c r="A3889" s="1" t="s">
        <v>9248</v>
      </c>
      <c r="B3889" s="1" t="s">
        <v>9249</v>
      </c>
      <c r="C3889" s="1">
        <v>2.0</v>
      </c>
      <c r="D3889" s="1" t="s">
        <v>16118</v>
      </c>
      <c r="E3889" s="2" t="str">
        <f>IFERROR(__xludf.DUMMYFUNCTION("INDEX(SPLIT(A3889, ""_""), 2)"),"vulcan")</f>
        <v>vulcan</v>
      </c>
      <c r="F3889" s="1" t="s">
        <v>9227</v>
      </c>
      <c r="G3889" s="2">
        <f>IFERROR(__xludf.DUMMYFUNCTION("IF(B3889="""","""",COUNTA(SPLIT(B3889,"" "")))"),4.0)</f>
        <v>4</v>
      </c>
    </row>
    <row r="3890">
      <c r="A3890" s="1" t="s">
        <v>9250</v>
      </c>
      <c r="B3890" s="1" t="s">
        <v>9251</v>
      </c>
      <c r="C3890" s="1">
        <v>2.0</v>
      </c>
      <c r="D3890" s="1" t="s">
        <v>16118</v>
      </c>
      <c r="E3890" s="2" t="str">
        <f>IFERROR(__xludf.DUMMYFUNCTION("INDEX(SPLIT(A3890, ""_""), 2)"),"vulcan")</f>
        <v>vulcan</v>
      </c>
      <c r="F3890" s="1" t="s">
        <v>9227</v>
      </c>
      <c r="G3890" s="2">
        <f>IFERROR(__xludf.DUMMYFUNCTION("IF(B3890="""","""",COUNTA(SPLIT(B3890,"" "")))"),5.0)</f>
        <v>5</v>
      </c>
    </row>
    <row r="3891">
      <c r="A3891" s="1" t="s">
        <v>9252</v>
      </c>
      <c r="B3891" s="1" t="s">
        <v>9253</v>
      </c>
      <c r="C3891" s="1">
        <v>1.0</v>
      </c>
      <c r="D3891" s="1" t="s">
        <v>16113</v>
      </c>
      <c r="E3891" s="2" t="str">
        <f>IFERROR(__xludf.DUMMYFUNCTION("INDEX(SPLIT(A3891, ""_""), 2)"),"vulcan")</f>
        <v>vulcan</v>
      </c>
      <c r="F3891" s="1" t="s">
        <v>9227</v>
      </c>
      <c r="G3891" s="2">
        <f>IFERROR(__xludf.DUMMYFUNCTION("IF(B3891="""","""",COUNTA(SPLIT(B3891,"" "")))"),45.0)</f>
        <v>45</v>
      </c>
    </row>
    <row r="3892">
      <c r="A3892" s="1" t="s">
        <v>9254</v>
      </c>
      <c r="B3892" s="1" t="s">
        <v>9255</v>
      </c>
      <c r="C3892" s="1">
        <v>1.0</v>
      </c>
      <c r="D3892" s="1" t="s">
        <v>16113</v>
      </c>
      <c r="E3892" s="2" t="str">
        <f>IFERROR(__xludf.DUMMYFUNCTION("INDEX(SPLIT(A3892, ""_""), 2)"),"vulcan")</f>
        <v>vulcan</v>
      </c>
      <c r="F3892" s="1" t="s">
        <v>9227</v>
      </c>
      <c r="G3892" s="2">
        <f>IFERROR(__xludf.DUMMYFUNCTION("IF(B3892="""","""",COUNTA(SPLIT(B3892,"" "")))"),17.0)</f>
        <v>17</v>
      </c>
    </row>
    <row r="3893">
      <c r="A3893" s="1" t="s">
        <v>9256</v>
      </c>
      <c r="B3893" s="1" t="s">
        <v>9257</v>
      </c>
      <c r="C3893" s="1">
        <v>2.0</v>
      </c>
      <c r="D3893" s="1" t="s">
        <v>16118</v>
      </c>
      <c r="E3893" s="2" t="str">
        <f>IFERROR(__xludf.DUMMYFUNCTION("INDEX(SPLIT(A3893, ""_""), 2)"),"vulcan")</f>
        <v>vulcan</v>
      </c>
      <c r="F3893" s="1" t="s">
        <v>9227</v>
      </c>
      <c r="G3893" s="2">
        <f>IFERROR(__xludf.DUMMYFUNCTION("IF(B3893="""","""",COUNTA(SPLIT(B3893,"" "")))"),26.0)</f>
        <v>26</v>
      </c>
    </row>
    <row r="3894">
      <c r="A3894" s="1" t="s">
        <v>9258</v>
      </c>
      <c r="B3894" s="1" t="s">
        <v>9259</v>
      </c>
      <c r="C3894" s="1">
        <v>1.0</v>
      </c>
      <c r="D3894" s="1" t="s">
        <v>16113</v>
      </c>
      <c r="E3894" s="2" t="str">
        <f>IFERROR(__xludf.DUMMYFUNCTION("INDEX(SPLIT(A3894, ""_""), 2)"),"vulcan")</f>
        <v>vulcan</v>
      </c>
      <c r="F3894" s="1" t="s">
        <v>9227</v>
      </c>
      <c r="G3894" s="2">
        <f>IFERROR(__xludf.DUMMYFUNCTION("IF(B3894="""","""",COUNTA(SPLIT(B3894,"" "")))"),32.0)</f>
        <v>32</v>
      </c>
    </row>
    <row r="3895">
      <c r="A3895" s="1" t="s">
        <v>9260</v>
      </c>
      <c r="B3895" s="1" t="s">
        <v>9261</v>
      </c>
      <c r="C3895" s="1">
        <v>1.0</v>
      </c>
      <c r="D3895" s="1" t="s">
        <v>16113</v>
      </c>
      <c r="E3895" s="2" t="str">
        <f>IFERROR(__xludf.DUMMYFUNCTION("INDEX(SPLIT(A3895, ""_""), 2)"),"vulcan")</f>
        <v>vulcan</v>
      </c>
      <c r="F3895" s="1" t="s">
        <v>9227</v>
      </c>
      <c r="G3895" s="2">
        <f>IFERROR(__xludf.DUMMYFUNCTION("IF(B3895="""","""",COUNTA(SPLIT(B3895,"" "")))"),8.0)</f>
        <v>8</v>
      </c>
    </row>
    <row r="3896">
      <c r="A3896" s="1" t="s">
        <v>9262</v>
      </c>
      <c r="B3896" s="1" t="s">
        <v>9263</v>
      </c>
      <c r="C3896" s="1">
        <v>1.0</v>
      </c>
      <c r="D3896" s="1" t="s">
        <v>16113</v>
      </c>
      <c r="E3896" s="2" t="str">
        <f>IFERROR(__xludf.DUMMYFUNCTION("INDEX(SPLIT(A3896, ""_""), 2)"),"vulcan")</f>
        <v>vulcan</v>
      </c>
      <c r="F3896" s="1" t="s">
        <v>9227</v>
      </c>
      <c r="G3896" s="2">
        <f>IFERROR(__xludf.DUMMYFUNCTION("IF(B3896="""","""",COUNTA(SPLIT(B3896,"" "")))"),10.0)</f>
        <v>10</v>
      </c>
    </row>
    <row r="3897">
      <c r="A3897" s="1" t="s">
        <v>9264</v>
      </c>
      <c r="B3897" s="1" t="s">
        <v>9265</v>
      </c>
      <c r="C3897" s="1">
        <v>1.0</v>
      </c>
      <c r="D3897" s="1" t="s">
        <v>16113</v>
      </c>
      <c r="E3897" s="2" t="str">
        <f>IFERROR(__xludf.DUMMYFUNCTION("INDEX(SPLIT(A3897, ""_""), 2)"),"vulcan")</f>
        <v>vulcan</v>
      </c>
      <c r="F3897" s="1" t="s">
        <v>9227</v>
      </c>
      <c r="G3897" s="2">
        <f>IFERROR(__xludf.DUMMYFUNCTION("IF(B3897="""","""",COUNTA(SPLIT(B3897,"" "")))"),9.0)</f>
        <v>9</v>
      </c>
    </row>
    <row r="3898">
      <c r="A3898" s="1" t="s">
        <v>9266</v>
      </c>
      <c r="B3898" s="1" t="s">
        <v>9267</v>
      </c>
      <c r="C3898" s="1">
        <v>1.0</v>
      </c>
      <c r="D3898" s="1" t="s">
        <v>16113</v>
      </c>
      <c r="E3898" s="2" t="str">
        <f>IFERROR(__xludf.DUMMYFUNCTION("INDEX(SPLIT(A3898, ""_""), 2)"),"vulcan")</f>
        <v>vulcan</v>
      </c>
      <c r="F3898" s="1" t="s">
        <v>9227</v>
      </c>
      <c r="G3898" s="2">
        <f>IFERROR(__xludf.DUMMYFUNCTION("IF(B3898="""","""",COUNTA(SPLIT(B3898,"" "")))"),31.0)</f>
        <v>31</v>
      </c>
    </row>
    <row r="3899">
      <c r="A3899" s="1" t="s">
        <v>9268</v>
      </c>
      <c r="B3899" s="1" t="s">
        <v>9269</v>
      </c>
      <c r="C3899" s="1">
        <v>2.0</v>
      </c>
      <c r="D3899" s="1" t="s">
        <v>16118</v>
      </c>
      <c r="E3899" s="2" t="str">
        <f>IFERROR(__xludf.DUMMYFUNCTION("INDEX(SPLIT(A3899, ""_""), 2)"),"vulcan")</f>
        <v>vulcan</v>
      </c>
      <c r="F3899" s="1" t="s">
        <v>9227</v>
      </c>
      <c r="G3899" s="2">
        <f>IFERROR(__xludf.DUMMYFUNCTION("IF(B3899="""","""",COUNTA(SPLIT(B3899,"" "")))"),13.0)</f>
        <v>13</v>
      </c>
    </row>
    <row r="3900">
      <c r="A3900" s="1" t="s">
        <v>9270</v>
      </c>
      <c r="B3900" s="1" t="s">
        <v>9271</v>
      </c>
      <c r="C3900" s="1">
        <v>1.0</v>
      </c>
      <c r="D3900" s="1" t="s">
        <v>16113</v>
      </c>
      <c r="E3900" s="2" t="str">
        <f>IFERROR(__xludf.DUMMYFUNCTION("INDEX(SPLIT(A3900, ""_""), 2)"),"vulcan")</f>
        <v>vulcan</v>
      </c>
      <c r="F3900" s="1" t="s">
        <v>9227</v>
      </c>
      <c r="G3900" s="2">
        <f>IFERROR(__xludf.DUMMYFUNCTION("IF(B3900="""","""",COUNTA(SPLIT(B3900,"" "")))"),28.0)</f>
        <v>28</v>
      </c>
    </row>
    <row r="3901">
      <c r="A3901" s="1" t="s">
        <v>9272</v>
      </c>
      <c r="B3901" s="1" t="s">
        <v>9273</v>
      </c>
      <c r="C3901" s="1">
        <v>2.0</v>
      </c>
      <c r="D3901" s="1" t="s">
        <v>16118</v>
      </c>
      <c r="E3901" s="2" t="str">
        <f>IFERROR(__xludf.DUMMYFUNCTION("INDEX(SPLIT(A3901, ""_""), 2)"),"vulcan")</f>
        <v>vulcan</v>
      </c>
      <c r="F3901" s="1" t="s">
        <v>9227</v>
      </c>
      <c r="G3901" s="2">
        <f>IFERROR(__xludf.DUMMYFUNCTION("IF(B3901="""","""",COUNTA(SPLIT(B3901,"" "")))"),10.0)</f>
        <v>10</v>
      </c>
    </row>
    <row r="3902">
      <c r="A3902" s="1" t="s">
        <v>9274</v>
      </c>
      <c r="B3902" s="1" t="s">
        <v>9275</v>
      </c>
      <c r="C3902" s="1">
        <v>9.0</v>
      </c>
      <c r="D3902" s="1" t="s">
        <v>16120</v>
      </c>
      <c r="E3902" s="2" t="str">
        <f>IFERROR(__xludf.DUMMYFUNCTION("INDEX(SPLIT(A3902, ""_""), 2)"),"vulcan")</f>
        <v>vulcan</v>
      </c>
      <c r="F3902" s="1" t="s">
        <v>9227</v>
      </c>
      <c r="G3902" s="2">
        <f>IFERROR(__xludf.DUMMYFUNCTION("IF(B3902="""","""",COUNTA(SPLIT(B3902,"" "")))"),12.0)</f>
        <v>12</v>
      </c>
    </row>
    <row r="3903">
      <c r="A3903" s="1" t="s">
        <v>9276</v>
      </c>
      <c r="B3903" s="1" t="s">
        <v>9277</v>
      </c>
      <c r="C3903" s="1">
        <v>1.0</v>
      </c>
      <c r="D3903" s="1" t="s">
        <v>16113</v>
      </c>
      <c r="E3903" s="2" t="str">
        <f>IFERROR(__xludf.DUMMYFUNCTION("INDEX(SPLIT(A3903, ""_""), 2)"),"vulcan")</f>
        <v>vulcan</v>
      </c>
      <c r="F3903" s="1" t="s">
        <v>9227</v>
      </c>
      <c r="G3903" s="2">
        <f>IFERROR(__xludf.DUMMYFUNCTION("IF(B3903="""","""",COUNTA(SPLIT(B3903,"" "")))"),31.0)</f>
        <v>31</v>
      </c>
    </row>
    <row r="3904">
      <c r="A3904" s="1" t="s">
        <v>9278</v>
      </c>
      <c r="B3904" s="1" t="s">
        <v>9279</v>
      </c>
      <c r="C3904" s="1">
        <v>2.0</v>
      </c>
      <c r="D3904" s="1" t="s">
        <v>16118</v>
      </c>
      <c r="E3904" s="2" t="str">
        <f>IFERROR(__xludf.DUMMYFUNCTION("INDEX(SPLIT(A3904, ""_""), 2)"),"vulcan")</f>
        <v>vulcan</v>
      </c>
      <c r="F3904" s="1" t="s">
        <v>9227</v>
      </c>
      <c r="G3904" s="2">
        <f>IFERROR(__xludf.DUMMYFUNCTION("IF(B3904="""","""",COUNTA(SPLIT(B3904,"" "")))"),10.0)</f>
        <v>10</v>
      </c>
    </row>
    <row r="3905">
      <c r="A3905" s="1" t="s">
        <v>9280</v>
      </c>
      <c r="B3905" s="1" t="s">
        <v>9281</v>
      </c>
      <c r="C3905" s="1">
        <v>1.0</v>
      </c>
      <c r="D3905" s="1" t="s">
        <v>16113</v>
      </c>
      <c r="E3905" s="2" t="str">
        <f>IFERROR(__xludf.DUMMYFUNCTION("INDEX(SPLIT(A3905, ""_""), 2)"),"vulcan")</f>
        <v>vulcan</v>
      </c>
      <c r="F3905" s="1" t="s">
        <v>9227</v>
      </c>
      <c r="G3905" s="2">
        <f>IFERROR(__xludf.DUMMYFUNCTION("IF(B3905="""","""",COUNTA(SPLIT(B3905,"" "")))"),20.0)</f>
        <v>20</v>
      </c>
    </row>
    <row r="3906">
      <c r="A3906" s="1" t="s">
        <v>9282</v>
      </c>
      <c r="B3906" s="1" t="s">
        <v>9283</v>
      </c>
      <c r="C3906" s="1">
        <v>2.0</v>
      </c>
      <c r="D3906" s="1" t="s">
        <v>16118</v>
      </c>
      <c r="E3906" s="2" t="str">
        <f>IFERROR(__xludf.DUMMYFUNCTION("INDEX(SPLIT(A3906, ""_""), 2)"),"vulcan")</f>
        <v>vulcan</v>
      </c>
      <c r="F3906" s="1" t="s">
        <v>9227</v>
      </c>
      <c r="G3906" s="2">
        <f>IFERROR(__xludf.DUMMYFUNCTION("IF(B3906="""","""",COUNTA(SPLIT(B3906,"" "")))"),28.0)</f>
        <v>28</v>
      </c>
    </row>
    <row r="3907">
      <c r="A3907" s="1" t="s">
        <v>9284</v>
      </c>
      <c r="B3907" s="1" t="s">
        <v>9285</v>
      </c>
      <c r="C3907" s="1">
        <v>2.0</v>
      </c>
      <c r="D3907" s="1" t="s">
        <v>16118</v>
      </c>
      <c r="E3907" s="2" t="str">
        <f>IFERROR(__xludf.DUMMYFUNCTION("INDEX(SPLIT(A3907, ""_""), 2)"),"warlock")</f>
        <v>warlock</v>
      </c>
      <c r="F3907" s="1" t="s">
        <v>9393</v>
      </c>
      <c r="G3907" s="2">
        <f>IFERROR(__xludf.DUMMYFUNCTION("IF(B3907="""","""",COUNTA(SPLIT(B3907,"" "")))"),8.0)</f>
        <v>8</v>
      </c>
    </row>
    <row r="3908">
      <c r="A3908" s="1" t="s">
        <v>9286</v>
      </c>
      <c r="B3908" s="1" t="s">
        <v>9287</v>
      </c>
      <c r="C3908" s="1">
        <v>8.0</v>
      </c>
      <c r="D3908" s="1" t="s">
        <v>1172</v>
      </c>
      <c r="E3908" s="2" t="str">
        <f>IFERROR(__xludf.DUMMYFUNCTION("INDEX(SPLIT(A3908, ""_""), 2)"),"warlock")</f>
        <v>warlock</v>
      </c>
      <c r="F3908" s="1" t="s">
        <v>9393</v>
      </c>
      <c r="G3908" s="2">
        <f>IFERROR(__xludf.DUMMYFUNCTION("IF(B3908="""","""",COUNTA(SPLIT(B3908,"" "")))"),20.0)</f>
        <v>20</v>
      </c>
    </row>
    <row r="3909">
      <c r="A3909" s="1" t="s">
        <v>9288</v>
      </c>
      <c r="B3909" s="1" t="s">
        <v>9289</v>
      </c>
      <c r="C3909" s="1">
        <v>2.0</v>
      </c>
      <c r="D3909" s="1" t="s">
        <v>16118</v>
      </c>
      <c r="E3909" s="2" t="str">
        <f>IFERROR(__xludf.DUMMYFUNCTION("INDEX(SPLIT(A3909, ""_""), 2)"),"warlock")</f>
        <v>warlock</v>
      </c>
      <c r="F3909" s="1" t="s">
        <v>9393</v>
      </c>
      <c r="G3909" s="2">
        <f>IFERROR(__xludf.DUMMYFUNCTION("IF(B3909="""","""",COUNTA(SPLIT(B3909,"" "")))"),2.0)</f>
        <v>2</v>
      </c>
    </row>
    <row r="3910">
      <c r="A3910" s="1" t="s">
        <v>9290</v>
      </c>
      <c r="B3910" s="1" t="s">
        <v>9291</v>
      </c>
      <c r="C3910" s="1">
        <v>8.0</v>
      </c>
      <c r="D3910" s="1" t="s">
        <v>1172</v>
      </c>
      <c r="E3910" s="2" t="str">
        <f>IFERROR(__xludf.DUMMYFUNCTION("INDEX(SPLIT(A3910, ""_""), 2)"),"warlock")</f>
        <v>warlock</v>
      </c>
      <c r="F3910" s="1" t="s">
        <v>9393</v>
      </c>
      <c r="G3910" s="2">
        <f>IFERROR(__xludf.DUMMYFUNCTION("IF(B3910="""","""",COUNTA(SPLIT(B3910,"" "")))"),18.0)</f>
        <v>18</v>
      </c>
    </row>
    <row r="3911">
      <c r="A3911" s="1" t="s">
        <v>9292</v>
      </c>
      <c r="B3911" s="1" t="s">
        <v>9293</v>
      </c>
      <c r="C3911" s="1">
        <v>8.0</v>
      </c>
      <c r="D3911" s="1" t="s">
        <v>1172</v>
      </c>
      <c r="E3911" s="2" t="str">
        <f>IFERROR(__xludf.DUMMYFUNCTION("INDEX(SPLIT(A3911, ""_""), 2)"),"warlock")</f>
        <v>warlock</v>
      </c>
      <c r="F3911" s="1" t="s">
        <v>9393</v>
      </c>
      <c r="G3911" s="2">
        <f>IFERROR(__xludf.DUMMYFUNCTION("IF(B3911="""","""",COUNTA(SPLIT(B3911,"" "")))"),5.0)</f>
        <v>5</v>
      </c>
    </row>
    <row r="3912">
      <c r="A3912" s="1" t="s">
        <v>9294</v>
      </c>
      <c r="B3912" s="1" t="s">
        <v>9295</v>
      </c>
      <c r="C3912" s="1">
        <v>8.0</v>
      </c>
      <c r="D3912" s="1" t="s">
        <v>1172</v>
      </c>
      <c r="E3912" s="2" t="str">
        <f>IFERROR(__xludf.DUMMYFUNCTION("INDEX(SPLIT(A3912, ""_""), 2)"),"warlock")</f>
        <v>warlock</v>
      </c>
      <c r="F3912" s="1" t="s">
        <v>9393</v>
      </c>
      <c r="G3912" s="2">
        <f>IFERROR(__xludf.DUMMYFUNCTION("IF(B3912="""","""",COUNTA(SPLIT(B3912,"" "")))"),15.0)</f>
        <v>15</v>
      </c>
    </row>
    <row r="3913">
      <c r="A3913" s="1" t="s">
        <v>9296</v>
      </c>
      <c r="B3913" s="1" t="s">
        <v>9297</v>
      </c>
      <c r="C3913" s="1">
        <v>8.0</v>
      </c>
      <c r="D3913" s="1" t="s">
        <v>1172</v>
      </c>
      <c r="E3913" s="2" t="str">
        <f>IFERROR(__xludf.DUMMYFUNCTION("INDEX(SPLIT(A3913, ""_""), 2)"),"warlock")</f>
        <v>warlock</v>
      </c>
      <c r="F3913" s="1" t="s">
        <v>9393</v>
      </c>
      <c r="G3913" s="2">
        <f>IFERROR(__xludf.DUMMYFUNCTION("IF(B3913="""","""",COUNTA(SPLIT(B3913,"" "")))"),5.0)</f>
        <v>5</v>
      </c>
    </row>
    <row r="3914">
      <c r="A3914" s="1" t="s">
        <v>9298</v>
      </c>
      <c r="B3914" s="1" t="s">
        <v>9299</v>
      </c>
      <c r="C3914" s="1">
        <v>8.0</v>
      </c>
      <c r="D3914" s="1" t="s">
        <v>1172</v>
      </c>
      <c r="E3914" s="2" t="str">
        <f>IFERROR(__xludf.DUMMYFUNCTION("INDEX(SPLIT(A3914, ""_""), 2)"),"warlock")</f>
        <v>warlock</v>
      </c>
      <c r="F3914" s="1" t="s">
        <v>9393</v>
      </c>
      <c r="G3914" s="2">
        <f>IFERROR(__xludf.DUMMYFUNCTION("IF(B3914="""","""",COUNTA(SPLIT(B3914,"" "")))"),6.0)</f>
        <v>6</v>
      </c>
    </row>
    <row r="3915">
      <c r="A3915" s="1" t="s">
        <v>9300</v>
      </c>
      <c r="B3915" s="1" t="s">
        <v>9301</v>
      </c>
      <c r="C3915" s="1">
        <v>8.0</v>
      </c>
      <c r="D3915" s="1" t="s">
        <v>1172</v>
      </c>
      <c r="E3915" s="2" t="str">
        <f>IFERROR(__xludf.DUMMYFUNCTION("INDEX(SPLIT(A3915, ""_""), 2)"),"warlock")</f>
        <v>warlock</v>
      </c>
      <c r="F3915" s="1" t="s">
        <v>9393</v>
      </c>
      <c r="G3915" s="2">
        <f>IFERROR(__xludf.DUMMYFUNCTION("IF(B3915="""","""",COUNTA(SPLIT(B3915,"" "")))"),6.0)</f>
        <v>6</v>
      </c>
    </row>
    <row r="3916">
      <c r="A3916" s="1" t="s">
        <v>9302</v>
      </c>
      <c r="B3916" s="1" t="s">
        <v>9303</v>
      </c>
      <c r="C3916" s="1">
        <v>8.0</v>
      </c>
      <c r="D3916" s="1" t="s">
        <v>1172</v>
      </c>
      <c r="E3916" s="2" t="str">
        <f>IFERROR(__xludf.DUMMYFUNCTION("INDEX(SPLIT(A3916, ""_""), 2)"),"warlock")</f>
        <v>warlock</v>
      </c>
      <c r="F3916" s="1" t="s">
        <v>9393</v>
      </c>
      <c r="G3916" s="2">
        <f>IFERROR(__xludf.DUMMYFUNCTION("IF(B3916="""","""",COUNTA(SPLIT(B3916,"" "")))"),15.0)</f>
        <v>15</v>
      </c>
    </row>
    <row r="3917">
      <c r="A3917" s="1" t="s">
        <v>9304</v>
      </c>
      <c r="B3917" s="1" t="s">
        <v>9305</v>
      </c>
      <c r="C3917" s="1">
        <v>8.0</v>
      </c>
      <c r="D3917" s="1" t="s">
        <v>1172</v>
      </c>
      <c r="E3917" s="2" t="str">
        <f>IFERROR(__xludf.DUMMYFUNCTION("INDEX(SPLIT(A3917, ""_""), 2)"),"warlock")</f>
        <v>warlock</v>
      </c>
      <c r="F3917" s="1" t="s">
        <v>9393</v>
      </c>
      <c r="G3917" s="2">
        <f>IFERROR(__xludf.DUMMYFUNCTION("IF(B3917="""","""",COUNTA(SPLIT(B3917,"" "")))"),12.0)</f>
        <v>12</v>
      </c>
    </row>
    <row r="3918">
      <c r="A3918" s="1" t="s">
        <v>9306</v>
      </c>
      <c r="B3918" s="1" t="s">
        <v>9307</v>
      </c>
      <c r="C3918" s="1">
        <v>8.0</v>
      </c>
      <c r="D3918" s="1" t="s">
        <v>1172</v>
      </c>
      <c r="E3918" s="2" t="str">
        <f>IFERROR(__xludf.DUMMYFUNCTION("INDEX(SPLIT(A3918, ""_""), 2)"),"warlock")</f>
        <v>warlock</v>
      </c>
      <c r="F3918" s="1" t="s">
        <v>9393</v>
      </c>
      <c r="G3918" s="2">
        <f>IFERROR(__xludf.DUMMYFUNCTION("IF(B3918="""","""",COUNTA(SPLIT(B3918,"" "")))"),19.0)</f>
        <v>19</v>
      </c>
    </row>
    <row r="3919">
      <c r="A3919" s="1" t="s">
        <v>9308</v>
      </c>
      <c r="B3919" s="1" t="s">
        <v>9309</v>
      </c>
      <c r="C3919" s="1">
        <v>8.0</v>
      </c>
      <c r="D3919" s="1" t="s">
        <v>1172</v>
      </c>
      <c r="E3919" s="2" t="str">
        <f>IFERROR(__xludf.DUMMYFUNCTION("INDEX(SPLIT(A3919, ""_""), 2)"),"warlock")</f>
        <v>warlock</v>
      </c>
      <c r="F3919" s="1" t="s">
        <v>9393</v>
      </c>
      <c r="G3919" s="2">
        <f>IFERROR(__xludf.DUMMYFUNCTION("IF(B3919="""","""",COUNTA(SPLIT(B3919,"" "")))"),25.0)</f>
        <v>25</v>
      </c>
    </row>
    <row r="3920">
      <c r="A3920" s="1" t="s">
        <v>9310</v>
      </c>
      <c r="B3920" s="1" t="s">
        <v>9311</v>
      </c>
      <c r="C3920" s="1">
        <v>8.0</v>
      </c>
      <c r="D3920" s="1" t="s">
        <v>1172</v>
      </c>
      <c r="E3920" s="2" t="str">
        <f>IFERROR(__xludf.DUMMYFUNCTION("INDEX(SPLIT(A3920, ""_""), 2)"),"warlock")</f>
        <v>warlock</v>
      </c>
      <c r="F3920" s="1" t="s">
        <v>9393</v>
      </c>
      <c r="G3920" s="2">
        <f>IFERROR(__xludf.DUMMYFUNCTION("IF(B3920="""","""",COUNTA(SPLIT(B3920,"" "")))"),22.0)</f>
        <v>22</v>
      </c>
    </row>
    <row r="3921">
      <c r="A3921" s="1" t="s">
        <v>9312</v>
      </c>
      <c r="B3921" s="1" t="s">
        <v>9313</v>
      </c>
      <c r="C3921" s="1">
        <v>8.0</v>
      </c>
      <c r="D3921" s="1" t="s">
        <v>1172</v>
      </c>
      <c r="E3921" s="2" t="str">
        <f>IFERROR(__xludf.DUMMYFUNCTION("INDEX(SPLIT(A3921, ""_""), 2)"),"warlock")</f>
        <v>warlock</v>
      </c>
      <c r="F3921" s="1" t="s">
        <v>9393</v>
      </c>
      <c r="G3921" s="2">
        <f>IFERROR(__xludf.DUMMYFUNCTION("IF(B3921="""","""",COUNTA(SPLIT(B3921,"" "")))"),27.0)</f>
        <v>27</v>
      </c>
    </row>
    <row r="3922">
      <c r="A3922" s="1" t="s">
        <v>9314</v>
      </c>
      <c r="B3922" s="1" t="s">
        <v>9315</v>
      </c>
      <c r="C3922" s="1">
        <v>8.0</v>
      </c>
      <c r="D3922" s="1" t="s">
        <v>1172</v>
      </c>
      <c r="E3922" s="2" t="str">
        <f>IFERROR(__xludf.DUMMYFUNCTION("INDEX(SPLIT(A3922, ""_""), 2)"),"warlock")</f>
        <v>warlock</v>
      </c>
      <c r="F3922" s="1" t="s">
        <v>9393</v>
      </c>
      <c r="G3922" s="2">
        <f>IFERROR(__xludf.DUMMYFUNCTION("IF(B3922="""","""",COUNTA(SPLIT(B3922,"" "")))"),32.0)</f>
        <v>32</v>
      </c>
    </row>
    <row r="3923">
      <c r="A3923" s="1" t="s">
        <v>9316</v>
      </c>
      <c r="B3923" s="1" t="s">
        <v>9317</v>
      </c>
      <c r="C3923" s="1">
        <v>1.0</v>
      </c>
      <c r="D3923" s="1" t="s">
        <v>16113</v>
      </c>
      <c r="E3923" s="2" t="str">
        <f>IFERROR(__xludf.DUMMYFUNCTION("INDEX(SPLIT(A3923, ""_""), 2)"),"warlock")</f>
        <v>warlock</v>
      </c>
      <c r="F3923" s="1" t="s">
        <v>9393</v>
      </c>
      <c r="G3923" s="2">
        <f>IFERROR(__xludf.DUMMYFUNCTION("IF(B3923="""","""",COUNTA(SPLIT(B3923,"" "")))"),54.0)</f>
        <v>54</v>
      </c>
    </row>
    <row r="3924">
      <c r="A3924" s="1" t="s">
        <v>9318</v>
      </c>
      <c r="B3924" s="1" t="s">
        <v>9319</v>
      </c>
      <c r="C3924" s="1">
        <v>1.0</v>
      </c>
      <c r="D3924" s="1" t="s">
        <v>16113</v>
      </c>
      <c r="E3924" s="2" t="str">
        <f>IFERROR(__xludf.DUMMYFUNCTION("INDEX(SPLIT(A3924, ""_""), 2)"),"warlock")</f>
        <v>warlock</v>
      </c>
      <c r="F3924" s="1" t="s">
        <v>9393</v>
      </c>
      <c r="G3924" s="2">
        <f>IFERROR(__xludf.DUMMYFUNCTION("IF(B3924="""","""",COUNTA(SPLIT(B3924,"" "")))"),17.0)</f>
        <v>17</v>
      </c>
    </row>
    <row r="3925">
      <c r="A3925" s="1" t="s">
        <v>9320</v>
      </c>
      <c r="B3925" s="1" t="s">
        <v>9321</v>
      </c>
      <c r="C3925" s="1">
        <v>2.0</v>
      </c>
      <c r="D3925" s="1" t="s">
        <v>16118</v>
      </c>
      <c r="E3925" s="2" t="str">
        <f>IFERROR(__xludf.DUMMYFUNCTION("INDEX(SPLIT(A3925, ""_""), 2)"),"warlock")</f>
        <v>warlock</v>
      </c>
      <c r="F3925" s="1" t="s">
        <v>9393</v>
      </c>
      <c r="G3925" s="2">
        <f>IFERROR(__xludf.DUMMYFUNCTION("IF(B3925="""","""",COUNTA(SPLIT(B3925,"" "")))"),19.0)</f>
        <v>19</v>
      </c>
    </row>
    <row r="3926">
      <c r="A3926" s="1" t="s">
        <v>9322</v>
      </c>
      <c r="B3926" s="1" t="s">
        <v>9323</v>
      </c>
      <c r="C3926" s="1">
        <v>9.0</v>
      </c>
      <c r="D3926" s="1" t="s">
        <v>16120</v>
      </c>
      <c r="E3926" s="2" t="str">
        <f>IFERROR(__xludf.DUMMYFUNCTION("INDEX(SPLIT(A3926, ""_""), 2)"),"warlock")</f>
        <v>warlock</v>
      </c>
      <c r="F3926" s="1" t="s">
        <v>9393</v>
      </c>
      <c r="G3926" s="2">
        <f>IFERROR(__xludf.DUMMYFUNCTION("IF(B3926="""","""",COUNTA(SPLIT(B3926,"" "")))"),21.0)</f>
        <v>21</v>
      </c>
    </row>
    <row r="3927">
      <c r="A3927" s="1" t="s">
        <v>9324</v>
      </c>
      <c r="B3927" s="1" t="s">
        <v>9325</v>
      </c>
      <c r="C3927" s="1">
        <v>2.0</v>
      </c>
      <c r="D3927" s="1" t="s">
        <v>16118</v>
      </c>
      <c r="E3927" s="2" t="str">
        <f>IFERROR(__xludf.DUMMYFUNCTION("INDEX(SPLIT(A3927, ""_""), 2)"),"warlock")</f>
        <v>warlock</v>
      </c>
      <c r="F3927" s="1" t="s">
        <v>9393</v>
      </c>
      <c r="G3927" s="2">
        <f>IFERROR(__xludf.DUMMYFUNCTION("IF(B3927="""","""",COUNTA(SPLIT(B3927,"" "")))"),28.0)</f>
        <v>28</v>
      </c>
    </row>
    <row r="3928">
      <c r="A3928" s="1" t="s">
        <v>9326</v>
      </c>
      <c r="B3928" s="1" t="s">
        <v>9327</v>
      </c>
      <c r="C3928" s="1">
        <v>1.0</v>
      </c>
      <c r="D3928" s="1" t="s">
        <v>16113</v>
      </c>
      <c r="E3928" s="2" t="str">
        <f>IFERROR(__xludf.DUMMYFUNCTION("INDEX(SPLIT(A3928, ""_""), 2)"),"warlock")</f>
        <v>warlock</v>
      </c>
      <c r="F3928" s="1" t="s">
        <v>9393</v>
      </c>
      <c r="G3928" s="2">
        <f>IFERROR(__xludf.DUMMYFUNCTION("IF(B3928="""","""",COUNTA(SPLIT(B3928,"" "")))"),39.0)</f>
        <v>39</v>
      </c>
    </row>
    <row r="3929">
      <c r="A3929" s="1" t="s">
        <v>9328</v>
      </c>
      <c r="B3929" s="1" t="s">
        <v>9329</v>
      </c>
      <c r="C3929" s="1">
        <v>8.0</v>
      </c>
      <c r="D3929" s="1" t="s">
        <v>1172</v>
      </c>
      <c r="E3929" s="2" t="str">
        <f>IFERROR(__xludf.DUMMYFUNCTION("INDEX(SPLIT(A3929, ""_""), 2)"),"warlock")</f>
        <v>warlock</v>
      </c>
      <c r="F3929" s="1" t="s">
        <v>9393</v>
      </c>
      <c r="G3929" s="2">
        <f>IFERROR(__xludf.DUMMYFUNCTION("IF(B3929="""","""",COUNTA(SPLIT(B3929,"" "")))"),15.0)</f>
        <v>15</v>
      </c>
    </row>
    <row r="3930">
      <c r="A3930" s="1" t="s">
        <v>9330</v>
      </c>
      <c r="B3930" s="1" t="s">
        <v>9331</v>
      </c>
      <c r="C3930" s="1">
        <v>1.0</v>
      </c>
      <c r="D3930" s="1" t="s">
        <v>16113</v>
      </c>
      <c r="E3930" s="2" t="str">
        <f>IFERROR(__xludf.DUMMYFUNCTION("INDEX(SPLIT(A3930, ""_""), 2)"),"warlock")</f>
        <v>warlock</v>
      </c>
      <c r="F3930" s="1" t="s">
        <v>9393</v>
      </c>
      <c r="G3930" s="2">
        <f>IFERROR(__xludf.DUMMYFUNCTION("IF(B3930="""","""",COUNTA(SPLIT(B3930,"" "")))"),24.0)</f>
        <v>24</v>
      </c>
    </row>
    <row r="3931">
      <c r="A3931" s="1" t="s">
        <v>9332</v>
      </c>
      <c r="B3931" s="1" t="s">
        <v>9333</v>
      </c>
      <c r="C3931" s="1">
        <v>2.0</v>
      </c>
      <c r="D3931" s="1" t="s">
        <v>16118</v>
      </c>
      <c r="E3931" s="2" t="str">
        <f>IFERROR(__xludf.DUMMYFUNCTION("INDEX(SPLIT(A3931, ""_""), 2)"),"warlock")</f>
        <v>warlock</v>
      </c>
      <c r="F3931" s="1" t="s">
        <v>9393</v>
      </c>
      <c r="G3931" s="2">
        <f>IFERROR(__xludf.DUMMYFUNCTION("IF(B3931="""","""",COUNTA(SPLIT(B3931,"" "")))"),26.0)</f>
        <v>26</v>
      </c>
    </row>
    <row r="3932">
      <c r="A3932" s="1" t="s">
        <v>9334</v>
      </c>
      <c r="B3932" s="1" t="s">
        <v>9335</v>
      </c>
      <c r="C3932" s="1">
        <v>8.0</v>
      </c>
      <c r="D3932" s="1" t="s">
        <v>1172</v>
      </c>
      <c r="E3932" s="2" t="str">
        <f>IFERROR(__xludf.DUMMYFUNCTION("INDEX(SPLIT(A3932, ""_""), 2)"),"warlock")</f>
        <v>warlock</v>
      </c>
      <c r="F3932" s="1" t="s">
        <v>9393</v>
      </c>
      <c r="G3932" s="2">
        <f>IFERROR(__xludf.DUMMYFUNCTION("IF(B3932="""","""",COUNTA(SPLIT(B3932,"" "")))"),19.0)</f>
        <v>19</v>
      </c>
    </row>
    <row r="3933">
      <c r="A3933" s="1" t="s">
        <v>9336</v>
      </c>
      <c r="B3933" s="1" t="s">
        <v>9337</v>
      </c>
      <c r="C3933" s="1">
        <v>1.0</v>
      </c>
      <c r="D3933" s="1" t="s">
        <v>16113</v>
      </c>
      <c r="E3933" s="2" t="str">
        <f>IFERROR(__xludf.DUMMYFUNCTION("INDEX(SPLIT(A3933, ""_""), 2)"),"warlock")</f>
        <v>warlock</v>
      </c>
      <c r="F3933" s="1" t="s">
        <v>9393</v>
      </c>
      <c r="G3933" s="2">
        <f>IFERROR(__xludf.DUMMYFUNCTION("IF(B3933="""","""",COUNTA(SPLIT(B3933,"" "")))"),40.0)</f>
        <v>40</v>
      </c>
    </row>
    <row r="3934">
      <c r="A3934" s="1" t="s">
        <v>9338</v>
      </c>
      <c r="B3934" s="1" t="s">
        <v>9339</v>
      </c>
      <c r="C3934" s="1">
        <v>2.0</v>
      </c>
      <c r="D3934" s="1" t="s">
        <v>16118</v>
      </c>
      <c r="E3934" s="2" t="str">
        <f>IFERROR(__xludf.DUMMYFUNCTION("INDEX(SPLIT(A3934, ""_""), 2)"),"warlock")</f>
        <v>warlock</v>
      </c>
      <c r="F3934" s="1" t="s">
        <v>9393</v>
      </c>
      <c r="G3934" s="2">
        <f>IFERROR(__xludf.DUMMYFUNCTION("IF(B3934="""","""",COUNTA(SPLIT(B3934,"" "")))"),14.0)</f>
        <v>14</v>
      </c>
    </row>
    <row r="3935">
      <c r="A3935" s="1" t="s">
        <v>9340</v>
      </c>
      <c r="B3935" s="1" t="s">
        <v>9341</v>
      </c>
      <c r="C3935" s="1">
        <v>1.0</v>
      </c>
      <c r="D3935" s="1" t="s">
        <v>16113</v>
      </c>
      <c r="E3935" s="2" t="str">
        <f>IFERROR(__xludf.DUMMYFUNCTION("INDEX(SPLIT(A3935, ""_""), 2)"),"warlock")</f>
        <v>warlock</v>
      </c>
      <c r="F3935" s="1" t="s">
        <v>9393</v>
      </c>
      <c r="G3935" s="2">
        <f>IFERROR(__xludf.DUMMYFUNCTION("IF(B3935="""","""",COUNTA(SPLIT(B3935,"" "")))"),31.0)</f>
        <v>31</v>
      </c>
    </row>
    <row r="3936">
      <c r="A3936" s="1" t="s">
        <v>9342</v>
      </c>
      <c r="B3936" s="1" t="s">
        <v>9343</v>
      </c>
      <c r="C3936" s="1">
        <v>8.0</v>
      </c>
      <c r="D3936" s="1" t="s">
        <v>1172</v>
      </c>
      <c r="E3936" s="2" t="str">
        <f>IFERROR(__xludf.DUMMYFUNCTION("INDEX(SPLIT(A3936, ""_""), 2)"),"warlock")</f>
        <v>warlock</v>
      </c>
      <c r="F3936" s="1" t="s">
        <v>9393</v>
      </c>
      <c r="G3936" s="2">
        <f>IFERROR(__xludf.DUMMYFUNCTION("IF(B3936="""","""",COUNTA(SPLIT(B3936,"" "")))"),29.0)</f>
        <v>29</v>
      </c>
    </row>
    <row r="3937">
      <c r="A3937" s="1" t="s">
        <v>9344</v>
      </c>
      <c r="B3937" s="1" t="s">
        <v>9345</v>
      </c>
      <c r="C3937" s="1">
        <v>2.0</v>
      </c>
      <c r="D3937" s="1" t="s">
        <v>16118</v>
      </c>
      <c r="E3937" s="2" t="str">
        <f>IFERROR(__xludf.DUMMYFUNCTION("INDEX(SPLIT(A3937, ""_""), 2)"),"warlock")</f>
        <v>warlock</v>
      </c>
      <c r="F3937" s="1" t="s">
        <v>9393</v>
      </c>
      <c r="G3937" s="2">
        <f>IFERROR(__xludf.DUMMYFUNCTION("IF(B3937="""","""",COUNTA(SPLIT(B3937,"" "")))"),4.0)</f>
        <v>4</v>
      </c>
    </row>
    <row r="3938">
      <c r="A3938" s="1" t="s">
        <v>9346</v>
      </c>
      <c r="B3938" s="1" t="s">
        <v>9347</v>
      </c>
      <c r="C3938" s="1">
        <v>3.0</v>
      </c>
      <c r="D3938" s="1" t="s">
        <v>818</v>
      </c>
      <c r="E3938" s="2" t="str">
        <f>IFERROR(__xludf.DUMMYFUNCTION("INDEX(SPLIT(A3938, ""_""), 2)"),"warlock")</f>
        <v>warlock</v>
      </c>
      <c r="F3938" s="1" t="s">
        <v>9393</v>
      </c>
      <c r="G3938" s="2">
        <f>IFERROR(__xludf.DUMMYFUNCTION("IF(B3938="""","""",COUNTA(SPLIT(B3938,"" "")))"),18.0)</f>
        <v>18</v>
      </c>
    </row>
    <row r="3939">
      <c r="A3939" s="1" t="s">
        <v>9348</v>
      </c>
      <c r="B3939" s="1" t="s">
        <v>9349</v>
      </c>
      <c r="C3939" s="1">
        <v>2.0</v>
      </c>
      <c r="D3939" s="1" t="s">
        <v>16118</v>
      </c>
      <c r="E3939" s="2" t="str">
        <f>IFERROR(__xludf.DUMMYFUNCTION("INDEX(SPLIT(A3939, ""_""), 2)"),"warlock")</f>
        <v>warlock</v>
      </c>
      <c r="F3939" s="1" t="s">
        <v>9393</v>
      </c>
      <c r="G3939" s="2">
        <f>IFERROR(__xludf.DUMMYFUNCTION("IF(B3939="""","""",COUNTA(SPLIT(B3939,"" "")))"),6.0)</f>
        <v>6</v>
      </c>
    </row>
    <row r="3940">
      <c r="A3940" s="1" t="s">
        <v>9350</v>
      </c>
      <c r="B3940" s="1" t="s">
        <v>9351</v>
      </c>
      <c r="C3940" s="1">
        <v>3.0</v>
      </c>
      <c r="D3940" s="1" t="s">
        <v>818</v>
      </c>
      <c r="E3940" s="2" t="str">
        <f>IFERROR(__xludf.DUMMYFUNCTION("INDEX(SPLIT(A3940, ""_""), 2)"),"warlock")</f>
        <v>warlock</v>
      </c>
      <c r="F3940" s="1" t="s">
        <v>9393</v>
      </c>
      <c r="G3940" s="2">
        <f>IFERROR(__xludf.DUMMYFUNCTION("IF(B3940="""","""",COUNTA(SPLIT(B3940,"" "")))"),10.0)</f>
        <v>10</v>
      </c>
    </row>
    <row r="3941">
      <c r="A3941" s="1" t="s">
        <v>9352</v>
      </c>
      <c r="B3941" s="1" t="s">
        <v>9353</v>
      </c>
      <c r="C3941" s="1">
        <v>2.0</v>
      </c>
      <c r="D3941" s="1" t="s">
        <v>16118</v>
      </c>
      <c r="E3941" s="2" t="str">
        <f>IFERROR(__xludf.DUMMYFUNCTION("INDEX(SPLIT(A3941, ""_""), 2)"),"warlock")</f>
        <v>warlock</v>
      </c>
      <c r="F3941" s="1" t="s">
        <v>9393</v>
      </c>
      <c r="G3941" s="2">
        <f>IFERROR(__xludf.DUMMYFUNCTION("IF(B3941="""","""",COUNTA(SPLIT(B3941,"" "")))"),7.0)</f>
        <v>7</v>
      </c>
    </row>
    <row r="3942">
      <c r="A3942" s="1" t="s">
        <v>9354</v>
      </c>
      <c r="B3942" s="1" t="s">
        <v>9355</v>
      </c>
      <c r="C3942" s="1">
        <v>9.0</v>
      </c>
      <c r="D3942" s="1" t="s">
        <v>16120</v>
      </c>
      <c r="E3942" s="2" t="str">
        <f>IFERROR(__xludf.DUMMYFUNCTION("INDEX(SPLIT(A3942, ""_""), 2)"),"warlock")</f>
        <v>warlock</v>
      </c>
      <c r="F3942" s="1" t="s">
        <v>9393</v>
      </c>
      <c r="G3942" s="2">
        <f>IFERROR(__xludf.DUMMYFUNCTION("IF(B3942="""","""",COUNTA(SPLIT(B3942,"" "")))"),8.0)</f>
        <v>8</v>
      </c>
    </row>
    <row r="3943">
      <c r="A3943" s="1" t="s">
        <v>9356</v>
      </c>
      <c r="B3943" s="1" t="s">
        <v>9357</v>
      </c>
      <c r="C3943" s="1">
        <v>2.0</v>
      </c>
      <c r="D3943" s="1" t="s">
        <v>16118</v>
      </c>
      <c r="E3943" s="2" t="str">
        <f>IFERROR(__xludf.DUMMYFUNCTION("INDEX(SPLIT(A3943, ""_""), 2)"),"warlock")</f>
        <v>warlock</v>
      </c>
      <c r="F3943" s="1" t="s">
        <v>9393</v>
      </c>
      <c r="G3943" s="2">
        <f>IFERROR(__xludf.DUMMYFUNCTION("IF(B3943="""","""",COUNTA(SPLIT(B3943,"" "")))"),41.0)</f>
        <v>41</v>
      </c>
    </row>
    <row r="3944">
      <c r="A3944" s="1" t="s">
        <v>9358</v>
      </c>
      <c r="B3944" s="1" t="s">
        <v>9359</v>
      </c>
      <c r="C3944" s="1">
        <v>8.0</v>
      </c>
      <c r="D3944" s="1" t="s">
        <v>1172</v>
      </c>
      <c r="E3944" s="2" t="str">
        <f>IFERROR(__xludf.DUMMYFUNCTION("INDEX(SPLIT(A3944, ""_""), 2)"),"warlock")</f>
        <v>warlock</v>
      </c>
      <c r="F3944" s="1" t="s">
        <v>9393</v>
      </c>
      <c r="G3944" s="2">
        <f>IFERROR(__xludf.DUMMYFUNCTION("IF(B3944="""","""",COUNTA(SPLIT(B3944,"" "")))"),12.0)</f>
        <v>12</v>
      </c>
    </row>
    <row r="3945">
      <c r="A3945" s="1" t="s">
        <v>9360</v>
      </c>
      <c r="B3945" s="1" t="s">
        <v>9361</v>
      </c>
      <c r="C3945" s="1">
        <v>2.0</v>
      </c>
      <c r="D3945" s="1" t="s">
        <v>16118</v>
      </c>
      <c r="E3945" s="2" t="str">
        <f>IFERROR(__xludf.DUMMYFUNCTION("INDEX(SPLIT(A3945, ""_""), 2)"),"warlock")</f>
        <v>warlock</v>
      </c>
      <c r="F3945" s="1" t="s">
        <v>9393</v>
      </c>
      <c r="G3945" s="2">
        <f>IFERROR(__xludf.DUMMYFUNCTION("IF(B3945="""","""",COUNTA(SPLIT(B3945,"" "")))"),26.0)</f>
        <v>26</v>
      </c>
    </row>
    <row r="3946">
      <c r="A3946" s="1" t="s">
        <v>9362</v>
      </c>
      <c r="B3946" s="1" t="s">
        <v>9363</v>
      </c>
      <c r="C3946" s="1">
        <v>8.0</v>
      </c>
      <c r="D3946" s="1" t="s">
        <v>1172</v>
      </c>
      <c r="E3946" s="2" t="str">
        <f>IFERROR(__xludf.DUMMYFUNCTION("INDEX(SPLIT(A3946, ""_""), 2)"),"warlock")</f>
        <v>warlock</v>
      </c>
      <c r="F3946" s="1" t="s">
        <v>9393</v>
      </c>
      <c r="G3946" s="2">
        <f>IFERROR(__xludf.DUMMYFUNCTION("IF(B3946="""","""",COUNTA(SPLIT(B3946,"" "")))"),19.0)</f>
        <v>19</v>
      </c>
    </row>
    <row r="3947">
      <c r="A3947" s="1" t="s">
        <v>9364</v>
      </c>
      <c r="B3947" s="1" t="s">
        <v>9365</v>
      </c>
      <c r="C3947" s="1">
        <v>1.0</v>
      </c>
      <c r="D3947" s="1" t="s">
        <v>16113</v>
      </c>
      <c r="E3947" s="2" t="str">
        <f>IFERROR(__xludf.DUMMYFUNCTION("INDEX(SPLIT(A3947, ""_""), 2)"),"warlock")</f>
        <v>warlock</v>
      </c>
      <c r="F3947" s="1" t="s">
        <v>9393</v>
      </c>
      <c r="G3947" s="2">
        <f>IFERROR(__xludf.DUMMYFUNCTION("IF(B3947="""","""",COUNTA(SPLIT(B3947,"" "")))"),24.0)</f>
        <v>24</v>
      </c>
    </row>
    <row r="3948">
      <c r="A3948" s="1" t="s">
        <v>9366</v>
      </c>
      <c r="B3948" s="1" t="s">
        <v>9367</v>
      </c>
      <c r="C3948" s="1">
        <v>2.0</v>
      </c>
      <c r="D3948" s="1" t="s">
        <v>16118</v>
      </c>
      <c r="E3948" s="2" t="str">
        <f>IFERROR(__xludf.DUMMYFUNCTION("INDEX(SPLIT(A3948, ""_""), 2)"),"warlock")</f>
        <v>warlock</v>
      </c>
      <c r="F3948" s="1" t="s">
        <v>9393</v>
      </c>
      <c r="G3948" s="2">
        <f>IFERROR(__xludf.DUMMYFUNCTION("IF(B3948="""","""",COUNTA(SPLIT(B3948,"" "")))"),19.0)</f>
        <v>19</v>
      </c>
    </row>
    <row r="3949">
      <c r="A3949" s="1" t="s">
        <v>9368</v>
      </c>
      <c r="B3949" s="1" t="s">
        <v>9369</v>
      </c>
      <c r="C3949" s="1">
        <v>2.0</v>
      </c>
      <c r="D3949" s="1" t="s">
        <v>16118</v>
      </c>
      <c r="E3949" s="2" t="str">
        <f>IFERROR(__xludf.DUMMYFUNCTION("INDEX(SPLIT(A3949, ""_""), 2)"),"warlock")</f>
        <v>warlock</v>
      </c>
      <c r="F3949" s="1" t="s">
        <v>9393</v>
      </c>
      <c r="G3949" s="2">
        <f>IFERROR(__xludf.DUMMYFUNCTION("IF(B3949="""","""",COUNTA(SPLIT(B3949,"" "")))"),10.0)</f>
        <v>10</v>
      </c>
    </row>
    <row r="3950">
      <c r="A3950" s="1" t="s">
        <v>9370</v>
      </c>
      <c r="B3950" s="1" t="s">
        <v>9371</v>
      </c>
      <c r="C3950" s="1">
        <v>8.0</v>
      </c>
      <c r="D3950" s="1" t="s">
        <v>1172</v>
      </c>
      <c r="E3950" s="2" t="str">
        <f>IFERROR(__xludf.DUMMYFUNCTION("INDEX(SPLIT(A3950, ""_""), 2)"),"warlock")</f>
        <v>warlock</v>
      </c>
      <c r="F3950" s="1" t="s">
        <v>9393</v>
      </c>
      <c r="G3950" s="2">
        <f>IFERROR(__xludf.DUMMYFUNCTION("IF(B3950="""","""",COUNTA(SPLIT(B3950,"" "")))"),28.0)</f>
        <v>28</v>
      </c>
    </row>
    <row r="3951">
      <c r="A3951" s="1" t="s">
        <v>9372</v>
      </c>
      <c r="B3951" s="1" t="s">
        <v>9373</v>
      </c>
      <c r="C3951" s="1">
        <v>1.0</v>
      </c>
      <c r="D3951" s="1" t="s">
        <v>16113</v>
      </c>
      <c r="E3951" s="2" t="str">
        <f>IFERROR(__xludf.DUMMYFUNCTION("INDEX(SPLIT(A3951, ""_""), 2)"),"warlock")</f>
        <v>warlock</v>
      </c>
      <c r="F3951" s="1" t="s">
        <v>9393</v>
      </c>
      <c r="G3951" s="2">
        <f>IFERROR(__xludf.DUMMYFUNCTION("IF(B3951="""","""",COUNTA(SPLIT(B3951,"" "")))"),20.0)</f>
        <v>20</v>
      </c>
    </row>
    <row r="3952">
      <c r="A3952" s="1" t="s">
        <v>9374</v>
      </c>
      <c r="B3952" s="1" t="s">
        <v>9375</v>
      </c>
      <c r="C3952" s="1">
        <v>1.0</v>
      </c>
      <c r="D3952" s="1" t="s">
        <v>16113</v>
      </c>
      <c r="E3952" s="2" t="str">
        <f>IFERROR(__xludf.DUMMYFUNCTION("INDEX(SPLIT(A3952, ""_""), 2)"),"warlock")</f>
        <v>warlock</v>
      </c>
      <c r="F3952" s="1" t="s">
        <v>9393</v>
      </c>
      <c r="G3952" s="2">
        <f>IFERROR(__xludf.DUMMYFUNCTION("IF(B3952="""","""",COUNTA(SPLIT(B3952,"" "")))"),19.0)</f>
        <v>19</v>
      </c>
    </row>
    <row r="3953">
      <c r="A3953" s="1" t="s">
        <v>9376</v>
      </c>
      <c r="B3953" s="1" t="s">
        <v>9377</v>
      </c>
      <c r="C3953" s="1">
        <v>1.0</v>
      </c>
      <c r="D3953" s="1" t="s">
        <v>16113</v>
      </c>
      <c r="E3953" s="2" t="str">
        <f>IFERROR(__xludf.DUMMYFUNCTION("INDEX(SPLIT(A3953, ""_""), 2)"),"warlock")</f>
        <v>warlock</v>
      </c>
      <c r="F3953" s="1" t="s">
        <v>9393</v>
      </c>
      <c r="G3953" s="2">
        <f>IFERROR(__xludf.DUMMYFUNCTION("IF(B3953="""","""",COUNTA(SPLIT(B3953,"" "")))"),17.0)</f>
        <v>17</v>
      </c>
    </row>
    <row r="3954">
      <c r="A3954" s="1" t="s">
        <v>9378</v>
      </c>
      <c r="B3954" s="1" t="s">
        <v>9379</v>
      </c>
      <c r="C3954" s="1">
        <v>1.0</v>
      </c>
      <c r="D3954" s="1" t="s">
        <v>16113</v>
      </c>
      <c r="E3954" s="2" t="str">
        <f>IFERROR(__xludf.DUMMYFUNCTION("INDEX(SPLIT(A3954, ""_""), 2)"),"warlock")</f>
        <v>warlock</v>
      </c>
      <c r="F3954" s="1" t="s">
        <v>9393</v>
      </c>
      <c r="G3954" s="2">
        <f>IFERROR(__xludf.DUMMYFUNCTION("IF(B3954="""","""",COUNTA(SPLIT(B3954,"" "")))"),40.0)</f>
        <v>40</v>
      </c>
    </row>
    <row r="3955">
      <c r="A3955" s="1" t="s">
        <v>9380</v>
      </c>
      <c r="B3955" s="1" t="s">
        <v>9381</v>
      </c>
      <c r="C3955" s="1">
        <v>8.0</v>
      </c>
      <c r="D3955" s="1" t="s">
        <v>1172</v>
      </c>
      <c r="E3955" s="2" t="str">
        <f>IFERROR(__xludf.DUMMYFUNCTION("INDEX(SPLIT(A3955, ""_""), 2)"),"warlock")</f>
        <v>warlock</v>
      </c>
      <c r="F3955" s="1" t="s">
        <v>9393</v>
      </c>
      <c r="G3955" s="2">
        <f>IFERROR(__xludf.DUMMYFUNCTION("IF(B3955="""","""",COUNTA(SPLIT(B3955,"" "")))"),22.0)</f>
        <v>22</v>
      </c>
    </row>
    <row r="3956">
      <c r="A3956" s="1" t="s">
        <v>9382</v>
      </c>
      <c r="B3956" s="1" t="s">
        <v>9383</v>
      </c>
      <c r="C3956" s="1">
        <v>2.0</v>
      </c>
      <c r="D3956" s="1" t="s">
        <v>16118</v>
      </c>
      <c r="E3956" s="2" t="str">
        <f>IFERROR(__xludf.DUMMYFUNCTION("INDEX(SPLIT(A3956, ""_""), 2)"),"warlock")</f>
        <v>warlock</v>
      </c>
      <c r="F3956" s="1" t="s">
        <v>9393</v>
      </c>
      <c r="G3956" s="2">
        <f>IFERROR(__xludf.DUMMYFUNCTION("IF(B3956="""","""",COUNTA(SPLIT(B3956,"" "")))"),16.0)</f>
        <v>16</v>
      </c>
    </row>
    <row r="3957">
      <c r="A3957" s="1" t="s">
        <v>9384</v>
      </c>
      <c r="B3957" s="1" t="s">
        <v>9385</v>
      </c>
      <c r="C3957" s="1">
        <v>1.0</v>
      </c>
      <c r="D3957" s="1" t="s">
        <v>16113</v>
      </c>
      <c r="E3957" s="2" t="str">
        <f>IFERROR(__xludf.DUMMYFUNCTION("INDEX(SPLIT(A3957, ""_""), 2)"),"warlock")</f>
        <v>warlock</v>
      </c>
      <c r="F3957" s="1" t="s">
        <v>9393</v>
      </c>
      <c r="G3957" s="2">
        <f>IFERROR(__xludf.DUMMYFUNCTION("IF(B3957="""","""",COUNTA(SPLIT(B3957,"" "")))"),16.0)</f>
        <v>16</v>
      </c>
    </row>
    <row r="3958">
      <c r="A3958" s="1" t="s">
        <v>9386</v>
      </c>
      <c r="B3958" s="1" t="s">
        <v>9387</v>
      </c>
      <c r="C3958" s="1">
        <v>2.0</v>
      </c>
      <c r="D3958" s="1" t="s">
        <v>16118</v>
      </c>
      <c r="E3958" s="2" t="str">
        <f>IFERROR(__xludf.DUMMYFUNCTION("INDEX(SPLIT(A3958, ""_""), 2)"),"warlock")</f>
        <v>warlock</v>
      </c>
      <c r="F3958" s="1" t="s">
        <v>9393</v>
      </c>
      <c r="G3958" s="2">
        <f>IFERROR(__xludf.DUMMYFUNCTION("IF(B3958="""","""",COUNTA(SPLIT(B3958,"" "")))"),29.0)</f>
        <v>29</v>
      </c>
    </row>
    <row r="3959">
      <c r="A3959" s="1" t="s">
        <v>9388</v>
      </c>
      <c r="B3959" s="1" t="s">
        <v>9389</v>
      </c>
      <c r="C3959" s="1">
        <v>9.0</v>
      </c>
      <c r="D3959" s="1" t="s">
        <v>16120</v>
      </c>
      <c r="E3959" s="2" t="str">
        <f>IFERROR(__xludf.DUMMYFUNCTION("INDEX(SPLIT(A3959, ""_""), 2)"),"warlock")</f>
        <v>warlock</v>
      </c>
      <c r="F3959" s="1" t="s">
        <v>9393</v>
      </c>
      <c r="G3959" s="2">
        <f>IFERROR(__xludf.DUMMYFUNCTION("IF(B3959="""","""",COUNTA(SPLIT(B3959,"" "")))"),11.0)</f>
        <v>11</v>
      </c>
    </row>
    <row r="3960">
      <c r="A3960" s="1" t="s">
        <v>9390</v>
      </c>
      <c r="B3960" s="1" t="s">
        <v>9391</v>
      </c>
      <c r="C3960" s="1">
        <v>2.0</v>
      </c>
      <c r="D3960" s="1" t="s">
        <v>16118</v>
      </c>
      <c r="E3960" s="2" t="str">
        <f>IFERROR(__xludf.DUMMYFUNCTION("INDEX(SPLIT(A3960, ""_""), 2)"),"warlock")</f>
        <v>warlock</v>
      </c>
      <c r="F3960" s="1" t="s">
        <v>9393</v>
      </c>
      <c r="G3960" s="2">
        <f>IFERROR(__xludf.DUMMYFUNCTION("IF(B3960="""","""",COUNTA(SPLIT(B3960,"" "")))"),40.0)</f>
        <v>40</v>
      </c>
    </row>
    <row r="3961">
      <c r="A3961" s="1" t="s">
        <v>9392</v>
      </c>
      <c r="B3961" s="1" t="s">
        <v>9393</v>
      </c>
      <c r="C3961" s="1">
        <v>1.0</v>
      </c>
      <c r="D3961" s="1" t="s">
        <v>16113</v>
      </c>
      <c r="E3961" s="2" t="str">
        <f>IFERROR(__xludf.DUMMYFUNCTION("INDEX(SPLIT(A3961, ""_""), 2)"),"warlock")</f>
        <v>warlock</v>
      </c>
      <c r="F3961" s="1" t="s">
        <v>9393</v>
      </c>
      <c r="G3961" s="2">
        <f>IFERROR(__xludf.DUMMYFUNCTION("IF(B3961="""","""",COUNTA(SPLIT(B3961,"" "")))"),5.0)</f>
        <v>5</v>
      </c>
    </row>
    <row r="3962">
      <c r="A3962" s="1" t="s">
        <v>9394</v>
      </c>
      <c r="B3962" s="1" t="s">
        <v>9395</v>
      </c>
      <c r="C3962" s="1">
        <v>1.0</v>
      </c>
      <c r="D3962" s="1" t="s">
        <v>16113</v>
      </c>
      <c r="E3962" s="2" t="str">
        <f>IFERROR(__xludf.DUMMYFUNCTION("INDEX(SPLIT(A3962, ""_""), 2)"),"warlock")</f>
        <v>warlock</v>
      </c>
      <c r="F3962" s="1" t="s">
        <v>9393</v>
      </c>
      <c r="G3962" s="2">
        <f>IFERROR(__xludf.DUMMYFUNCTION("IF(B3962="""","""",COUNTA(SPLIT(B3962,"" "")))"),40.0)</f>
        <v>40</v>
      </c>
    </row>
    <row r="3963">
      <c r="A3963" s="1" t="s">
        <v>9396</v>
      </c>
      <c r="B3963" s="1" t="s">
        <v>9397</v>
      </c>
      <c r="C3963" s="1">
        <v>8.0</v>
      </c>
      <c r="D3963" s="1" t="s">
        <v>1172</v>
      </c>
      <c r="E3963" s="2" t="str">
        <f>IFERROR(__xludf.DUMMYFUNCTION("INDEX(SPLIT(A3963, ""_""), 2)"),"warlock")</f>
        <v>warlock</v>
      </c>
      <c r="F3963" s="1" t="s">
        <v>9393</v>
      </c>
      <c r="G3963" s="2">
        <f>IFERROR(__xludf.DUMMYFUNCTION("IF(B3963="""","""",COUNTA(SPLIT(B3963,"" "")))"),9.0)</f>
        <v>9</v>
      </c>
    </row>
    <row r="3964">
      <c r="A3964" s="1" t="s">
        <v>9398</v>
      </c>
      <c r="B3964" s="1" t="s">
        <v>9399</v>
      </c>
      <c r="C3964" s="1">
        <v>1.0</v>
      </c>
      <c r="D3964" s="1" t="s">
        <v>16113</v>
      </c>
      <c r="E3964" s="2" t="str">
        <f>IFERROR(__xludf.DUMMYFUNCTION("INDEX(SPLIT(A3964, ""_""), 2)"),"warlock")</f>
        <v>warlock</v>
      </c>
      <c r="F3964" s="1" t="s">
        <v>9393</v>
      </c>
      <c r="G3964" s="2">
        <f>IFERROR(__xludf.DUMMYFUNCTION("IF(B3964="""","""",COUNTA(SPLIT(B3964,"" "")))"),15.0)</f>
        <v>15</v>
      </c>
    </row>
    <row r="3965">
      <c r="A3965" s="1" t="s">
        <v>9400</v>
      </c>
      <c r="B3965" s="1" t="s">
        <v>9401</v>
      </c>
      <c r="C3965" s="1">
        <v>2.0</v>
      </c>
      <c r="D3965" s="1" t="s">
        <v>16118</v>
      </c>
      <c r="E3965" s="2" t="str">
        <f>IFERROR(__xludf.DUMMYFUNCTION("INDEX(SPLIT(A3965, ""_""), 2)"),"warlock")</f>
        <v>warlock</v>
      </c>
      <c r="F3965" s="1" t="s">
        <v>9393</v>
      </c>
      <c r="G3965" s="2">
        <f>IFERROR(__xludf.DUMMYFUNCTION("IF(B3965="""","""",COUNTA(SPLIT(B3965,"" "")))"),13.0)</f>
        <v>13</v>
      </c>
    </row>
    <row r="3966">
      <c r="A3966" s="1" t="s">
        <v>9402</v>
      </c>
      <c r="B3966" s="1" t="s">
        <v>9403</v>
      </c>
      <c r="C3966" s="1">
        <v>9.0</v>
      </c>
      <c r="D3966" s="1" t="s">
        <v>16120</v>
      </c>
      <c r="E3966" s="2" t="str">
        <f>IFERROR(__xludf.DUMMYFUNCTION("INDEX(SPLIT(A3966, ""_""), 2)"),"warlock")</f>
        <v>warlock</v>
      </c>
      <c r="F3966" s="1" t="s">
        <v>9393</v>
      </c>
      <c r="G3966" s="2">
        <f>IFERROR(__xludf.DUMMYFUNCTION("IF(B3966="""","""",COUNTA(SPLIT(B3966,"" "")))"),5.0)</f>
        <v>5</v>
      </c>
    </row>
    <row r="3967">
      <c r="A3967" s="1" t="s">
        <v>9404</v>
      </c>
      <c r="B3967" s="1" t="s">
        <v>9405</v>
      </c>
      <c r="C3967" s="1">
        <v>2.0</v>
      </c>
      <c r="D3967" s="1" t="s">
        <v>16118</v>
      </c>
      <c r="E3967" s="2" t="str">
        <f>IFERROR(__xludf.DUMMYFUNCTION("INDEX(SPLIT(A3967, ""_""), 2)"),"warlock")</f>
        <v>warlock</v>
      </c>
      <c r="F3967" s="1" t="s">
        <v>9393</v>
      </c>
      <c r="G3967" s="2">
        <f>IFERROR(__xludf.DUMMYFUNCTION("IF(B3967="""","""",COUNTA(SPLIT(B3967,"" "")))"),11.0)</f>
        <v>11</v>
      </c>
    </row>
    <row r="3968">
      <c r="A3968" s="1" t="s">
        <v>9406</v>
      </c>
      <c r="B3968" s="1" t="s">
        <v>9407</v>
      </c>
      <c r="C3968" s="1">
        <v>9.0</v>
      </c>
      <c r="D3968" s="1" t="s">
        <v>16120</v>
      </c>
      <c r="E3968" s="2" t="str">
        <f>IFERROR(__xludf.DUMMYFUNCTION("INDEX(SPLIT(A3968, ""_""), 2)"),"warlock")</f>
        <v>warlock</v>
      </c>
      <c r="F3968" s="1" t="s">
        <v>9393</v>
      </c>
      <c r="G3968" s="2">
        <f>IFERROR(__xludf.DUMMYFUNCTION("IF(B3968="""","""",COUNTA(SPLIT(B3968,"" "")))"),17.0)</f>
        <v>17</v>
      </c>
    </row>
    <row r="3969">
      <c r="A3969" s="1" t="s">
        <v>9408</v>
      </c>
      <c r="B3969" s="1" t="s">
        <v>9409</v>
      </c>
      <c r="C3969" s="1">
        <v>2.0</v>
      </c>
      <c r="D3969" s="1" t="s">
        <v>16118</v>
      </c>
      <c r="E3969" s="2" t="str">
        <f>IFERROR(__xludf.DUMMYFUNCTION("INDEX(SPLIT(A3969, ""_""), 2)"),"warlock")</f>
        <v>warlock</v>
      </c>
      <c r="F3969" s="1" t="s">
        <v>9393</v>
      </c>
      <c r="G3969" s="2">
        <f>IFERROR(__xludf.DUMMYFUNCTION("IF(B3969="""","""",COUNTA(SPLIT(B3969,"" "")))"),6.0)</f>
        <v>6</v>
      </c>
    </row>
    <row r="3970">
      <c r="A3970" s="1" t="s">
        <v>9410</v>
      </c>
      <c r="B3970" s="1" t="s">
        <v>9411</v>
      </c>
      <c r="C3970" s="1">
        <v>3.0</v>
      </c>
      <c r="D3970" s="1" t="s">
        <v>818</v>
      </c>
      <c r="E3970" s="2" t="str">
        <f>IFERROR(__xludf.DUMMYFUNCTION("INDEX(SPLIT(A3970, ""_""), 2)"),"warlock")</f>
        <v>warlock</v>
      </c>
      <c r="F3970" s="1" t="s">
        <v>9393</v>
      </c>
      <c r="G3970" s="2">
        <f>IFERROR(__xludf.DUMMYFUNCTION("IF(B3970="""","""",COUNTA(SPLIT(B3970,"" "")))"),34.0)</f>
        <v>34</v>
      </c>
    </row>
    <row r="3971">
      <c r="A3971" s="1" t="s">
        <v>9412</v>
      </c>
      <c r="B3971" s="1" t="s">
        <v>9413</v>
      </c>
      <c r="C3971" s="1">
        <v>2.0</v>
      </c>
      <c r="D3971" s="1" t="s">
        <v>16118</v>
      </c>
      <c r="E3971" s="2" t="str">
        <f>IFERROR(__xludf.DUMMYFUNCTION("INDEX(SPLIT(A3971, ""_""), 2)"),"warlock")</f>
        <v>warlock</v>
      </c>
      <c r="F3971" s="1" t="s">
        <v>9393</v>
      </c>
      <c r="G3971" s="2">
        <f>IFERROR(__xludf.DUMMYFUNCTION("IF(B3971="""","""",COUNTA(SPLIT(B3971,"" "")))"),4.0)</f>
        <v>4</v>
      </c>
    </row>
    <row r="3972">
      <c r="A3972" s="1" t="s">
        <v>9414</v>
      </c>
      <c r="B3972" s="1" t="s">
        <v>9415</v>
      </c>
      <c r="C3972" s="1">
        <v>1.0</v>
      </c>
      <c r="D3972" s="1" t="s">
        <v>16113</v>
      </c>
      <c r="E3972" s="2" t="str">
        <f>IFERROR(__xludf.DUMMYFUNCTION("INDEX(SPLIT(A3972, ""_""), 2)"),"warlock")</f>
        <v>warlock</v>
      </c>
      <c r="F3972" s="1" t="s">
        <v>9393</v>
      </c>
      <c r="G3972" s="2">
        <f>IFERROR(__xludf.DUMMYFUNCTION("IF(B3972="""","""",COUNTA(SPLIT(B3972,"" "")))"),38.0)</f>
        <v>38</v>
      </c>
    </row>
    <row r="3973">
      <c r="A3973" s="1" t="s">
        <v>9416</v>
      </c>
      <c r="B3973" s="1" t="s">
        <v>9417</v>
      </c>
      <c r="C3973" s="1">
        <v>2.0</v>
      </c>
      <c r="D3973" s="1" t="s">
        <v>16118</v>
      </c>
      <c r="E3973" s="2" t="str">
        <f>IFERROR(__xludf.DUMMYFUNCTION("INDEX(SPLIT(A3973, ""_""), 2)"),"warlock")</f>
        <v>warlock</v>
      </c>
      <c r="F3973" s="1" t="s">
        <v>9393</v>
      </c>
      <c r="G3973" s="2">
        <f>IFERROR(__xludf.DUMMYFUNCTION("IF(B3973="""","""",COUNTA(SPLIT(B3973,"" "")))"),12.0)</f>
        <v>12</v>
      </c>
    </row>
    <row r="3974">
      <c r="A3974" s="1" t="s">
        <v>9418</v>
      </c>
      <c r="B3974" s="1" t="s">
        <v>9419</v>
      </c>
      <c r="C3974" s="1">
        <v>1.0</v>
      </c>
      <c r="D3974" s="1" t="s">
        <v>16113</v>
      </c>
      <c r="E3974" s="2" t="str">
        <f>IFERROR(__xludf.DUMMYFUNCTION("INDEX(SPLIT(A3974, ""_""), 2)"),"warlock")</f>
        <v>warlock</v>
      </c>
      <c r="F3974" s="1" t="s">
        <v>9393</v>
      </c>
      <c r="G3974" s="2">
        <f>IFERROR(__xludf.DUMMYFUNCTION("IF(B3974="""","""",COUNTA(SPLIT(B3974,"" "")))"),32.0)</f>
        <v>32</v>
      </c>
    </row>
    <row r="3975">
      <c r="A3975" s="1" t="s">
        <v>9420</v>
      </c>
      <c r="B3975" s="1" t="s">
        <v>9421</v>
      </c>
      <c r="C3975" s="1">
        <v>1.0</v>
      </c>
      <c r="D3975" s="1" t="s">
        <v>16113</v>
      </c>
      <c r="E3975" s="2" t="str">
        <f>IFERROR(__xludf.DUMMYFUNCTION("INDEX(SPLIT(A3975, ""_""), 2)"),"warlock")</f>
        <v>warlock</v>
      </c>
      <c r="F3975" s="1" t="s">
        <v>9393</v>
      </c>
      <c r="G3975" s="2">
        <f>IFERROR(__xludf.DUMMYFUNCTION("IF(B3975="""","""",COUNTA(SPLIT(B3975,"" "")))"),15.0)</f>
        <v>15</v>
      </c>
    </row>
    <row r="3976">
      <c r="A3976" s="1" t="s">
        <v>9422</v>
      </c>
      <c r="B3976" s="1" t="s">
        <v>9423</v>
      </c>
      <c r="C3976" s="1">
        <v>1.0</v>
      </c>
      <c r="D3976" s="1" t="s">
        <v>16113</v>
      </c>
      <c r="E3976" s="2" t="str">
        <f>IFERROR(__xludf.DUMMYFUNCTION("INDEX(SPLIT(A3976, ""_""), 2)"),"warlock")</f>
        <v>warlock</v>
      </c>
      <c r="F3976" s="1" t="s">
        <v>9393</v>
      </c>
      <c r="G3976" s="2">
        <f>IFERROR(__xludf.DUMMYFUNCTION("IF(B3976="""","""",COUNTA(SPLIT(B3976,"" "")))"),14.0)</f>
        <v>14</v>
      </c>
    </row>
    <row r="3977">
      <c r="A3977" s="1" t="s">
        <v>9424</v>
      </c>
      <c r="B3977" s="1" t="s">
        <v>9425</v>
      </c>
      <c r="C3977" s="1">
        <v>1.0</v>
      </c>
      <c r="D3977" s="1" t="s">
        <v>16113</v>
      </c>
      <c r="E3977" s="2" t="str">
        <f>IFERROR(__xludf.DUMMYFUNCTION("INDEX(SPLIT(A3977, ""_""), 2)"),"warlock")</f>
        <v>warlock</v>
      </c>
      <c r="F3977" s="1" t="s">
        <v>9393</v>
      </c>
      <c r="G3977" s="2">
        <f>IFERROR(__xludf.DUMMYFUNCTION("IF(B3977="""","""",COUNTA(SPLIT(B3977,"" "")))"),15.0)</f>
        <v>15</v>
      </c>
    </row>
    <row r="3978">
      <c r="A3978" s="1" t="s">
        <v>9426</v>
      </c>
      <c r="B3978" s="1" t="s">
        <v>9427</v>
      </c>
      <c r="C3978" s="1">
        <v>1.0</v>
      </c>
      <c r="D3978" s="1" t="s">
        <v>16113</v>
      </c>
      <c r="E3978" s="2" t="str">
        <f>IFERROR(__xludf.DUMMYFUNCTION("INDEX(SPLIT(A3978, ""_""), 2)"),"warlock")</f>
        <v>warlock</v>
      </c>
      <c r="F3978" s="1" t="s">
        <v>9393</v>
      </c>
      <c r="G3978" s="2">
        <f>IFERROR(__xludf.DUMMYFUNCTION("IF(B3978="""","""",COUNTA(SPLIT(B3978,"" "")))"),26.0)</f>
        <v>26</v>
      </c>
    </row>
    <row r="3979">
      <c r="A3979" s="1" t="s">
        <v>9428</v>
      </c>
      <c r="B3979" s="1" t="s">
        <v>9429</v>
      </c>
      <c r="C3979" s="1">
        <v>1.0</v>
      </c>
      <c r="D3979" s="1" t="s">
        <v>16113</v>
      </c>
      <c r="E3979" s="2" t="str">
        <f>IFERROR(__xludf.DUMMYFUNCTION("INDEX(SPLIT(A3979, ""_""), 2)"),"warlock")</f>
        <v>warlock</v>
      </c>
      <c r="F3979" s="1" t="s">
        <v>9393</v>
      </c>
      <c r="G3979" s="2">
        <f>IFERROR(__xludf.DUMMYFUNCTION("IF(B3979="""","""",COUNTA(SPLIT(B3979,"" "")))"),24.0)</f>
        <v>24</v>
      </c>
    </row>
    <row r="3980">
      <c r="A3980" s="1" t="s">
        <v>9430</v>
      </c>
      <c r="B3980" s="1" t="s">
        <v>9431</v>
      </c>
      <c r="C3980" s="1">
        <v>1.0</v>
      </c>
      <c r="D3980" s="1" t="s">
        <v>16113</v>
      </c>
      <c r="E3980" s="2" t="str">
        <f>IFERROR(__xludf.DUMMYFUNCTION("INDEX(SPLIT(A3980, ""_""), 2)"),"warlock")</f>
        <v>warlock</v>
      </c>
      <c r="F3980" s="1" t="s">
        <v>9393</v>
      </c>
      <c r="G3980" s="2">
        <f>IFERROR(__xludf.DUMMYFUNCTION("IF(B3980="""","""",COUNTA(SPLIT(B3980,"" "")))"),14.0)</f>
        <v>14</v>
      </c>
    </row>
    <row r="3981">
      <c r="A3981" s="1" t="s">
        <v>9432</v>
      </c>
      <c r="B3981" s="1" t="s">
        <v>9433</v>
      </c>
      <c r="C3981" s="1">
        <v>1.0</v>
      </c>
      <c r="D3981" s="1" t="s">
        <v>16113</v>
      </c>
      <c r="E3981" s="2" t="str">
        <f>IFERROR(__xludf.DUMMYFUNCTION("INDEX(SPLIT(A3981, ""_""), 2)"),"warlock")</f>
        <v>warlock</v>
      </c>
      <c r="F3981" s="1" t="s">
        <v>9393</v>
      </c>
      <c r="G3981" s="2">
        <f>IFERROR(__xludf.DUMMYFUNCTION("IF(B3981="""","""",COUNTA(SPLIT(B3981,"" "")))"),38.0)</f>
        <v>38</v>
      </c>
    </row>
    <row r="3982">
      <c r="A3982" s="1" t="s">
        <v>9434</v>
      </c>
      <c r="B3982" s="1" t="s">
        <v>9435</v>
      </c>
      <c r="C3982" s="1">
        <v>1.0</v>
      </c>
      <c r="D3982" s="1" t="s">
        <v>16113</v>
      </c>
      <c r="E3982" s="2" t="str">
        <f>IFERROR(__xludf.DUMMYFUNCTION("INDEX(SPLIT(A3982, ""_""), 2)"),"warlock")</f>
        <v>warlock</v>
      </c>
      <c r="F3982" s="1" t="s">
        <v>9393</v>
      </c>
      <c r="G3982" s="2">
        <f>IFERROR(__xludf.DUMMYFUNCTION("IF(B3982="""","""",COUNTA(SPLIT(B3982,"" "")))"),8.0)</f>
        <v>8</v>
      </c>
    </row>
    <row r="3983">
      <c r="A3983" s="1" t="s">
        <v>9436</v>
      </c>
      <c r="B3983" s="1" t="s">
        <v>9437</v>
      </c>
      <c r="C3983" s="1">
        <v>1.0</v>
      </c>
      <c r="D3983" s="1" t="s">
        <v>16113</v>
      </c>
      <c r="E3983" s="2" t="str">
        <f>IFERROR(__xludf.DUMMYFUNCTION("INDEX(SPLIT(A3983, ""_""), 2)"),"warlock")</f>
        <v>warlock</v>
      </c>
      <c r="F3983" s="1" t="s">
        <v>9393</v>
      </c>
      <c r="G3983" s="2">
        <f>IFERROR(__xludf.DUMMYFUNCTION("IF(B3983="""","""",COUNTA(SPLIT(B3983,"" "")))"),13.0)</f>
        <v>13</v>
      </c>
    </row>
    <row r="3984">
      <c r="A3984" s="1" t="s">
        <v>9438</v>
      </c>
      <c r="B3984" s="1" t="s">
        <v>9439</v>
      </c>
      <c r="C3984" s="1">
        <v>1.0</v>
      </c>
      <c r="D3984" s="1" t="s">
        <v>16113</v>
      </c>
      <c r="E3984" s="2" t="str">
        <f>IFERROR(__xludf.DUMMYFUNCTION("INDEX(SPLIT(A3984, ""_""), 2)"),"warlock")</f>
        <v>warlock</v>
      </c>
      <c r="F3984" s="1" t="s">
        <v>9393</v>
      </c>
      <c r="G3984" s="2">
        <f>IFERROR(__xludf.DUMMYFUNCTION("IF(B3984="""","""",COUNTA(SPLIT(B3984,"" "")))"),19.0)</f>
        <v>19</v>
      </c>
    </row>
    <row r="3985">
      <c r="A3985" s="1" t="s">
        <v>9440</v>
      </c>
      <c r="B3985" s="1" t="s">
        <v>9441</v>
      </c>
      <c r="C3985" s="1">
        <v>1.0</v>
      </c>
      <c r="D3985" s="1" t="s">
        <v>16113</v>
      </c>
      <c r="E3985" s="2" t="str">
        <f>IFERROR(__xludf.DUMMYFUNCTION("INDEX(SPLIT(A3985, ""_""), 2)"),"warlock")</f>
        <v>warlock</v>
      </c>
      <c r="F3985" s="1" t="s">
        <v>9393</v>
      </c>
      <c r="G3985" s="2">
        <f>IFERROR(__xludf.DUMMYFUNCTION("IF(B3985="""","""",COUNTA(SPLIT(B3985,"" "")))"),10.0)</f>
        <v>10</v>
      </c>
    </row>
    <row r="3986">
      <c r="A3986" s="1" t="s">
        <v>9442</v>
      </c>
      <c r="B3986" s="1" t="s">
        <v>9443</v>
      </c>
      <c r="C3986" s="1">
        <v>1.0</v>
      </c>
      <c r="D3986" s="1" t="s">
        <v>16113</v>
      </c>
      <c r="E3986" s="2" t="str">
        <f>IFERROR(__xludf.DUMMYFUNCTION("INDEX(SPLIT(A3986, ""_""), 2)"),"warlock")</f>
        <v>warlock</v>
      </c>
      <c r="F3986" s="1" t="s">
        <v>9393</v>
      </c>
      <c r="G3986" s="2">
        <f>IFERROR(__xludf.DUMMYFUNCTION("IF(B3986="""","""",COUNTA(SPLIT(B3986,"" "")))"),5.0)</f>
        <v>5</v>
      </c>
    </row>
    <row r="3987">
      <c r="A3987" s="1" t="s">
        <v>9444</v>
      </c>
      <c r="B3987" s="1" t="s">
        <v>9445</v>
      </c>
      <c r="C3987" s="1">
        <v>1.0</v>
      </c>
      <c r="D3987" s="1" t="s">
        <v>16113</v>
      </c>
      <c r="E3987" s="2" t="str">
        <f>IFERROR(__xludf.DUMMYFUNCTION("INDEX(SPLIT(A3987, ""_""), 2)"),"warlock")</f>
        <v>warlock</v>
      </c>
      <c r="F3987" s="1" t="s">
        <v>9393</v>
      </c>
      <c r="G3987" s="2">
        <f>IFERROR(__xludf.DUMMYFUNCTION("IF(B3987="""","""",COUNTA(SPLIT(B3987,"" "")))"),6.0)</f>
        <v>6</v>
      </c>
    </row>
    <row r="3988">
      <c r="A3988" s="1" t="s">
        <v>9446</v>
      </c>
      <c r="B3988" s="1" t="s">
        <v>9447</v>
      </c>
      <c r="C3988" s="1">
        <v>1.0</v>
      </c>
      <c r="D3988" s="1" t="s">
        <v>16113</v>
      </c>
      <c r="E3988" s="2" t="str">
        <f>IFERROR(__xludf.DUMMYFUNCTION("INDEX(SPLIT(A3988, ""_""), 2)"),"warlock")</f>
        <v>warlock</v>
      </c>
      <c r="F3988" s="1" t="s">
        <v>9393</v>
      </c>
      <c r="G3988" s="2">
        <f>IFERROR(__xludf.DUMMYFUNCTION("IF(B3988="""","""",COUNTA(SPLIT(B3988,"" "")))"),10.0)</f>
        <v>10</v>
      </c>
    </row>
    <row r="3989">
      <c r="A3989" s="1" t="s">
        <v>9448</v>
      </c>
      <c r="B3989" s="1" t="s">
        <v>9449</v>
      </c>
      <c r="C3989" s="1">
        <v>1.0</v>
      </c>
      <c r="D3989" s="1" t="s">
        <v>16113</v>
      </c>
      <c r="E3989" s="2" t="str">
        <f>IFERROR(__xludf.DUMMYFUNCTION("INDEX(SPLIT(A3989, ""_""), 2)"),"warlock")</f>
        <v>warlock</v>
      </c>
      <c r="F3989" s="1" t="s">
        <v>9393</v>
      </c>
      <c r="G3989" s="2">
        <f>IFERROR(__xludf.DUMMYFUNCTION("IF(B3989="""","""",COUNTA(SPLIT(B3989,"" "")))"),25.0)</f>
        <v>25</v>
      </c>
    </row>
    <row r="3990">
      <c r="A3990" s="1" t="s">
        <v>9450</v>
      </c>
      <c r="B3990" s="1" t="s">
        <v>9451</v>
      </c>
      <c r="C3990" s="1">
        <v>1.0</v>
      </c>
      <c r="D3990" s="1" t="s">
        <v>16113</v>
      </c>
      <c r="E3990" s="2" t="str">
        <f>IFERROR(__xludf.DUMMYFUNCTION("INDEX(SPLIT(A3990, ""_""), 2)"),"warlock")</f>
        <v>warlock</v>
      </c>
      <c r="F3990" s="1" t="s">
        <v>9393</v>
      </c>
      <c r="G3990" s="2">
        <f>IFERROR(__xludf.DUMMYFUNCTION("IF(B3990="""","""",COUNTA(SPLIT(B3990,"" "")))"),23.0)</f>
        <v>23</v>
      </c>
    </row>
    <row r="3991">
      <c r="A3991" s="1" t="s">
        <v>9452</v>
      </c>
      <c r="B3991" s="1" t="s">
        <v>9453</v>
      </c>
      <c r="C3991" s="1">
        <v>1.0</v>
      </c>
      <c r="D3991" s="1" t="s">
        <v>16113</v>
      </c>
      <c r="E3991" s="2" t="str">
        <f>IFERROR(__xludf.DUMMYFUNCTION("INDEX(SPLIT(A3991, ""_""), 2)"),"warlock")</f>
        <v>warlock</v>
      </c>
      <c r="F3991" s="1" t="s">
        <v>9393</v>
      </c>
      <c r="G3991" s="2">
        <f>IFERROR(__xludf.DUMMYFUNCTION("IF(B3991="""","""",COUNTA(SPLIT(B3991,"" "")))"),36.0)</f>
        <v>36</v>
      </c>
    </row>
    <row r="3992">
      <c r="A3992" s="1" t="s">
        <v>9454</v>
      </c>
      <c r="B3992" s="1" t="s">
        <v>9455</v>
      </c>
      <c r="C3992" s="1">
        <v>8.0</v>
      </c>
      <c r="D3992" s="1" t="s">
        <v>1172</v>
      </c>
      <c r="E3992" s="2" t="str">
        <f>IFERROR(__xludf.DUMMYFUNCTION("INDEX(SPLIT(A3992, ""_""), 2)"),"warlock")</f>
        <v>warlock</v>
      </c>
      <c r="F3992" s="1" t="s">
        <v>9393</v>
      </c>
      <c r="G3992" s="2">
        <f>IFERROR(__xludf.DUMMYFUNCTION("IF(B3992="""","""",COUNTA(SPLIT(B3992,"" "")))"),45.0)</f>
        <v>45</v>
      </c>
    </row>
    <row r="3993">
      <c r="A3993" s="1" t="s">
        <v>9456</v>
      </c>
      <c r="B3993" s="1" t="s">
        <v>9457</v>
      </c>
      <c r="C3993" s="1">
        <v>8.0</v>
      </c>
      <c r="D3993" s="1" t="s">
        <v>1172</v>
      </c>
      <c r="E3993" s="2" t="str">
        <f>IFERROR(__xludf.DUMMYFUNCTION("INDEX(SPLIT(A3993, ""_""), 2)"),"warlock")</f>
        <v>warlock</v>
      </c>
      <c r="F3993" s="1" t="s">
        <v>9393</v>
      </c>
      <c r="G3993" s="2">
        <f>IFERROR(__xludf.DUMMYFUNCTION("IF(B3993="""","""",COUNTA(SPLIT(B3993,"" "")))"),17.0)</f>
        <v>17</v>
      </c>
    </row>
    <row r="3994">
      <c r="A3994" s="1" t="s">
        <v>9458</v>
      </c>
      <c r="B3994" s="1" t="s">
        <v>9459</v>
      </c>
      <c r="C3994" s="1">
        <v>8.0</v>
      </c>
      <c r="D3994" s="1" t="s">
        <v>1172</v>
      </c>
      <c r="E3994" s="2" t="str">
        <f>IFERROR(__xludf.DUMMYFUNCTION("INDEX(SPLIT(A3994, ""_""), 2)"),"warlock")</f>
        <v>warlock</v>
      </c>
      <c r="F3994" s="1" t="s">
        <v>9393</v>
      </c>
      <c r="G3994" s="2">
        <f>IFERROR(__xludf.DUMMYFUNCTION("IF(B3994="""","""",COUNTA(SPLIT(B3994,"" "")))"),11.0)</f>
        <v>11</v>
      </c>
    </row>
    <row r="3995">
      <c r="A3995" s="1" t="s">
        <v>9460</v>
      </c>
      <c r="B3995" s="1" t="s">
        <v>9461</v>
      </c>
      <c r="C3995" s="1">
        <v>8.0</v>
      </c>
      <c r="D3995" s="1" t="s">
        <v>1172</v>
      </c>
      <c r="E3995" s="2" t="str">
        <f>IFERROR(__xludf.DUMMYFUNCTION("INDEX(SPLIT(A3995, ""_""), 2)"),"warlock")</f>
        <v>warlock</v>
      </c>
      <c r="F3995" s="1" t="s">
        <v>9393</v>
      </c>
      <c r="G3995" s="2">
        <f>IFERROR(__xludf.DUMMYFUNCTION("IF(B3995="""","""",COUNTA(SPLIT(B3995,"" "")))"),16.0)</f>
        <v>16</v>
      </c>
    </row>
    <row r="3996">
      <c r="A3996" s="1" t="s">
        <v>9462</v>
      </c>
      <c r="B3996" s="1" t="s">
        <v>9463</v>
      </c>
      <c r="C3996" s="1">
        <v>8.0</v>
      </c>
      <c r="D3996" s="1" t="s">
        <v>1172</v>
      </c>
      <c r="E3996" s="2" t="str">
        <f>IFERROR(__xludf.DUMMYFUNCTION("INDEX(SPLIT(A3996, ""_""), 2)"),"warlock")</f>
        <v>warlock</v>
      </c>
      <c r="F3996" s="1" t="s">
        <v>9393</v>
      </c>
      <c r="G3996" s="2">
        <f>IFERROR(__xludf.DUMMYFUNCTION("IF(B3996="""","""",COUNTA(SPLIT(B3996,"" "")))"),18.0)</f>
        <v>18</v>
      </c>
    </row>
    <row r="3997">
      <c r="A3997" s="1" t="s">
        <v>9464</v>
      </c>
      <c r="B3997" s="1" t="s">
        <v>9465</v>
      </c>
      <c r="C3997" s="1">
        <v>8.0</v>
      </c>
      <c r="D3997" s="1" t="s">
        <v>1172</v>
      </c>
      <c r="E3997" s="2" t="str">
        <f>IFERROR(__xludf.DUMMYFUNCTION("INDEX(SPLIT(A3997, ""_""), 2)"),"warlock")</f>
        <v>warlock</v>
      </c>
      <c r="F3997" s="1" t="s">
        <v>9393</v>
      </c>
      <c r="G3997" s="2">
        <f>IFERROR(__xludf.DUMMYFUNCTION("IF(B3997="""","""",COUNTA(SPLIT(B3997,"" "")))"),24.0)</f>
        <v>24</v>
      </c>
    </row>
    <row r="3998">
      <c r="A3998" s="1" t="s">
        <v>9466</v>
      </c>
      <c r="B3998" s="1" t="s">
        <v>9467</v>
      </c>
      <c r="C3998" s="1">
        <v>8.0</v>
      </c>
      <c r="D3998" s="1" t="s">
        <v>1172</v>
      </c>
      <c r="E3998" s="2" t="str">
        <f>IFERROR(__xludf.DUMMYFUNCTION("INDEX(SPLIT(A3998, ""_""), 2)"),"warlock")</f>
        <v>warlock</v>
      </c>
      <c r="F3998" s="1" t="s">
        <v>9393</v>
      </c>
      <c r="G3998" s="2">
        <f>IFERROR(__xludf.DUMMYFUNCTION("IF(B3998="""","""",COUNTA(SPLIT(B3998,"" "")))"),13.0)</f>
        <v>13</v>
      </c>
    </row>
    <row r="3999">
      <c r="A3999" s="1" t="s">
        <v>9468</v>
      </c>
      <c r="B3999" s="1" t="s">
        <v>9469</v>
      </c>
      <c r="C3999" s="1">
        <v>8.0</v>
      </c>
      <c r="D3999" s="1" t="s">
        <v>1172</v>
      </c>
      <c r="E3999" s="2" t="str">
        <f>IFERROR(__xludf.DUMMYFUNCTION("INDEX(SPLIT(A3999, ""_""), 2)"),"warlock")</f>
        <v>warlock</v>
      </c>
      <c r="F3999" s="1" t="s">
        <v>9393</v>
      </c>
      <c r="G3999" s="2">
        <f>IFERROR(__xludf.DUMMYFUNCTION("IF(B3999="""","""",COUNTA(SPLIT(B3999,"" "")))"),17.0)</f>
        <v>17</v>
      </c>
    </row>
    <row r="4000">
      <c r="A4000" s="1" t="s">
        <v>9470</v>
      </c>
      <c r="B4000" s="1" t="s">
        <v>9471</v>
      </c>
      <c r="C4000" s="1">
        <v>8.0</v>
      </c>
      <c r="D4000" s="1" t="s">
        <v>1172</v>
      </c>
      <c r="E4000" s="2" t="str">
        <f>IFERROR(__xludf.DUMMYFUNCTION("INDEX(SPLIT(A4000, ""_""), 2)"),"warlock")</f>
        <v>warlock</v>
      </c>
      <c r="F4000" s="1" t="s">
        <v>9393</v>
      </c>
      <c r="G4000" s="2">
        <f>IFERROR(__xludf.DUMMYFUNCTION("IF(B4000="""","""",COUNTA(SPLIT(B4000,"" "")))"),17.0)</f>
        <v>17</v>
      </c>
    </row>
    <row r="4001">
      <c r="A4001" s="1" t="s">
        <v>9472</v>
      </c>
      <c r="B4001" s="1" t="s">
        <v>9473</v>
      </c>
      <c r="C4001" s="1">
        <v>8.0</v>
      </c>
      <c r="D4001" s="1" t="s">
        <v>1172</v>
      </c>
      <c r="E4001" s="2" t="str">
        <f>IFERROR(__xludf.DUMMYFUNCTION("INDEX(SPLIT(A4001, ""_""), 2)"),"warlock")</f>
        <v>warlock</v>
      </c>
      <c r="F4001" s="1" t="s">
        <v>9393</v>
      </c>
      <c r="G4001" s="2">
        <f>IFERROR(__xludf.DUMMYFUNCTION("IF(B4001="""","""",COUNTA(SPLIT(B4001,"" "")))"),19.0)</f>
        <v>19</v>
      </c>
    </row>
    <row r="4002">
      <c r="A4002" s="1" t="s">
        <v>9474</v>
      </c>
      <c r="B4002" s="1" t="s">
        <v>9475</v>
      </c>
      <c r="C4002" s="1">
        <v>8.0</v>
      </c>
      <c r="D4002" s="1" t="s">
        <v>1172</v>
      </c>
      <c r="E4002" s="2" t="str">
        <f>IFERROR(__xludf.DUMMYFUNCTION("INDEX(SPLIT(A4002, ""_""), 2)"),"warlock")</f>
        <v>warlock</v>
      </c>
      <c r="F4002" s="1" t="s">
        <v>9393</v>
      </c>
      <c r="G4002" s="2">
        <f>IFERROR(__xludf.DUMMYFUNCTION("IF(B4002="""","""",COUNTA(SPLIT(B4002,"" "")))"),12.0)</f>
        <v>12</v>
      </c>
    </row>
    <row r="4003">
      <c r="A4003" s="1" t="s">
        <v>9476</v>
      </c>
      <c r="B4003" s="1" t="s">
        <v>9477</v>
      </c>
      <c r="C4003" s="1">
        <v>8.0</v>
      </c>
      <c r="D4003" s="1" t="s">
        <v>1172</v>
      </c>
      <c r="E4003" s="2" t="str">
        <f>IFERROR(__xludf.DUMMYFUNCTION("INDEX(SPLIT(A4003, ""_""), 2)"),"warlock")</f>
        <v>warlock</v>
      </c>
      <c r="F4003" s="1" t="s">
        <v>9393</v>
      </c>
      <c r="G4003" s="2">
        <f>IFERROR(__xludf.DUMMYFUNCTION("IF(B4003="""","""",COUNTA(SPLIT(B4003,"" "")))"),20.0)</f>
        <v>20</v>
      </c>
    </row>
    <row r="4004">
      <c r="A4004" s="1" t="s">
        <v>9478</v>
      </c>
      <c r="B4004" s="1" t="s">
        <v>9479</v>
      </c>
      <c r="C4004" s="1">
        <v>1.0</v>
      </c>
      <c r="D4004" s="1" t="s">
        <v>16113</v>
      </c>
      <c r="E4004" s="2" t="str">
        <f>IFERROR(__xludf.DUMMYFUNCTION("INDEX(SPLIT(A4004, ""_""), 2)"),"water")</f>
        <v>water</v>
      </c>
      <c r="F4004" s="1" t="s">
        <v>9631</v>
      </c>
      <c r="G4004" s="2">
        <f>IFERROR(__xludf.DUMMYFUNCTION("IF(B4004="""","""",COUNTA(SPLIT(B4004,"" "")))"),14.0)</f>
        <v>14</v>
      </c>
    </row>
    <row r="4005">
      <c r="A4005" s="1" t="s">
        <v>9480</v>
      </c>
      <c r="B4005" s="1" t="s">
        <v>9481</v>
      </c>
      <c r="C4005" s="1">
        <v>1.0</v>
      </c>
      <c r="D4005" s="1" t="s">
        <v>16113</v>
      </c>
      <c r="E4005" s="2" t="str">
        <f>IFERROR(__xludf.DUMMYFUNCTION("INDEX(SPLIT(A4005, ""_""), 2)"),"water")</f>
        <v>water</v>
      </c>
      <c r="F4005" s="1" t="s">
        <v>9631</v>
      </c>
      <c r="G4005" s="2">
        <f>IFERROR(__xludf.DUMMYFUNCTION("IF(B4005="""","""",COUNTA(SPLIT(B4005,"" "")))"),18.0)</f>
        <v>18</v>
      </c>
    </row>
    <row r="4006">
      <c r="A4006" s="1" t="s">
        <v>9482</v>
      </c>
      <c r="B4006" s="1" t="s">
        <v>9483</v>
      </c>
      <c r="C4006" s="1">
        <v>1.0</v>
      </c>
      <c r="D4006" s="1" t="s">
        <v>16113</v>
      </c>
      <c r="E4006" s="2" t="str">
        <f>IFERROR(__xludf.DUMMYFUNCTION("INDEX(SPLIT(A4006, ""_""), 2)"),"water")</f>
        <v>water</v>
      </c>
      <c r="F4006" s="1" t="s">
        <v>9631</v>
      </c>
      <c r="G4006" s="2">
        <f>IFERROR(__xludf.DUMMYFUNCTION("IF(B4006="""","""",COUNTA(SPLIT(B4006,"" "")))"),22.0)</f>
        <v>22</v>
      </c>
    </row>
    <row r="4007">
      <c r="A4007" s="1" t="s">
        <v>9484</v>
      </c>
      <c r="B4007" s="1" t="s">
        <v>9485</v>
      </c>
      <c r="C4007" s="1">
        <v>1.0</v>
      </c>
      <c r="D4007" s="1" t="s">
        <v>16113</v>
      </c>
      <c r="E4007" s="2" t="str">
        <f>IFERROR(__xludf.DUMMYFUNCTION("INDEX(SPLIT(A4007, ""_""), 2)"),"water")</f>
        <v>water</v>
      </c>
      <c r="F4007" s="1" t="s">
        <v>9631</v>
      </c>
      <c r="G4007" s="2">
        <f>IFERROR(__xludf.DUMMYFUNCTION("IF(B4007="""","""",COUNTA(SPLIT(B4007,"" "")))"),31.0)</f>
        <v>31</v>
      </c>
    </row>
    <row r="4008">
      <c r="A4008" s="1" t="s">
        <v>9486</v>
      </c>
      <c r="B4008" s="1" t="s">
        <v>9487</v>
      </c>
      <c r="C4008" s="1">
        <v>1.0</v>
      </c>
      <c r="D4008" s="1" t="s">
        <v>16113</v>
      </c>
      <c r="E4008" s="2" t="str">
        <f>IFERROR(__xludf.DUMMYFUNCTION("INDEX(SPLIT(A4008, ""_""), 2)"),"water")</f>
        <v>water</v>
      </c>
      <c r="F4008" s="1" t="s">
        <v>9631</v>
      </c>
      <c r="G4008" s="2">
        <f>IFERROR(__xludf.DUMMYFUNCTION("IF(B4008="""","""",COUNTA(SPLIT(B4008,"" "")))"),17.0)</f>
        <v>17</v>
      </c>
    </row>
    <row r="4009">
      <c r="A4009" s="1" t="s">
        <v>9488</v>
      </c>
      <c r="B4009" s="1" t="s">
        <v>9489</v>
      </c>
      <c r="C4009" s="1">
        <v>1.0</v>
      </c>
      <c r="D4009" s="1" t="s">
        <v>16113</v>
      </c>
      <c r="E4009" s="2" t="str">
        <f>IFERROR(__xludf.DUMMYFUNCTION("INDEX(SPLIT(A4009, ""_""), 2)"),"water")</f>
        <v>water</v>
      </c>
      <c r="F4009" s="1" t="s">
        <v>9631</v>
      </c>
      <c r="G4009" s="2">
        <f>IFERROR(__xludf.DUMMYFUNCTION("IF(B4009="""","""",COUNTA(SPLIT(B4009,"" "")))"),22.0)</f>
        <v>22</v>
      </c>
    </row>
    <row r="4010">
      <c r="A4010" s="1" t="s">
        <v>9490</v>
      </c>
      <c r="B4010" s="1" t="s">
        <v>9491</v>
      </c>
      <c r="C4010" s="1">
        <v>1.0</v>
      </c>
      <c r="D4010" s="1" t="s">
        <v>16113</v>
      </c>
      <c r="E4010" s="2" t="str">
        <f>IFERROR(__xludf.DUMMYFUNCTION("INDEX(SPLIT(A4010, ""_""), 2)"),"water")</f>
        <v>water</v>
      </c>
      <c r="F4010" s="1" t="s">
        <v>9631</v>
      </c>
      <c r="G4010" s="2">
        <f>IFERROR(__xludf.DUMMYFUNCTION("IF(B4010="""","""",COUNTA(SPLIT(B4010,"" "")))"),37.0)</f>
        <v>37</v>
      </c>
    </row>
    <row r="4011">
      <c r="A4011" s="1" t="s">
        <v>9492</v>
      </c>
      <c r="B4011" s="1" t="s">
        <v>9493</v>
      </c>
      <c r="C4011" s="1">
        <v>2.0</v>
      </c>
      <c r="D4011" s="1" t="s">
        <v>16118</v>
      </c>
      <c r="E4011" s="2" t="str">
        <f>IFERROR(__xludf.DUMMYFUNCTION("INDEX(SPLIT(A4011, ""_""), 2)"),"water")</f>
        <v>water</v>
      </c>
      <c r="F4011" s="1" t="s">
        <v>9631</v>
      </c>
      <c r="G4011" s="2">
        <f>IFERROR(__xludf.DUMMYFUNCTION("IF(B4011="""","""",COUNTA(SPLIT(B4011,"" "")))"),18.0)</f>
        <v>18</v>
      </c>
    </row>
    <row r="4012">
      <c r="A4012" s="1" t="s">
        <v>9494</v>
      </c>
      <c r="B4012" s="1" t="s">
        <v>9495</v>
      </c>
      <c r="C4012" s="1">
        <v>1.0</v>
      </c>
      <c r="D4012" s="1" t="s">
        <v>16113</v>
      </c>
      <c r="E4012" s="2" t="str">
        <f>IFERROR(__xludf.DUMMYFUNCTION("INDEX(SPLIT(A4012, ""_""), 2)"),"water")</f>
        <v>water</v>
      </c>
      <c r="F4012" s="1" t="s">
        <v>9631</v>
      </c>
      <c r="G4012" s="2">
        <f>IFERROR(__xludf.DUMMYFUNCTION("IF(B4012="""","""",COUNTA(SPLIT(B4012,"" "")))"),18.0)</f>
        <v>18</v>
      </c>
    </row>
    <row r="4013">
      <c r="A4013" s="1" t="s">
        <v>9496</v>
      </c>
      <c r="B4013" s="1" t="s">
        <v>9497</v>
      </c>
      <c r="C4013" s="1">
        <v>2.0</v>
      </c>
      <c r="D4013" s="1" t="s">
        <v>16118</v>
      </c>
      <c r="E4013" s="2" t="str">
        <f>IFERROR(__xludf.DUMMYFUNCTION("INDEX(SPLIT(A4013, ""_""), 2)"),"water")</f>
        <v>water</v>
      </c>
      <c r="F4013" s="1" t="s">
        <v>9631</v>
      </c>
      <c r="G4013" s="2">
        <f>IFERROR(__xludf.DUMMYFUNCTION("IF(B4013="""","""",COUNTA(SPLIT(B4013,"" "")))"),27.0)</f>
        <v>27</v>
      </c>
    </row>
    <row r="4014">
      <c r="A4014" s="1" t="s">
        <v>9498</v>
      </c>
      <c r="B4014" s="1" t="s">
        <v>9499</v>
      </c>
      <c r="C4014" s="1">
        <v>1.0</v>
      </c>
      <c r="D4014" s="1" t="s">
        <v>16113</v>
      </c>
      <c r="E4014" s="2" t="str">
        <f>IFERROR(__xludf.DUMMYFUNCTION("INDEX(SPLIT(A4014, ""_""), 2)"),"water")</f>
        <v>water</v>
      </c>
      <c r="F4014" s="1" t="s">
        <v>9631</v>
      </c>
      <c r="G4014" s="2">
        <f>IFERROR(__xludf.DUMMYFUNCTION("IF(B4014="""","""",COUNTA(SPLIT(B4014,"" "")))"),36.0)</f>
        <v>36</v>
      </c>
    </row>
    <row r="4015">
      <c r="A4015" s="1" t="s">
        <v>9500</v>
      </c>
      <c r="B4015" s="1" t="s">
        <v>9501</v>
      </c>
      <c r="C4015" s="1">
        <v>1.0</v>
      </c>
      <c r="D4015" s="1" t="s">
        <v>16113</v>
      </c>
      <c r="E4015" s="2" t="str">
        <f>IFERROR(__xludf.DUMMYFUNCTION("INDEX(SPLIT(A4015, ""_""), 2)"),"water")</f>
        <v>water</v>
      </c>
      <c r="F4015" s="1" t="s">
        <v>9631</v>
      </c>
      <c r="G4015" s="2">
        <f>IFERROR(__xludf.DUMMYFUNCTION("IF(B4015="""","""",COUNTA(SPLIT(B4015,"" "")))"),7.0)</f>
        <v>7</v>
      </c>
    </row>
    <row r="4016">
      <c r="A4016" s="1" t="s">
        <v>9502</v>
      </c>
      <c r="B4016" s="1" t="s">
        <v>9503</v>
      </c>
      <c r="C4016" s="1">
        <v>1.0</v>
      </c>
      <c r="D4016" s="1" t="s">
        <v>16113</v>
      </c>
      <c r="E4016" s="2" t="str">
        <f>IFERROR(__xludf.DUMMYFUNCTION("INDEX(SPLIT(A4016, ""_""), 2)"),"water")</f>
        <v>water</v>
      </c>
      <c r="F4016" s="1" t="s">
        <v>9631</v>
      </c>
      <c r="G4016" s="2">
        <f>IFERROR(__xludf.DUMMYFUNCTION("IF(B4016="""","""",COUNTA(SPLIT(B4016,"" "")))"),8.0)</f>
        <v>8</v>
      </c>
    </row>
    <row r="4017">
      <c r="A4017" s="1" t="s">
        <v>9504</v>
      </c>
      <c r="B4017" s="1" t="s">
        <v>9505</v>
      </c>
      <c r="C4017" s="1">
        <v>1.0</v>
      </c>
      <c r="D4017" s="1" t="s">
        <v>16113</v>
      </c>
      <c r="E4017" s="2" t="str">
        <f>IFERROR(__xludf.DUMMYFUNCTION("INDEX(SPLIT(A4017, ""_""), 2)"),"water")</f>
        <v>water</v>
      </c>
      <c r="F4017" s="1" t="s">
        <v>9631</v>
      </c>
      <c r="G4017" s="2">
        <f>IFERROR(__xludf.DUMMYFUNCTION("IF(B4017="""","""",COUNTA(SPLIT(B4017,"" "")))"),9.0)</f>
        <v>9</v>
      </c>
    </row>
    <row r="4018">
      <c r="A4018" s="1" t="s">
        <v>9506</v>
      </c>
      <c r="B4018" s="1" t="s">
        <v>9507</v>
      </c>
      <c r="C4018" s="1">
        <v>1.0</v>
      </c>
      <c r="D4018" s="1" t="s">
        <v>16113</v>
      </c>
      <c r="E4018" s="2" t="str">
        <f>IFERROR(__xludf.DUMMYFUNCTION("INDEX(SPLIT(A4018, ""_""), 2)"),"water")</f>
        <v>water</v>
      </c>
      <c r="F4018" s="1" t="s">
        <v>9631</v>
      </c>
      <c r="G4018" s="2">
        <f>IFERROR(__xludf.DUMMYFUNCTION("IF(B4018="""","""",COUNTA(SPLIT(B4018,"" "")))"),15.0)</f>
        <v>15</v>
      </c>
    </row>
    <row r="4019">
      <c r="A4019" s="1" t="s">
        <v>9508</v>
      </c>
      <c r="B4019" s="1" t="s">
        <v>9509</v>
      </c>
      <c r="C4019" s="1">
        <v>2.0</v>
      </c>
      <c r="D4019" s="1" t="s">
        <v>16118</v>
      </c>
      <c r="E4019" s="2" t="str">
        <f>IFERROR(__xludf.DUMMYFUNCTION("INDEX(SPLIT(A4019, ""_""), 2)"),"water")</f>
        <v>water</v>
      </c>
      <c r="F4019" s="1" t="s">
        <v>9631</v>
      </c>
      <c r="G4019" s="2">
        <f>IFERROR(__xludf.DUMMYFUNCTION("IF(B4019="""","""",COUNTA(SPLIT(B4019,"" "")))"),16.0)</f>
        <v>16</v>
      </c>
    </row>
    <row r="4020">
      <c r="A4020" s="1" t="s">
        <v>9510</v>
      </c>
      <c r="B4020" s="1" t="s">
        <v>9511</v>
      </c>
      <c r="C4020" s="1">
        <v>1.0</v>
      </c>
      <c r="D4020" s="1" t="s">
        <v>16113</v>
      </c>
      <c r="E4020" s="2" t="str">
        <f>IFERROR(__xludf.DUMMYFUNCTION("INDEX(SPLIT(A4020, ""_""), 2)"),"water")</f>
        <v>water</v>
      </c>
      <c r="F4020" s="1" t="s">
        <v>9631</v>
      </c>
      <c r="G4020" s="2">
        <f>IFERROR(__xludf.DUMMYFUNCTION("IF(B4020="""","""",COUNTA(SPLIT(B4020,"" "")))"),36.0)</f>
        <v>36</v>
      </c>
    </row>
    <row r="4021">
      <c r="A4021" s="1" t="s">
        <v>9512</v>
      </c>
      <c r="B4021" s="1" t="s">
        <v>9513</v>
      </c>
      <c r="C4021" s="1">
        <v>1.0</v>
      </c>
      <c r="D4021" s="1" t="s">
        <v>16113</v>
      </c>
      <c r="E4021" s="2" t="str">
        <f>IFERROR(__xludf.DUMMYFUNCTION("INDEX(SPLIT(A4021, ""_""), 2)"),"water")</f>
        <v>water</v>
      </c>
      <c r="F4021" s="1" t="s">
        <v>9631</v>
      </c>
      <c r="G4021" s="2">
        <f>IFERROR(__xludf.DUMMYFUNCTION("IF(B4021="""","""",COUNTA(SPLIT(B4021,"" "")))"),32.0)</f>
        <v>32</v>
      </c>
    </row>
    <row r="4022">
      <c r="A4022" s="1" t="s">
        <v>9514</v>
      </c>
      <c r="B4022" s="1" t="s">
        <v>9515</v>
      </c>
      <c r="C4022" s="1">
        <v>2.0</v>
      </c>
      <c r="D4022" s="1" t="s">
        <v>16118</v>
      </c>
      <c r="E4022" s="2" t="str">
        <f>IFERROR(__xludf.DUMMYFUNCTION("INDEX(SPLIT(A4022, ""_""), 2)"),"water")</f>
        <v>water</v>
      </c>
      <c r="F4022" s="1" t="s">
        <v>9631</v>
      </c>
      <c r="G4022" s="2">
        <f>IFERROR(__xludf.DUMMYFUNCTION("IF(B4022="""","""",COUNTA(SPLIT(B4022,"" "")))"),13.0)</f>
        <v>13</v>
      </c>
    </row>
    <row r="4023">
      <c r="A4023" s="1" t="s">
        <v>9516</v>
      </c>
      <c r="B4023" s="1" t="s">
        <v>9517</v>
      </c>
      <c r="C4023" s="1">
        <v>1.0</v>
      </c>
      <c r="D4023" s="1" t="s">
        <v>16113</v>
      </c>
      <c r="E4023" s="2" t="str">
        <f>IFERROR(__xludf.DUMMYFUNCTION("INDEX(SPLIT(A4023, ""_""), 2)"),"water")</f>
        <v>water</v>
      </c>
      <c r="F4023" s="1" t="s">
        <v>9631</v>
      </c>
      <c r="G4023" s="2">
        <f>IFERROR(__xludf.DUMMYFUNCTION("IF(B4023="""","""",COUNTA(SPLIT(B4023,"" "")))"),59.0)</f>
        <v>59</v>
      </c>
    </row>
    <row r="4024">
      <c r="A4024" s="1" t="s">
        <v>9518</v>
      </c>
      <c r="B4024" s="1" t="s">
        <v>9519</v>
      </c>
      <c r="C4024" s="1">
        <v>1.0</v>
      </c>
      <c r="D4024" s="1" t="s">
        <v>16113</v>
      </c>
      <c r="E4024" s="2" t="str">
        <f>IFERROR(__xludf.DUMMYFUNCTION("INDEX(SPLIT(A4024, ""_""), 2)"),"water")</f>
        <v>water</v>
      </c>
      <c r="F4024" s="1" t="s">
        <v>9631</v>
      </c>
      <c r="G4024" s="2">
        <f>IFERROR(__xludf.DUMMYFUNCTION("IF(B4024="""","""",COUNTA(SPLIT(B4024,"" "")))"),25.0)</f>
        <v>25</v>
      </c>
    </row>
    <row r="4025">
      <c r="A4025" s="1" t="s">
        <v>9520</v>
      </c>
      <c r="B4025" s="1" t="s">
        <v>9521</v>
      </c>
      <c r="C4025" s="1">
        <v>1.0</v>
      </c>
      <c r="D4025" s="1" t="s">
        <v>16113</v>
      </c>
      <c r="E4025" s="2" t="str">
        <f>IFERROR(__xludf.DUMMYFUNCTION("INDEX(SPLIT(A4025, ""_""), 2)"),"water")</f>
        <v>water</v>
      </c>
      <c r="F4025" s="1" t="s">
        <v>9631</v>
      </c>
      <c r="G4025" s="2">
        <f>IFERROR(__xludf.DUMMYFUNCTION("IF(B4025="""","""",COUNTA(SPLIT(B4025,"" "")))"),15.0)</f>
        <v>15</v>
      </c>
    </row>
    <row r="4026">
      <c r="A4026" s="1" t="s">
        <v>9522</v>
      </c>
      <c r="B4026" s="1" t="s">
        <v>9523</v>
      </c>
      <c r="C4026" s="1">
        <v>2.0</v>
      </c>
      <c r="D4026" s="1" t="s">
        <v>16118</v>
      </c>
      <c r="E4026" s="2" t="str">
        <f>IFERROR(__xludf.DUMMYFUNCTION("INDEX(SPLIT(A4026, ""_""), 2)"),"water")</f>
        <v>water</v>
      </c>
      <c r="F4026" s="1" t="s">
        <v>9631</v>
      </c>
      <c r="G4026" s="2">
        <f>IFERROR(__xludf.DUMMYFUNCTION("IF(B4026="""","""",COUNTA(SPLIT(B4026,"" "")))"),24.0)</f>
        <v>24</v>
      </c>
    </row>
    <row r="4027">
      <c r="A4027" s="1" t="s">
        <v>9524</v>
      </c>
      <c r="B4027" s="1" t="s">
        <v>9525</v>
      </c>
      <c r="C4027" s="1">
        <v>2.0</v>
      </c>
      <c r="D4027" s="1" t="s">
        <v>16118</v>
      </c>
      <c r="E4027" s="2" t="str">
        <f>IFERROR(__xludf.DUMMYFUNCTION("INDEX(SPLIT(A4027, ""_""), 2)"),"water")</f>
        <v>water</v>
      </c>
      <c r="F4027" s="1" t="s">
        <v>9631</v>
      </c>
      <c r="G4027" s="2">
        <f>IFERROR(__xludf.DUMMYFUNCTION("IF(B4027="""","""",COUNTA(SPLIT(B4027,"" "")))"),17.0)</f>
        <v>17</v>
      </c>
    </row>
    <row r="4028">
      <c r="A4028" s="1" t="s">
        <v>9526</v>
      </c>
      <c r="B4028" s="1" t="s">
        <v>9527</v>
      </c>
      <c r="C4028" s="1">
        <v>1.0</v>
      </c>
      <c r="D4028" s="1" t="s">
        <v>16113</v>
      </c>
      <c r="E4028" s="2" t="str">
        <f>IFERROR(__xludf.DUMMYFUNCTION("INDEX(SPLIT(A4028, ""_""), 2)"),"water")</f>
        <v>water</v>
      </c>
      <c r="F4028" s="1" t="s">
        <v>9631</v>
      </c>
      <c r="G4028" s="2">
        <f>IFERROR(__xludf.DUMMYFUNCTION("IF(B4028="""","""",COUNTA(SPLIT(B4028,"" "")))"),17.0)</f>
        <v>17</v>
      </c>
    </row>
    <row r="4029">
      <c r="A4029" s="1" t="s">
        <v>9528</v>
      </c>
      <c r="B4029" s="1" t="s">
        <v>9529</v>
      </c>
      <c r="C4029" s="1">
        <v>1.0</v>
      </c>
      <c r="D4029" s="1" t="s">
        <v>16113</v>
      </c>
      <c r="E4029" s="2" t="str">
        <f>IFERROR(__xludf.DUMMYFUNCTION("INDEX(SPLIT(A4029, ""_""), 2)"),"water")</f>
        <v>water</v>
      </c>
      <c r="F4029" s="1" t="s">
        <v>9631</v>
      </c>
      <c r="G4029" s="2">
        <f>IFERROR(__xludf.DUMMYFUNCTION("IF(B4029="""","""",COUNTA(SPLIT(B4029,"" "")))"),27.0)</f>
        <v>27</v>
      </c>
    </row>
    <row r="4030">
      <c r="A4030" s="1" t="s">
        <v>9530</v>
      </c>
      <c r="B4030" s="1" t="s">
        <v>9531</v>
      </c>
      <c r="C4030" s="1">
        <v>2.0</v>
      </c>
      <c r="D4030" s="1" t="s">
        <v>16118</v>
      </c>
      <c r="E4030" s="2" t="str">
        <f>IFERROR(__xludf.DUMMYFUNCTION("INDEX(SPLIT(A4030, ""_""), 2)"),"water")</f>
        <v>water</v>
      </c>
      <c r="F4030" s="1" t="s">
        <v>9631</v>
      </c>
      <c r="G4030" s="2">
        <f>IFERROR(__xludf.DUMMYFUNCTION("IF(B4030="""","""",COUNTA(SPLIT(B4030,"" "")))"),23.0)</f>
        <v>23</v>
      </c>
    </row>
    <row r="4031">
      <c r="A4031" s="1" t="s">
        <v>9532</v>
      </c>
      <c r="B4031" s="1" t="s">
        <v>9533</v>
      </c>
      <c r="C4031" s="1">
        <v>1.0</v>
      </c>
      <c r="D4031" s="1" t="s">
        <v>16113</v>
      </c>
      <c r="E4031" s="2" t="str">
        <f>IFERROR(__xludf.DUMMYFUNCTION("INDEX(SPLIT(A4031, ""_""), 2)"),"water")</f>
        <v>water</v>
      </c>
      <c r="F4031" s="1" t="s">
        <v>9631</v>
      </c>
      <c r="G4031" s="2">
        <f>IFERROR(__xludf.DUMMYFUNCTION("IF(B4031="""","""",COUNTA(SPLIT(B4031,"" "")))"),36.0)</f>
        <v>36</v>
      </c>
    </row>
    <row r="4032">
      <c r="A4032" s="1" t="s">
        <v>9534</v>
      </c>
      <c r="B4032" s="1" t="s">
        <v>9535</v>
      </c>
      <c r="C4032" s="1">
        <v>2.0</v>
      </c>
      <c r="D4032" s="1" t="s">
        <v>16118</v>
      </c>
      <c r="E4032" s="2" t="str">
        <f>IFERROR(__xludf.DUMMYFUNCTION("INDEX(SPLIT(A4032, ""_""), 2)"),"water")</f>
        <v>water</v>
      </c>
      <c r="F4032" s="1" t="s">
        <v>9631</v>
      </c>
      <c r="G4032" s="2">
        <f>IFERROR(__xludf.DUMMYFUNCTION("IF(B4032="""","""",COUNTA(SPLIT(B4032,"" "")))"),19.0)</f>
        <v>19</v>
      </c>
    </row>
    <row r="4033">
      <c r="A4033" s="1" t="s">
        <v>9536</v>
      </c>
      <c r="B4033" s="1" t="s">
        <v>9537</v>
      </c>
      <c r="C4033" s="1">
        <v>2.0</v>
      </c>
      <c r="D4033" s="1" t="s">
        <v>16118</v>
      </c>
      <c r="E4033" s="2" t="str">
        <f>IFERROR(__xludf.DUMMYFUNCTION("INDEX(SPLIT(A4033, ""_""), 2)"),"water")</f>
        <v>water</v>
      </c>
      <c r="F4033" s="1" t="s">
        <v>9631</v>
      </c>
      <c r="G4033" s="2">
        <f>IFERROR(__xludf.DUMMYFUNCTION("IF(B4033="""","""",COUNTA(SPLIT(B4033,"" "")))"),20.0)</f>
        <v>20</v>
      </c>
    </row>
    <row r="4034">
      <c r="A4034" s="1" t="s">
        <v>9538</v>
      </c>
      <c r="B4034" s="1" t="s">
        <v>9539</v>
      </c>
      <c r="C4034" s="1">
        <v>1.0</v>
      </c>
      <c r="D4034" s="1" t="s">
        <v>16113</v>
      </c>
      <c r="E4034" s="2" t="str">
        <f>IFERROR(__xludf.DUMMYFUNCTION("INDEX(SPLIT(A4034, ""_""), 2)"),"water")</f>
        <v>water</v>
      </c>
      <c r="F4034" s="1" t="s">
        <v>9631</v>
      </c>
      <c r="G4034" s="2">
        <f>IFERROR(__xludf.DUMMYFUNCTION("IF(B4034="""","""",COUNTA(SPLIT(B4034,"" "")))"),23.0)</f>
        <v>23</v>
      </c>
    </row>
    <row r="4035">
      <c r="A4035" s="1" t="s">
        <v>9540</v>
      </c>
      <c r="B4035" s="1" t="s">
        <v>9541</v>
      </c>
      <c r="C4035" s="1">
        <v>1.0</v>
      </c>
      <c r="D4035" s="1" t="s">
        <v>16113</v>
      </c>
      <c r="E4035" s="2" t="str">
        <f>IFERROR(__xludf.DUMMYFUNCTION("INDEX(SPLIT(A4035, ""_""), 2)"),"water")</f>
        <v>water</v>
      </c>
      <c r="F4035" s="1" t="s">
        <v>9631</v>
      </c>
      <c r="G4035" s="2">
        <f>IFERROR(__xludf.DUMMYFUNCTION("IF(B4035="""","""",COUNTA(SPLIT(B4035,"" "")))"),33.0)</f>
        <v>33</v>
      </c>
    </row>
    <row r="4036">
      <c r="A4036" s="1" t="s">
        <v>9542</v>
      </c>
      <c r="B4036" s="1" t="s">
        <v>9543</v>
      </c>
      <c r="C4036" s="1">
        <v>1.0</v>
      </c>
      <c r="D4036" s="1" t="s">
        <v>16113</v>
      </c>
      <c r="E4036" s="2" t="str">
        <f>IFERROR(__xludf.DUMMYFUNCTION("INDEX(SPLIT(A4036, ""_""), 2)"),"water")</f>
        <v>water</v>
      </c>
      <c r="F4036" s="1" t="s">
        <v>9631</v>
      </c>
      <c r="G4036" s="2">
        <f>IFERROR(__xludf.DUMMYFUNCTION("IF(B4036="""","""",COUNTA(SPLIT(B4036,"" "")))"),7.0)</f>
        <v>7</v>
      </c>
    </row>
    <row r="4037">
      <c r="A4037" s="1" t="s">
        <v>9544</v>
      </c>
      <c r="B4037" s="1" t="s">
        <v>9545</v>
      </c>
      <c r="C4037" s="1">
        <v>1.0</v>
      </c>
      <c r="D4037" s="1" t="s">
        <v>16113</v>
      </c>
      <c r="E4037" s="2" t="str">
        <f>IFERROR(__xludf.DUMMYFUNCTION("INDEX(SPLIT(A4037, ""_""), 2)"),"water")</f>
        <v>water</v>
      </c>
      <c r="F4037" s="1" t="s">
        <v>9631</v>
      </c>
      <c r="G4037" s="2">
        <f>IFERROR(__xludf.DUMMYFUNCTION("IF(B4037="""","""",COUNTA(SPLIT(B4037,"" "")))"),11.0)</f>
        <v>11</v>
      </c>
    </row>
    <row r="4038">
      <c r="A4038" s="1" t="s">
        <v>9546</v>
      </c>
      <c r="B4038" s="1" t="s">
        <v>9547</v>
      </c>
      <c r="C4038" s="1">
        <v>1.0</v>
      </c>
      <c r="D4038" s="1" t="s">
        <v>16113</v>
      </c>
      <c r="E4038" s="2" t="str">
        <f>IFERROR(__xludf.DUMMYFUNCTION("INDEX(SPLIT(A4038, ""_""), 2)"),"water")</f>
        <v>water</v>
      </c>
      <c r="F4038" s="1" t="s">
        <v>9631</v>
      </c>
      <c r="G4038" s="2">
        <f>IFERROR(__xludf.DUMMYFUNCTION("IF(B4038="""","""",COUNTA(SPLIT(B4038,"" "")))"),5.0)</f>
        <v>5</v>
      </c>
    </row>
    <row r="4039">
      <c r="A4039" s="1" t="s">
        <v>9548</v>
      </c>
      <c r="B4039" s="1" t="s">
        <v>9549</v>
      </c>
      <c r="C4039" s="1">
        <v>1.0</v>
      </c>
      <c r="D4039" s="1" t="s">
        <v>16113</v>
      </c>
      <c r="E4039" s="2" t="str">
        <f>IFERROR(__xludf.DUMMYFUNCTION("INDEX(SPLIT(A4039, ""_""), 2)"),"water")</f>
        <v>water</v>
      </c>
      <c r="F4039" s="1" t="s">
        <v>9631</v>
      </c>
      <c r="G4039" s="2">
        <f>IFERROR(__xludf.DUMMYFUNCTION("IF(B4039="""","""",COUNTA(SPLIT(B4039,"" "")))"),6.0)</f>
        <v>6</v>
      </c>
    </row>
    <row r="4040">
      <c r="A4040" s="1" t="s">
        <v>9550</v>
      </c>
      <c r="B4040" s="1" t="s">
        <v>9551</v>
      </c>
      <c r="C4040" s="1">
        <v>1.0</v>
      </c>
      <c r="D4040" s="1" t="s">
        <v>16113</v>
      </c>
      <c r="E4040" s="2" t="str">
        <f>IFERROR(__xludf.DUMMYFUNCTION("INDEX(SPLIT(A4040, ""_""), 2)"),"water")</f>
        <v>water</v>
      </c>
      <c r="F4040" s="1" t="s">
        <v>9631</v>
      </c>
      <c r="G4040" s="2">
        <f>IFERROR(__xludf.DUMMYFUNCTION("IF(B4040="""","""",COUNTA(SPLIT(B4040,"" "")))"),5.0)</f>
        <v>5</v>
      </c>
    </row>
    <row r="4041">
      <c r="A4041" s="1" t="s">
        <v>9552</v>
      </c>
      <c r="B4041" s="1" t="s">
        <v>9553</v>
      </c>
      <c r="C4041" s="1">
        <v>1.0</v>
      </c>
      <c r="D4041" s="1" t="s">
        <v>16113</v>
      </c>
      <c r="E4041" s="2" t="str">
        <f>IFERROR(__xludf.DUMMYFUNCTION("INDEX(SPLIT(A4041, ""_""), 2)"),"water")</f>
        <v>water</v>
      </c>
      <c r="F4041" s="1" t="s">
        <v>9631</v>
      </c>
      <c r="G4041" s="2">
        <f>IFERROR(__xludf.DUMMYFUNCTION("IF(B4041="""","""",COUNTA(SPLIT(B4041,"" "")))"),6.0)</f>
        <v>6</v>
      </c>
    </row>
    <row r="4042">
      <c r="A4042" s="1" t="s">
        <v>9554</v>
      </c>
      <c r="B4042" s="1" t="s">
        <v>9555</v>
      </c>
      <c r="C4042" s="1">
        <v>1.0</v>
      </c>
      <c r="D4042" s="1" t="s">
        <v>16113</v>
      </c>
      <c r="E4042" s="2" t="str">
        <f>IFERROR(__xludf.DUMMYFUNCTION("INDEX(SPLIT(A4042, ""_""), 2)"),"water")</f>
        <v>water</v>
      </c>
      <c r="F4042" s="1" t="s">
        <v>9631</v>
      </c>
      <c r="G4042" s="2">
        <f>IFERROR(__xludf.DUMMYFUNCTION("IF(B4042="""","""",COUNTA(SPLIT(B4042,"" "")))"),36.0)</f>
        <v>36</v>
      </c>
    </row>
    <row r="4043">
      <c r="A4043" s="1" t="s">
        <v>9556</v>
      </c>
      <c r="B4043" s="1" t="s">
        <v>9557</v>
      </c>
      <c r="C4043" s="1">
        <v>1.0</v>
      </c>
      <c r="D4043" s="1" t="s">
        <v>16113</v>
      </c>
      <c r="E4043" s="2" t="str">
        <f>IFERROR(__xludf.DUMMYFUNCTION("INDEX(SPLIT(A4043, ""_""), 2)"),"water")</f>
        <v>water</v>
      </c>
      <c r="F4043" s="1" t="s">
        <v>9631</v>
      </c>
      <c r="G4043" s="2">
        <f>IFERROR(__xludf.DUMMYFUNCTION("IF(B4043="""","""",COUNTA(SPLIT(B4043,"" "")))"),28.0)</f>
        <v>28</v>
      </c>
    </row>
    <row r="4044">
      <c r="A4044" s="1" t="s">
        <v>9558</v>
      </c>
      <c r="B4044" s="1" t="s">
        <v>9559</v>
      </c>
      <c r="C4044" s="1">
        <v>1.0</v>
      </c>
      <c r="D4044" s="1" t="s">
        <v>16113</v>
      </c>
      <c r="E4044" s="2" t="str">
        <f>IFERROR(__xludf.DUMMYFUNCTION("INDEX(SPLIT(A4044, ""_""), 2)"),"water")</f>
        <v>water</v>
      </c>
      <c r="F4044" s="1" t="s">
        <v>9631</v>
      </c>
      <c r="G4044" s="2">
        <f>IFERROR(__xludf.DUMMYFUNCTION("IF(B4044="""","""",COUNTA(SPLIT(B4044,"" "")))"),32.0)</f>
        <v>32</v>
      </c>
    </row>
    <row r="4045">
      <c r="A4045" s="1" t="s">
        <v>9560</v>
      </c>
      <c r="B4045" s="1" t="s">
        <v>9561</v>
      </c>
      <c r="C4045" s="1">
        <v>2.0</v>
      </c>
      <c r="D4045" s="1" t="s">
        <v>16118</v>
      </c>
      <c r="E4045" s="2" t="str">
        <f>IFERROR(__xludf.DUMMYFUNCTION("INDEX(SPLIT(A4045, ""_""), 2)"),"water")</f>
        <v>water</v>
      </c>
      <c r="F4045" s="1" t="s">
        <v>9631</v>
      </c>
      <c r="G4045" s="2">
        <f>IFERROR(__xludf.DUMMYFUNCTION("IF(B4045="""","""",COUNTA(SPLIT(B4045,"" "")))"),32.0)</f>
        <v>32</v>
      </c>
    </row>
    <row r="4046">
      <c r="A4046" s="1" t="s">
        <v>9562</v>
      </c>
      <c r="B4046" s="1" t="s">
        <v>9563</v>
      </c>
      <c r="C4046" s="1">
        <v>1.0</v>
      </c>
      <c r="D4046" s="1" t="s">
        <v>16113</v>
      </c>
      <c r="E4046" s="2" t="str">
        <f>IFERROR(__xludf.DUMMYFUNCTION("INDEX(SPLIT(A4046, ""_""), 2)"),"water")</f>
        <v>water</v>
      </c>
      <c r="F4046" s="1" t="s">
        <v>9631</v>
      </c>
      <c r="G4046" s="2">
        <f>IFERROR(__xludf.DUMMYFUNCTION("IF(B4046="""","""",COUNTA(SPLIT(B4046,"" "")))"),31.0)</f>
        <v>31</v>
      </c>
    </row>
    <row r="4047">
      <c r="A4047" s="1" t="s">
        <v>9564</v>
      </c>
      <c r="B4047" s="1" t="s">
        <v>9565</v>
      </c>
      <c r="C4047" s="1">
        <v>2.0</v>
      </c>
      <c r="D4047" s="1" t="s">
        <v>16118</v>
      </c>
      <c r="E4047" s="2" t="str">
        <f>IFERROR(__xludf.DUMMYFUNCTION("INDEX(SPLIT(A4047, ""_""), 2)"),"water")</f>
        <v>water</v>
      </c>
      <c r="F4047" s="1" t="s">
        <v>9631</v>
      </c>
      <c r="G4047" s="2">
        <f>IFERROR(__xludf.DUMMYFUNCTION("IF(B4047="""","""",COUNTA(SPLIT(B4047,"" "")))"),6.0)</f>
        <v>6</v>
      </c>
    </row>
    <row r="4048">
      <c r="A4048" s="1" t="s">
        <v>9566</v>
      </c>
      <c r="B4048" s="1" t="s">
        <v>9567</v>
      </c>
      <c r="C4048" s="1">
        <v>1.0</v>
      </c>
      <c r="D4048" s="1" t="s">
        <v>16113</v>
      </c>
      <c r="E4048" s="2" t="str">
        <f>IFERROR(__xludf.DUMMYFUNCTION("INDEX(SPLIT(A4048, ""_""), 2)"),"water")</f>
        <v>water</v>
      </c>
      <c r="F4048" s="1" t="s">
        <v>9631</v>
      </c>
      <c r="G4048" s="2">
        <f>IFERROR(__xludf.DUMMYFUNCTION("IF(B4048="""","""",COUNTA(SPLIT(B4048,"" "")))"),36.0)</f>
        <v>36</v>
      </c>
    </row>
    <row r="4049">
      <c r="A4049" s="1" t="s">
        <v>9568</v>
      </c>
      <c r="B4049" s="1" t="s">
        <v>9569</v>
      </c>
      <c r="C4049" s="1">
        <v>2.0</v>
      </c>
      <c r="D4049" s="1" t="s">
        <v>16118</v>
      </c>
      <c r="E4049" s="2" t="str">
        <f>IFERROR(__xludf.DUMMYFUNCTION("INDEX(SPLIT(A4049, ""_""), 2)"),"water")</f>
        <v>water</v>
      </c>
      <c r="F4049" s="1" t="s">
        <v>9631</v>
      </c>
      <c r="G4049" s="2">
        <f>IFERROR(__xludf.DUMMYFUNCTION("IF(B4049="""","""",COUNTA(SPLIT(B4049,"" "")))"),19.0)</f>
        <v>19</v>
      </c>
    </row>
    <row r="4050">
      <c r="A4050" s="1" t="s">
        <v>9570</v>
      </c>
      <c r="B4050" s="1" t="s">
        <v>9571</v>
      </c>
      <c r="C4050" s="1">
        <v>1.0</v>
      </c>
      <c r="D4050" s="1" t="s">
        <v>16113</v>
      </c>
      <c r="E4050" s="2" t="str">
        <f>IFERROR(__xludf.DUMMYFUNCTION("INDEX(SPLIT(A4050, ""_""), 2)"),"water")</f>
        <v>water</v>
      </c>
      <c r="F4050" s="1" t="s">
        <v>9631</v>
      </c>
      <c r="G4050" s="2">
        <f>IFERROR(__xludf.DUMMYFUNCTION("IF(B4050="""","""",COUNTA(SPLIT(B4050,"" "")))"),14.0)</f>
        <v>14</v>
      </c>
    </row>
    <row r="4051">
      <c r="A4051" s="1" t="s">
        <v>9572</v>
      </c>
      <c r="B4051" s="1" t="s">
        <v>9573</v>
      </c>
      <c r="C4051" s="1">
        <v>1.0</v>
      </c>
      <c r="D4051" s="1" t="s">
        <v>16113</v>
      </c>
      <c r="E4051" s="2" t="str">
        <f>IFERROR(__xludf.DUMMYFUNCTION("INDEX(SPLIT(A4051, ""_""), 2)"),"water")</f>
        <v>water</v>
      </c>
      <c r="F4051" s="1" t="s">
        <v>9631</v>
      </c>
      <c r="G4051" s="2">
        <f>IFERROR(__xludf.DUMMYFUNCTION("IF(B4051="""","""",COUNTA(SPLIT(B4051,"" "")))"),20.0)</f>
        <v>20</v>
      </c>
    </row>
    <row r="4052">
      <c r="A4052" s="1" t="s">
        <v>9574</v>
      </c>
      <c r="B4052" s="1" t="s">
        <v>9575</v>
      </c>
      <c r="C4052" s="1">
        <v>1.0</v>
      </c>
      <c r="D4052" s="1" t="s">
        <v>16113</v>
      </c>
      <c r="E4052" s="2" t="str">
        <f>IFERROR(__xludf.DUMMYFUNCTION("INDEX(SPLIT(A4052, ""_""), 2)"),"water")</f>
        <v>water</v>
      </c>
      <c r="F4052" s="1" t="s">
        <v>9631</v>
      </c>
      <c r="G4052" s="2">
        <f>IFERROR(__xludf.DUMMYFUNCTION("IF(B4052="""","""",COUNTA(SPLIT(B4052,"" "")))"),19.0)</f>
        <v>19</v>
      </c>
    </row>
    <row r="4053">
      <c r="A4053" s="1" t="s">
        <v>9576</v>
      </c>
      <c r="B4053" s="1" t="s">
        <v>9577</v>
      </c>
      <c r="C4053" s="1">
        <v>1.0</v>
      </c>
      <c r="D4053" s="1" t="s">
        <v>16113</v>
      </c>
      <c r="E4053" s="2" t="str">
        <f>IFERROR(__xludf.DUMMYFUNCTION("INDEX(SPLIT(A4053, ""_""), 2)"),"water")</f>
        <v>water</v>
      </c>
      <c r="F4053" s="1" t="s">
        <v>9631</v>
      </c>
      <c r="G4053" s="2">
        <f>IFERROR(__xludf.DUMMYFUNCTION("IF(B4053="""","""",COUNTA(SPLIT(B4053,"" "")))"),16.0)</f>
        <v>16</v>
      </c>
    </row>
    <row r="4054">
      <c r="A4054" s="1" t="s">
        <v>9578</v>
      </c>
      <c r="B4054" s="1" t="s">
        <v>9579</v>
      </c>
      <c r="C4054" s="1">
        <v>1.0</v>
      </c>
      <c r="D4054" s="1" t="s">
        <v>16113</v>
      </c>
      <c r="E4054" s="2" t="str">
        <f>IFERROR(__xludf.DUMMYFUNCTION("INDEX(SPLIT(A4054, ""_""), 2)"),"water")</f>
        <v>water</v>
      </c>
      <c r="F4054" s="1" t="s">
        <v>9631</v>
      </c>
      <c r="G4054" s="2">
        <f>IFERROR(__xludf.DUMMYFUNCTION("IF(B4054="""","""",COUNTA(SPLIT(B4054,"" "")))"),35.0)</f>
        <v>35</v>
      </c>
    </row>
    <row r="4055">
      <c r="A4055" s="1" t="s">
        <v>9580</v>
      </c>
      <c r="B4055" s="1" t="s">
        <v>9581</v>
      </c>
      <c r="C4055" s="1">
        <v>1.0</v>
      </c>
      <c r="D4055" s="1" t="s">
        <v>16113</v>
      </c>
      <c r="E4055" s="2" t="str">
        <f>IFERROR(__xludf.DUMMYFUNCTION("INDEX(SPLIT(A4055, ""_""), 2)"),"water")</f>
        <v>water</v>
      </c>
      <c r="F4055" s="1" t="s">
        <v>9631</v>
      </c>
      <c r="G4055" s="2">
        <f>IFERROR(__xludf.DUMMYFUNCTION("IF(B4055="""","""",COUNTA(SPLIT(B4055,"" "")))"),19.0)</f>
        <v>19</v>
      </c>
    </row>
    <row r="4056">
      <c r="A4056" s="1" t="s">
        <v>9582</v>
      </c>
      <c r="B4056" s="1" t="s">
        <v>9583</v>
      </c>
      <c r="C4056" s="1">
        <v>1.0</v>
      </c>
      <c r="D4056" s="1" t="s">
        <v>16113</v>
      </c>
      <c r="E4056" s="2" t="str">
        <f>IFERROR(__xludf.DUMMYFUNCTION("INDEX(SPLIT(A4056, ""_""), 2)"),"water")</f>
        <v>water</v>
      </c>
      <c r="F4056" s="1" t="s">
        <v>9631</v>
      </c>
      <c r="G4056" s="2">
        <f>IFERROR(__xludf.DUMMYFUNCTION("IF(B4056="""","""",COUNTA(SPLIT(B4056,"" "")))"),9.0)</f>
        <v>9</v>
      </c>
    </row>
    <row r="4057">
      <c r="A4057" s="1" t="s">
        <v>9584</v>
      </c>
      <c r="B4057" s="1" t="s">
        <v>9585</v>
      </c>
      <c r="C4057" s="1">
        <v>1.0</v>
      </c>
      <c r="D4057" s="1" t="s">
        <v>16113</v>
      </c>
      <c r="E4057" s="2" t="str">
        <f>IFERROR(__xludf.DUMMYFUNCTION("INDEX(SPLIT(A4057, ""_""), 2)"),"water")</f>
        <v>water</v>
      </c>
      <c r="F4057" s="1" t="s">
        <v>9631</v>
      </c>
      <c r="G4057" s="2">
        <f>IFERROR(__xludf.DUMMYFUNCTION("IF(B4057="""","""",COUNTA(SPLIT(B4057,"" "")))"),25.0)</f>
        <v>25</v>
      </c>
    </row>
    <row r="4058">
      <c r="A4058" s="1" t="s">
        <v>9586</v>
      </c>
      <c r="B4058" s="1" t="s">
        <v>9587</v>
      </c>
      <c r="C4058" s="1">
        <v>1.0</v>
      </c>
      <c r="D4058" s="1" t="s">
        <v>16113</v>
      </c>
      <c r="E4058" s="2" t="str">
        <f>IFERROR(__xludf.DUMMYFUNCTION("INDEX(SPLIT(A4058, ""_""), 2)"),"water")</f>
        <v>water</v>
      </c>
      <c r="F4058" s="1" t="s">
        <v>9631</v>
      </c>
      <c r="G4058" s="2">
        <f>IFERROR(__xludf.DUMMYFUNCTION("IF(B4058="""","""",COUNTA(SPLIT(B4058,"" "")))"),20.0)</f>
        <v>20</v>
      </c>
    </row>
    <row r="4059">
      <c r="A4059" s="1" t="s">
        <v>9588</v>
      </c>
      <c r="B4059" s="1" t="s">
        <v>9589</v>
      </c>
      <c r="C4059" s="1">
        <v>1.0</v>
      </c>
      <c r="D4059" s="1" t="s">
        <v>16113</v>
      </c>
      <c r="E4059" s="2" t="str">
        <f>IFERROR(__xludf.DUMMYFUNCTION("INDEX(SPLIT(A4059, ""_""), 2)"),"water")</f>
        <v>water</v>
      </c>
      <c r="F4059" s="1" t="s">
        <v>9631</v>
      </c>
      <c r="G4059" s="2">
        <f>IFERROR(__xludf.DUMMYFUNCTION("IF(B4059="""","""",COUNTA(SPLIT(B4059,"" "")))"),13.0)</f>
        <v>13</v>
      </c>
    </row>
    <row r="4060">
      <c r="A4060" s="1" t="s">
        <v>9590</v>
      </c>
      <c r="B4060" s="1" t="s">
        <v>9591</v>
      </c>
      <c r="C4060" s="1">
        <v>1.0</v>
      </c>
      <c r="D4060" s="1" t="s">
        <v>16113</v>
      </c>
      <c r="E4060" s="2" t="str">
        <f>IFERROR(__xludf.DUMMYFUNCTION("INDEX(SPLIT(A4060, ""_""), 2)"),"water")</f>
        <v>water</v>
      </c>
      <c r="F4060" s="1" t="s">
        <v>9631</v>
      </c>
      <c r="G4060" s="2">
        <f>IFERROR(__xludf.DUMMYFUNCTION("IF(B4060="""","""",COUNTA(SPLIT(B4060,"" "")))"),16.0)</f>
        <v>16</v>
      </c>
    </row>
    <row r="4061">
      <c r="A4061" s="1" t="s">
        <v>9592</v>
      </c>
      <c r="B4061" s="1" t="s">
        <v>9593</v>
      </c>
      <c r="C4061" s="1">
        <v>1.0</v>
      </c>
      <c r="D4061" s="1" t="s">
        <v>16113</v>
      </c>
      <c r="E4061" s="2" t="str">
        <f>IFERROR(__xludf.DUMMYFUNCTION("INDEX(SPLIT(A4061, ""_""), 2)"),"water")</f>
        <v>water</v>
      </c>
      <c r="F4061" s="1" t="s">
        <v>9631</v>
      </c>
      <c r="G4061" s="2">
        <f>IFERROR(__xludf.DUMMYFUNCTION("IF(B4061="""","""",COUNTA(SPLIT(B4061,"" "")))"),29.0)</f>
        <v>29</v>
      </c>
    </row>
    <row r="4062">
      <c r="A4062" s="1" t="s">
        <v>9594</v>
      </c>
      <c r="B4062" s="1" t="s">
        <v>9595</v>
      </c>
      <c r="C4062" s="1">
        <v>1.0</v>
      </c>
      <c r="D4062" s="1" t="s">
        <v>16113</v>
      </c>
      <c r="E4062" s="2" t="str">
        <f>IFERROR(__xludf.DUMMYFUNCTION("INDEX(SPLIT(A4062, ""_""), 2)"),"water")</f>
        <v>water</v>
      </c>
      <c r="F4062" s="1" t="s">
        <v>9631</v>
      </c>
      <c r="G4062" s="2">
        <f>IFERROR(__xludf.DUMMYFUNCTION("IF(B4062="""","""",COUNTA(SPLIT(B4062,"" "")))"),13.0)</f>
        <v>13</v>
      </c>
    </row>
    <row r="4063">
      <c r="A4063" s="1" t="s">
        <v>9596</v>
      </c>
      <c r="B4063" s="1" t="s">
        <v>9597</v>
      </c>
      <c r="C4063" s="1">
        <v>1.0</v>
      </c>
      <c r="D4063" s="1" t="s">
        <v>16113</v>
      </c>
      <c r="E4063" s="2" t="str">
        <f>IFERROR(__xludf.DUMMYFUNCTION("INDEX(SPLIT(A4063, ""_""), 2)"),"water")</f>
        <v>water</v>
      </c>
      <c r="F4063" s="1" t="s">
        <v>9631</v>
      </c>
      <c r="G4063" s="2">
        <f>IFERROR(__xludf.DUMMYFUNCTION("IF(B4063="""","""",COUNTA(SPLIT(B4063,"" "")))"),4.0)</f>
        <v>4</v>
      </c>
    </row>
    <row r="4064">
      <c r="A4064" s="1" t="s">
        <v>9598</v>
      </c>
      <c r="B4064" s="1" t="s">
        <v>9599</v>
      </c>
      <c r="C4064" s="1">
        <v>1.0</v>
      </c>
      <c r="D4064" s="1" t="s">
        <v>16113</v>
      </c>
      <c r="E4064" s="2" t="str">
        <f>IFERROR(__xludf.DUMMYFUNCTION("INDEX(SPLIT(A4064, ""_""), 2)"),"water")</f>
        <v>water</v>
      </c>
      <c r="F4064" s="1" t="s">
        <v>9631</v>
      </c>
      <c r="G4064" s="2">
        <f>IFERROR(__xludf.DUMMYFUNCTION("IF(B4064="""","""",COUNTA(SPLIT(B4064,"" "")))"),12.0)</f>
        <v>12</v>
      </c>
    </row>
    <row r="4065">
      <c r="A4065" s="1" t="s">
        <v>9600</v>
      </c>
      <c r="B4065" s="1" t="s">
        <v>9601</v>
      </c>
      <c r="C4065" s="1">
        <v>1.0</v>
      </c>
      <c r="D4065" s="1" t="s">
        <v>16113</v>
      </c>
      <c r="E4065" s="2" t="str">
        <f>IFERROR(__xludf.DUMMYFUNCTION("INDEX(SPLIT(A4065, ""_""), 2)"),"water")</f>
        <v>water</v>
      </c>
      <c r="F4065" s="1" t="s">
        <v>9631</v>
      </c>
      <c r="G4065" s="2">
        <f>IFERROR(__xludf.DUMMYFUNCTION("IF(B4065="""","""",COUNTA(SPLIT(B4065,"" "")))"),40.0)</f>
        <v>40</v>
      </c>
    </row>
    <row r="4066">
      <c r="A4066" s="1" t="s">
        <v>9602</v>
      </c>
      <c r="B4066" s="1" t="s">
        <v>9603</v>
      </c>
      <c r="C4066" s="1">
        <v>1.0</v>
      </c>
      <c r="D4066" s="1" t="s">
        <v>16113</v>
      </c>
      <c r="E4066" s="2" t="str">
        <f>IFERROR(__xludf.DUMMYFUNCTION("INDEX(SPLIT(A4066, ""_""), 2)"),"water")</f>
        <v>water</v>
      </c>
      <c r="F4066" s="1" t="s">
        <v>9631</v>
      </c>
      <c r="G4066" s="2">
        <f>IFERROR(__xludf.DUMMYFUNCTION("IF(B4066="""","""",COUNTA(SPLIT(B4066,"" "")))"),30.0)</f>
        <v>30</v>
      </c>
    </row>
    <row r="4067">
      <c r="A4067" s="1" t="s">
        <v>9604</v>
      </c>
      <c r="B4067" s="1" t="s">
        <v>9605</v>
      </c>
      <c r="C4067" s="1">
        <v>2.0</v>
      </c>
      <c r="D4067" s="1" t="s">
        <v>16118</v>
      </c>
      <c r="E4067" s="2" t="str">
        <f>IFERROR(__xludf.DUMMYFUNCTION("INDEX(SPLIT(A4067, ""_""), 2)"),"water")</f>
        <v>water</v>
      </c>
      <c r="F4067" s="1" t="s">
        <v>9631</v>
      </c>
      <c r="G4067" s="2">
        <f>IFERROR(__xludf.DUMMYFUNCTION("IF(B4067="""","""",COUNTA(SPLIT(B4067,"" "")))"),24.0)</f>
        <v>24</v>
      </c>
    </row>
    <row r="4068">
      <c r="A4068" s="1" t="s">
        <v>9606</v>
      </c>
      <c r="B4068" s="1" t="s">
        <v>9607</v>
      </c>
      <c r="C4068" s="1">
        <v>1.0</v>
      </c>
      <c r="D4068" s="1" t="s">
        <v>16113</v>
      </c>
      <c r="E4068" s="2" t="str">
        <f>IFERROR(__xludf.DUMMYFUNCTION("INDEX(SPLIT(A4068, ""_""), 2)"),"water")</f>
        <v>water</v>
      </c>
      <c r="F4068" s="1" t="s">
        <v>9631</v>
      </c>
      <c r="G4068" s="2">
        <f>IFERROR(__xludf.DUMMYFUNCTION("IF(B4068="""","""",COUNTA(SPLIT(B4068,"" "")))"),12.0)</f>
        <v>12</v>
      </c>
    </row>
    <row r="4069">
      <c r="A4069" s="1" t="s">
        <v>9608</v>
      </c>
      <c r="B4069" s="1" t="s">
        <v>9609</v>
      </c>
      <c r="C4069" s="1">
        <v>1.0</v>
      </c>
      <c r="D4069" s="1" t="s">
        <v>16113</v>
      </c>
      <c r="E4069" s="2" t="str">
        <f>IFERROR(__xludf.DUMMYFUNCTION("INDEX(SPLIT(A4069, ""_""), 2)"),"water")</f>
        <v>water</v>
      </c>
      <c r="F4069" s="1" t="s">
        <v>9631</v>
      </c>
      <c r="G4069" s="2">
        <f>IFERROR(__xludf.DUMMYFUNCTION("IF(B4069="""","""",COUNTA(SPLIT(B4069,"" "")))"),7.0)</f>
        <v>7</v>
      </c>
    </row>
    <row r="4070">
      <c r="A4070" s="1" t="s">
        <v>9610</v>
      </c>
      <c r="B4070" s="1" t="s">
        <v>9611</v>
      </c>
      <c r="C4070" s="1">
        <v>1.0</v>
      </c>
      <c r="D4070" s="1" t="s">
        <v>16113</v>
      </c>
      <c r="E4070" s="2" t="str">
        <f>IFERROR(__xludf.DUMMYFUNCTION("INDEX(SPLIT(A4070, ""_""), 2)"),"water")</f>
        <v>water</v>
      </c>
      <c r="F4070" s="1" t="s">
        <v>9631</v>
      </c>
      <c r="G4070" s="2">
        <f>IFERROR(__xludf.DUMMYFUNCTION("IF(B4070="""","""",COUNTA(SPLIT(B4070,"" "")))"),3.0)</f>
        <v>3</v>
      </c>
    </row>
    <row r="4071">
      <c r="A4071" s="1" t="s">
        <v>9612</v>
      </c>
      <c r="B4071" s="1" t="s">
        <v>9613</v>
      </c>
      <c r="C4071" s="1">
        <v>1.0</v>
      </c>
      <c r="D4071" s="1" t="s">
        <v>16113</v>
      </c>
      <c r="E4071" s="2" t="str">
        <f>IFERROR(__xludf.DUMMYFUNCTION("INDEX(SPLIT(A4071, ""_""), 2)"),"water")</f>
        <v>water</v>
      </c>
      <c r="F4071" s="1" t="s">
        <v>9631</v>
      </c>
      <c r="G4071" s="2">
        <f>IFERROR(__xludf.DUMMYFUNCTION("IF(B4071="""","""",COUNTA(SPLIT(B4071,"" "")))"),4.0)</f>
        <v>4</v>
      </c>
    </row>
    <row r="4072">
      <c r="A4072" s="1" t="s">
        <v>9614</v>
      </c>
      <c r="B4072" s="1" t="s">
        <v>9615</v>
      </c>
      <c r="C4072" s="1">
        <v>1.0</v>
      </c>
      <c r="D4072" s="1" t="s">
        <v>16113</v>
      </c>
      <c r="E4072" s="2" t="str">
        <f>IFERROR(__xludf.DUMMYFUNCTION("INDEX(SPLIT(A4072, ""_""), 2)"),"water")</f>
        <v>water</v>
      </c>
      <c r="F4072" s="1" t="s">
        <v>9631</v>
      </c>
      <c r="G4072" s="2">
        <f>IFERROR(__xludf.DUMMYFUNCTION("IF(B4072="""","""",COUNTA(SPLIT(B4072,"" "")))"),9.0)</f>
        <v>9</v>
      </c>
    </row>
    <row r="4073">
      <c r="A4073" s="1" t="s">
        <v>9616</v>
      </c>
      <c r="B4073" s="1" t="s">
        <v>9617</v>
      </c>
      <c r="C4073" s="1">
        <v>1.0</v>
      </c>
      <c r="D4073" s="1" t="s">
        <v>16113</v>
      </c>
      <c r="E4073" s="2" t="str">
        <f>IFERROR(__xludf.DUMMYFUNCTION("INDEX(SPLIT(A4073, ""_""), 2)"),"water")</f>
        <v>water</v>
      </c>
      <c r="F4073" s="1" t="s">
        <v>9631</v>
      </c>
      <c r="G4073" s="2">
        <f>IFERROR(__xludf.DUMMYFUNCTION("IF(B4073="""","""",COUNTA(SPLIT(B4073,"" "")))"),5.0)</f>
        <v>5</v>
      </c>
    </row>
    <row r="4074">
      <c r="A4074" s="1" t="s">
        <v>9618</v>
      </c>
      <c r="B4074" s="1" t="s">
        <v>9619</v>
      </c>
      <c r="C4074" s="1">
        <v>1.0</v>
      </c>
      <c r="D4074" s="1" t="s">
        <v>16113</v>
      </c>
      <c r="E4074" s="2" t="str">
        <f>IFERROR(__xludf.DUMMYFUNCTION("INDEX(SPLIT(A4074, ""_""), 2)"),"water")</f>
        <v>water</v>
      </c>
      <c r="F4074" s="1" t="s">
        <v>9631</v>
      </c>
      <c r="G4074" s="2">
        <f>IFERROR(__xludf.DUMMYFUNCTION("IF(B4074="""","""",COUNTA(SPLIT(B4074,"" "")))"),5.0)</f>
        <v>5</v>
      </c>
    </row>
    <row r="4075">
      <c r="A4075" s="1" t="s">
        <v>9620</v>
      </c>
      <c r="B4075" s="1" t="s">
        <v>9621</v>
      </c>
      <c r="C4075" s="1">
        <v>1.0</v>
      </c>
      <c r="D4075" s="1" t="s">
        <v>16113</v>
      </c>
      <c r="E4075" s="2" t="str">
        <f>IFERROR(__xludf.DUMMYFUNCTION("INDEX(SPLIT(A4075, ""_""), 2)"),"water")</f>
        <v>water</v>
      </c>
      <c r="F4075" s="1" t="s">
        <v>9631</v>
      </c>
      <c r="G4075" s="2">
        <f>IFERROR(__xludf.DUMMYFUNCTION("IF(B4075="""","""",COUNTA(SPLIT(B4075,"" "")))"),20.0)</f>
        <v>20</v>
      </c>
    </row>
    <row r="4076">
      <c r="A4076" s="1" t="s">
        <v>9622</v>
      </c>
      <c r="B4076" s="1" t="s">
        <v>9623</v>
      </c>
      <c r="C4076" s="1">
        <v>1.0</v>
      </c>
      <c r="D4076" s="1" t="s">
        <v>16113</v>
      </c>
      <c r="E4076" s="2" t="str">
        <f>IFERROR(__xludf.DUMMYFUNCTION("INDEX(SPLIT(A4076, ""_""), 2)"),"water")</f>
        <v>water</v>
      </c>
      <c r="F4076" s="1" t="s">
        <v>9631</v>
      </c>
      <c r="G4076" s="2">
        <f>IFERROR(__xludf.DUMMYFUNCTION("IF(B4076="""","""",COUNTA(SPLIT(B4076,"" "")))"),43.0)</f>
        <v>43</v>
      </c>
    </row>
    <row r="4077">
      <c r="A4077" s="1" t="s">
        <v>9624</v>
      </c>
      <c r="B4077" s="1" t="s">
        <v>9625</v>
      </c>
      <c r="C4077" s="1">
        <v>2.0</v>
      </c>
      <c r="D4077" s="1" t="s">
        <v>16118</v>
      </c>
      <c r="E4077" s="2" t="str">
        <f>IFERROR(__xludf.DUMMYFUNCTION("INDEX(SPLIT(A4077, ""_""), 2)"),"water")</f>
        <v>water</v>
      </c>
      <c r="F4077" s="1" t="s">
        <v>9631</v>
      </c>
      <c r="G4077" s="2">
        <f>IFERROR(__xludf.DUMMYFUNCTION("IF(B4077="""","""",COUNTA(SPLIT(B4077,"" "")))"),37.0)</f>
        <v>37</v>
      </c>
    </row>
    <row r="4078">
      <c r="A4078" s="1" t="s">
        <v>9626</v>
      </c>
      <c r="B4078" s="1" t="s">
        <v>9627</v>
      </c>
      <c r="C4078" s="1">
        <v>2.0</v>
      </c>
      <c r="D4078" s="1" t="s">
        <v>16118</v>
      </c>
      <c r="E4078" s="2" t="str">
        <f>IFERROR(__xludf.DUMMYFUNCTION("INDEX(SPLIT(A4078, ""_""), 2)"),"water")</f>
        <v>water</v>
      </c>
      <c r="F4078" s="1" t="s">
        <v>9631</v>
      </c>
      <c r="G4078" s="2">
        <f>IFERROR(__xludf.DUMMYFUNCTION("IF(B4078="""","""",COUNTA(SPLIT(B4078,"" "")))"),27.0)</f>
        <v>27</v>
      </c>
    </row>
    <row r="4079">
      <c r="A4079" s="1" t="s">
        <v>9628</v>
      </c>
      <c r="B4079" s="1" t="s">
        <v>9629</v>
      </c>
      <c r="C4079" s="1">
        <v>1.0</v>
      </c>
      <c r="D4079" s="1" t="s">
        <v>16113</v>
      </c>
      <c r="E4079" s="2" t="str">
        <f>IFERROR(__xludf.DUMMYFUNCTION("INDEX(SPLIT(A4079, ""_""), 2)"),"water")</f>
        <v>water</v>
      </c>
      <c r="F4079" s="1" t="s">
        <v>9631</v>
      </c>
      <c r="G4079" s="2">
        <f>IFERROR(__xludf.DUMMYFUNCTION("IF(B4079="""","""",COUNTA(SPLIT(B4079,"" "")))"),22.0)</f>
        <v>22</v>
      </c>
    </row>
    <row r="4080">
      <c r="A4080" s="1" t="s">
        <v>9630</v>
      </c>
      <c r="B4080" s="1" t="s">
        <v>9631</v>
      </c>
      <c r="C4080" s="1">
        <v>1.0</v>
      </c>
      <c r="D4080" s="1" t="s">
        <v>16113</v>
      </c>
      <c r="E4080" s="2" t="str">
        <f>IFERROR(__xludf.DUMMYFUNCTION("INDEX(SPLIT(A4080, ""_""), 2)"),"water")</f>
        <v>water</v>
      </c>
      <c r="F4080" s="1" t="s">
        <v>9631</v>
      </c>
      <c r="G4080" s="2">
        <f>IFERROR(__xludf.DUMMYFUNCTION("IF(B4080="""","""",COUNTA(SPLIT(B4080,"" "")))"),3.0)</f>
        <v>3</v>
      </c>
    </row>
    <row r="4081">
      <c r="A4081" s="1" t="s">
        <v>9632</v>
      </c>
      <c r="B4081" s="1" t="s">
        <v>9633</v>
      </c>
      <c r="C4081" s="1">
        <v>1.0</v>
      </c>
      <c r="D4081" s="1" t="s">
        <v>16113</v>
      </c>
      <c r="E4081" s="2" t="str">
        <f>IFERROR(__xludf.DUMMYFUNCTION("INDEX(SPLIT(A4081, ""_""), 2)"),"water")</f>
        <v>water</v>
      </c>
      <c r="F4081" s="1" t="s">
        <v>9631</v>
      </c>
      <c r="G4081" s="2">
        <f>IFERROR(__xludf.DUMMYFUNCTION("IF(B4081="""","""",COUNTA(SPLIT(B4081,"" "")))"),32.0)</f>
        <v>32</v>
      </c>
    </row>
    <row r="4082">
      <c r="A4082" s="1" t="s">
        <v>9634</v>
      </c>
      <c r="B4082" s="1" t="s">
        <v>9635</v>
      </c>
      <c r="C4082" s="1">
        <v>1.0</v>
      </c>
      <c r="D4082" s="1" t="s">
        <v>16113</v>
      </c>
      <c r="E4082" s="2" t="str">
        <f>IFERROR(__xludf.DUMMYFUNCTION("INDEX(SPLIT(A4082, ""_""), 2)"),"water")</f>
        <v>water</v>
      </c>
      <c r="F4082" s="1" t="s">
        <v>9631</v>
      </c>
      <c r="G4082" s="2">
        <f>IFERROR(__xludf.DUMMYFUNCTION("IF(B4082="""","""",COUNTA(SPLIT(B4082,"" "")))"),26.0)</f>
        <v>26</v>
      </c>
    </row>
    <row r="4083">
      <c r="A4083" s="1" t="s">
        <v>9636</v>
      </c>
      <c r="B4083" s="1" t="s">
        <v>9637</v>
      </c>
      <c r="C4083" s="1">
        <v>2.0</v>
      </c>
      <c r="D4083" s="1" t="s">
        <v>16118</v>
      </c>
      <c r="E4083" s="2" t="str">
        <f>IFERROR(__xludf.DUMMYFUNCTION("INDEX(SPLIT(A4083, ""_""), 2)"),"water")</f>
        <v>water</v>
      </c>
      <c r="F4083" s="1" t="s">
        <v>9631</v>
      </c>
      <c r="G4083" s="2">
        <f>IFERROR(__xludf.DUMMYFUNCTION("IF(B4083="""","""",COUNTA(SPLIT(B4083,"" "")))"),18.0)</f>
        <v>18</v>
      </c>
    </row>
    <row r="4084">
      <c r="A4084" s="1" t="s">
        <v>9638</v>
      </c>
      <c r="B4084" s="1" t="s">
        <v>9639</v>
      </c>
      <c r="C4084" s="1">
        <v>1.0</v>
      </c>
      <c r="D4084" s="1" t="s">
        <v>16113</v>
      </c>
      <c r="E4084" s="2" t="str">
        <f>IFERROR(__xludf.DUMMYFUNCTION("INDEX(SPLIT(A4084, ""_""), 2)"),"water")</f>
        <v>water</v>
      </c>
      <c r="F4084" s="1" t="s">
        <v>9631</v>
      </c>
      <c r="G4084" s="2">
        <f>IFERROR(__xludf.DUMMYFUNCTION("IF(B4084="""","""",COUNTA(SPLIT(B4084,"" "")))"),20.0)</f>
        <v>20</v>
      </c>
    </row>
    <row r="4085">
      <c r="A4085" s="1" t="s">
        <v>9640</v>
      </c>
      <c r="B4085" s="1" t="s">
        <v>9641</v>
      </c>
      <c r="C4085" s="1">
        <v>2.0</v>
      </c>
      <c r="D4085" s="1" t="s">
        <v>16118</v>
      </c>
      <c r="E4085" s="2" t="str">
        <f>IFERROR(__xludf.DUMMYFUNCTION("INDEX(SPLIT(A4085, ""_""), 2)"),"water")</f>
        <v>water</v>
      </c>
      <c r="F4085" s="1" t="s">
        <v>9631</v>
      </c>
      <c r="G4085" s="2">
        <f>IFERROR(__xludf.DUMMYFUNCTION("IF(B4085="""","""",COUNTA(SPLIT(B4085,"" "")))"),25.0)</f>
        <v>25</v>
      </c>
    </row>
    <row r="4086">
      <c r="A4086" s="1" t="s">
        <v>9642</v>
      </c>
      <c r="B4086" s="1" t="s">
        <v>9643</v>
      </c>
      <c r="C4086" s="1">
        <v>1.0</v>
      </c>
      <c r="D4086" s="1" t="s">
        <v>16113</v>
      </c>
      <c r="E4086" s="2" t="str">
        <f>IFERROR(__xludf.DUMMYFUNCTION("INDEX(SPLIT(A4086, ""_""), 2)"),"water")</f>
        <v>water</v>
      </c>
      <c r="F4086" s="1" t="s">
        <v>9631</v>
      </c>
      <c r="G4086" s="2">
        <f>IFERROR(__xludf.DUMMYFUNCTION("IF(B4086="""","""",COUNTA(SPLIT(B4086,"" "")))"),8.0)</f>
        <v>8</v>
      </c>
    </row>
    <row r="4087">
      <c r="A4087" s="1" t="s">
        <v>9644</v>
      </c>
      <c r="B4087" s="1" t="s">
        <v>9645</v>
      </c>
      <c r="C4087" s="1">
        <v>2.0</v>
      </c>
      <c r="D4087" s="1" t="s">
        <v>16118</v>
      </c>
      <c r="E4087" s="2" t="str">
        <f>IFERROR(__xludf.DUMMYFUNCTION("INDEX(SPLIT(A4087, ""_""), 2)"),"water")</f>
        <v>water</v>
      </c>
      <c r="F4087" s="1" t="s">
        <v>9631</v>
      </c>
      <c r="G4087" s="2">
        <f>IFERROR(__xludf.DUMMYFUNCTION("IF(B4087="""","""",COUNTA(SPLIT(B4087,"" "")))"),18.0)</f>
        <v>18</v>
      </c>
    </row>
    <row r="4088">
      <c r="A4088" s="1" t="s">
        <v>9646</v>
      </c>
      <c r="B4088" s="1" t="s">
        <v>9647</v>
      </c>
      <c r="C4088" s="1">
        <v>1.0</v>
      </c>
      <c r="D4088" s="1" t="s">
        <v>16113</v>
      </c>
      <c r="E4088" s="2" t="str">
        <f>IFERROR(__xludf.DUMMYFUNCTION("INDEX(SPLIT(A4088, ""_""), 2)"),"water")</f>
        <v>water</v>
      </c>
      <c r="F4088" s="1" t="s">
        <v>9631</v>
      </c>
      <c r="G4088" s="2">
        <f>IFERROR(__xludf.DUMMYFUNCTION("IF(B4088="""","""",COUNTA(SPLIT(B4088,"" "")))"),21.0)</f>
        <v>21</v>
      </c>
    </row>
    <row r="4089">
      <c r="A4089" s="1" t="s">
        <v>9648</v>
      </c>
      <c r="B4089" s="1" t="s">
        <v>9649</v>
      </c>
      <c r="C4089" s="1">
        <v>1.0</v>
      </c>
      <c r="D4089" s="1" t="s">
        <v>16113</v>
      </c>
      <c r="E4089" s="2" t="str">
        <f>IFERROR(__xludf.DUMMYFUNCTION("INDEX(SPLIT(A4089, ""_""), 2)"),"water")</f>
        <v>water</v>
      </c>
      <c r="F4089" s="1" t="s">
        <v>9631</v>
      </c>
      <c r="G4089" s="2">
        <f>IFERROR(__xludf.DUMMYFUNCTION("IF(B4089="""","""",COUNTA(SPLIT(B4089,"" "")))"),14.0)</f>
        <v>14</v>
      </c>
    </row>
    <row r="4090">
      <c r="A4090" s="1" t="s">
        <v>9650</v>
      </c>
      <c r="B4090" s="1" t="s">
        <v>9651</v>
      </c>
      <c r="C4090" s="1">
        <v>1.0</v>
      </c>
      <c r="D4090" s="1" t="s">
        <v>16113</v>
      </c>
      <c r="E4090" s="2" t="str">
        <f>IFERROR(__xludf.DUMMYFUNCTION("INDEX(SPLIT(A4090, ""_""), 2)"),"water")</f>
        <v>water</v>
      </c>
      <c r="F4090" s="1" t="s">
        <v>9631</v>
      </c>
      <c r="G4090" s="2">
        <f>IFERROR(__xludf.DUMMYFUNCTION("IF(B4090="""","""",COUNTA(SPLIT(B4090,"" "")))"),25.0)</f>
        <v>25</v>
      </c>
    </row>
    <row r="4091">
      <c r="A4091" s="1" t="s">
        <v>9652</v>
      </c>
      <c r="B4091" s="1" t="s">
        <v>9653</v>
      </c>
      <c r="C4091" s="1">
        <v>2.0</v>
      </c>
      <c r="D4091" s="1" t="s">
        <v>16118</v>
      </c>
      <c r="E4091" s="2" t="str">
        <f>IFERROR(__xludf.DUMMYFUNCTION("INDEX(SPLIT(A4091, ""_""), 2)"),"water")</f>
        <v>water</v>
      </c>
      <c r="F4091" s="1" t="s">
        <v>9631</v>
      </c>
      <c r="G4091" s="2">
        <f>IFERROR(__xludf.DUMMYFUNCTION("IF(B4091="""","""",COUNTA(SPLIT(B4091,"" "")))"),19.0)</f>
        <v>19</v>
      </c>
    </row>
    <row r="4092">
      <c r="A4092" s="1" t="s">
        <v>9654</v>
      </c>
      <c r="B4092" s="1" t="s">
        <v>9655</v>
      </c>
      <c r="C4092" s="1">
        <v>1.0</v>
      </c>
      <c r="D4092" s="1" t="s">
        <v>16113</v>
      </c>
      <c r="E4092" s="2" t="str">
        <f>IFERROR(__xludf.DUMMYFUNCTION("INDEX(SPLIT(A4092, ""_""), 2)"),"water")</f>
        <v>water</v>
      </c>
      <c r="F4092" s="1" t="s">
        <v>9631</v>
      </c>
      <c r="G4092" s="2">
        <f>IFERROR(__xludf.DUMMYFUNCTION("IF(B4092="""","""",COUNTA(SPLIT(B4092,"" "")))"),21.0)</f>
        <v>21</v>
      </c>
    </row>
    <row r="4093">
      <c r="A4093" s="1" t="s">
        <v>9656</v>
      </c>
      <c r="B4093" s="1" t="s">
        <v>9657</v>
      </c>
      <c r="C4093" s="1">
        <v>2.0</v>
      </c>
      <c r="D4093" s="1" t="s">
        <v>16118</v>
      </c>
      <c r="E4093" s="2" t="str">
        <f>IFERROR(__xludf.DUMMYFUNCTION("INDEX(SPLIT(A4093, ""_""), 2)"),"water")</f>
        <v>water</v>
      </c>
      <c r="F4093" s="1" t="s">
        <v>9631</v>
      </c>
      <c r="G4093" s="2">
        <f>IFERROR(__xludf.DUMMYFUNCTION("IF(B4093="""","""",COUNTA(SPLIT(B4093,"" "")))"),7.0)</f>
        <v>7</v>
      </c>
    </row>
    <row r="4094">
      <c r="A4094" s="1" t="s">
        <v>9658</v>
      </c>
      <c r="B4094" s="1" t="s">
        <v>9659</v>
      </c>
      <c r="C4094" s="1">
        <v>1.0</v>
      </c>
      <c r="D4094" s="1" t="s">
        <v>16113</v>
      </c>
      <c r="E4094" s="2" t="str">
        <f>IFERROR(__xludf.DUMMYFUNCTION("INDEX(SPLIT(A4094, ""_""), 2)"),"water")</f>
        <v>water</v>
      </c>
      <c r="F4094" s="1" t="s">
        <v>9631</v>
      </c>
      <c r="G4094" s="2">
        <f>IFERROR(__xludf.DUMMYFUNCTION("IF(B4094="""","""",COUNTA(SPLIT(B4094,"" "")))"),35.0)</f>
        <v>35</v>
      </c>
    </row>
    <row r="4095">
      <c r="A4095" s="1" t="s">
        <v>9660</v>
      </c>
      <c r="B4095" s="1" t="s">
        <v>9661</v>
      </c>
      <c r="C4095" s="1">
        <v>1.0</v>
      </c>
      <c r="D4095" s="1" t="s">
        <v>16113</v>
      </c>
      <c r="E4095" s="2" t="str">
        <f>IFERROR(__xludf.DUMMYFUNCTION("INDEX(SPLIT(A4095, ""_""), 2)"),"water")</f>
        <v>water</v>
      </c>
      <c r="F4095" s="1" t="s">
        <v>9631</v>
      </c>
      <c r="G4095" s="2">
        <f>IFERROR(__xludf.DUMMYFUNCTION("IF(B4095="""","""",COUNTA(SPLIT(B4095,"" "")))"),48.0)</f>
        <v>48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16161</v>
      </c>
      <c r="B1" s="1" t="s">
        <v>16171</v>
      </c>
      <c r="C1" s="1" t="s">
        <v>16158</v>
      </c>
      <c r="D1" s="1" t="s">
        <v>6</v>
      </c>
    </row>
    <row r="2">
      <c r="A2" s="1" t="s">
        <v>812</v>
      </c>
      <c r="B2" s="1">
        <v>17.0</v>
      </c>
      <c r="C2" s="2">
        <f>countif(VO_text!$C:$C, B2)</f>
        <v>59</v>
      </c>
      <c r="D2" s="2">
        <f>SUMIF(VO_text!$C:$C,B2,VO_text!$G:$G)</f>
        <v>838</v>
      </c>
    </row>
    <row r="3">
      <c r="A3" s="1" t="s">
        <v>818</v>
      </c>
      <c r="B3" s="1">
        <v>3.0</v>
      </c>
      <c r="C3" s="2">
        <f>countif(VO_text!$C:$C, B3)</f>
        <v>110</v>
      </c>
      <c r="D3" s="2">
        <f>SUMIF(VO_text!$C:$C,B3,VO_text!$G:$G)</f>
        <v>2014</v>
      </c>
    </row>
    <row r="4">
      <c r="A4" s="1" t="s">
        <v>16098</v>
      </c>
      <c r="B4" s="1">
        <v>4.0</v>
      </c>
      <c r="C4" s="2">
        <f>countif(VO_text!$C:$C, B4)</f>
        <v>8</v>
      </c>
      <c r="D4" s="2">
        <f>SUMIF(VO_text!$C:$C,B4,VO_text!$G:$G)</f>
        <v>74</v>
      </c>
    </row>
    <row r="5">
      <c r="A5" s="1" t="s">
        <v>16100</v>
      </c>
      <c r="B5" s="1">
        <v>5.0</v>
      </c>
      <c r="C5" s="2">
        <f>countif(VO_text!$C:$C, B5)</f>
        <v>7</v>
      </c>
      <c r="D5" s="2">
        <f>SUMIF(VO_text!$C:$C,B5,VO_text!$G:$G)</f>
        <v>65</v>
      </c>
    </row>
    <row r="6">
      <c r="A6" s="1" t="s">
        <v>16102</v>
      </c>
      <c r="B6" s="3" t="s">
        <v>16172</v>
      </c>
      <c r="C6" s="2">
        <f>countif(VO_text!$C:$C, B6)</f>
        <v>0</v>
      </c>
      <c r="D6" s="2">
        <f>SUMIF(VO_text!$C:$C,B6,VO_text!$G:$G)</f>
        <v>0</v>
      </c>
    </row>
    <row r="7">
      <c r="A7" s="1" t="s">
        <v>16104</v>
      </c>
      <c r="B7" s="1">
        <v>7.0</v>
      </c>
      <c r="C7" s="2">
        <f>countif(VO_text!$C:$C, B7)</f>
        <v>60</v>
      </c>
      <c r="D7" s="2">
        <f>SUMIF(VO_text!$C:$C,B7,VO_text!$G:$G)</f>
        <v>1105</v>
      </c>
    </row>
    <row r="8">
      <c r="A8" s="1" t="s">
        <v>16106</v>
      </c>
      <c r="B8" s="1">
        <v>15.0</v>
      </c>
      <c r="C8" s="2">
        <f>countif(VO_text!$C:$C, B8)</f>
        <v>49</v>
      </c>
      <c r="D8" s="2">
        <f>SUMIF(VO_text!$C:$C,B8,VO_text!$G:$G)</f>
        <v>803</v>
      </c>
    </row>
    <row r="9">
      <c r="A9" s="1" t="s">
        <v>6082</v>
      </c>
      <c r="B9" s="1">
        <v>20.0</v>
      </c>
      <c r="C9" s="2">
        <f>countif(VO_text!$C:$C, B9)</f>
        <v>31</v>
      </c>
      <c r="D9" s="2">
        <f>SUMIF(VO_text!$C:$C,B9,VO_text!$G:$G)</f>
        <v>490</v>
      </c>
    </row>
    <row r="10">
      <c r="A10" s="1" t="s">
        <v>954</v>
      </c>
      <c r="B10" s="3" t="s">
        <v>16172</v>
      </c>
      <c r="C10" s="2">
        <f>countif(VO_text!$C:$C, B10)</f>
        <v>0</v>
      </c>
      <c r="D10" s="2">
        <f>SUMIF(VO_text!$C:$C,B10,VO_text!$G:$G)</f>
        <v>0</v>
      </c>
    </row>
    <row r="11">
      <c r="A11" s="1" t="s">
        <v>836</v>
      </c>
      <c r="B11" s="1">
        <v>16.0</v>
      </c>
      <c r="C11" s="2">
        <f>countif(VO_text!$C:$C, B11)</f>
        <v>53</v>
      </c>
      <c r="D11" s="2">
        <f>SUMIF(VO_text!$C:$C,B11,VO_text!$G:$G)</f>
        <v>594</v>
      </c>
    </row>
    <row r="12">
      <c r="A12" s="1" t="s">
        <v>1128</v>
      </c>
      <c r="B12" s="1">
        <v>6.0</v>
      </c>
      <c r="C12" s="2">
        <f>countif(VO_text!$C:$C, B12)</f>
        <v>25</v>
      </c>
      <c r="D12" s="2">
        <f>SUMIF(VO_text!$C:$C,B12,VO_text!$G:$G)</f>
        <v>317</v>
      </c>
    </row>
    <row r="13">
      <c r="A13" s="1" t="s">
        <v>1172</v>
      </c>
      <c r="B13" s="1">
        <v>8.0</v>
      </c>
      <c r="C13" s="2">
        <f>countif(VO_text!$C:$C, B13)</f>
        <v>55</v>
      </c>
      <c r="D13" s="2">
        <f>SUMIF(VO_text!$C:$C,B13,VO_text!$G:$G)</f>
        <v>979</v>
      </c>
    </row>
    <row r="14">
      <c r="A14" s="1" t="s">
        <v>16113</v>
      </c>
      <c r="B14" s="1">
        <v>1.0</v>
      </c>
      <c r="C14" s="2">
        <f>countif(VO_text!$C:$C, B14)</f>
        <v>2523</v>
      </c>
      <c r="D14" s="2">
        <f>SUMIF(VO_text!$C:$C,B14,VO_text!$G:$G)</f>
        <v>52415</v>
      </c>
    </row>
    <row r="15">
      <c r="A15" s="1" t="s">
        <v>16115</v>
      </c>
      <c r="B15" s="1">
        <v>10.0</v>
      </c>
      <c r="C15" s="2">
        <f>countif(VO_text!$C:$C, B15)</f>
        <v>14</v>
      </c>
      <c r="D15" s="2">
        <f>SUMIF(VO_text!$C:$C,B15,VO_text!$G:$G)</f>
        <v>108</v>
      </c>
    </row>
    <row r="16">
      <c r="A16" s="1" t="s">
        <v>1276</v>
      </c>
      <c r="B16" s="1">
        <v>14.0</v>
      </c>
      <c r="C16" s="2">
        <f>countif(VO_text!$C:$C, B16)</f>
        <v>30</v>
      </c>
      <c r="D16" s="2">
        <f>SUMIF(VO_text!$C:$C,B16,VO_text!$G:$G)</f>
        <v>310</v>
      </c>
    </row>
    <row r="17">
      <c r="A17" s="1" t="s">
        <v>16118</v>
      </c>
      <c r="B17" s="1">
        <v>2.0</v>
      </c>
      <c r="C17" s="2">
        <f>countif(VO_text!$C:$C, B17)</f>
        <v>841</v>
      </c>
      <c r="D17" s="2">
        <f>SUMIF(VO_text!$C:$C,B17,VO_text!$G:$G)</f>
        <v>12763</v>
      </c>
    </row>
    <row r="18">
      <c r="A18" s="1" t="s">
        <v>16120</v>
      </c>
      <c r="B18" s="1">
        <v>9.0</v>
      </c>
      <c r="C18" s="2">
        <f>countif(VO_text!$C:$C, B18)</f>
        <v>149</v>
      </c>
      <c r="D18" s="2">
        <f>SUMIF(VO_text!$C:$C,B18,VO_text!$G:$G)</f>
        <v>2334</v>
      </c>
    </row>
    <row r="19">
      <c r="A19" s="1" t="s">
        <v>16122</v>
      </c>
      <c r="B19" s="1">
        <v>11.0</v>
      </c>
      <c r="C19" s="2">
        <f>countif(VO_text!$C:$C, B19)</f>
        <v>41</v>
      </c>
      <c r="D19" s="2">
        <f>SUMIF(VO_text!$C:$C,B19,VO_text!$G:$G)</f>
        <v>491</v>
      </c>
    </row>
    <row r="20">
      <c r="A20" s="1" t="s">
        <v>16124</v>
      </c>
      <c r="B20" s="1">
        <v>12.0</v>
      </c>
      <c r="C20" s="2">
        <f>countif(VO_text!$C:$C, B20)</f>
        <v>32</v>
      </c>
      <c r="D20" s="2">
        <f>SUMIF(VO_text!$C:$C,B20,VO_text!$G:$G)</f>
        <v>343</v>
      </c>
    </row>
    <row r="21">
      <c r="A21" s="1" t="s">
        <v>16126</v>
      </c>
      <c r="B21" s="1">
        <v>13.0</v>
      </c>
      <c r="C21" s="2">
        <f>countif(VO_text!$C:$C, B21)</f>
        <v>7</v>
      </c>
      <c r="D21" s="2">
        <f>SUMIF(VO_text!$C:$C,B21,VO_text!$G:$G)</f>
        <v>46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88"/>
    <col customWidth="1" min="2" max="2" width="15.75"/>
  </cols>
  <sheetData>
    <row r="1">
      <c r="A1" s="1" t="s">
        <v>16163</v>
      </c>
      <c r="B1" s="1" t="s">
        <v>16162</v>
      </c>
      <c r="C1" s="1" t="s">
        <v>16158</v>
      </c>
      <c r="D1" s="1" t="s">
        <v>6</v>
      </c>
    </row>
    <row r="2">
      <c r="A2" s="4" t="s">
        <v>1574</v>
      </c>
      <c r="B2" s="2" t="str">
        <f t="array" ref="B2:B54">UNIQUE(VO_text!E2:E4095)</f>
        <v>artefact</v>
      </c>
      <c r="C2" s="2">
        <f>COUNTIF(VO_text!$E:$E, B2)</f>
        <v>60</v>
      </c>
      <c r="D2" s="2">
        <f>SUMIF(VO_text!$E:$E, B2, VO_text!$G:$G)</f>
        <v>1121</v>
      </c>
    </row>
    <row r="3">
      <c r="A3" s="4" t="s">
        <v>1670</v>
      </c>
      <c r="B3" s="2" t="s">
        <v>16173</v>
      </c>
      <c r="C3" s="2">
        <f>COUNTIF(VO_text!$E:$E, B3)</f>
        <v>64</v>
      </c>
      <c r="D3" s="2">
        <f>SUMIF(VO_text!$E:$E, B3, VO_text!$G:$G)</f>
        <v>1308</v>
      </c>
    </row>
    <row r="4">
      <c r="A4" s="4" t="s">
        <v>1822</v>
      </c>
      <c r="B4" s="2" t="s">
        <v>16174</v>
      </c>
      <c r="C4" s="2">
        <f>COUNTIF(VO_text!$E:$E, B4)</f>
        <v>60</v>
      </c>
      <c r="D4" s="2">
        <f>SUMIF(VO_text!$E:$E, B4, VO_text!$G:$G)</f>
        <v>1200</v>
      </c>
    </row>
    <row r="5">
      <c r="A5" s="4" t="s">
        <v>1961</v>
      </c>
      <c r="B5" s="2" t="s">
        <v>16175</v>
      </c>
      <c r="C5" s="2">
        <f>COUNTIF(VO_text!$E:$E, B5)</f>
        <v>49</v>
      </c>
      <c r="D5" s="2">
        <f>SUMIF(VO_text!$E:$E, B5, VO_text!$G:$G)</f>
        <v>1002</v>
      </c>
    </row>
    <row r="6">
      <c r="A6" s="4" t="s">
        <v>2063</v>
      </c>
      <c r="B6" s="2" t="s">
        <v>16176</v>
      </c>
      <c r="C6" s="2">
        <f>COUNTIF(VO_text!$E:$E, B6)</f>
        <v>48</v>
      </c>
      <c r="D6" s="2">
        <f>SUMIF(VO_text!$E:$E, B6, VO_text!$G:$G)</f>
        <v>988</v>
      </c>
    </row>
    <row r="7">
      <c r="A7" s="4" t="s">
        <v>2179</v>
      </c>
      <c r="B7" s="2" t="s">
        <v>16177</v>
      </c>
      <c r="C7" s="2">
        <f>COUNTIF(VO_text!$E:$E, B7)</f>
        <v>70</v>
      </c>
      <c r="D7" s="2">
        <f>SUMIF(VO_text!$E:$E, B7, VO_text!$G:$G)</f>
        <v>1805</v>
      </c>
    </row>
    <row r="8">
      <c r="A8" s="5" t="s">
        <v>16165</v>
      </c>
      <c r="B8" s="2" t="s">
        <v>16178</v>
      </c>
      <c r="C8" s="2">
        <f>COUNTIF(VO_text!$E:$E, B8)</f>
        <v>3</v>
      </c>
      <c r="D8" s="2">
        <f>SUMIF(VO_text!$E:$E, B8, VO_text!$G:$G)</f>
        <v>26</v>
      </c>
    </row>
    <row r="9">
      <c r="A9" s="4" t="s">
        <v>2273</v>
      </c>
      <c r="B9" s="2" t="s">
        <v>16179</v>
      </c>
      <c r="C9" s="2">
        <f>COUNTIF(VO_text!$E:$E, B9)</f>
        <v>41</v>
      </c>
      <c r="D9" s="2">
        <f>SUMIF(VO_text!$E:$E, B9, VO_text!$G:$G)</f>
        <v>931</v>
      </c>
    </row>
    <row r="10">
      <c r="A10" s="4" t="s">
        <v>2351</v>
      </c>
      <c r="B10" s="2" t="s">
        <v>16180</v>
      </c>
      <c r="C10" s="2">
        <f>COUNTIF(VO_text!$E:$E, B10)</f>
        <v>93</v>
      </c>
      <c r="D10" s="2">
        <f>SUMIF(VO_text!$E:$E, B10, VO_text!$G:$G)</f>
        <v>1758</v>
      </c>
    </row>
    <row r="11">
      <c r="A11" s="4" t="s">
        <v>2679</v>
      </c>
      <c r="B11" s="2" t="s">
        <v>16181</v>
      </c>
      <c r="C11" s="2">
        <f>COUNTIF(VO_text!$E:$E, B11)</f>
        <v>115</v>
      </c>
      <c r="D11" s="2">
        <f>SUMIF(VO_text!$E:$E, B11, VO_text!$G:$G)</f>
        <v>2070</v>
      </c>
    </row>
    <row r="12">
      <c r="A12" s="4" t="s">
        <v>2789</v>
      </c>
      <c r="B12" s="2" t="s">
        <v>16182</v>
      </c>
      <c r="C12" s="2">
        <f>COUNTIF(VO_text!$E:$E, B12)</f>
        <v>49</v>
      </c>
      <c r="D12" s="2">
        <f>SUMIF(VO_text!$E:$E, B12, VO_text!$G:$G)</f>
        <v>873</v>
      </c>
    </row>
    <row r="13">
      <c r="A13" s="4" t="s">
        <v>2915</v>
      </c>
      <c r="B13" s="2" t="s">
        <v>16183</v>
      </c>
      <c r="C13" s="2">
        <f>COUNTIF(VO_text!$E:$E, B13)</f>
        <v>83</v>
      </c>
      <c r="D13" s="2">
        <f>SUMIF(VO_text!$E:$E, B13, VO_text!$G:$G)</f>
        <v>1842</v>
      </c>
    </row>
    <row r="14">
      <c r="A14" s="4" t="s">
        <v>93</v>
      </c>
      <c r="B14" s="2" t="s">
        <v>16184</v>
      </c>
      <c r="C14" s="2">
        <f>COUNTIF(VO_text!$E:$E, B14)</f>
        <v>128</v>
      </c>
      <c r="D14" s="2">
        <f>SUMIF(VO_text!$E:$E, B14, VO_text!$G:$G)</f>
        <v>2466</v>
      </c>
    </row>
    <row r="15">
      <c r="A15" s="4" t="s">
        <v>3299</v>
      </c>
      <c r="B15" s="2" t="s">
        <v>16185</v>
      </c>
      <c r="C15" s="2">
        <f>COUNTIF(VO_text!$E:$E, B15)</f>
        <v>77</v>
      </c>
      <c r="D15" s="2">
        <f>SUMIF(VO_text!$E:$E, B15, VO_text!$G:$G)</f>
        <v>1442</v>
      </c>
    </row>
    <row r="16">
      <c r="A16" s="4" t="s">
        <v>3505</v>
      </c>
      <c r="B16" s="2" t="s">
        <v>16186</v>
      </c>
      <c r="C16" s="2">
        <f>COUNTIF(VO_text!$E:$E, B16)</f>
        <v>80</v>
      </c>
      <c r="D16" s="2">
        <f>SUMIF(VO_text!$E:$E, B16, VO_text!$G:$G)</f>
        <v>1828</v>
      </c>
    </row>
    <row r="17">
      <c r="A17" s="4" t="s">
        <v>3639</v>
      </c>
      <c r="B17" s="2" t="s">
        <v>16187</v>
      </c>
      <c r="C17" s="2">
        <f>COUNTIF(VO_text!$E:$E, B17)</f>
        <v>79</v>
      </c>
      <c r="D17" s="2">
        <f>SUMIF(VO_text!$E:$E, B17, VO_text!$G:$G)</f>
        <v>1680</v>
      </c>
    </row>
    <row r="18">
      <c r="A18" s="4" t="s">
        <v>3807</v>
      </c>
      <c r="B18" s="2" t="s">
        <v>16188</v>
      </c>
      <c r="C18" s="2">
        <f>COUNTIF(VO_text!$E:$E, B18)</f>
        <v>76</v>
      </c>
      <c r="D18" s="2">
        <f>SUMIF(VO_text!$E:$E, B18, VO_text!$G:$G)</f>
        <v>1602</v>
      </c>
    </row>
    <row r="19">
      <c r="A19" s="4" t="s">
        <v>1493</v>
      </c>
      <c r="B19" s="2" t="s">
        <v>16189</v>
      </c>
      <c r="C19" s="2">
        <f>COUNTIF(VO_text!$E:$E, B19)</f>
        <v>100</v>
      </c>
      <c r="D19" s="2">
        <f>SUMIF(VO_text!$E:$E, B19, VO_text!$G:$G)</f>
        <v>2044</v>
      </c>
    </row>
    <row r="20">
      <c r="A20" s="4" t="s">
        <v>4262</v>
      </c>
      <c r="B20" s="2" t="s">
        <v>16190</v>
      </c>
      <c r="C20" s="2">
        <f>COUNTIF(VO_text!$E:$E, B20)</f>
        <v>107</v>
      </c>
      <c r="D20" s="2">
        <f>SUMIF(VO_text!$E:$E, B20, VO_text!$G:$G)</f>
        <v>2245</v>
      </c>
    </row>
    <row r="21">
      <c r="A21" s="4" t="s">
        <v>4350</v>
      </c>
      <c r="B21" s="2" t="s">
        <v>16191</v>
      </c>
      <c r="C21" s="2">
        <f>COUNTIF(VO_text!$E:$E, B21)</f>
        <v>83</v>
      </c>
      <c r="D21" s="2">
        <f>SUMIF(VO_text!$E:$E, B21, VO_text!$G:$G)</f>
        <v>1286</v>
      </c>
    </row>
    <row r="22">
      <c r="A22" s="4" t="s">
        <v>4502</v>
      </c>
      <c r="B22" s="2" t="s">
        <v>16192</v>
      </c>
      <c r="C22" s="2">
        <f>COUNTIF(VO_text!$E:$E, B22)</f>
        <v>51</v>
      </c>
      <c r="D22" s="2">
        <f>SUMIF(VO_text!$E:$E, B22, VO_text!$G:$G)</f>
        <v>1015</v>
      </c>
    </row>
    <row r="23">
      <c r="A23" s="4" t="s">
        <v>4622</v>
      </c>
      <c r="B23" s="2" t="s">
        <v>16193</v>
      </c>
      <c r="C23" s="2">
        <f>COUNTIF(VO_text!$E:$E, B23)</f>
        <v>56</v>
      </c>
      <c r="D23" s="2">
        <f>SUMIF(VO_text!$E:$E, B23, VO_text!$G:$G)</f>
        <v>1019</v>
      </c>
    </row>
    <row r="24">
      <c r="A24" s="5" t="s">
        <v>16166</v>
      </c>
      <c r="B24" s="2" t="s">
        <v>16194</v>
      </c>
      <c r="C24" s="2">
        <f>COUNTIF(VO_text!$E:$E, B24)</f>
        <v>496</v>
      </c>
      <c r="D24" s="2">
        <f>SUMIF(VO_text!$E:$E, B24, VO_text!$G:$G)</f>
        <v>5076</v>
      </c>
    </row>
    <row r="25">
      <c r="A25" s="4" t="s">
        <v>5682</v>
      </c>
      <c r="B25" s="2" t="s">
        <v>16195</v>
      </c>
      <c r="C25" s="2">
        <f>COUNTIF(VO_text!$E:$E, B25)</f>
        <v>86</v>
      </c>
      <c r="D25" s="2">
        <f>SUMIF(VO_text!$E:$E, B25, VO_text!$G:$G)</f>
        <v>1587</v>
      </c>
    </row>
    <row r="26">
      <c r="A26" s="4" t="s">
        <v>5909</v>
      </c>
      <c r="B26" s="2" t="s">
        <v>16196</v>
      </c>
      <c r="C26" s="2">
        <f>COUNTIF(VO_text!$E:$E, B26)</f>
        <v>108</v>
      </c>
      <c r="D26" s="2">
        <f>SUMIF(VO_text!$E:$E, B26, VO_text!$G:$G)</f>
        <v>1810</v>
      </c>
    </row>
    <row r="27">
      <c r="A27" s="4" t="s">
        <v>6082</v>
      </c>
      <c r="B27" s="2" t="s">
        <v>16197</v>
      </c>
      <c r="C27" s="2">
        <f>COUNTIF(VO_text!$E:$E, B27)</f>
        <v>67</v>
      </c>
      <c r="D27" s="2">
        <f>SUMIF(VO_text!$E:$E, B27, VO_text!$G:$G)</f>
        <v>1176</v>
      </c>
    </row>
    <row r="28">
      <c r="A28" s="4" t="s">
        <v>6242</v>
      </c>
      <c r="B28" s="2" t="s">
        <v>16198</v>
      </c>
      <c r="C28" s="2">
        <f>COUNTIF(VO_text!$E:$E, B28)</f>
        <v>107</v>
      </c>
      <c r="D28" s="2">
        <f>SUMIF(VO_text!$E:$E, B28, VO_text!$G:$G)</f>
        <v>2326</v>
      </c>
    </row>
    <row r="29">
      <c r="A29" s="4" t="s">
        <v>6482</v>
      </c>
      <c r="B29" s="2" t="s">
        <v>16199</v>
      </c>
      <c r="C29" s="2">
        <f>COUNTIF(VO_text!$E:$E, B29)</f>
        <v>106</v>
      </c>
      <c r="D29" s="2">
        <f>SUMIF(VO_text!$E:$E, B29, VO_text!$G:$G)</f>
        <v>1983</v>
      </c>
    </row>
    <row r="30">
      <c r="A30" s="4" t="s">
        <v>6686</v>
      </c>
      <c r="B30" s="2" t="s">
        <v>16200</v>
      </c>
      <c r="C30" s="2">
        <f>COUNTIF(VO_text!$E:$E, B30)</f>
        <v>77</v>
      </c>
      <c r="D30" s="2">
        <f>SUMIF(VO_text!$E:$E, B30, VO_text!$G:$G)</f>
        <v>1356</v>
      </c>
    </row>
    <row r="31">
      <c r="A31" s="4" t="s">
        <v>6748</v>
      </c>
      <c r="B31" s="2" t="s">
        <v>16201</v>
      </c>
      <c r="C31" s="2">
        <f>COUNTIF(VO_text!$E:$E, B31)</f>
        <v>47</v>
      </c>
      <c r="D31" s="2">
        <f>SUMIF(VO_text!$E:$E, B31, VO_text!$G:$G)</f>
        <v>1035</v>
      </c>
    </row>
    <row r="32">
      <c r="A32" s="4" t="s">
        <v>6853</v>
      </c>
      <c r="B32" s="2" t="s">
        <v>16202</v>
      </c>
      <c r="C32" s="2">
        <f>COUNTIF(VO_text!$E:$E, B32)</f>
        <v>35</v>
      </c>
      <c r="D32" s="2">
        <f>SUMIF(VO_text!$E:$E, B32, VO_text!$G:$G)</f>
        <v>727</v>
      </c>
    </row>
    <row r="33">
      <c r="A33" s="4" t="s">
        <v>6923</v>
      </c>
      <c r="B33" s="2" t="s">
        <v>16203</v>
      </c>
      <c r="C33" s="2">
        <f>COUNTIF(VO_text!$E:$E, B33)</f>
        <v>76</v>
      </c>
      <c r="D33" s="2">
        <f>SUMIF(VO_text!$E:$E, B33, VO_text!$G:$G)</f>
        <v>1641</v>
      </c>
    </row>
    <row r="34">
      <c r="A34" s="4" t="s">
        <v>7073</v>
      </c>
      <c r="B34" s="2" t="s">
        <v>16204</v>
      </c>
      <c r="C34" s="2">
        <f>COUNTIF(VO_text!$E:$E, B34)</f>
        <v>37</v>
      </c>
      <c r="D34" s="2">
        <f>SUMIF(VO_text!$E:$E, B34, VO_text!$G:$G)</f>
        <v>705</v>
      </c>
    </row>
    <row r="35">
      <c r="A35" s="4" t="s">
        <v>7205</v>
      </c>
      <c r="B35" s="2" t="s">
        <v>16205</v>
      </c>
      <c r="C35" s="2">
        <f>COUNTIF(VO_text!$E:$E, B35)</f>
        <v>73</v>
      </c>
      <c r="D35" s="2">
        <f>SUMIF(VO_text!$E:$E, B35, VO_text!$G:$G)</f>
        <v>1280</v>
      </c>
    </row>
    <row r="36">
      <c r="A36" s="4" t="s">
        <v>7316</v>
      </c>
      <c r="B36" s="2" t="s">
        <v>16206</v>
      </c>
      <c r="C36" s="2">
        <f>COUNTIF(VO_text!$E:$E, B36)</f>
        <v>78</v>
      </c>
      <c r="D36" s="2">
        <f>SUMIF(VO_text!$E:$E, B36, VO_text!$G:$G)</f>
        <v>1726</v>
      </c>
    </row>
    <row r="37">
      <c r="A37" s="5" t="s">
        <v>16167</v>
      </c>
      <c r="B37" s="2" t="s">
        <v>13689</v>
      </c>
      <c r="C37" s="2">
        <f>COUNTIF(VO_text!$E:$E, B37)</f>
        <v>7</v>
      </c>
      <c r="D37" s="2">
        <f>SUMIF(VO_text!$E:$E, B37, VO_text!$G:$G)</f>
        <v>67</v>
      </c>
    </row>
    <row r="38">
      <c r="A38" s="4" t="s">
        <v>7494</v>
      </c>
      <c r="B38" s="2" t="s">
        <v>16207</v>
      </c>
      <c r="C38" s="2">
        <f>COUNTIF(VO_text!$E:$E, B38)</f>
        <v>56</v>
      </c>
      <c r="D38" s="2">
        <f>SUMIF(VO_text!$E:$E, B38, VO_text!$G:$G)</f>
        <v>1193</v>
      </c>
    </row>
    <row r="39">
      <c r="A39" s="4" t="s">
        <v>7706</v>
      </c>
      <c r="B39" s="2" t="s">
        <v>16208</v>
      </c>
      <c r="C39" s="2">
        <f>COUNTIF(VO_text!$E:$E, B39)</f>
        <v>176</v>
      </c>
      <c r="D39" s="2">
        <f>SUMIF(VO_text!$E:$E, B39, VO_text!$G:$G)</f>
        <v>3994</v>
      </c>
    </row>
    <row r="40">
      <c r="A40" s="4" t="s">
        <v>1434</v>
      </c>
      <c r="B40" s="2" t="s">
        <v>16209</v>
      </c>
      <c r="C40" s="2">
        <f>COUNTIF(VO_text!$E:$E, B40)</f>
        <v>110</v>
      </c>
      <c r="D40" s="2">
        <f>SUMIF(VO_text!$E:$E, B40, VO_text!$G:$G)</f>
        <v>2528</v>
      </c>
    </row>
    <row r="41">
      <c r="A41" s="4" t="s">
        <v>1509</v>
      </c>
      <c r="B41" s="2" t="s">
        <v>16210</v>
      </c>
      <c r="C41" s="2">
        <f>COUNTIF(VO_text!$E:$E, B41)</f>
        <v>61</v>
      </c>
      <c r="D41" s="2">
        <f>SUMIF(VO_text!$E:$E, B41, VO_text!$G:$G)</f>
        <v>1117</v>
      </c>
    </row>
    <row r="42">
      <c r="A42" s="5" t="s">
        <v>16168</v>
      </c>
      <c r="B42" s="2" t="s">
        <v>16211</v>
      </c>
      <c r="C42" s="2">
        <f>COUNTIF(VO_text!$E:$E, B42)</f>
        <v>107</v>
      </c>
      <c r="D42" s="2">
        <f>SUMIF(VO_text!$E:$E, B42, VO_text!$G:$G)</f>
        <v>1029</v>
      </c>
    </row>
    <row r="43">
      <c r="A43" s="4" t="s">
        <v>8520</v>
      </c>
      <c r="B43" s="2" t="s">
        <v>16212</v>
      </c>
      <c r="C43" s="2">
        <f>COUNTIF(VO_text!$E:$E, B43)</f>
        <v>94</v>
      </c>
      <c r="D43" s="2">
        <f>SUMIF(VO_text!$E:$E, B43, VO_text!$G:$G)</f>
        <v>1587</v>
      </c>
    </row>
    <row r="44">
      <c r="A44" s="4" t="s">
        <v>8668</v>
      </c>
      <c r="B44" s="2" t="s">
        <v>16213</v>
      </c>
      <c r="C44" s="2">
        <f>COUNTIF(VO_text!$E:$E, B44)</f>
        <v>61</v>
      </c>
      <c r="D44" s="2">
        <f>SUMIF(VO_text!$E:$E, B44, VO_text!$G:$G)</f>
        <v>1350</v>
      </c>
    </row>
    <row r="45">
      <c r="A45" s="5" t="s">
        <v>16169</v>
      </c>
      <c r="B45" s="2" t="s">
        <v>16214</v>
      </c>
      <c r="C45" s="2">
        <f>COUNTIF(VO_text!$E:$E, B45)</f>
        <v>42</v>
      </c>
      <c r="D45" s="2">
        <f>SUMIF(VO_text!$E:$E, B45, VO_text!$G:$G)</f>
        <v>485</v>
      </c>
    </row>
    <row r="46">
      <c r="A46" s="4" t="s">
        <v>8850</v>
      </c>
      <c r="B46" s="2" t="s">
        <v>16215</v>
      </c>
      <c r="C46" s="2">
        <f>COUNTIF(VO_text!$E:$E, B46)</f>
        <v>27</v>
      </c>
      <c r="D46" s="2">
        <f>SUMIF(VO_text!$E:$E, B46, VO_text!$G:$G)</f>
        <v>750</v>
      </c>
    </row>
    <row r="47">
      <c r="A47" s="4" t="s">
        <v>8904</v>
      </c>
      <c r="B47" s="2" t="s">
        <v>16216</v>
      </c>
      <c r="C47" s="2">
        <f>COUNTIF(VO_text!$E:$E, B47)</f>
        <v>20</v>
      </c>
      <c r="D47" s="2">
        <f>SUMIF(VO_text!$E:$E, B47, VO_text!$G:$G)</f>
        <v>490</v>
      </c>
    </row>
    <row r="48">
      <c r="A48" s="4" t="s">
        <v>8954</v>
      </c>
      <c r="B48" s="2" t="s">
        <v>16217</v>
      </c>
      <c r="C48" s="2">
        <f>COUNTIF(VO_text!$E:$E, B48)</f>
        <v>22</v>
      </c>
      <c r="D48" s="2">
        <f>SUMIF(VO_text!$E:$E, B48, VO_text!$G:$G)</f>
        <v>454</v>
      </c>
    </row>
    <row r="49">
      <c r="A49" s="4" t="s">
        <v>8994</v>
      </c>
      <c r="B49" s="2" t="s">
        <v>16218</v>
      </c>
      <c r="C49" s="2">
        <f>COUNTIF(VO_text!$E:$E, B49)</f>
        <v>15</v>
      </c>
      <c r="D49" s="2">
        <f>SUMIF(VO_text!$E:$E, B49, VO_text!$G:$G)</f>
        <v>379</v>
      </c>
    </row>
    <row r="50">
      <c r="A50" s="1" t="s">
        <v>16170</v>
      </c>
      <c r="B50" s="2" t="s">
        <v>16219</v>
      </c>
      <c r="C50" s="2">
        <f>COUNTIF(VO_text!$E:$E, B50)</f>
        <v>5</v>
      </c>
      <c r="D50" s="2">
        <f>SUMIF(VO_text!$E:$E, B50, VO_text!$G:$G)</f>
        <v>132</v>
      </c>
    </row>
    <row r="51">
      <c r="A51" s="4" t="s">
        <v>9128</v>
      </c>
      <c r="B51" s="2" t="s">
        <v>16220</v>
      </c>
      <c r="C51" s="2">
        <f>COUNTIF(VO_text!$E:$E, B51)</f>
        <v>83</v>
      </c>
      <c r="D51" s="2">
        <f>SUMIF(VO_text!$E:$E, B51, VO_text!$G:$G)</f>
        <v>1628</v>
      </c>
    </row>
    <row r="52">
      <c r="A52" s="4" t="s">
        <v>9227</v>
      </c>
      <c r="B52" s="2" t="s">
        <v>16221</v>
      </c>
      <c r="C52" s="2">
        <f>COUNTIF(VO_text!$E:$E, B52)</f>
        <v>54</v>
      </c>
      <c r="D52" s="2">
        <f>SUMIF(VO_text!$E:$E, B52, VO_text!$G:$G)</f>
        <v>1195</v>
      </c>
    </row>
    <row r="53">
      <c r="A53" s="4" t="s">
        <v>9393</v>
      </c>
      <c r="B53" s="2" t="s">
        <v>16222</v>
      </c>
      <c r="C53" s="2">
        <f>COUNTIF(VO_text!$E:$E, B53)</f>
        <v>97</v>
      </c>
      <c r="D53" s="2">
        <f>SUMIF(VO_text!$E:$E, B53, VO_text!$G:$G)</f>
        <v>1846</v>
      </c>
    </row>
    <row r="54">
      <c r="A54" s="4" t="s">
        <v>9631</v>
      </c>
      <c r="B54" s="2" t="s">
        <v>16223</v>
      </c>
      <c r="C54" s="2">
        <f>COUNTIF(VO_text!$E:$E, B54)</f>
        <v>92</v>
      </c>
      <c r="D54" s="2">
        <f>SUMIF(VO_text!$E:$E, B54, VO_text!$G:$G)</f>
        <v>1886</v>
      </c>
    </row>
  </sheetData>
  <drawing r:id="rId1"/>
</worksheet>
</file>