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495" windowHeight="5130"/>
  </bookViews>
  <sheets>
    <sheet name="Statistiche Flotte II" sheetId="1" r:id="rId1"/>
  </sheets>
  <calcPr calcId="124519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2"/>
  <c r="F18"/>
  <c r="C3"/>
  <c r="C4"/>
  <c r="C5"/>
  <c r="C6"/>
  <c r="C7"/>
  <c r="C8"/>
  <c r="C9"/>
  <c r="C10"/>
  <c r="C11"/>
  <c r="I11" s="1"/>
  <c r="C12"/>
  <c r="I12" s="1"/>
  <c r="C13"/>
  <c r="I13" s="1"/>
  <c r="C14"/>
  <c r="I14" s="1"/>
  <c r="C15"/>
  <c r="I15" s="1"/>
  <c r="C16"/>
  <c r="I16" s="1"/>
  <c r="C17"/>
  <c r="I17" s="1"/>
  <c r="C2"/>
  <c r="K19" l="1"/>
  <c r="L19"/>
  <c r="M19"/>
  <c r="N19"/>
  <c r="P19"/>
  <c r="Q19"/>
  <c r="R19"/>
  <c r="E18"/>
  <c r="K18"/>
  <c r="L18"/>
  <c r="M18"/>
  <c r="N18"/>
  <c r="P18"/>
  <c r="Q18"/>
  <c r="R18"/>
  <c r="D18"/>
  <c r="J3"/>
  <c r="J6"/>
  <c r="T2"/>
  <c r="T4"/>
  <c r="T16"/>
  <c r="T15"/>
  <c r="T11"/>
  <c r="T8"/>
  <c r="T12"/>
  <c r="T9"/>
  <c r="T10"/>
  <c r="T13"/>
  <c r="T7"/>
  <c r="T17"/>
  <c r="H6"/>
  <c r="T3"/>
  <c r="V5"/>
  <c r="J14"/>
  <c r="J2"/>
  <c r="J4"/>
  <c r="J16"/>
  <c r="J15"/>
  <c r="J11"/>
  <c r="J8"/>
  <c r="J12"/>
  <c r="J9"/>
  <c r="J10"/>
  <c r="J13"/>
  <c r="J7"/>
  <c r="J17"/>
  <c r="T14"/>
  <c r="S14"/>
  <c r="S2"/>
  <c r="S4"/>
  <c r="S16"/>
  <c r="S15"/>
  <c r="S11"/>
  <c r="S8"/>
  <c r="S12"/>
  <c r="S9"/>
  <c r="S10"/>
  <c r="S13"/>
  <c r="S7"/>
  <c r="S17"/>
  <c r="S3"/>
  <c r="S5"/>
  <c r="O14"/>
  <c r="J5"/>
  <c r="J19" s="1"/>
  <c r="H12"/>
  <c r="S19" l="1"/>
  <c r="J18"/>
  <c r="S18"/>
  <c r="U5"/>
  <c r="O17"/>
  <c r="O15"/>
  <c r="H5"/>
  <c r="U12"/>
  <c r="O9"/>
  <c r="O4"/>
  <c r="O3"/>
  <c r="O13"/>
  <c r="O8"/>
  <c r="U6"/>
  <c r="O6"/>
  <c r="W6"/>
  <c r="T6"/>
  <c r="V6"/>
  <c r="G5"/>
  <c r="H7"/>
  <c r="H16"/>
  <c r="O7"/>
  <c r="O10"/>
  <c r="O12"/>
  <c r="O11"/>
  <c r="O16"/>
  <c r="O2"/>
  <c r="U7"/>
  <c r="U16"/>
  <c r="G6"/>
  <c r="H3"/>
  <c r="H10"/>
  <c r="H11"/>
  <c r="H2"/>
  <c r="O5"/>
  <c r="T5"/>
  <c r="U3"/>
  <c r="U10"/>
  <c r="U11"/>
  <c r="U2"/>
  <c r="H17"/>
  <c r="H13"/>
  <c r="H9"/>
  <c r="H8"/>
  <c r="H15"/>
  <c r="H4"/>
  <c r="H14"/>
  <c r="W17"/>
  <c r="W13"/>
  <c r="W9"/>
  <c r="W8"/>
  <c r="W15"/>
  <c r="W4"/>
  <c r="W3"/>
  <c r="W7"/>
  <c r="W10"/>
  <c r="W12"/>
  <c r="W11"/>
  <c r="W16"/>
  <c r="W2"/>
  <c r="U17"/>
  <c r="U13"/>
  <c r="U9"/>
  <c r="U8"/>
  <c r="U15"/>
  <c r="U4"/>
  <c r="G3"/>
  <c r="G7"/>
  <c r="G10"/>
  <c r="G12"/>
  <c r="G11"/>
  <c r="G16"/>
  <c r="G2"/>
  <c r="V3"/>
  <c r="V7"/>
  <c r="V10"/>
  <c r="V12"/>
  <c r="V16"/>
  <c r="V2"/>
  <c r="G17"/>
  <c r="G13"/>
  <c r="G9"/>
  <c r="G8"/>
  <c r="G15"/>
  <c r="G4"/>
  <c r="G14"/>
  <c r="W14"/>
  <c r="V17"/>
  <c r="V13"/>
  <c r="V9"/>
  <c r="V8"/>
  <c r="V15"/>
  <c r="V14"/>
  <c r="W5"/>
  <c r="T19" l="1"/>
  <c r="G18"/>
  <c r="T18"/>
  <c r="H18"/>
  <c r="V19"/>
  <c r="V18"/>
  <c r="W19"/>
  <c r="W18"/>
  <c r="U19"/>
  <c r="U18"/>
  <c r="O19"/>
  <c r="O18"/>
</calcChain>
</file>

<file path=xl/sharedStrings.xml><?xml version="1.0" encoding="utf-8"?>
<sst xmlns="http://schemas.openxmlformats.org/spreadsheetml/2006/main" count="61" uniqueCount="59">
  <si>
    <t>Partecipante</t>
  </si>
  <si>
    <t>Nome flotta</t>
  </si>
  <si>
    <t>simone1998</t>
  </si>
  <si>
    <t>Gamma000</t>
  </si>
  <si>
    <t>Alex426</t>
  </si>
  <si>
    <t>Lucateo</t>
  </si>
  <si>
    <t>Battaglie</t>
  </si>
  <si>
    <t>Vittorie</t>
  </si>
  <si>
    <t>Sconfitte</t>
  </si>
  <si>
    <t>Navi totali</t>
  </si>
  <si>
    <t>% vitt.</t>
  </si>
  <si>
    <t>% sconf.</t>
  </si>
  <si>
    <t>Navi distr./batt.</t>
  </si>
  <si>
    <t>Navi sopravv. Tot.</t>
  </si>
  <si>
    <t>% sopr. Capital</t>
  </si>
  <si>
    <t>% sopr. n. medie</t>
  </si>
  <si>
    <t>% sopr. Caccia</t>
  </si>
  <si>
    <t>% sopr. Navi</t>
  </si>
  <si>
    <t>*Capital=M1, M2, M7(M), TL</t>
  </si>
  <si>
    <t xml:space="preserve">  Nave media=M6(M), M8, trasporti</t>
  </si>
  <si>
    <t>Post Fata Resurgo</t>
  </si>
  <si>
    <t>Juggernaut93</t>
  </si>
  <si>
    <t>Stormwings85</t>
  </si>
  <si>
    <t>Dna</t>
  </si>
  <si>
    <t>Poverinus</t>
  </si>
  <si>
    <t>DannyD</t>
  </si>
  <si>
    <t>AmuroRei</t>
  </si>
  <si>
    <t>Marvho</t>
  </si>
  <si>
    <t>Aken_Bosch</t>
  </si>
  <si>
    <t>jtk</t>
  </si>
  <si>
    <t>Capux</t>
  </si>
  <si>
    <t>A.Dwarf0791</t>
  </si>
  <si>
    <t>Gli sparacchiosi Grigi</t>
  </si>
  <si>
    <t>PoverinCorp New Horizons Fleet</t>
  </si>
  <si>
    <t>Dorelli Corporation 2.0</t>
  </si>
  <si>
    <t>Flotta della Federazione Terrestre</t>
  </si>
  <si>
    <t>MARVHO AP</t>
  </si>
  <si>
    <t>The 01:00 O'Clock Astonishingly Nonsense Army Of Aken</t>
  </si>
  <si>
    <t>SIG Corp. Personal Security Fleet</t>
  </si>
  <si>
    <t xml:space="preserve">Lambda Fleet </t>
  </si>
  <si>
    <t>Alliance of Words</t>
  </si>
  <si>
    <t xml:space="preserve">Jug Army </t>
  </si>
  <si>
    <t>CPS Home Fleet</t>
  </si>
  <si>
    <t>Flotta Imperiale Nanica</t>
  </si>
  <si>
    <t>JTK squadrone nebula</t>
  </si>
  <si>
    <t>Navi distrutte**</t>
  </si>
  <si>
    <t>**Navi distrutte dalla flotta</t>
  </si>
  <si>
    <t>n° capital*</t>
  </si>
  <si>
    <t>n° navi medie*</t>
  </si>
  <si>
    <t>n° caccia</t>
  </si>
  <si>
    <t>Ice Cream Sandwich Fleet Trii</t>
  </si>
  <si>
    <t>Cap. sopr.</t>
  </si>
  <si>
    <t>N. med. sopr.</t>
  </si>
  <si>
    <t>Caccia sopr.</t>
  </si>
  <si>
    <t>vic-civ</t>
  </si>
  <si>
    <t>Ruota di Scorta</t>
  </si>
  <si>
    <t>Pareggi</t>
  </si>
  <si>
    <t>% par.</t>
  </si>
  <si>
    <t>---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</si>
</sst>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</cellXfs>
  <cellStyles count="1">
    <cellStyle name="Normale" xfId="0" builtinId="0"/>
  </cellStyles>
  <dxfs count="7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0FF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.75"/>
  <cols>
    <col min="1" max="1" width="15.28515625" style="1" customWidth="1"/>
    <col min="2" max="2" width="50.7109375" style="1" customWidth="1"/>
    <col min="3" max="9" width="8.85546875" style="24" customWidth="1"/>
    <col min="10" max="10" width="12.28515625" style="1" customWidth="1"/>
    <col min="11" max="11" width="10.140625" style="1" customWidth="1"/>
    <col min="12" max="12" width="13.7109375" style="1" customWidth="1"/>
    <col min="13" max="13" width="9.140625" style="1"/>
    <col min="14" max="14" width="14.5703125" style="1" customWidth="1"/>
    <col min="15" max="15" width="14.7109375" style="1" customWidth="1"/>
    <col min="16" max="16" width="12" style="1" customWidth="1"/>
    <col min="17" max="18" width="12.7109375" style="1" customWidth="1"/>
    <col min="19" max="19" width="16.140625" style="1" customWidth="1"/>
    <col min="20" max="20" width="13.42578125" style="1" customWidth="1"/>
    <col min="21" max="21" width="15.28515625" style="1" customWidth="1"/>
    <col min="22" max="22" width="14" style="1" customWidth="1"/>
    <col min="23" max="23" width="12.7109375" style="1" customWidth="1"/>
    <col min="24" max="24" width="9.140625" style="1" customWidth="1"/>
    <col min="25" max="16384" width="9.140625" style="1"/>
  </cols>
  <sheetData>
    <row r="1" spans="1:24" s="5" customFormat="1" ht="16.5" thickBot="1">
      <c r="A1" s="6" t="s">
        <v>0</v>
      </c>
      <c r="B1" s="6" t="s">
        <v>1</v>
      </c>
      <c r="C1" s="6" t="s">
        <v>6</v>
      </c>
      <c r="D1" s="7" t="s">
        <v>7</v>
      </c>
      <c r="E1" s="7" t="s">
        <v>8</v>
      </c>
      <c r="F1" s="7" t="s">
        <v>56</v>
      </c>
      <c r="G1" s="7" t="s">
        <v>10</v>
      </c>
      <c r="H1" s="7" t="s">
        <v>11</v>
      </c>
      <c r="I1" s="7" t="s">
        <v>57</v>
      </c>
      <c r="J1" s="34" t="s">
        <v>9</v>
      </c>
      <c r="K1" s="7" t="s">
        <v>47</v>
      </c>
      <c r="L1" s="7" t="s">
        <v>48</v>
      </c>
      <c r="M1" s="7" t="s">
        <v>49</v>
      </c>
      <c r="N1" s="7" t="s">
        <v>45</v>
      </c>
      <c r="O1" s="7" t="s">
        <v>12</v>
      </c>
      <c r="P1" s="7" t="s">
        <v>51</v>
      </c>
      <c r="Q1" s="7" t="s">
        <v>52</v>
      </c>
      <c r="R1" s="7" t="s">
        <v>53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4" t="s">
        <v>18</v>
      </c>
    </row>
    <row r="2" spans="1:24" s="23" customFormat="1">
      <c r="A2" s="8" t="s">
        <v>4</v>
      </c>
      <c r="B2" s="8" t="s">
        <v>39</v>
      </c>
      <c r="C2" s="9">
        <f>D2+E2+F2</f>
        <v>3</v>
      </c>
      <c r="D2" s="30">
        <v>0</v>
      </c>
      <c r="E2" s="11">
        <v>3</v>
      </c>
      <c r="F2" s="11">
        <v>0</v>
      </c>
      <c r="G2" s="11">
        <f t="shared" ref="G2:G13" si="0">INT(1000*D2/$C2)/10</f>
        <v>0</v>
      </c>
      <c r="H2" s="12">
        <f t="shared" ref="H2:I17" si="1">INT(1000*E2/$C2)/10</f>
        <v>100</v>
      </c>
      <c r="I2" s="28">
        <f t="shared" si="1"/>
        <v>0</v>
      </c>
      <c r="J2" s="33">
        <f t="shared" ref="J2:J13" si="2">K2+L2+M2</f>
        <v>32</v>
      </c>
      <c r="K2" s="10">
        <v>4</v>
      </c>
      <c r="L2" s="11">
        <v>22</v>
      </c>
      <c r="M2" s="12">
        <v>6</v>
      </c>
      <c r="N2" s="9">
        <v>208</v>
      </c>
      <c r="O2" s="9">
        <f t="shared" ref="O2:O17" si="3">INT(100*N2/C2)/100</f>
        <v>69.33</v>
      </c>
      <c r="P2" s="10">
        <v>0</v>
      </c>
      <c r="Q2" s="11">
        <v>0</v>
      </c>
      <c r="R2" s="12">
        <v>0</v>
      </c>
      <c r="S2" s="9">
        <f>P2+Q2+R2</f>
        <v>0</v>
      </c>
      <c r="T2" s="10">
        <f t="shared" ref="T2:V4" si="4">INT(1000*P2/($C2*K2))/10</f>
        <v>0</v>
      </c>
      <c r="U2" s="11">
        <f t="shared" si="4"/>
        <v>0</v>
      </c>
      <c r="V2" s="12">
        <f t="shared" si="4"/>
        <v>0</v>
      </c>
      <c r="W2" s="9">
        <f>INT(1000*S2/($C2*J2))/10</f>
        <v>0</v>
      </c>
    </row>
    <row r="3" spans="1:24" s="23" customFormat="1">
      <c r="A3" s="13" t="s">
        <v>54</v>
      </c>
      <c r="B3" s="13" t="s">
        <v>55</v>
      </c>
      <c r="C3" s="14">
        <f t="shared" ref="C3:C17" si="5">D3+E3+F3</f>
        <v>3</v>
      </c>
      <c r="D3" s="31">
        <v>3</v>
      </c>
      <c r="E3" s="2">
        <v>0</v>
      </c>
      <c r="F3" s="2">
        <v>0</v>
      </c>
      <c r="G3" s="2">
        <f t="shared" si="0"/>
        <v>100</v>
      </c>
      <c r="H3" s="15">
        <f t="shared" si="1"/>
        <v>0</v>
      </c>
      <c r="I3" s="27">
        <f t="shared" si="1"/>
        <v>0</v>
      </c>
      <c r="J3" s="25">
        <f t="shared" si="2"/>
        <v>82</v>
      </c>
      <c r="K3" s="3">
        <v>4</v>
      </c>
      <c r="L3" s="2">
        <v>6</v>
      </c>
      <c r="M3" s="15">
        <v>72</v>
      </c>
      <c r="N3" s="14">
        <v>96</v>
      </c>
      <c r="O3" s="14">
        <f t="shared" si="3"/>
        <v>32</v>
      </c>
      <c r="P3" s="3">
        <v>8</v>
      </c>
      <c r="Q3" s="2">
        <v>3</v>
      </c>
      <c r="R3" s="15">
        <v>27</v>
      </c>
      <c r="S3" s="14">
        <f>P3+Q3+R3</f>
        <v>38</v>
      </c>
      <c r="T3" s="3">
        <f t="shared" si="4"/>
        <v>66.599999999999994</v>
      </c>
      <c r="U3" s="2">
        <f t="shared" si="4"/>
        <v>16.600000000000001</v>
      </c>
      <c r="V3" s="15">
        <f t="shared" si="4"/>
        <v>12.5</v>
      </c>
      <c r="W3" s="14">
        <f>INT(1000*S3/($C3*J3))/10</f>
        <v>15.4</v>
      </c>
    </row>
    <row r="4" spans="1:24" s="23" customFormat="1">
      <c r="A4" s="13" t="s">
        <v>5</v>
      </c>
      <c r="B4" s="13" t="s">
        <v>40</v>
      </c>
      <c r="C4" s="14">
        <f t="shared" si="5"/>
        <v>3</v>
      </c>
      <c r="D4" s="31">
        <v>0</v>
      </c>
      <c r="E4" s="2">
        <v>3</v>
      </c>
      <c r="F4" s="2">
        <v>0</v>
      </c>
      <c r="G4" s="2">
        <f t="shared" si="0"/>
        <v>0</v>
      </c>
      <c r="H4" s="15">
        <f t="shared" si="1"/>
        <v>100</v>
      </c>
      <c r="I4" s="27">
        <f t="shared" si="1"/>
        <v>0</v>
      </c>
      <c r="J4" s="25">
        <f t="shared" si="2"/>
        <v>8</v>
      </c>
      <c r="K4" s="3">
        <v>5</v>
      </c>
      <c r="L4" s="2">
        <v>3</v>
      </c>
      <c r="M4" s="15">
        <v>0</v>
      </c>
      <c r="N4" s="14">
        <v>88</v>
      </c>
      <c r="O4" s="14">
        <f t="shared" si="3"/>
        <v>29.33</v>
      </c>
      <c r="P4" s="3">
        <v>0</v>
      </c>
      <c r="Q4" s="2">
        <v>0</v>
      </c>
      <c r="R4" s="15">
        <v>0</v>
      </c>
      <c r="S4" s="14">
        <f>P4+Q4+R4</f>
        <v>0</v>
      </c>
      <c r="T4" s="3">
        <f t="shared" si="4"/>
        <v>0</v>
      </c>
      <c r="U4" s="2">
        <f t="shared" si="4"/>
        <v>0</v>
      </c>
      <c r="V4" s="39" t="s">
        <v>58</v>
      </c>
      <c r="W4" s="14">
        <f>INT(1000*S4/($C4*J4))/10</f>
        <v>0</v>
      </c>
    </row>
    <row r="5" spans="1:24" s="23" customFormat="1" ht="16.5" thickBot="1">
      <c r="A5" s="16" t="s">
        <v>2</v>
      </c>
      <c r="B5" s="16" t="s">
        <v>38</v>
      </c>
      <c r="C5" s="17">
        <f t="shared" si="5"/>
        <v>3</v>
      </c>
      <c r="D5" s="32">
        <v>3</v>
      </c>
      <c r="E5" s="19">
        <v>0</v>
      </c>
      <c r="F5" s="19">
        <v>0</v>
      </c>
      <c r="G5" s="19">
        <f t="shared" si="0"/>
        <v>100</v>
      </c>
      <c r="H5" s="20">
        <f t="shared" si="1"/>
        <v>0</v>
      </c>
      <c r="I5" s="29">
        <f t="shared" si="1"/>
        <v>0</v>
      </c>
      <c r="J5" s="26">
        <f t="shared" si="2"/>
        <v>41</v>
      </c>
      <c r="K5" s="18">
        <v>5</v>
      </c>
      <c r="L5" s="19">
        <v>28</v>
      </c>
      <c r="M5" s="20">
        <v>8</v>
      </c>
      <c r="N5" s="17">
        <v>24</v>
      </c>
      <c r="O5" s="17">
        <f t="shared" si="3"/>
        <v>8</v>
      </c>
      <c r="P5" s="18">
        <v>13</v>
      </c>
      <c r="Q5" s="19">
        <v>22</v>
      </c>
      <c r="R5" s="20">
        <v>0</v>
      </c>
      <c r="S5" s="17">
        <f>P5+Q5+R5</f>
        <v>35</v>
      </c>
      <c r="T5" s="18">
        <f t="shared" ref="T5:T17" si="6">INT(1000*P5/($C5*K5))/10</f>
        <v>86.6</v>
      </c>
      <c r="U5" s="19">
        <f t="shared" ref="U5:U17" si="7">INT(1000*Q5/($C5*L5))/10</f>
        <v>26.1</v>
      </c>
      <c r="V5" s="20">
        <f t="shared" ref="V5:V17" si="8">INT(1000*R5/($C5*M5))/10</f>
        <v>0</v>
      </c>
      <c r="W5" s="17">
        <f t="shared" ref="W5:W17" si="9">INT(1000*S5/($C5*J5))/10</f>
        <v>28.4</v>
      </c>
      <c r="X5" s="23" t="s">
        <v>19</v>
      </c>
    </row>
    <row r="6" spans="1:24" s="23" customFormat="1">
      <c r="A6" s="8" t="s">
        <v>31</v>
      </c>
      <c r="B6" s="8" t="s">
        <v>43</v>
      </c>
      <c r="C6" s="9">
        <f t="shared" si="5"/>
        <v>3</v>
      </c>
      <c r="D6" s="30">
        <v>0</v>
      </c>
      <c r="E6" s="11">
        <v>2</v>
      </c>
      <c r="F6" s="11">
        <v>1</v>
      </c>
      <c r="G6" s="11">
        <f t="shared" si="0"/>
        <v>0</v>
      </c>
      <c r="H6" s="12">
        <f t="shared" si="1"/>
        <v>66.599999999999994</v>
      </c>
      <c r="I6" s="28">
        <f t="shared" si="1"/>
        <v>33.299999999999997</v>
      </c>
      <c r="J6" s="33">
        <f t="shared" si="2"/>
        <v>40</v>
      </c>
      <c r="K6" s="10">
        <v>4</v>
      </c>
      <c r="L6" s="11">
        <v>8</v>
      </c>
      <c r="M6" s="12">
        <v>28</v>
      </c>
      <c r="N6" s="9">
        <v>49</v>
      </c>
      <c r="O6" s="9">
        <f t="shared" si="3"/>
        <v>16.329999999999998</v>
      </c>
      <c r="P6" s="10">
        <v>0</v>
      </c>
      <c r="Q6" s="11">
        <v>0</v>
      </c>
      <c r="R6" s="12">
        <v>0</v>
      </c>
      <c r="S6" s="9">
        <v>0</v>
      </c>
      <c r="T6" s="10">
        <f t="shared" ref="T6:V13" si="10">INT(1000*P6/($C6*K6))/10</f>
        <v>0</v>
      </c>
      <c r="U6" s="11">
        <f t="shared" si="10"/>
        <v>0</v>
      </c>
      <c r="V6" s="12">
        <f t="shared" si="10"/>
        <v>0</v>
      </c>
      <c r="W6" s="9">
        <f t="shared" ref="W6:W13" si="11">INT(1000*S6/($C6*J6))/10</f>
        <v>0</v>
      </c>
    </row>
    <row r="7" spans="1:24" s="23" customFormat="1">
      <c r="A7" s="13" t="s">
        <v>29</v>
      </c>
      <c r="B7" s="13" t="s">
        <v>44</v>
      </c>
      <c r="C7" s="14">
        <f t="shared" si="5"/>
        <v>3</v>
      </c>
      <c r="D7" s="31">
        <v>2</v>
      </c>
      <c r="E7" s="2">
        <v>0</v>
      </c>
      <c r="F7" s="2">
        <v>1</v>
      </c>
      <c r="G7" s="2">
        <f t="shared" si="0"/>
        <v>66.599999999999994</v>
      </c>
      <c r="H7" s="15">
        <f t="shared" si="1"/>
        <v>0</v>
      </c>
      <c r="I7" s="27">
        <f t="shared" si="1"/>
        <v>33.299999999999997</v>
      </c>
      <c r="J7" s="25">
        <f t="shared" si="2"/>
        <v>19</v>
      </c>
      <c r="K7" s="3">
        <v>5</v>
      </c>
      <c r="L7" s="2">
        <v>4</v>
      </c>
      <c r="M7" s="15">
        <v>10</v>
      </c>
      <c r="N7" s="14">
        <v>120</v>
      </c>
      <c r="O7" s="14">
        <f t="shared" si="3"/>
        <v>40</v>
      </c>
      <c r="P7" s="3">
        <v>8</v>
      </c>
      <c r="Q7" s="2">
        <v>0</v>
      </c>
      <c r="R7" s="15">
        <v>0</v>
      </c>
      <c r="S7" s="14">
        <f t="shared" ref="S7:S13" si="12">P7+Q7+R7</f>
        <v>8</v>
      </c>
      <c r="T7" s="3">
        <f t="shared" si="10"/>
        <v>53.3</v>
      </c>
      <c r="U7" s="2">
        <f t="shared" si="10"/>
        <v>0</v>
      </c>
      <c r="V7" s="15">
        <f t="shared" si="10"/>
        <v>0</v>
      </c>
      <c r="W7" s="14">
        <f t="shared" si="11"/>
        <v>14</v>
      </c>
    </row>
    <row r="8" spans="1:24" s="23" customFormat="1">
      <c r="A8" s="13" t="s">
        <v>24</v>
      </c>
      <c r="B8" s="13" t="s">
        <v>33</v>
      </c>
      <c r="C8" s="14">
        <f t="shared" si="5"/>
        <v>3</v>
      </c>
      <c r="D8" s="31">
        <v>3</v>
      </c>
      <c r="E8" s="2">
        <v>0</v>
      </c>
      <c r="F8" s="2">
        <v>0</v>
      </c>
      <c r="G8" s="2">
        <f t="shared" si="0"/>
        <v>100</v>
      </c>
      <c r="H8" s="15">
        <f t="shared" si="1"/>
        <v>0</v>
      </c>
      <c r="I8" s="27">
        <f t="shared" si="1"/>
        <v>0</v>
      </c>
      <c r="J8" s="25">
        <f t="shared" si="2"/>
        <v>34</v>
      </c>
      <c r="K8" s="3">
        <v>4</v>
      </c>
      <c r="L8" s="2">
        <v>22</v>
      </c>
      <c r="M8" s="15">
        <v>8</v>
      </c>
      <c r="N8" s="14">
        <v>105</v>
      </c>
      <c r="O8" s="14">
        <f t="shared" si="3"/>
        <v>35</v>
      </c>
      <c r="P8" s="3">
        <v>5</v>
      </c>
      <c r="Q8" s="2">
        <v>0</v>
      </c>
      <c r="R8" s="15">
        <v>0</v>
      </c>
      <c r="S8" s="14">
        <f t="shared" si="12"/>
        <v>5</v>
      </c>
      <c r="T8" s="3">
        <f t="shared" si="10"/>
        <v>41.6</v>
      </c>
      <c r="U8" s="2">
        <f t="shared" si="10"/>
        <v>0</v>
      </c>
      <c r="V8" s="15">
        <f t="shared" si="10"/>
        <v>0</v>
      </c>
      <c r="W8" s="14">
        <f t="shared" si="11"/>
        <v>4.9000000000000004</v>
      </c>
    </row>
    <row r="9" spans="1:24" s="23" customFormat="1" ht="16.5" thickBot="1">
      <c r="A9" s="16" t="s">
        <v>26</v>
      </c>
      <c r="B9" s="16" t="s">
        <v>35</v>
      </c>
      <c r="C9" s="17">
        <f t="shared" si="5"/>
        <v>3</v>
      </c>
      <c r="D9" s="32">
        <v>0</v>
      </c>
      <c r="E9" s="19">
        <v>3</v>
      </c>
      <c r="F9" s="19">
        <v>0</v>
      </c>
      <c r="G9" s="19">
        <f t="shared" si="0"/>
        <v>0</v>
      </c>
      <c r="H9" s="20">
        <f t="shared" si="1"/>
        <v>100</v>
      </c>
      <c r="I9" s="29">
        <f t="shared" si="1"/>
        <v>0</v>
      </c>
      <c r="J9" s="26">
        <f t="shared" si="2"/>
        <v>35</v>
      </c>
      <c r="K9" s="18">
        <v>4</v>
      </c>
      <c r="L9" s="19">
        <v>3</v>
      </c>
      <c r="M9" s="20">
        <v>28</v>
      </c>
      <c r="N9" s="17">
        <v>97</v>
      </c>
      <c r="O9" s="17">
        <f t="shared" si="3"/>
        <v>32.33</v>
      </c>
      <c r="P9" s="18">
        <v>0</v>
      </c>
      <c r="Q9" s="19">
        <v>0</v>
      </c>
      <c r="R9" s="20">
        <v>0</v>
      </c>
      <c r="S9" s="17">
        <f t="shared" si="12"/>
        <v>0</v>
      </c>
      <c r="T9" s="18">
        <f t="shared" si="10"/>
        <v>0</v>
      </c>
      <c r="U9" s="19">
        <f t="shared" si="10"/>
        <v>0</v>
      </c>
      <c r="V9" s="20">
        <f t="shared" si="10"/>
        <v>0</v>
      </c>
      <c r="W9" s="17">
        <f t="shared" si="11"/>
        <v>0</v>
      </c>
    </row>
    <row r="10" spans="1:24" s="23" customFormat="1">
      <c r="A10" s="8" t="s">
        <v>27</v>
      </c>
      <c r="B10" s="8" t="s">
        <v>36</v>
      </c>
      <c r="C10" s="9">
        <f t="shared" si="5"/>
        <v>3</v>
      </c>
      <c r="D10" s="30">
        <v>3</v>
      </c>
      <c r="E10" s="11">
        <v>0</v>
      </c>
      <c r="F10" s="11">
        <v>0</v>
      </c>
      <c r="G10" s="11">
        <f t="shared" si="0"/>
        <v>100</v>
      </c>
      <c r="H10" s="12">
        <f t="shared" si="1"/>
        <v>0</v>
      </c>
      <c r="I10" s="28">
        <f t="shared" si="1"/>
        <v>0</v>
      </c>
      <c r="J10" s="33">
        <f t="shared" si="2"/>
        <v>57</v>
      </c>
      <c r="K10" s="10">
        <v>4</v>
      </c>
      <c r="L10" s="11">
        <v>3</v>
      </c>
      <c r="M10" s="12">
        <v>50</v>
      </c>
      <c r="N10" s="9">
        <v>78</v>
      </c>
      <c r="O10" s="9">
        <f t="shared" si="3"/>
        <v>26</v>
      </c>
      <c r="P10" s="10">
        <v>10</v>
      </c>
      <c r="Q10" s="11">
        <v>3</v>
      </c>
      <c r="R10" s="12">
        <v>10</v>
      </c>
      <c r="S10" s="9">
        <f t="shared" si="12"/>
        <v>23</v>
      </c>
      <c r="T10" s="10">
        <f t="shared" si="10"/>
        <v>83.3</v>
      </c>
      <c r="U10" s="11">
        <f t="shared" si="10"/>
        <v>33.299999999999997</v>
      </c>
      <c r="V10" s="12">
        <f t="shared" si="10"/>
        <v>6.6</v>
      </c>
      <c r="W10" s="9">
        <f t="shared" si="11"/>
        <v>13.4</v>
      </c>
    </row>
    <row r="11" spans="1:24" s="23" customFormat="1">
      <c r="A11" s="13" t="s">
        <v>23</v>
      </c>
      <c r="B11" s="13" t="s">
        <v>50</v>
      </c>
      <c r="C11" s="14">
        <f t="shared" si="5"/>
        <v>3</v>
      </c>
      <c r="D11" s="31">
        <v>0</v>
      </c>
      <c r="E11" s="2">
        <v>3</v>
      </c>
      <c r="F11" s="2">
        <v>0</v>
      </c>
      <c r="G11" s="2">
        <f t="shared" si="0"/>
        <v>0</v>
      </c>
      <c r="H11" s="15">
        <f t="shared" si="1"/>
        <v>100</v>
      </c>
      <c r="I11" s="27">
        <f t="shared" si="1"/>
        <v>0</v>
      </c>
      <c r="J11" s="25">
        <f t="shared" si="2"/>
        <v>26</v>
      </c>
      <c r="K11" s="3">
        <v>5</v>
      </c>
      <c r="L11" s="2">
        <v>21</v>
      </c>
      <c r="M11" s="15">
        <v>0</v>
      </c>
      <c r="N11" s="14">
        <v>155</v>
      </c>
      <c r="O11" s="14">
        <f t="shared" si="3"/>
        <v>51.66</v>
      </c>
      <c r="P11" s="3">
        <v>0</v>
      </c>
      <c r="Q11" s="2">
        <v>0</v>
      </c>
      <c r="R11" s="15">
        <v>0</v>
      </c>
      <c r="S11" s="14">
        <f t="shared" si="12"/>
        <v>0</v>
      </c>
      <c r="T11" s="3">
        <f t="shared" si="10"/>
        <v>0</v>
      </c>
      <c r="U11" s="2">
        <f t="shared" si="10"/>
        <v>0</v>
      </c>
      <c r="V11" s="39" t="s">
        <v>58</v>
      </c>
      <c r="W11" s="14">
        <f t="shared" si="11"/>
        <v>0</v>
      </c>
    </row>
    <row r="12" spans="1:24" s="23" customFormat="1">
      <c r="A12" s="13" t="s">
        <v>25</v>
      </c>
      <c r="B12" s="13" t="s">
        <v>34</v>
      </c>
      <c r="C12" s="14">
        <f t="shared" si="5"/>
        <v>3</v>
      </c>
      <c r="D12" s="31">
        <v>0</v>
      </c>
      <c r="E12" s="2">
        <v>3</v>
      </c>
      <c r="F12" s="2">
        <v>0</v>
      </c>
      <c r="G12" s="2">
        <f t="shared" si="0"/>
        <v>0</v>
      </c>
      <c r="H12" s="15">
        <f t="shared" si="1"/>
        <v>100</v>
      </c>
      <c r="I12" s="27">
        <f t="shared" si="1"/>
        <v>0</v>
      </c>
      <c r="J12" s="25">
        <f t="shared" si="2"/>
        <v>17</v>
      </c>
      <c r="K12" s="3">
        <v>5</v>
      </c>
      <c r="L12" s="2">
        <v>10</v>
      </c>
      <c r="M12" s="15">
        <v>2</v>
      </c>
      <c r="N12" s="14">
        <v>113</v>
      </c>
      <c r="O12" s="14">
        <f t="shared" si="3"/>
        <v>37.659999999999997</v>
      </c>
      <c r="P12" s="3">
        <v>0</v>
      </c>
      <c r="Q12" s="2">
        <v>0</v>
      </c>
      <c r="R12" s="15">
        <v>0</v>
      </c>
      <c r="S12" s="14">
        <f t="shared" si="12"/>
        <v>0</v>
      </c>
      <c r="T12" s="3">
        <f t="shared" si="10"/>
        <v>0</v>
      </c>
      <c r="U12" s="2">
        <f t="shared" si="10"/>
        <v>0</v>
      </c>
      <c r="V12" s="15">
        <f t="shared" si="10"/>
        <v>0</v>
      </c>
      <c r="W12" s="14">
        <f t="shared" si="11"/>
        <v>0</v>
      </c>
    </row>
    <row r="13" spans="1:24" s="23" customFormat="1" ht="16.5" thickBot="1">
      <c r="A13" s="16" t="s">
        <v>28</v>
      </c>
      <c r="B13" s="16" t="s">
        <v>37</v>
      </c>
      <c r="C13" s="17">
        <f t="shared" si="5"/>
        <v>3</v>
      </c>
      <c r="D13" s="32">
        <v>3</v>
      </c>
      <c r="E13" s="19">
        <v>0</v>
      </c>
      <c r="F13" s="19">
        <v>0</v>
      </c>
      <c r="G13" s="19">
        <f t="shared" si="0"/>
        <v>100</v>
      </c>
      <c r="H13" s="20">
        <f t="shared" si="1"/>
        <v>0</v>
      </c>
      <c r="I13" s="29">
        <f t="shared" si="1"/>
        <v>0</v>
      </c>
      <c r="J13" s="26">
        <f t="shared" si="2"/>
        <v>62</v>
      </c>
      <c r="K13" s="18">
        <v>4</v>
      </c>
      <c r="L13" s="19">
        <v>8</v>
      </c>
      <c r="M13" s="20">
        <v>50</v>
      </c>
      <c r="N13" s="17">
        <v>51</v>
      </c>
      <c r="O13" s="17">
        <f t="shared" si="3"/>
        <v>17</v>
      </c>
      <c r="P13" s="18">
        <v>7</v>
      </c>
      <c r="Q13" s="19">
        <v>7</v>
      </c>
      <c r="R13" s="20">
        <v>39</v>
      </c>
      <c r="S13" s="17">
        <f t="shared" si="12"/>
        <v>53</v>
      </c>
      <c r="T13" s="18">
        <f t="shared" si="10"/>
        <v>58.3</v>
      </c>
      <c r="U13" s="19">
        <f t="shared" si="10"/>
        <v>29.1</v>
      </c>
      <c r="V13" s="20">
        <f t="shared" si="10"/>
        <v>26</v>
      </c>
      <c r="W13" s="17">
        <f t="shared" si="11"/>
        <v>28.4</v>
      </c>
    </row>
    <row r="14" spans="1:24" s="23" customFormat="1">
      <c r="A14" s="8" t="s">
        <v>3</v>
      </c>
      <c r="B14" s="8" t="s">
        <v>20</v>
      </c>
      <c r="C14" s="9">
        <f t="shared" si="5"/>
        <v>3</v>
      </c>
      <c r="D14" s="36">
        <v>0</v>
      </c>
      <c r="E14" s="37">
        <v>3</v>
      </c>
      <c r="F14" s="37">
        <v>0</v>
      </c>
      <c r="G14" s="37">
        <f t="shared" ref="G14:G17" si="13">INT(1000*D14/$C14)/10</f>
        <v>0</v>
      </c>
      <c r="H14" s="38">
        <f t="shared" ref="H14:H17" si="14">INT(1000*E14/$C14)/10</f>
        <v>100</v>
      </c>
      <c r="I14" s="35">
        <f t="shared" si="1"/>
        <v>0</v>
      </c>
      <c r="J14" s="33">
        <f t="shared" ref="J14:J17" si="15">K14+L14+M14</f>
        <v>18</v>
      </c>
      <c r="K14" s="10">
        <v>6</v>
      </c>
      <c r="L14" s="11">
        <v>0</v>
      </c>
      <c r="M14" s="12">
        <v>12</v>
      </c>
      <c r="N14" s="9">
        <v>70</v>
      </c>
      <c r="O14" s="9">
        <f t="shared" si="3"/>
        <v>23.33</v>
      </c>
      <c r="P14" s="10">
        <v>0</v>
      </c>
      <c r="Q14" s="11">
        <v>0</v>
      </c>
      <c r="R14" s="12">
        <v>0</v>
      </c>
      <c r="S14" s="9">
        <f t="shared" ref="S14:S17" si="16">P14+Q14+R14</f>
        <v>0</v>
      </c>
      <c r="T14" s="10">
        <f t="shared" si="6"/>
        <v>0</v>
      </c>
      <c r="U14" s="40" t="s">
        <v>58</v>
      </c>
      <c r="V14" s="12">
        <f t="shared" si="8"/>
        <v>0</v>
      </c>
      <c r="W14" s="9">
        <f t="shared" si="9"/>
        <v>0</v>
      </c>
      <c r="X14" s="23" t="s">
        <v>46</v>
      </c>
    </row>
    <row r="15" spans="1:24" s="23" customFormat="1">
      <c r="A15" s="13" t="s">
        <v>22</v>
      </c>
      <c r="B15" s="13" t="s">
        <v>32</v>
      </c>
      <c r="C15" s="14">
        <f t="shared" si="5"/>
        <v>3</v>
      </c>
      <c r="D15" s="31">
        <v>3</v>
      </c>
      <c r="E15" s="2">
        <v>0</v>
      </c>
      <c r="F15" s="2">
        <v>0</v>
      </c>
      <c r="G15" s="2">
        <f>INT(1000*D15/$C15)/10</f>
        <v>100</v>
      </c>
      <c r="H15" s="15">
        <f>INT(1000*E15/$C15)/10</f>
        <v>0</v>
      </c>
      <c r="I15" s="27">
        <f t="shared" si="1"/>
        <v>0</v>
      </c>
      <c r="J15" s="25">
        <f>K15+L15+M15</f>
        <v>72</v>
      </c>
      <c r="K15" s="3">
        <v>4</v>
      </c>
      <c r="L15" s="2">
        <v>23</v>
      </c>
      <c r="M15" s="15">
        <v>45</v>
      </c>
      <c r="N15" s="14">
        <v>54</v>
      </c>
      <c r="O15" s="14">
        <f t="shared" si="3"/>
        <v>18</v>
      </c>
      <c r="P15" s="3">
        <v>7</v>
      </c>
      <c r="Q15" s="2">
        <v>47</v>
      </c>
      <c r="R15" s="15">
        <v>92</v>
      </c>
      <c r="S15" s="14">
        <f>P15+Q15+R15</f>
        <v>146</v>
      </c>
      <c r="T15" s="3">
        <f>INT(1000*P15/($C15*K15))/10</f>
        <v>58.3</v>
      </c>
      <c r="U15" s="2">
        <f>INT(1000*Q15/($C15*L15))/10</f>
        <v>68.099999999999994</v>
      </c>
      <c r="V15" s="15">
        <f>INT(1000*R15/($C15*M15))/10</f>
        <v>68.099999999999994</v>
      </c>
      <c r="W15" s="14">
        <f>INT(1000*S15/($C15*J15))/10</f>
        <v>67.5</v>
      </c>
    </row>
    <row r="16" spans="1:24" s="23" customFormat="1">
      <c r="A16" s="13" t="s">
        <v>21</v>
      </c>
      <c r="B16" s="13" t="s">
        <v>41</v>
      </c>
      <c r="C16" s="14">
        <f t="shared" si="5"/>
        <v>3</v>
      </c>
      <c r="D16" s="31">
        <v>0</v>
      </c>
      <c r="E16" s="2">
        <v>3</v>
      </c>
      <c r="F16" s="2">
        <v>0</v>
      </c>
      <c r="G16" s="2">
        <f t="shared" si="13"/>
        <v>0</v>
      </c>
      <c r="H16" s="15">
        <f t="shared" si="14"/>
        <v>100</v>
      </c>
      <c r="I16" s="27">
        <f t="shared" si="1"/>
        <v>0</v>
      </c>
      <c r="J16" s="25">
        <f t="shared" si="15"/>
        <v>40</v>
      </c>
      <c r="K16" s="3">
        <v>5</v>
      </c>
      <c r="L16" s="2">
        <v>7</v>
      </c>
      <c r="M16" s="15">
        <v>28</v>
      </c>
      <c r="N16" s="14">
        <v>80</v>
      </c>
      <c r="O16" s="14">
        <f t="shared" si="3"/>
        <v>26.66</v>
      </c>
      <c r="P16" s="3">
        <v>0</v>
      </c>
      <c r="Q16" s="2">
        <v>0</v>
      </c>
      <c r="R16" s="15">
        <v>0</v>
      </c>
      <c r="S16" s="14">
        <f t="shared" si="16"/>
        <v>0</v>
      </c>
      <c r="T16" s="3">
        <f t="shared" si="6"/>
        <v>0</v>
      </c>
      <c r="U16" s="2">
        <f t="shared" si="7"/>
        <v>0</v>
      </c>
      <c r="V16" s="15">
        <f t="shared" si="8"/>
        <v>0</v>
      </c>
      <c r="W16" s="14">
        <f t="shared" si="9"/>
        <v>0</v>
      </c>
    </row>
    <row r="17" spans="1:23" s="23" customFormat="1" ht="16.5" thickBot="1">
      <c r="A17" s="16" t="s">
        <v>30</v>
      </c>
      <c r="B17" s="16" t="s">
        <v>42</v>
      </c>
      <c r="C17" s="17">
        <f t="shared" si="5"/>
        <v>3</v>
      </c>
      <c r="D17" s="32">
        <v>3</v>
      </c>
      <c r="E17" s="19">
        <v>0</v>
      </c>
      <c r="F17" s="19">
        <v>0</v>
      </c>
      <c r="G17" s="19">
        <f t="shared" si="13"/>
        <v>100</v>
      </c>
      <c r="H17" s="20">
        <f t="shared" si="14"/>
        <v>0</v>
      </c>
      <c r="I17" s="29">
        <f t="shared" si="1"/>
        <v>0</v>
      </c>
      <c r="J17" s="26">
        <f t="shared" si="15"/>
        <v>43</v>
      </c>
      <c r="K17" s="18">
        <v>6</v>
      </c>
      <c r="L17" s="19">
        <v>15</v>
      </c>
      <c r="M17" s="20">
        <v>22</v>
      </c>
      <c r="N17" s="17">
        <v>120</v>
      </c>
      <c r="O17" s="17">
        <f t="shared" si="3"/>
        <v>40</v>
      </c>
      <c r="P17" s="18">
        <v>13</v>
      </c>
      <c r="Q17" s="19">
        <v>8</v>
      </c>
      <c r="R17" s="20">
        <v>28</v>
      </c>
      <c r="S17" s="17">
        <f t="shared" si="16"/>
        <v>49</v>
      </c>
      <c r="T17" s="18">
        <f t="shared" si="6"/>
        <v>72.2</v>
      </c>
      <c r="U17" s="19">
        <f t="shared" si="7"/>
        <v>17.7</v>
      </c>
      <c r="V17" s="20">
        <f t="shared" si="8"/>
        <v>42.4</v>
      </c>
      <c r="W17" s="17">
        <f t="shared" si="9"/>
        <v>37.9</v>
      </c>
    </row>
    <row r="18" spans="1:23">
      <c r="C18" s="21"/>
      <c r="D18" s="21">
        <f>MAX(D2:D17)</f>
        <v>3</v>
      </c>
      <c r="E18" s="21">
        <f t="shared" ref="E18:W18" si="17">MAX(E2:E17)</f>
        <v>3</v>
      </c>
      <c r="F18" s="21">
        <f>MAX(F2:F17)</f>
        <v>1</v>
      </c>
      <c r="G18" s="21">
        <f t="shared" si="17"/>
        <v>100</v>
      </c>
      <c r="H18" s="21">
        <f t="shared" si="17"/>
        <v>100</v>
      </c>
      <c r="I18" s="21"/>
      <c r="J18" s="21">
        <f t="shared" si="17"/>
        <v>82</v>
      </c>
      <c r="K18" s="21">
        <f t="shared" si="17"/>
        <v>6</v>
      </c>
      <c r="L18" s="21">
        <f t="shared" si="17"/>
        <v>28</v>
      </c>
      <c r="M18" s="21">
        <f t="shared" si="17"/>
        <v>72</v>
      </c>
      <c r="N18" s="21">
        <f t="shared" si="17"/>
        <v>208</v>
      </c>
      <c r="O18" s="21">
        <f t="shared" si="17"/>
        <v>69.33</v>
      </c>
      <c r="P18" s="21">
        <f t="shared" si="17"/>
        <v>13</v>
      </c>
      <c r="Q18" s="21">
        <f t="shared" si="17"/>
        <v>47</v>
      </c>
      <c r="R18" s="21">
        <f t="shared" si="17"/>
        <v>92</v>
      </c>
      <c r="S18" s="21">
        <f t="shared" si="17"/>
        <v>146</v>
      </c>
      <c r="T18" s="21">
        <f t="shared" si="17"/>
        <v>86.6</v>
      </c>
      <c r="U18" s="21">
        <f t="shared" si="17"/>
        <v>68.099999999999994</v>
      </c>
      <c r="V18" s="21">
        <f t="shared" si="17"/>
        <v>68.099999999999994</v>
      </c>
      <c r="W18" s="21">
        <f t="shared" si="17"/>
        <v>67.5</v>
      </c>
    </row>
    <row r="19" spans="1:23">
      <c r="C19" s="22"/>
      <c r="D19" s="22"/>
      <c r="E19" s="22"/>
      <c r="F19" s="22"/>
      <c r="G19" s="22"/>
      <c r="H19" s="22"/>
      <c r="I19" s="22"/>
      <c r="J19" s="22">
        <f>MIN(J2:J17)</f>
        <v>8</v>
      </c>
      <c r="K19" s="22">
        <f t="shared" ref="K19:W19" si="18">MIN(K2:K17)</f>
        <v>4</v>
      </c>
      <c r="L19" s="22">
        <f t="shared" si="18"/>
        <v>0</v>
      </c>
      <c r="M19" s="22">
        <f t="shared" si="18"/>
        <v>0</v>
      </c>
      <c r="N19" s="22">
        <f t="shared" si="18"/>
        <v>24</v>
      </c>
      <c r="O19" s="22">
        <f t="shared" si="18"/>
        <v>8</v>
      </c>
      <c r="P19" s="22">
        <f t="shared" si="18"/>
        <v>0</v>
      </c>
      <c r="Q19" s="22">
        <f t="shared" si="18"/>
        <v>0</v>
      </c>
      <c r="R19" s="22">
        <f t="shared" si="18"/>
        <v>0</v>
      </c>
      <c r="S19" s="22">
        <f t="shared" si="18"/>
        <v>0</v>
      </c>
      <c r="T19" s="22">
        <f t="shared" si="18"/>
        <v>0</v>
      </c>
      <c r="U19" s="22">
        <f t="shared" si="18"/>
        <v>0</v>
      </c>
      <c r="V19" s="22">
        <f t="shared" si="18"/>
        <v>0</v>
      </c>
      <c r="W19" s="22">
        <f t="shared" si="18"/>
        <v>0</v>
      </c>
    </row>
  </sheetData>
  <conditionalFormatting sqref="J2:W17">
    <cfRule type="cellIs" dxfId="6" priority="8" operator="equal">
      <formula>J$19</formula>
    </cfRule>
    <cfRule type="cellIs" dxfId="5" priority="9" operator="equal">
      <formula>J$18</formula>
    </cfRule>
  </conditionalFormatting>
  <conditionalFormatting sqref="D2:D17">
    <cfRule type="cellIs" dxfId="4" priority="19" operator="equal">
      <formula>$D$18</formula>
    </cfRule>
  </conditionalFormatting>
  <conditionalFormatting sqref="E2:F17">
    <cfRule type="cellIs" dxfId="3" priority="20" operator="equal">
      <formula>$E$18</formula>
    </cfRule>
  </conditionalFormatting>
  <conditionalFormatting sqref="G2:G17">
    <cfRule type="cellIs" dxfId="2" priority="21" operator="equal">
      <formula>$G$18</formula>
    </cfRule>
  </conditionalFormatting>
  <conditionalFormatting sqref="H2:I17">
    <cfRule type="cellIs" dxfId="1" priority="22" operator="equal">
      <formula>$H$18</formula>
    </cfRule>
  </conditionalFormatting>
  <conditionalFormatting sqref="F2:F17">
    <cfRule type="cellIs" dxfId="0" priority="1" operator="equal">
      <formula>$F$18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Statistiche Flotte II</vt:lpstr>
    </vt:vector>
  </TitlesOfParts>
  <Company>SpinGroup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Administrator</cp:lastModifiedBy>
  <dcterms:created xsi:type="dcterms:W3CDTF">2012-08-04T16:11:22Z</dcterms:created>
  <dcterms:modified xsi:type="dcterms:W3CDTF">2012-08-19T14:37:00Z</dcterms:modified>
</cp:coreProperties>
</file>