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9495" windowHeight="5130"/>
  </bookViews>
  <sheets>
    <sheet name="Statistiche Navi II" sheetId="3" r:id="rId1"/>
  </sheets>
  <calcPr calcId="124519"/>
</workbook>
</file>

<file path=xl/calcChain.xml><?xml version="1.0" encoding="utf-8"?>
<calcChain xmlns="http://schemas.openxmlformats.org/spreadsheetml/2006/main">
  <c r="I65" i="3"/>
  <c r="J65"/>
  <c r="K65"/>
  <c r="H65"/>
  <c r="I61"/>
  <c r="J61"/>
  <c r="K61"/>
  <c r="H61"/>
  <c r="I55"/>
  <c r="J55"/>
  <c r="K55"/>
  <c r="L55"/>
  <c r="H55"/>
  <c r="I50"/>
  <c r="J50"/>
  <c r="K50"/>
  <c r="L50"/>
  <c r="H50"/>
  <c r="I39"/>
  <c r="J39"/>
  <c r="K39"/>
  <c r="H39"/>
  <c r="I32"/>
  <c r="J32"/>
  <c r="K32"/>
  <c r="H32"/>
  <c r="I28"/>
  <c r="J28"/>
  <c r="K28"/>
  <c r="H28"/>
  <c r="I23"/>
  <c r="J23"/>
  <c r="K23"/>
  <c r="H23"/>
  <c r="I13"/>
  <c r="J13"/>
  <c r="K13"/>
  <c r="L13"/>
  <c r="H13"/>
  <c r="I5"/>
  <c r="J5"/>
  <c r="K5"/>
  <c r="L5"/>
  <c r="M5"/>
  <c r="H5"/>
  <c r="C65"/>
  <c r="D65"/>
  <c r="B65"/>
  <c r="E63"/>
  <c r="E64"/>
  <c r="E62"/>
  <c r="C39"/>
  <c r="D39"/>
  <c r="B39"/>
  <c r="C32"/>
  <c r="D32"/>
  <c r="B32"/>
  <c r="E38"/>
  <c r="E37"/>
  <c r="E36"/>
  <c r="E35"/>
  <c r="E34"/>
  <c r="E33"/>
  <c r="G32"/>
  <c r="F32"/>
  <c r="C28"/>
  <c r="D28"/>
  <c r="B28"/>
  <c r="C23"/>
  <c r="D23"/>
  <c r="B23"/>
  <c r="C13"/>
  <c r="D13"/>
  <c r="F13"/>
  <c r="B13"/>
  <c r="E27"/>
  <c r="E26"/>
  <c r="E25"/>
  <c r="E24"/>
  <c r="E31"/>
  <c r="E30"/>
  <c r="E29"/>
  <c r="E16"/>
  <c r="E20"/>
  <c r="E22"/>
  <c r="E21"/>
  <c r="E19"/>
  <c r="E18"/>
  <c r="E17"/>
  <c r="E15"/>
  <c r="E14"/>
  <c r="E57"/>
  <c r="E58"/>
  <c r="E59"/>
  <c r="E60"/>
  <c r="E56"/>
  <c r="C61"/>
  <c r="D61"/>
  <c r="B61"/>
  <c r="C55"/>
  <c r="F55"/>
  <c r="D55"/>
  <c r="B55"/>
  <c r="C50"/>
  <c r="F50"/>
  <c r="D50"/>
  <c r="B50"/>
  <c r="C5"/>
  <c r="F5"/>
  <c r="D5"/>
  <c r="B5"/>
  <c r="G52"/>
  <c r="G53"/>
  <c r="G54"/>
  <c r="G51"/>
  <c r="G4"/>
  <c r="G3"/>
  <c r="G7"/>
  <c r="G8"/>
  <c r="G9"/>
  <c r="G10"/>
  <c r="G11"/>
  <c r="G12"/>
  <c r="G6"/>
  <c r="G41"/>
  <c r="G42"/>
  <c r="G43"/>
  <c r="G44"/>
  <c r="G45"/>
  <c r="G46"/>
  <c r="G47"/>
  <c r="G48"/>
  <c r="G49"/>
  <c r="G40"/>
  <c r="E52"/>
  <c r="E53"/>
  <c r="E54"/>
  <c r="E51"/>
  <c r="E41"/>
  <c r="E42"/>
  <c r="E43"/>
  <c r="E44"/>
  <c r="E45"/>
  <c r="E46"/>
  <c r="E47"/>
  <c r="E48"/>
  <c r="E49"/>
  <c r="E40"/>
  <c r="E7"/>
  <c r="E8"/>
  <c r="E9"/>
  <c r="E10"/>
  <c r="E11"/>
  <c r="E12"/>
  <c r="E6"/>
  <c r="E4"/>
  <c r="E3"/>
  <c r="M13" l="1"/>
  <c r="M50"/>
  <c r="M55"/>
  <c r="E39"/>
  <c r="E50"/>
  <c r="G50"/>
  <c r="G13"/>
  <c r="E32"/>
  <c r="E13"/>
  <c r="E28"/>
  <c r="E5"/>
  <c r="G5"/>
  <c r="E23"/>
  <c r="E65"/>
  <c r="G55"/>
  <c r="E55"/>
  <c r="E61"/>
</calcChain>
</file>

<file path=xl/sharedStrings.xml><?xml version="1.0" encoding="utf-8"?>
<sst xmlns="http://schemas.openxmlformats.org/spreadsheetml/2006/main" count="75" uniqueCount="75">
  <si>
    <t>Nave</t>
  </si>
  <si>
    <t>n. navi nelle flotte</t>
  </si>
  <si>
    <t>n. navi usate</t>
  </si>
  <si>
    <t>n. navi distrutte</t>
  </si>
  <si>
    <t>n. sopravvissute</t>
  </si>
  <si>
    <t>M1</t>
  </si>
  <si>
    <t>Argon Colossus</t>
  </si>
  <si>
    <t>USC Tokyo</t>
  </si>
  <si>
    <t>M2</t>
  </si>
  <si>
    <t>Argon Titan</t>
  </si>
  <si>
    <t>Boron Ray</t>
  </si>
  <si>
    <t>Boron Megalodon</t>
  </si>
  <si>
    <t>Split Python</t>
  </si>
  <si>
    <t>Teladi Phoenix</t>
  </si>
  <si>
    <t>USC Osaka</t>
  </si>
  <si>
    <t>OTAS Boreas</t>
  </si>
  <si>
    <t>M7</t>
  </si>
  <si>
    <t>Argon Cerberus</t>
  </si>
  <si>
    <t>Boron Thresher</t>
  </si>
  <si>
    <t>Split Tiger</t>
  </si>
  <si>
    <t>Split Panther R.</t>
  </si>
  <si>
    <t>Paranid Deimos</t>
  </si>
  <si>
    <t>Paranid Agamemnon</t>
  </si>
  <si>
    <t>Paranid Ariadne</t>
  </si>
  <si>
    <t>Teladi Shrike</t>
  </si>
  <si>
    <t>Teladi Cormorant</t>
  </si>
  <si>
    <t>USC Yokohama</t>
  </si>
  <si>
    <t>M7M</t>
  </si>
  <si>
    <t>Split Cobra</t>
  </si>
  <si>
    <t>Teladi Gannet</t>
  </si>
  <si>
    <t>ATF Skirnir</t>
  </si>
  <si>
    <t>OTAS Aquilo</t>
  </si>
  <si>
    <t>M3/M3+</t>
  </si>
  <si>
    <t>Teladi Falcon Hauler</t>
  </si>
  <si>
    <t>Boron Barracuda</t>
  </si>
  <si>
    <t>Aldrin Spitfyre</t>
  </si>
  <si>
    <t>Shuttle Xperimental</t>
  </si>
  <si>
    <t>Argon Eclipse</t>
  </si>
  <si>
    <t>ATF Thor</t>
  </si>
  <si>
    <t>Argon Nova Raider</t>
  </si>
  <si>
    <t>Teladi Falcon</t>
  </si>
  <si>
    <t>OTAS Venti</t>
  </si>
  <si>
    <t>M4/M4+</t>
  </si>
  <si>
    <t>OTAS Solano</t>
  </si>
  <si>
    <t>Split Scorpion</t>
  </si>
  <si>
    <t>Argon Buster Raider</t>
  </si>
  <si>
    <t>Argon Buster</t>
  </si>
  <si>
    <t>M5</t>
  </si>
  <si>
    <t>Teladi Kestrel Avanzato</t>
  </si>
  <si>
    <t>Argon Discoverer</t>
  </si>
  <si>
    <t>M6/M6M</t>
  </si>
  <si>
    <t>Goner Truelight Seeker</t>
  </si>
  <si>
    <t>ATF Vidar</t>
  </si>
  <si>
    <t>Aldrin Springblossom</t>
  </si>
  <si>
    <t>Orgoglio di Albion</t>
  </si>
  <si>
    <t>Argon H. Centaur Prot.</t>
  </si>
  <si>
    <t>USC Katana</t>
  </si>
  <si>
    <t>M8</t>
  </si>
  <si>
    <t>TM</t>
  </si>
  <si>
    <t>USC Claymore</t>
  </si>
  <si>
    <t>Argon Gladiator</t>
  </si>
  <si>
    <t>Paranid Hades</t>
  </si>
  <si>
    <t>OTAS Auster Hauler</t>
  </si>
  <si>
    <t>Teladi Peregrine</t>
  </si>
  <si>
    <t>Argon Magnetar</t>
  </si>
  <si>
    <t>USC Toukon</t>
  </si>
  <si>
    <t>OTAS Zephyrus</t>
  </si>
  <si>
    <t>nota: vengono considerate solo distruzioni delle</t>
  </si>
  <si>
    <t>capital (M1, M2, M7, M7M)</t>
  </si>
  <si>
    <t>navi distrutte=capital distrutte dalla nave in questione</t>
  </si>
  <si>
    <t>%sopr. nave</t>
  </si>
  <si>
    <t>distruz. per nave</t>
  </si>
  <si>
    <t>Teladi Kestrel*</t>
  </si>
  <si>
    <t>problema di distinguibilità</t>
  </si>
  <si>
    <t>*sono contati sia i Kestrel normali che pirata per un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</si>
</sst>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2"/>
      <name val="Arial Narrow"/>
      <family val="2"/>
    </font>
    <font>
      <sz val="12"/>
      <color theme="0" tint="-0.249977111117893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left"/>
    </xf>
    <xf numFmtId="0" fontId="2" fillId="9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1" fillId="0" borderId="22" xfId="0" applyFont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10" borderId="11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1" fillId="2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left"/>
    </xf>
    <xf numFmtId="0" fontId="3" fillId="12" borderId="5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left"/>
    </xf>
    <xf numFmtId="0" fontId="3" fillId="12" borderId="5" xfId="0" applyFont="1" applyFill="1" applyBorder="1" applyAlignment="1">
      <alignment horizontal="left"/>
    </xf>
    <xf numFmtId="0" fontId="3" fillId="12" borderId="6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left"/>
    </xf>
    <xf numFmtId="0" fontId="1" fillId="13" borderId="16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" fillId="13" borderId="21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left"/>
    </xf>
    <xf numFmtId="0" fontId="1" fillId="13" borderId="26" xfId="0" applyFont="1" applyFill="1" applyBorder="1"/>
    <xf numFmtId="0" fontId="1" fillId="13" borderId="21" xfId="0" applyFont="1" applyFill="1" applyBorder="1"/>
    <xf numFmtId="0" fontId="1" fillId="13" borderId="27" xfId="0" applyFont="1" applyFill="1" applyBorder="1"/>
    <xf numFmtId="0" fontId="1" fillId="13" borderId="29" xfId="0" applyFont="1" applyFill="1" applyBorder="1"/>
    <xf numFmtId="0" fontId="1" fillId="13" borderId="0" xfId="0" applyFont="1" applyFill="1" applyBorder="1"/>
    <xf numFmtId="0" fontId="1" fillId="13" borderId="30" xfId="0" applyFont="1" applyFill="1" applyBorder="1"/>
    <xf numFmtId="0" fontId="2" fillId="11" borderId="17" xfId="0" applyFont="1" applyFill="1" applyBorder="1"/>
    <xf numFmtId="0" fontId="2" fillId="11" borderId="18" xfId="0" applyFont="1" applyFill="1" applyBorder="1"/>
    <xf numFmtId="0" fontId="2" fillId="0" borderId="0" xfId="0" applyFont="1"/>
    <xf numFmtId="0" fontId="1" fillId="14" borderId="0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0" fontId="4" fillId="14" borderId="15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14" borderId="21" xfId="0" applyFont="1" applyFill="1" applyBorder="1" applyAlignment="1">
      <alignment horizontal="center"/>
    </xf>
    <xf numFmtId="0" fontId="4" fillId="14" borderId="16" xfId="0" applyFont="1" applyFill="1" applyBorder="1" applyAlignment="1">
      <alignment horizontal="center"/>
    </xf>
    <xf numFmtId="0" fontId="4" fillId="14" borderId="29" xfId="0" applyFont="1" applyFill="1" applyBorder="1" applyAlignment="1">
      <alignment horizontal="center"/>
    </xf>
  </cellXfs>
  <cellStyles count="1">
    <cellStyle name="Normale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0FF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abSelected="1" workbookViewId="0"/>
  </sheetViews>
  <sheetFormatPr defaultRowHeight="15.75"/>
  <cols>
    <col min="1" max="1" width="21.5703125" style="1" customWidth="1"/>
    <col min="2" max="2" width="17.28515625" style="1" customWidth="1"/>
    <col min="3" max="3" width="13" style="1" customWidth="1"/>
    <col min="4" max="4" width="16.28515625" style="1" customWidth="1"/>
    <col min="5" max="5" width="14.5703125" style="1" customWidth="1"/>
    <col min="6" max="6" width="15.28515625" style="1" customWidth="1"/>
    <col min="7" max="7" width="14.85546875" style="1" customWidth="1"/>
    <col min="8" max="16384" width="9.140625" style="1"/>
  </cols>
  <sheetData>
    <row r="1" spans="1:13" ht="16.5" thickBot="1">
      <c r="A1" s="12" t="s">
        <v>0</v>
      </c>
      <c r="B1" s="17" t="s">
        <v>1</v>
      </c>
      <c r="C1" s="12" t="s">
        <v>2</v>
      </c>
      <c r="D1" s="12" t="s">
        <v>4</v>
      </c>
      <c r="E1" s="12" t="s">
        <v>70</v>
      </c>
      <c r="F1" s="12" t="s">
        <v>3</v>
      </c>
      <c r="G1" s="12" t="s">
        <v>71</v>
      </c>
      <c r="H1" s="1" t="s">
        <v>67</v>
      </c>
    </row>
    <row r="2" spans="1:13" ht="16.5" thickBot="1">
      <c r="A2" s="42" t="s">
        <v>5</v>
      </c>
      <c r="B2" s="71"/>
      <c r="C2" s="71"/>
      <c r="D2" s="71"/>
      <c r="E2" s="71"/>
      <c r="F2" s="71"/>
      <c r="G2" s="72"/>
      <c r="H2" s="1" t="s">
        <v>68</v>
      </c>
    </row>
    <row r="3" spans="1:13">
      <c r="A3" s="28" t="s">
        <v>6</v>
      </c>
      <c r="B3" s="4">
        <v>2</v>
      </c>
      <c r="C3" s="5">
        <v>6</v>
      </c>
      <c r="D3" s="5">
        <v>1</v>
      </c>
      <c r="E3" s="5">
        <f>INT(1000*D3/$C3)/10</f>
        <v>16.600000000000001</v>
      </c>
      <c r="F3" s="5">
        <v>0</v>
      </c>
      <c r="G3" s="29">
        <f>INT(100*F3/$C3)/100</f>
        <v>0</v>
      </c>
    </row>
    <row r="4" spans="1:13" ht="16.5" thickBot="1">
      <c r="A4" s="30" t="s">
        <v>7</v>
      </c>
      <c r="B4" s="8">
        <v>2</v>
      </c>
      <c r="C4" s="9">
        <v>6</v>
      </c>
      <c r="D4" s="9">
        <v>3</v>
      </c>
      <c r="E4" s="9">
        <f>INT(1000*D4/$C4)/10</f>
        <v>50</v>
      </c>
      <c r="F4" s="9">
        <v>0</v>
      </c>
      <c r="G4" s="31">
        <f>INT(100*F4/$C4)/100</f>
        <v>0</v>
      </c>
      <c r="H4" s="1" t="s">
        <v>69</v>
      </c>
    </row>
    <row r="5" spans="1:13" ht="16.5" thickBot="1">
      <c r="A5" s="32" t="s">
        <v>8</v>
      </c>
      <c r="B5" s="73">
        <f>MAX(B3:B4)</f>
        <v>2</v>
      </c>
      <c r="C5" s="74">
        <f t="shared" ref="C5:G5" si="0">MAX(C3:C4)</f>
        <v>6</v>
      </c>
      <c r="D5" s="74">
        <f>MAX(D3:D4)</f>
        <v>3</v>
      </c>
      <c r="E5" s="74">
        <f>MAX(E3:E4)</f>
        <v>50</v>
      </c>
      <c r="F5" s="74">
        <f t="shared" si="0"/>
        <v>0</v>
      </c>
      <c r="G5" s="75">
        <f t="shared" si="0"/>
        <v>0</v>
      </c>
      <c r="H5" s="11">
        <f>MIN(B3:B4)</f>
        <v>2</v>
      </c>
      <c r="I5" s="11">
        <f t="shared" ref="I5:M5" si="1">MIN(C3:C4)</f>
        <v>6</v>
      </c>
      <c r="J5" s="11">
        <f t="shared" si="1"/>
        <v>1</v>
      </c>
      <c r="K5" s="11">
        <f t="shared" si="1"/>
        <v>16.600000000000001</v>
      </c>
      <c r="L5" s="11">
        <f t="shared" si="1"/>
        <v>0</v>
      </c>
      <c r="M5" s="11">
        <f t="shared" si="1"/>
        <v>0</v>
      </c>
    </row>
    <row r="6" spans="1:13">
      <c r="A6" s="33" t="s">
        <v>9</v>
      </c>
      <c r="B6" s="4">
        <v>9</v>
      </c>
      <c r="C6" s="5">
        <v>27</v>
      </c>
      <c r="D6" s="5">
        <v>16</v>
      </c>
      <c r="E6" s="5">
        <f t="shared" ref="E6:E12" si="2">INT(1000*D6/$C6)/10</f>
        <v>59.2</v>
      </c>
      <c r="F6" s="5">
        <v>17</v>
      </c>
      <c r="G6" s="29">
        <f t="shared" ref="G6:G12" si="3">INT(100*F6/$C6)/100</f>
        <v>0.62</v>
      </c>
      <c r="H6" s="1" t="s">
        <v>74</v>
      </c>
    </row>
    <row r="7" spans="1:13">
      <c r="A7" s="13" t="s">
        <v>10</v>
      </c>
      <c r="B7" s="3">
        <v>1</v>
      </c>
      <c r="C7" s="2">
        <v>3</v>
      </c>
      <c r="D7" s="2">
        <v>0</v>
      </c>
      <c r="E7" s="2">
        <f t="shared" si="2"/>
        <v>0</v>
      </c>
      <c r="F7" s="2">
        <v>0</v>
      </c>
      <c r="G7" s="27">
        <f t="shared" si="3"/>
        <v>0</v>
      </c>
      <c r="H7" s="1" t="s">
        <v>73</v>
      </c>
    </row>
    <row r="8" spans="1:13">
      <c r="A8" s="13" t="s">
        <v>11</v>
      </c>
      <c r="B8" s="3">
        <v>1</v>
      </c>
      <c r="C8" s="2">
        <v>3</v>
      </c>
      <c r="D8" s="2">
        <v>3</v>
      </c>
      <c r="E8" s="2">
        <f t="shared" si="2"/>
        <v>100</v>
      </c>
      <c r="F8" s="2">
        <v>0</v>
      </c>
      <c r="G8" s="27">
        <f t="shared" si="3"/>
        <v>0</v>
      </c>
    </row>
    <row r="9" spans="1:13">
      <c r="A9" s="13" t="s">
        <v>12</v>
      </c>
      <c r="B9" s="3">
        <v>1</v>
      </c>
      <c r="C9" s="2">
        <v>3</v>
      </c>
      <c r="D9" s="2">
        <v>0</v>
      </c>
      <c r="E9" s="2">
        <f t="shared" si="2"/>
        <v>0</v>
      </c>
      <c r="F9" s="2">
        <v>1</v>
      </c>
      <c r="G9" s="27">
        <f t="shared" si="3"/>
        <v>0.33</v>
      </c>
    </row>
    <row r="10" spans="1:13">
      <c r="A10" s="13" t="s">
        <v>13</v>
      </c>
      <c r="B10" s="3">
        <v>4</v>
      </c>
      <c r="C10" s="2">
        <v>12</v>
      </c>
      <c r="D10" s="2">
        <v>0</v>
      </c>
      <c r="E10" s="2">
        <f t="shared" si="2"/>
        <v>0</v>
      </c>
      <c r="F10" s="2">
        <v>3</v>
      </c>
      <c r="G10" s="27">
        <f t="shared" si="3"/>
        <v>0.25</v>
      </c>
    </row>
    <row r="11" spans="1:13">
      <c r="A11" s="13" t="s">
        <v>14</v>
      </c>
      <c r="B11" s="3">
        <v>11</v>
      </c>
      <c r="C11" s="2">
        <v>33</v>
      </c>
      <c r="D11" s="2">
        <v>11</v>
      </c>
      <c r="E11" s="2">
        <f t="shared" si="2"/>
        <v>33.299999999999997</v>
      </c>
      <c r="F11" s="2">
        <v>4</v>
      </c>
      <c r="G11" s="27">
        <f t="shared" si="3"/>
        <v>0.12</v>
      </c>
    </row>
    <row r="12" spans="1:13" ht="16.5" thickBot="1">
      <c r="A12" s="18" t="s">
        <v>15</v>
      </c>
      <c r="B12" s="8">
        <v>2</v>
      </c>
      <c r="C12" s="9">
        <v>6</v>
      </c>
      <c r="D12" s="9">
        <v>0</v>
      </c>
      <c r="E12" s="9">
        <f t="shared" si="2"/>
        <v>0</v>
      </c>
      <c r="F12" s="9">
        <v>4</v>
      </c>
      <c r="G12" s="31">
        <f t="shared" si="3"/>
        <v>0.66</v>
      </c>
    </row>
    <row r="13" spans="1:13" ht="16.5" thickBot="1">
      <c r="A13" s="46" t="s">
        <v>32</v>
      </c>
      <c r="B13" s="76">
        <f>MAX(B6:B12)</f>
        <v>11</v>
      </c>
      <c r="C13" s="76">
        <f t="shared" ref="C13:G13" si="4">MAX(C6:C12)</f>
        <v>33</v>
      </c>
      <c r="D13" s="76">
        <f t="shared" si="4"/>
        <v>16</v>
      </c>
      <c r="E13" s="76">
        <f t="shared" si="4"/>
        <v>100</v>
      </c>
      <c r="F13" s="76">
        <f t="shared" si="4"/>
        <v>17</v>
      </c>
      <c r="G13" s="77">
        <f t="shared" si="4"/>
        <v>0.66</v>
      </c>
      <c r="H13" s="11">
        <f>MIN(B6:B12)</f>
        <v>1</v>
      </c>
      <c r="I13" s="11">
        <f t="shared" ref="I13:M13" si="5">MIN(C6:C12)</f>
        <v>3</v>
      </c>
      <c r="J13" s="11">
        <f t="shared" si="5"/>
        <v>0</v>
      </c>
      <c r="K13" s="11">
        <f t="shared" si="5"/>
        <v>0</v>
      </c>
      <c r="L13" s="11">
        <f t="shared" si="5"/>
        <v>0</v>
      </c>
      <c r="M13" s="11">
        <f t="shared" si="5"/>
        <v>0</v>
      </c>
    </row>
    <row r="14" spans="1:13">
      <c r="A14" s="47" t="s">
        <v>37</v>
      </c>
      <c r="B14" s="4">
        <v>16</v>
      </c>
      <c r="C14" s="5">
        <v>48</v>
      </c>
      <c r="D14" s="5">
        <v>0</v>
      </c>
      <c r="E14" s="6">
        <f t="shared" ref="E14:E22" si="6">INT(1000*D14/$C14)/10</f>
        <v>0</v>
      </c>
      <c r="F14" s="54"/>
      <c r="G14" s="55"/>
    </row>
    <row r="15" spans="1:13">
      <c r="A15" s="48" t="s">
        <v>39</v>
      </c>
      <c r="B15" s="3">
        <v>8</v>
      </c>
      <c r="C15" s="2">
        <v>24</v>
      </c>
      <c r="D15" s="2">
        <v>0</v>
      </c>
      <c r="E15" s="7">
        <f t="shared" si="6"/>
        <v>0</v>
      </c>
      <c r="F15" s="56"/>
      <c r="G15" s="57"/>
    </row>
    <row r="16" spans="1:13">
      <c r="A16" s="48" t="s">
        <v>34</v>
      </c>
      <c r="B16" s="3">
        <v>26</v>
      </c>
      <c r="C16" s="2">
        <v>78</v>
      </c>
      <c r="D16" s="2">
        <v>10</v>
      </c>
      <c r="E16" s="7">
        <f t="shared" si="6"/>
        <v>12.8</v>
      </c>
      <c r="F16" s="56"/>
      <c r="G16" s="57"/>
    </row>
    <row r="17" spans="1:11">
      <c r="A17" s="48" t="s">
        <v>40</v>
      </c>
      <c r="B17" s="3">
        <v>6</v>
      </c>
      <c r="C17" s="2">
        <v>18</v>
      </c>
      <c r="D17" s="2">
        <v>0</v>
      </c>
      <c r="E17" s="7">
        <f t="shared" si="6"/>
        <v>0</v>
      </c>
      <c r="F17" s="56"/>
      <c r="G17" s="57"/>
    </row>
    <row r="18" spans="1:11">
      <c r="A18" s="48" t="s">
        <v>33</v>
      </c>
      <c r="B18" s="3">
        <v>28</v>
      </c>
      <c r="C18" s="2">
        <v>84</v>
      </c>
      <c r="D18" s="2">
        <v>0</v>
      </c>
      <c r="E18" s="7">
        <f t="shared" si="6"/>
        <v>0</v>
      </c>
      <c r="F18" s="56"/>
      <c r="G18" s="57"/>
    </row>
    <row r="19" spans="1:11">
      <c r="A19" s="48" t="s">
        <v>38</v>
      </c>
      <c r="B19" s="3">
        <v>10</v>
      </c>
      <c r="C19" s="2">
        <v>30</v>
      </c>
      <c r="D19" s="2">
        <v>8</v>
      </c>
      <c r="E19" s="7">
        <f t="shared" si="6"/>
        <v>26.6</v>
      </c>
      <c r="F19" s="56"/>
      <c r="G19" s="57"/>
    </row>
    <row r="20" spans="1:11">
      <c r="A20" s="48" t="s">
        <v>41</v>
      </c>
      <c r="B20" s="3">
        <v>1</v>
      </c>
      <c r="C20" s="2">
        <v>3</v>
      </c>
      <c r="D20" s="2">
        <v>0</v>
      </c>
      <c r="E20" s="7">
        <f t="shared" si="6"/>
        <v>0</v>
      </c>
      <c r="F20" s="56"/>
      <c r="G20" s="57"/>
    </row>
    <row r="21" spans="1:11">
      <c r="A21" s="48" t="s">
        <v>35</v>
      </c>
      <c r="B21" s="3">
        <v>20</v>
      </c>
      <c r="C21" s="2">
        <v>60</v>
      </c>
      <c r="D21" s="2">
        <v>5</v>
      </c>
      <c r="E21" s="7">
        <f t="shared" si="6"/>
        <v>8.3000000000000007</v>
      </c>
      <c r="F21" s="56"/>
      <c r="G21" s="57"/>
    </row>
    <row r="22" spans="1:11" ht="16.5" thickBot="1">
      <c r="A22" s="49" t="s">
        <v>36</v>
      </c>
      <c r="B22" s="8">
        <v>18</v>
      </c>
      <c r="C22" s="9">
        <v>54</v>
      </c>
      <c r="D22" s="9">
        <v>0</v>
      </c>
      <c r="E22" s="10">
        <f t="shared" si="6"/>
        <v>0</v>
      </c>
      <c r="F22" s="58"/>
      <c r="G22" s="59"/>
    </row>
    <row r="23" spans="1:11" ht="16.5" thickBot="1">
      <c r="A23" s="50" t="s">
        <v>42</v>
      </c>
      <c r="B23" s="73">
        <f>MAX(B14:B22)</f>
        <v>28</v>
      </c>
      <c r="C23" s="74">
        <f t="shared" ref="C23:E23" si="7">MAX(C14:C22)</f>
        <v>84</v>
      </c>
      <c r="D23" s="74">
        <f t="shared" si="7"/>
        <v>10</v>
      </c>
      <c r="E23" s="74">
        <f t="shared" si="7"/>
        <v>26.6</v>
      </c>
      <c r="F23" s="74"/>
      <c r="G23" s="75"/>
      <c r="H23" s="11">
        <f>MIN(B14:B22)</f>
        <v>1</v>
      </c>
      <c r="I23" s="11">
        <f t="shared" ref="I23:K23" si="8">MIN(C14:C22)</f>
        <v>3</v>
      </c>
      <c r="J23" s="11">
        <f t="shared" si="8"/>
        <v>0</v>
      </c>
      <c r="K23" s="11">
        <f t="shared" si="8"/>
        <v>0</v>
      </c>
    </row>
    <row r="24" spans="1:11">
      <c r="A24" s="51" t="s">
        <v>46</v>
      </c>
      <c r="B24" s="4">
        <v>12</v>
      </c>
      <c r="C24" s="5">
        <v>36</v>
      </c>
      <c r="D24" s="5">
        <v>0</v>
      </c>
      <c r="E24" s="6">
        <f>INT(1000*D24/$C24)/10</f>
        <v>0</v>
      </c>
      <c r="F24" s="54"/>
      <c r="G24" s="55"/>
    </row>
    <row r="25" spans="1:11">
      <c r="A25" s="19" t="s">
        <v>45</v>
      </c>
      <c r="B25" s="3">
        <v>30</v>
      </c>
      <c r="C25" s="2">
        <v>90</v>
      </c>
      <c r="D25" s="2">
        <v>5</v>
      </c>
      <c r="E25" s="7">
        <f>INT(1000*D25/$C25)/10</f>
        <v>5.5</v>
      </c>
      <c r="F25" s="56"/>
      <c r="G25" s="57"/>
    </row>
    <row r="26" spans="1:11">
      <c r="A26" s="19" t="s">
        <v>44</v>
      </c>
      <c r="B26" s="3">
        <v>37</v>
      </c>
      <c r="C26" s="2">
        <v>111</v>
      </c>
      <c r="D26" s="2">
        <v>9</v>
      </c>
      <c r="E26" s="7">
        <f>INT(1000*D26/$C26)/10</f>
        <v>8.1</v>
      </c>
      <c r="F26" s="56"/>
      <c r="G26" s="57"/>
    </row>
    <row r="27" spans="1:11" ht="16.5" thickBot="1">
      <c r="A27" s="20" t="s">
        <v>43</v>
      </c>
      <c r="B27" s="8">
        <v>63</v>
      </c>
      <c r="C27" s="9">
        <v>189</v>
      </c>
      <c r="D27" s="9">
        <v>92</v>
      </c>
      <c r="E27" s="10">
        <f>INT(1000*D27/$C27)/10</f>
        <v>48.6</v>
      </c>
      <c r="F27" s="58"/>
      <c r="G27" s="59"/>
    </row>
    <row r="28" spans="1:11" ht="16.5" thickBot="1">
      <c r="A28" s="52" t="s">
        <v>47</v>
      </c>
      <c r="B28" s="76">
        <f>MAX(B24:B27)</f>
        <v>63</v>
      </c>
      <c r="C28" s="76">
        <f t="shared" ref="C28:E28" si="9">MAX(C24:C27)</f>
        <v>189</v>
      </c>
      <c r="D28" s="76">
        <f t="shared" si="9"/>
        <v>92</v>
      </c>
      <c r="E28" s="76">
        <f t="shared" si="9"/>
        <v>48.6</v>
      </c>
      <c r="F28" s="76"/>
      <c r="G28" s="77"/>
      <c r="H28" s="11">
        <f>MIN(B24:B27)</f>
        <v>12</v>
      </c>
      <c r="I28" s="11">
        <f t="shared" ref="I28:K28" si="10">MIN(C24:C27)</f>
        <v>36</v>
      </c>
      <c r="J28" s="11">
        <f t="shared" si="10"/>
        <v>0</v>
      </c>
      <c r="K28" s="11">
        <f t="shared" si="10"/>
        <v>0</v>
      </c>
    </row>
    <row r="29" spans="1:11">
      <c r="A29" s="53" t="s">
        <v>49</v>
      </c>
      <c r="B29" s="4">
        <v>2</v>
      </c>
      <c r="C29" s="5">
        <v>6</v>
      </c>
      <c r="D29" s="5">
        <v>0</v>
      </c>
      <c r="E29" s="6">
        <f>INT(1000*D29/$C29)/10</f>
        <v>0</v>
      </c>
      <c r="F29" s="54"/>
      <c r="G29" s="55"/>
    </row>
    <row r="30" spans="1:11">
      <c r="A30" s="21" t="s">
        <v>72</v>
      </c>
      <c r="B30" s="3">
        <v>42</v>
      </c>
      <c r="C30" s="2">
        <v>126</v>
      </c>
      <c r="D30" s="2">
        <v>28</v>
      </c>
      <c r="E30" s="7">
        <f>INT(1000*D30/$C30)/10</f>
        <v>22.2</v>
      </c>
      <c r="F30" s="56"/>
      <c r="G30" s="57"/>
    </row>
    <row r="31" spans="1:11" ht="16.5" thickBot="1">
      <c r="A31" s="22" t="s">
        <v>48</v>
      </c>
      <c r="B31" s="8">
        <v>50</v>
      </c>
      <c r="C31" s="9">
        <v>150</v>
      </c>
      <c r="D31" s="9">
        <v>39</v>
      </c>
      <c r="E31" s="10">
        <f>INT(1000*D31/$C31)/10</f>
        <v>26</v>
      </c>
      <c r="F31" s="58"/>
      <c r="G31" s="59"/>
    </row>
    <row r="32" spans="1:11" ht="16.5" thickBot="1">
      <c r="A32" s="60" t="s">
        <v>50</v>
      </c>
      <c r="B32" s="76">
        <f>MAX(B29:B31)</f>
        <v>50</v>
      </c>
      <c r="C32" s="76">
        <f>MAX(C29:C31)</f>
        <v>150</v>
      </c>
      <c r="D32" s="76">
        <f>MAX(D29:D31)</f>
        <v>39</v>
      </c>
      <c r="E32" s="76">
        <f>MAX(E29:E31)</f>
        <v>26</v>
      </c>
      <c r="F32" s="76">
        <f>MAX(F31:F31)</f>
        <v>0</v>
      </c>
      <c r="G32" s="77">
        <f>MAX(G31:G31)</f>
        <v>0</v>
      </c>
      <c r="H32" s="11">
        <f>MIN(B29:B31)</f>
        <v>2</v>
      </c>
      <c r="I32" s="11">
        <f t="shared" ref="I32:K32" si="11">MIN(C29:C31)</f>
        <v>6</v>
      </c>
      <c r="J32" s="11">
        <f t="shared" si="11"/>
        <v>0</v>
      </c>
      <c r="K32" s="11">
        <f t="shared" si="11"/>
        <v>0</v>
      </c>
    </row>
    <row r="33" spans="1:11">
      <c r="A33" s="61" t="s">
        <v>55</v>
      </c>
      <c r="B33" s="4">
        <v>2</v>
      </c>
      <c r="C33" s="5">
        <v>6</v>
      </c>
      <c r="D33" s="5">
        <v>0</v>
      </c>
      <c r="E33" s="6">
        <f t="shared" ref="E33:E38" si="12">INT(1000*D33/$C33)/10</f>
        <v>0</v>
      </c>
      <c r="F33" s="54"/>
      <c r="G33" s="55"/>
    </row>
    <row r="34" spans="1:11">
      <c r="A34" s="23" t="s">
        <v>56</v>
      </c>
      <c r="B34" s="3">
        <v>2</v>
      </c>
      <c r="C34" s="2">
        <v>6</v>
      </c>
      <c r="D34" s="2">
        <v>0</v>
      </c>
      <c r="E34" s="7">
        <f t="shared" si="12"/>
        <v>0</v>
      </c>
      <c r="F34" s="56"/>
      <c r="G34" s="57"/>
    </row>
    <row r="35" spans="1:11">
      <c r="A35" s="23" t="s">
        <v>52</v>
      </c>
      <c r="B35" s="3">
        <v>9</v>
      </c>
      <c r="C35" s="2">
        <v>27</v>
      </c>
      <c r="D35" s="2">
        <v>12</v>
      </c>
      <c r="E35" s="7">
        <f t="shared" si="12"/>
        <v>44.4</v>
      </c>
      <c r="F35" s="56"/>
      <c r="G35" s="57"/>
    </row>
    <row r="36" spans="1:11">
      <c r="A36" s="23" t="s">
        <v>53</v>
      </c>
      <c r="B36" s="3">
        <v>8</v>
      </c>
      <c r="C36" s="2">
        <v>24</v>
      </c>
      <c r="D36" s="2">
        <v>6</v>
      </c>
      <c r="E36" s="7">
        <f t="shared" si="12"/>
        <v>25</v>
      </c>
      <c r="F36" s="56"/>
      <c r="G36" s="57"/>
    </row>
    <row r="37" spans="1:11">
      <c r="A37" s="23" t="s">
        <v>51</v>
      </c>
      <c r="B37" s="3">
        <v>15</v>
      </c>
      <c r="C37" s="2">
        <v>45</v>
      </c>
      <c r="D37" s="2">
        <v>30</v>
      </c>
      <c r="E37" s="7">
        <f t="shared" si="12"/>
        <v>66.599999999999994</v>
      </c>
      <c r="F37" s="56"/>
      <c r="G37" s="57"/>
    </row>
    <row r="38" spans="1:11" ht="16.5" thickBot="1">
      <c r="A38" s="24" t="s">
        <v>54</v>
      </c>
      <c r="B38" s="8">
        <v>3</v>
      </c>
      <c r="C38" s="9">
        <v>9</v>
      </c>
      <c r="D38" s="9">
        <v>0</v>
      </c>
      <c r="E38" s="10">
        <f t="shared" si="12"/>
        <v>0</v>
      </c>
      <c r="F38" s="58"/>
      <c r="G38" s="59"/>
    </row>
    <row r="39" spans="1:11" ht="16.5" thickBot="1">
      <c r="A39" s="34" t="s">
        <v>16</v>
      </c>
      <c r="B39" s="76">
        <f>MAX(B33:B38)</f>
        <v>15</v>
      </c>
      <c r="C39" s="76">
        <f t="shared" ref="C39:E39" si="13">MAX(C33:C38)</f>
        <v>45</v>
      </c>
      <c r="D39" s="76">
        <f t="shared" si="13"/>
        <v>30</v>
      </c>
      <c r="E39" s="76">
        <f t="shared" si="13"/>
        <v>66.599999999999994</v>
      </c>
      <c r="F39" s="76"/>
      <c r="G39" s="77"/>
      <c r="H39" s="11">
        <f>MIN(B33:B38)</f>
        <v>2</v>
      </c>
      <c r="I39" s="11">
        <f t="shared" ref="I39:K39" si="14">MIN(C33:C38)</f>
        <v>6</v>
      </c>
      <c r="J39" s="11">
        <f t="shared" si="14"/>
        <v>0</v>
      </c>
      <c r="K39" s="11">
        <f t="shared" si="14"/>
        <v>0</v>
      </c>
    </row>
    <row r="40" spans="1:11">
      <c r="A40" s="35" t="s">
        <v>17</v>
      </c>
      <c r="B40" s="4">
        <v>1</v>
      </c>
      <c r="C40" s="5">
        <v>3</v>
      </c>
      <c r="D40" s="5">
        <v>3</v>
      </c>
      <c r="E40" s="5">
        <f t="shared" ref="E40:E49" si="15">INT(1000*D40/$C40)/10</f>
        <v>100</v>
      </c>
      <c r="F40" s="5">
        <v>2</v>
      </c>
      <c r="G40" s="29">
        <f t="shared" ref="G40:G49" si="16">INT(100*F40/$C40)/100</f>
        <v>0.66</v>
      </c>
    </row>
    <row r="41" spans="1:11">
      <c r="A41" s="14" t="s">
        <v>18</v>
      </c>
      <c r="B41" s="3">
        <v>1</v>
      </c>
      <c r="C41" s="2">
        <v>3</v>
      </c>
      <c r="D41" s="2">
        <v>0</v>
      </c>
      <c r="E41" s="2">
        <f t="shared" si="15"/>
        <v>0</v>
      </c>
      <c r="F41" s="2">
        <v>0</v>
      </c>
      <c r="G41" s="27">
        <f t="shared" si="16"/>
        <v>0</v>
      </c>
    </row>
    <row r="42" spans="1:11">
      <c r="A42" s="14" t="s">
        <v>19</v>
      </c>
      <c r="B42" s="3">
        <v>5</v>
      </c>
      <c r="C42" s="2">
        <v>15</v>
      </c>
      <c r="D42" s="2">
        <v>6</v>
      </c>
      <c r="E42" s="2">
        <f t="shared" si="15"/>
        <v>40</v>
      </c>
      <c r="F42" s="2">
        <v>5</v>
      </c>
      <c r="G42" s="27">
        <f t="shared" si="16"/>
        <v>0.33</v>
      </c>
    </row>
    <row r="43" spans="1:11">
      <c r="A43" s="14" t="s">
        <v>20</v>
      </c>
      <c r="B43" s="3">
        <v>7</v>
      </c>
      <c r="C43" s="2">
        <v>21</v>
      </c>
      <c r="D43" s="2">
        <v>7</v>
      </c>
      <c r="E43" s="2">
        <f t="shared" si="15"/>
        <v>33.299999999999997</v>
      </c>
      <c r="F43" s="2">
        <v>6</v>
      </c>
      <c r="G43" s="27">
        <f t="shared" si="16"/>
        <v>0.28000000000000003</v>
      </c>
    </row>
    <row r="44" spans="1:11">
      <c r="A44" s="14" t="s">
        <v>21</v>
      </c>
      <c r="B44" s="3">
        <v>2</v>
      </c>
      <c r="C44" s="2">
        <v>6</v>
      </c>
      <c r="D44" s="2">
        <v>0</v>
      </c>
      <c r="E44" s="2">
        <f t="shared" si="15"/>
        <v>0</v>
      </c>
      <c r="F44" s="2">
        <v>0</v>
      </c>
      <c r="G44" s="27">
        <f t="shared" si="16"/>
        <v>0</v>
      </c>
    </row>
    <row r="45" spans="1:11">
      <c r="A45" s="14" t="s">
        <v>22</v>
      </c>
      <c r="B45" s="3">
        <v>1</v>
      </c>
      <c r="C45" s="2">
        <v>3</v>
      </c>
      <c r="D45" s="2">
        <v>0</v>
      </c>
      <c r="E45" s="2">
        <f t="shared" si="15"/>
        <v>0</v>
      </c>
      <c r="F45" s="2">
        <v>0</v>
      </c>
      <c r="G45" s="27">
        <f t="shared" si="16"/>
        <v>0</v>
      </c>
    </row>
    <row r="46" spans="1:11">
      <c r="A46" s="14" t="s">
        <v>23</v>
      </c>
      <c r="B46" s="3">
        <v>4</v>
      </c>
      <c r="C46" s="2">
        <v>12</v>
      </c>
      <c r="D46" s="2">
        <v>5</v>
      </c>
      <c r="E46" s="2">
        <f t="shared" si="15"/>
        <v>41.6</v>
      </c>
      <c r="F46" s="2">
        <v>0</v>
      </c>
      <c r="G46" s="27">
        <f t="shared" si="16"/>
        <v>0</v>
      </c>
    </row>
    <row r="47" spans="1:11">
      <c r="A47" s="14" t="s">
        <v>24</v>
      </c>
      <c r="B47" s="3">
        <v>1</v>
      </c>
      <c r="C47" s="2">
        <v>3</v>
      </c>
      <c r="D47" s="2">
        <v>1</v>
      </c>
      <c r="E47" s="2">
        <f t="shared" si="15"/>
        <v>33.299999999999997</v>
      </c>
      <c r="F47" s="2">
        <v>0</v>
      </c>
      <c r="G47" s="27">
        <f t="shared" si="16"/>
        <v>0</v>
      </c>
    </row>
    <row r="48" spans="1:11">
      <c r="A48" s="14" t="s">
        <v>25</v>
      </c>
      <c r="B48" s="3">
        <v>1</v>
      </c>
      <c r="C48" s="2">
        <v>3</v>
      </c>
      <c r="D48" s="2">
        <v>0</v>
      </c>
      <c r="E48" s="2">
        <f t="shared" si="15"/>
        <v>0</v>
      </c>
      <c r="F48" s="2">
        <v>0</v>
      </c>
      <c r="G48" s="27">
        <f t="shared" si="16"/>
        <v>0</v>
      </c>
    </row>
    <row r="49" spans="1:13" ht="16.5" thickBot="1">
      <c r="A49" s="25" t="s">
        <v>26</v>
      </c>
      <c r="B49" s="8">
        <v>2</v>
      </c>
      <c r="C49" s="9">
        <v>6</v>
      </c>
      <c r="D49" s="9">
        <v>0</v>
      </c>
      <c r="E49" s="9">
        <f t="shared" si="15"/>
        <v>0</v>
      </c>
      <c r="F49" s="9">
        <v>0</v>
      </c>
      <c r="G49" s="31">
        <f t="shared" si="16"/>
        <v>0</v>
      </c>
    </row>
    <row r="50" spans="1:13" ht="16.5" thickBot="1">
      <c r="A50" s="43" t="s">
        <v>27</v>
      </c>
      <c r="B50" s="76">
        <f>MAX(B40:B49)</f>
        <v>7</v>
      </c>
      <c r="C50" s="76">
        <f t="shared" ref="C50:G50" si="17">MAX(C40:C49)</f>
        <v>21</v>
      </c>
      <c r="D50" s="76">
        <f>MAX(D40:D49)</f>
        <v>7</v>
      </c>
      <c r="E50" s="76">
        <f>MAX(E40:E49)</f>
        <v>100</v>
      </c>
      <c r="F50" s="76">
        <f t="shared" si="17"/>
        <v>6</v>
      </c>
      <c r="G50" s="77">
        <f t="shared" si="17"/>
        <v>0.66</v>
      </c>
      <c r="H50" s="11">
        <f>MIN(B40:B49)</f>
        <v>1</v>
      </c>
      <c r="I50" s="11">
        <f t="shared" ref="I50:M50" si="18">MIN(C40:C49)</f>
        <v>3</v>
      </c>
      <c r="J50" s="11">
        <f t="shared" si="18"/>
        <v>0</v>
      </c>
      <c r="K50" s="11">
        <f t="shared" si="18"/>
        <v>0</v>
      </c>
      <c r="L50" s="11">
        <f t="shared" si="18"/>
        <v>0</v>
      </c>
      <c r="M50" s="11">
        <f t="shared" si="18"/>
        <v>0</v>
      </c>
    </row>
    <row r="51" spans="1:13">
      <c r="A51" s="45" t="s">
        <v>28</v>
      </c>
      <c r="B51" s="4">
        <v>4</v>
      </c>
      <c r="C51" s="5">
        <v>12</v>
      </c>
      <c r="D51" s="5">
        <v>5</v>
      </c>
      <c r="E51" s="5">
        <f>INT(1000*D51/$C51)/10</f>
        <v>41.6</v>
      </c>
      <c r="F51" s="5">
        <v>10</v>
      </c>
      <c r="G51" s="29">
        <f>INT(100*F51/$C51)/100</f>
        <v>0.83</v>
      </c>
    </row>
    <row r="52" spans="1:13">
      <c r="A52" s="15" t="s">
        <v>29</v>
      </c>
      <c r="B52" s="3">
        <v>4</v>
      </c>
      <c r="C52" s="2">
        <v>12</v>
      </c>
      <c r="D52" s="2">
        <v>1</v>
      </c>
      <c r="E52" s="2">
        <f>INT(1000*D52/$C52)/10</f>
        <v>8.3000000000000007</v>
      </c>
      <c r="F52" s="2">
        <v>4</v>
      </c>
      <c r="G52" s="27">
        <f>INT(100*F52/$C52)/100</f>
        <v>0.33</v>
      </c>
    </row>
    <row r="53" spans="1:13">
      <c r="A53" s="15" t="s">
        <v>30</v>
      </c>
      <c r="B53" s="3">
        <v>5</v>
      </c>
      <c r="C53" s="2">
        <v>15</v>
      </c>
      <c r="D53" s="2">
        <v>5</v>
      </c>
      <c r="E53" s="2">
        <f>INT(1000*D53/$C53)/10</f>
        <v>33.299999999999997</v>
      </c>
      <c r="F53" s="2">
        <v>9</v>
      </c>
      <c r="G53" s="27">
        <f>INT(100*F53/$C53)/100</f>
        <v>0.6</v>
      </c>
    </row>
    <row r="54" spans="1:13" ht="16.5" thickBot="1">
      <c r="A54" s="16" t="s">
        <v>31</v>
      </c>
      <c r="B54" s="8">
        <v>3</v>
      </c>
      <c r="C54" s="9">
        <v>9</v>
      </c>
      <c r="D54" s="9">
        <v>2</v>
      </c>
      <c r="E54" s="9">
        <f>INT(1000*D54/$C54)/10</f>
        <v>22.2</v>
      </c>
      <c r="F54" s="9">
        <v>3</v>
      </c>
      <c r="G54" s="31">
        <f>INT(100*F54/$C54)/100</f>
        <v>0.33</v>
      </c>
    </row>
    <row r="55" spans="1:13" ht="16.5" thickBot="1">
      <c r="A55" s="44" t="s">
        <v>57</v>
      </c>
      <c r="B55" s="76">
        <f>MAX(B51:B54)</f>
        <v>5</v>
      </c>
      <c r="C55" s="76">
        <f t="shared" ref="C55:G55" si="19">MAX(C51:C54)</f>
        <v>15</v>
      </c>
      <c r="D55" s="76">
        <f>MAX(D51:D54)</f>
        <v>5</v>
      </c>
      <c r="E55" s="76">
        <f>MAX(E51:E54)</f>
        <v>41.6</v>
      </c>
      <c r="F55" s="76">
        <f t="shared" si="19"/>
        <v>10</v>
      </c>
      <c r="G55" s="77">
        <f t="shared" si="19"/>
        <v>0.83</v>
      </c>
      <c r="H55" s="11">
        <f>MIN(B51:B54)</f>
        <v>3</v>
      </c>
      <c r="I55" s="11">
        <f t="shared" ref="I55:M55" si="20">MIN(C51:C54)</f>
        <v>9</v>
      </c>
      <c r="J55" s="11">
        <f t="shared" si="20"/>
        <v>1</v>
      </c>
      <c r="K55" s="11">
        <f t="shared" si="20"/>
        <v>8.3000000000000007</v>
      </c>
      <c r="L55" s="11">
        <f t="shared" si="20"/>
        <v>3</v>
      </c>
      <c r="M55" s="11">
        <f t="shared" si="20"/>
        <v>0.33</v>
      </c>
    </row>
    <row r="56" spans="1:13">
      <c r="A56" s="39" t="s">
        <v>60</v>
      </c>
      <c r="B56" s="4">
        <v>30</v>
      </c>
      <c r="C56" s="5">
        <v>90</v>
      </c>
      <c r="D56" s="5">
        <v>0</v>
      </c>
      <c r="E56" s="6">
        <f>INT(1000*D56/C56)/10</f>
        <v>0</v>
      </c>
      <c r="F56" s="54"/>
      <c r="G56" s="55"/>
    </row>
    <row r="57" spans="1:13">
      <c r="A57" s="40" t="s">
        <v>61</v>
      </c>
      <c r="B57" s="3">
        <v>22</v>
      </c>
      <c r="C57" s="2">
        <v>66</v>
      </c>
      <c r="D57" s="2">
        <v>14</v>
      </c>
      <c r="E57" s="7">
        <f>INT(1000*D57/C57)/10</f>
        <v>21.2</v>
      </c>
      <c r="F57" s="56"/>
      <c r="G57" s="57"/>
    </row>
    <row r="58" spans="1:13">
      <c r="A58" s="40" t="s">
        <v>63</v>
      </c>
      <c r="B58" s="3">
        <v>2</v>
      </c>
      <c r="C58" s="2">
        <v>6</v>
      </c>
      <c r="D58" s="2">
        <v>4</v>
      </c>
      <c r="E58" s="7">
        <f>INT(1000*D58/C58)/10</f>
        <v>66.599999999999994</v>
      </c>
      <c r="F58" s="56"/>
      <c r="G58" s="57"/>
    </row>
    <row r="59" spans="1:13">
      <c r="A59" s="40" t="s">
        <v>59</v>
      </c>
      <c r="B59" s="3">
        <v>48</v>
      </c>
      <c r="C59" s="2">
        <v>144</v>
      </c>
      <c r="D59" s="2">
        <v>28</v>
      </c>
      <c r="E59" s="7">
        <f>INT(1000*D59/C59)/10</f>
        <v>19.399999999999999</v>
      </c>
      <c r="F59" s="56"/>
      <c r="G59" s="57"/>
    </row>
    <row r="60" spans="1:13" ht="16.5" thickBot="1">
      <c r="A60" s="41" t="s">
        <v>62</v>
      </c>
      <c r="B60" s="8">
        <v>11</v>
      </c>
      <c r="C60" s="9">
        <v>33</v>
      </c>
      <c r="D60" s="9">
        <v>0</v>
      </c>
      <c r="E60" s="10">
        <f>INT(1000*D60/C60)/10</f>
        <v>0</v>
      </c>
      <c r="F60" s="58"/>
      <c r="G60" s="59"/>
    </row>
    <row r="61" spans="1:13" ht="16.5" thickBot="1">
      <c r="A61" s="26" t="s">
        <v>58</v>
      </c>
      <c r="B61" s="78">
        <f>MAX(B56:B60)</f>
        <v>48</v>
      </c>
      <c r="C61" s="79">
        <f t="shared" ref="C61" si="21">MAX(C56:C60)</f>
        <v>144</v>
      </c>
      <c r="D61" s="79">
        <f>MAX(D56:D60)</f>
        <v>28</v>
      </c>
      <c r="E61" s="79">
        <f>MAX(E56:E60)</f>
        <v>66.599999999999994</v>
      </c>
      <c r="F61" s="76"/>
      <c r="G61" s="77"/>
      <c r="H61" s="70">
        <f>MIN(B56:B60)</f>
        <v>2</v>
      </c>
      <c r="I61" s="70">
        <f t="shared" ref="I61:K61" si="22">MIN(C56:C60)</f>
        <v>6</v>
      </c>
      <c r="J61" s="70">
        <f t="shared" si="22"/>
        <v>0</v>
      </c>
      <c r="K61" s="70">
        <f t="shared" si="22"/>
        <v>0</v>
      </c>
    </row>
    <row r="62" spans="1:13">
      <c r="A62" s="68" t="s">
        <v>64</v>
      </c>
      <c r="B62" s="36">
        <v>11</v>
      </c>
      <c r="C62" s="5">
        <v>33</v>
      </c>
      <c r="D62" s="5">
        <v>0</v>
      </c>
      <c r="E62" s="29">
        <f>INT(100*D62/C62)</f>
        <v>0</v>
      </c>
      <c r="F62" s="65"/>
      <c r="G62" s="62"/>
    </row>
    <row r="63" spans="1:13">
      <c r="A63" s="68" t="s">
        <v>65</v>
      </c>
      <c r="B63" s="37">
        <v>10</v>
      </c>
      <c r="C63" s="2">
        <v>30</v>
      </c>
      <c r="D63" s="2">
        <v>0</v>
      </c>
      <c r="E63" s="27">
        <f t="shared" ref="E63:E64" si="23">INT(100*D63/C63)</f>
        <v>0</v>
      </c>
      <c r="F63" s="66"/>
      <c r="G63" s="63"/>
    </row>
    <row r="64" spans="1:13" ht="16.5" thickBot="1">
      <c r="A64" s="69" t="s">
        <v>66</v>
      </c>
      <c r="B64" s="38">
        <v>10</v>
      </c>
      <c r="C64" s="9">
        <v>30</v>
      </c>
      <c r="D64" s="9">
        <v>0</v>
      </c>
      <c r="E64" s="31">
        <f t="shared" si="23"/>
        <v>0</v>
      </c>
      <c r="F64" s="67"/>
      <c r="G64" s="64"/>
    </row>
    <row r="65" spans="2:11">
      <c r="B65" s="11">
        <f>MAX(B62:B64)</f>
        <v>11</v>
      </c>
      <c r="C65" s="11">
        <f t="shared" ref="C65:E65" si="24">MAX(C62:C64)</f>
        <v>33</v>
      </c>
      <c r="D65" s="11">
        <f t="shared" si="24"/>
        <v>0</v>
      </c>
      <c r="E65" s="11">
        <f t="shared" si="24"/>
        <v>0</v>
      </c>
      <c r="H65" s="11">
        <f>MIN(B62:B64)</f>
        <v>10</v>
      </c>
      <c r="I65" s="11">
        <f t="shared" ref="I65:K65" si="25">MIN(C62:C64)</f>
        <v>30</v>
      </c>
      <c r="J65" s="11">
        <f t="shared" si="25"/>
        <v>0</v>
      </c>
      <c r="K65" s="11">
        <f t="shared" si="25"/>
        <v>0</v>
      </c>
    </row>
  </sheetData>
  <conditionalFormatting sqref="B6:B12 D6:G12">
    <cfRule type="cellIs" dxfId="19" priority="21" operator="equal">
      <formula>B$13</formula>
    </cfRule>
  </conditionalFormatting>
  <conditionalFormatting sqref="B14:B22 D14:E22">
    <cfRule type="cellIs" dxfId="18" priority="20" operator="equal">
      <formula>B$23</formula>
    </cfRule>
  </conditionalFormatting>
  <conditionalFormatting sqref="B24:B27 D24:E27">
    <cfRule type="cellIs" dxfId="17" priority="19" operator="equal">
      <formula>B$28</formula>
    </cfRule>
  </conditionalFormatting>
  <conditionalFormatting sqref="B29:B31 D29:E31">
    <cfRule type="cellIs" dxfId="16" priority="18" operator="equal">
      <formula>B$32</formula>
    </cfRule>
  </conditionalFormatting>
  <conditionalFormatting sqref="B33:B38 D33:E38">
    <cfRule type="cellIs" dxfId="15" priority="17" operator="equal">
      <formula>B$39</formula>
    </cfRule>
  </conditionalFormatting>
  <conditionalFormatting sqref="B40:B49 D40:G49">
    <cfRule type="cellIs" dxfId="14" priority="16" operator="equal">
      <formula>B$50</formula>
    </cfRule>
  </conditionalFormatting>
  <conditionalFormatting sqref="B51:B54 D51:G54">
    <cfRule type="cellIs" dxfId="13" priority="15" operator="equal">
      <formula>B$55</formula>
    </cfRule>
  </conditionalFormatting>
  <conditionalFormatting sqref="B56:B60 D56:E60">
    <cfRule type="cellIs" dxfId="12" priority="13" operator="equal">
      <formula>B$61</formula>
    </cfRule>
  </conditionalFormatting>
  <conditionalFormatting sqref="B62:B64 D62:E64">
    <cfRule type="cellIs" dxfId="11" priority="12" operator="equal">
      <formula>B$65</formula>
    </cfRule>
  </conditionalFormatting>
  <conditionalFormatting sqref="B3:B4 D3:G4">
    <cfRule type="cellIs" dxfId="10" priority="11" operator="equal">
      <formula>H$5</formula>
    </cfRule>
    <cfRule type="cellIs" dxfId="9" priority="10" operator="equal">
      <formula>B$5</formula>
    </cfRule>
  </conditionalFormatting>
  <conditionalFormatting sqref="B6:B12 D6:G12">
    <cfRule type="cellIs" dxfId="8" priority="9" operator="equal">
      <formula>H$13</formula>
    </cfRule>
  </conditionalFormatting>
  <conditionalFormatting sqref="B14:B22 D14:E22">
    <cfRule type="cellIs" dxfId="7" priority="8" operator="equal">
      <formula>H$23</formula>
    </cfRule>
  </conditionalFormatting>
  <conditionalFormatting sqref="B24:B27 D24:E27">
    <cfRule type="cellIs" dxfId="6" priority="7" operator="equal">
      <formula>H$28</formula>
    </cfRule>
  </conditionalFormatting>
  <conditionalFormatting sqref="B29:B31 D29:E31">
    <cfRule type="cellIs" dxfId="5" priority="6" operator="equal">
      <formula>H$32</formula>
    </cfRule>
  </conditionalFormatting>
  <conditionalFormatting sqref="B33:B38 D33:E38">
    <cfRule type="cellIs" dxfId="4" priority="5" operator="equal">
      <formula>H$39</formula>
    </cfRule>
  </conditionalFormatting>
  <conditionalFormatting sqref="B40:B49 D40:G49">
    <cfRule type="cellIs" dxfId="3" priority="4" operator="equal">
      <formula>H$50</formula>
    </cfRule>
  </conditionalFormatting>
  <conditionalFormatting sqref="B51:B54 D51:G54">
    <cfRule type="cellIs" dxfId="2" priority="3" operator="equal">
      <formula>H$55</formula>
    </cfRule>
  </conditionalFormatting>
  <conditionalFormatting sqref="B56:B60 D56:E60">
    <cfRule type="cellIs" dxfId="1" priority="2" operator="equal">
      <formula>H$61</formula>
    </cfRule>
  </conditionalFormatting>
  <conditionalFormatting sqref="B62:B64 D62:E64">
    <cfRule type="cellIs" dxfId="0" priority="1" operator="equal">
      <formula>H$65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E28 E23 E13 E5 E32 E39 E50 G50 G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Statistiche Navi II</vt:lpstr>
    </vt:vector>
  </TitlesOfParts>
  <Company>SpinGroup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Administrator</cp:lastModifiedBy>
  <dcterms:created xsi:type="dcterms:W3CDTF">2012-08-04T16:11:22Z</dcterms:created>
  <dcterms:modified xsi:type="dcterms:W3CDTF">2012-08-19T14:37:21Z</dcterms:modified>
</cp:coreProperties>
</file>