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22-LAP-0142\Desktop\Project Files\AMC\VALIDATION\December 3\"/>
    </mc:Choice>
  </mc:AlternateContent>
  <xr:revisionPtr revIDLastSave="0" documentId="13_ncr:1_{3FC30B78-C2FC-48DB-9A30-5096A710B11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ery Report" sheetId="1" r:id="rId1"/>
    <sheet name="validated by kim" sheetId="2" r:id="rId2"/>
  </sheets>
  <definedNames>
    <definedName name="_xlnm._FilterDatabase" localSheetId="0" hidden="1">'Query Report'!$A$1:$AV$34</definedName>
  </definedNames>
  <calcPr calcId="191029"/>
</workbook>
</file>

<file path=xl/calcChain.xml><?xml version="1.0" encoding="utf-8"?>
<calcChain xmlns="http://schemas.openxmlformats.org/spreadsheetml/2006/main">
  <c r="AI3" i="1" l="1"/>
  <c r="AJ3" i="1" s="1"/>
  <c r="AI4" i="1"/>
  <c r="AJ4" i="1" s="1"/>
  <c r="AI5" i="1"/>
  <c r="AJ5" i="1" s="1"/>
  <c r="AI6" i="1"/>
  <c r="AJ6" i="1" s="1"/>
  <c r="AI7" i="1"/>
  <c r="AJ7" i="1" s="1"/>
  <c r="AI8" i="1"/>
  <c r="AJ8" i="1" s="1"/>
  <c r="AI9" i="1"/>
  <c r="AJ9" i="1" s="1"/>
  <c r="AI10" i="1"/>
  <c r="AJ10" i="1" s="1"/>
  <c r="AI11" i="1"/>
  <c r="AJ11" i="1" s="1"/>
  <c r="AI12" i="1"/>
  <c r="AJ12" i="1" s="1"/>
  <c r="AI13" i="1"/>
  <c r="AJ13" i="1" s="1"/>
  <c r="AI14" i="1"/>
  <c r="AJ14" i="1" s="1"/>
  <c r="AI15" i="1"/>
  <c r="AJ15" i="1" s="1"/>
  <c r="AI16" i="1"/>
  <c r="AJ16" i="1" s="1"/>
  <c r="AI17" i="1"/>
  <c r="AJ17" i="1" s="1"/>
  <c r="AI18" i="1"/>
  <c r="AJ18" i="1" s="1"/>
  <c r="AI19" i="1"/>
  <c r="AJ19" i="1" s="1"/>
  <c r="AI20" i="1"/>
  <c r="AJ20" i="1" s="1"/>
  <c r="AI21" i="1"/>
  <c r="AJ21" i="1" s="1"/>
  <c r="AI22" i="1"/>
  <c r="AJ22" i="1" s="1"/>
  <c r="AI23" i="1"/>
  <c r="AJ23" i="1" s="1"/>
  <c r="AI24" i="1"/>
  <c r="AJ24" i="1" s="1"/>
  <c r="AI25" i="1"/>
  <c r="AJ25" i="1" s="1"/>
  <c r="AI26" i="1"/>
  <c r="AJ26" i="1" s="1"/>
  <c r="AI27" i="1"/>
  <c r="AJ27" i="1" s="1"/>
  <c r="AI28" i="1"/>
  <c r="AJ28" i="1" s="1"/>
  <c r="AI29" i="1"/>
  <c r="AJ29" i="1" s="1"/>
  <c r="AI30" i="1"/>
  <c r="AJ30" i="1" s="1"/>
  <c r="AI31" i="1"/>
  <c r="AJ31" i="1" s="1"/>
  <c r="AI32" i="1"/>
  <c r="AJ32" i="1" s="1"/>
  <c r="AI33" i="1"/>
  <c r="AJ33" i="1" s="1"/>
  <c r="AI2" i="1"/>
  <c r="AJ2" i="1" s="1"/>
  <c r="AF3" i="1"/>
  <c r="AG3" i="1" s="1"/>
  <c r="AF4" i="1"/>
  <c r="AG4" i="1" s="1"/>
  <c r="AF5" i="1"/>
  <c r="AG5" i="1" s="1"/>
  <c r="AF6" i="1"/>
  <c r="AG6" i="1" s="1"/>
  <c r="AF7" i="1"/>
  <c r="AG7" i="1" s="1"/>
  <c r="AF8" i="1"/>
  <c r="AG8" i="1" s="1"/>
  <c r="AF9" i="1"/>
  <c r="AG9" i="1" s="1"/>
  <c r="AF10" i="1"/>
  <c r="AG10" i="1" s="1"/>
  <c r="AF11" i="1"/>
  <c r="AG11" i="1" s="1"/>
  <c r="AF12" i="1"/>
  <c r="AG12" i="1" s="1"/>
  <c r="AF13" i="1"/>
  <c r="AG13" i="1" s="1"/>
  <c r="AF14" i="1"/>
  <c r="AG14" i="1" s="1"/>
  <c r="AF15" i="1"/>
  <c r="AG15" i="1" s="1"/>
  <c r="AF16" i="1"/>
  <c r="AG16" i="1" s="1"/>
  <c r="AF17" i="1"/>
  <c r="AG17" i="1" s="1"/>
  <c r="AF18" i="1"/>
  <c r="AG18" i="1" s="1"/>
  <c r="AF19" i="1"/>
  <c r="AG19" i="1" s="1"/>
  <c r="AF20" i="1"/>
  <c r="AG20" i="1" s="1"/>
  <c r="AF21" i="1"/>
  <c r="AG21" i="1" s="1"/>
  <c r="AF22" i="1"/>
  <c r="AG22" i="1" s="1"/>
  <c r="AF23" i="1"/>
  <c r="AG23" i="1" s="1"/>
  <c r="AF24" i="1"/>
  <c r="AG24" i="1" s="1"/>
  <c r="AF25" i="1"/>
  <c r="AG25" i="1" s="1"/>
  <c r="AF26" i="1"/>
  <c r="AG26" i="1" s="1"/>
  <c r="AF27" i="1"/>
  <c r="AG27" i="1" s="1"/>
  <c r="AF28" i="1"/>
  <c r="AG28" i="1" s="1"/>
  <c r="AF29" i="1"/>
  <c r="AG29" i="1" s="1"/>
  <c r="AF30" i="1"/>
  <c r="AG30" i="1" s="1"/>
  <c r="AF31" i="1"/>
  <c r="AG31" i="1" s="1"/>
  <c r="AF32" i="1"/>
  <c r="AG32" i="1" s="1"/>
  <c r="AF33" i="1"/>
  <c r="AG33" i="1" s="1"/>
  <c r="AF2" i="1"/>
  <c r="AG2" i="1" s="1"/>
  <c r="AB3" i="1"/>
  <c r="AC3" i="1" s="1"/>
  <c r="AB4" i="1"/>
  <c r="AC4" i="1" s="1"/>
  <c r="AB5" i="1"/>
  <c r="AC5" i="1" s="1"/>
  <c r="AB6" i="1"/>
  <c r="AC6" i="1" s="1"/>
  <c r="AB7" i="1"/>
  <c r="AC7" i="1" s="1"/>
  <c r="AB8" i="1"/>
  <c r="AC8" i="1" s="1"/>
  <c r="AB9" i="1"/>
  <c r="AC9" i="1" s="1"/>
  <c r="AB10" i="1"/>
  <c r="AC10" i="1" s="1"/>
  <c r="AB11" i="1"/>
  <c r="AC11" i="1" s="1"/>
  <c r="AB12" i="1"/>
  <c r="AC12" i="1" s="1"/>
  <c r="AB13" i="1"/>
  <c r="AC13" i="1" s="1"/>
  <c r="AB14" i="1"/>
  <c r="AC14" i="1" s="1"/>
  <c r="AB15" i="1"/>
  <c r="AC15" i="1" s="1"/>
  <c r="AB16" i="1"/>
  <c r="AC16" i="1" s="1"/>
  <c r="AB17" i="1"/>
  <c r="AC17" i="1" s="1"/>
  <c r="AB18" i="1"/>
  <c r="AC18" i="1" s="1"/>
  <c r="AB19" i="1"/>
  <c r="AC19" i="1" s="1"/>
  <c r="AB20" i="1"/>
  <c r="AC20" i="1" s="1"/>
  <c r="AB21" i="1"/>
  <c r="AC21" i="1" s="1"/>
  <c r="AB22" i="1"/>
  <c r="AC22" i="1" s="1"/>
  <c r="AB23" i="1"/>
  <c r="AC23" i="1" s="1"/>
  <c r="AB24" i="1"/>
  <c r="AC24" i="1" s="1"/>
  <c r="AB25" i="1"/>
  <c r="AC25" i="1" s="1"/>
  <c r="AB26" i="1"/>
  <c r="AC26" i="1" s="1"/>
  <c r="AB27" i="1"/>
  <c r="AC27" i="1" s="1"/>
  <c r="AB28" i="1"/>
  <c r="AC28" i="1" s="1"/>
  <c r="AB29" i="1"/>
  <c r="AC29" i="1" s="1"/>
  <c r="AB30" i="1"/>
  <c r="AC30" i="1" s="1"/>
  <c r="AB31" i="1"/>
  <c r="AC31" i="1" s="1"/>
  <c r="AB32" i="1"/>
  <c r="AC32" i="1" s="1"/>
  <c r="AB33" i="1"/>
  <c r="AC33" i="1" s="1"/>
  <c r="AB2" i="1"/>
  <c r="AC2" i="1" s="1"/>
  <c r="Y27" i="1"/>
  <c r="Z27" i="1" s="1"/>
  <c r="Y28" i="1"/>
  <c r="Z28" i="1" s="1"/>
  <c r="Y29" i="1"/>
  <c r="Z29" i="1" s="1"/>
  <c r="Y30" i="1"/>
  <c r="Z30" i="1" s="1"/>
  <c r="Y31" i="1"/>
  <c r="Z31" i="1" s="1"/>
  <c r="Y32" i="1"/>
  <c r="Z32" i="1" s="1"/>
  <c r="Y33" i="1"/>
  <c r="Z33" i="1" s="1"/>
  <c r="Y3" i="1"/>
  <c r="Z3" i="1" s="1"/>
  <c r="Y4" i="1"/>
  <c r="Z4" i="1" s="1"/>
  <c r="Y5" i="1"/>
  <c r="Z5" i="1" s="1"/>
  <c r="Y6" i="1"/>
  <c r="Z6" i="1" s="1"/>
  <c r="Y7" i="1"/>
  <c r="Z7" i="1" s="1"/>
  <c r="Y8" i="1"/>
  <c r="Z8" i="1" s="1"/>
  <c r="Y9" i="1"/>
  <c r="Z9" i="1" s="1"/>
  <c r="Y10" i="1"/>
  <c r="Z10" i="1" s="1"/>
  <c r="Y11" i="1"/>
  <c r="Z11" i="1" s="1"/>
  <c r="Y12" i="1"/>
  <c r="Z12" i="1" s="1"/>
  <c r="Y13" i="1"/>
  <c r="Z13" i="1" s="1"/>
  <c r="Y14" i="1"/>
  <c r="Z14" i="1" s="1"/>
  <c r="Y15" i="1"/>
  <c r="Z15" i="1" s="1"/>
  <c r="Y16" i="1"/>
  <c r="Z16" i="1" s="1"/>
  <c r="Y17" i="1"/>
  <c r="Z17" i="1" s="1"/>
  <c r="Y18" i="1"/>
  <c r="Z18" i="1" s="1"/>
  <c r="Y19" i="1"/>
  <c r="Z19" i="1" s="1"/>
  <c r="Y20" i="1"/>
  <c r="Z20" i="1" s="1"/>
  <c r="Y21" i="1"/>
  <c r="Z21" i="1" s="1"/>
  <c r="Y22" i="1"/>
  <c r="Z22" i="1" s="1"/>
  <c r="Y23" i="1"/>
  <c r="Z23" i="1" s="1"/>
  <c r="Y24" i="1"/>
  <c r="Z24" i="1" s="1"/>
  <c r="Y25" i="1"/>
  <c r="Z25" i="1" s="1"/>
  <c r="Y26" i="1"/>
  <c r="Z26" i="1" s="1"/>
  <c r="Y2" i="1"/>
  <c r="Z2" i="1" s="1"/>
  <c r="V3" i="1"/>
  <c r="W3" i="1" s="1"/>
  <c r="V4" i="1"/>
  <c r="W4" i="1" s="1"/>
  <c r="V5" i="1"/>
  <c r="W5" i="1" s="1"/>
  <c r="V6" i="1"/>
  <c r="W6" i="1" s="1"/>
  <c r="V7" i="1"/>
  <c r="W7" i="1" s="1"/>
  <c r="V8" i="1"/>
  <c r="W8" i="1" s="1"/>
  <c r="V9" i="1"/>
  <c r="W9" i="1" s="1"/>
  <c r="V10" i="1"/>
  <c r="W10" i="1" s="1"/>
  <c r="V11" i="1"/>
  <c r="W11" i="1" s="1"/>
  <c r="V12" i="1"/>
  <c r="W12" i="1" s="1"/>
  <c r="V13" i="1"/>
  <c r="W13" i="1" s="1"/>
  <c r="V14" i="1"/>
  <c r="W14" i="1" s="1"/>
  <c r="V15" i="1"/>
  <c r="W15" i="1" s="1"/>
  <c r="V16" i="1"/>
  <c r="W16" i="1" s="1"/>
  <c r="V17" i="1"/>
  <c r="W17" i="1" s="1"/>
  <c r="V18" i="1"/>
  <c r="W18" i="1" s="1"/>
  <c r="V19" i="1"/>
  <c r="W19" i="1" s="1"/>
  <c r="V20" i="1"/>
  <c r="W20" i="1" s="1"/>
  <c r="V21" i="1"/>
  <c r="W21" i="1" s="1"/>
  <c r="V22" i="1"/>
  <c r="W22" i="1" s="1"/>
  <c r="V23" i="1"/>
  <c r="W23" i="1" s="1"/>
  <c r="V24" i="1"/>
  <c r="W24" i="1" s="1"/>
  <c r="V25" i="1"/>
  <c r="W25" i="1" s="1"/>
  <c r="V26" i="1"/>
  <c r="W26" i="1" s="1"/>
  <c r="V27" i="1"/>
  <c r="W27" i="1" s="1"/>
  <c r="V28" i="1"/>
  <c r="W28" i="1" s="1"/>
  <c r="V29" i="1"/>
  <c r="W29" i="1" s="1"/>
  <c r="V30" i="1"/>
  <c r="W30" i="1" s="1"/>
  <c r="V31" i="1"/>
  <c r="W31" i="1" s="1"/>
  <c r="V32" i="1"/>
  <c r="W32" i="1" s="1"/>
  <c r="V33" i="1"/>
  <c r="W33" i="1" s="1"/>
  <c r="V2" i="1"/>
  <c r="W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2" i="1"/>
  <c r="L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2" i="1"/>
  <c r="I2" i="1" s="1"/>
  <c r="D2" i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D34" i="1" s="1"/>
  <c r="E34" i="1" s="1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5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Janella Rosales</author>
  </authors>
  <commentList>
    <comment ref="G10" authorId="0" shapeId="0" xr:uid="{4B19529C-6C24-4A03-A9CF-03EEDABC6956}">
      <text>
        <r>
          <rPr>
            <b/>
            <sz val="9"/>
            <color indexed="81"/>
            <rFont val="Tahoma"/>
            <family val="2"/>
          </rPr>
          <t>Filed Overtime Application on Aug 23</t>
        </r>
      </text>
    </comment>
    <comment ref="H10" authorId="0" shapeId="0" xr:uid="{71A4E584-C26F-4CAF-AB70-4BE7BC522B14}">
      <text>
        <r>
          <rPr>
            <b/>
            <sz val="9"/>
            <color indexed="81"/>
            <rFont val="Tahoma"/>
            <family val="2"/>
          </rPr>
          <t>Filed Overtime Application on Aug 23</t>
        </r>
      </text>
    </comment>
    <comment ref="D11" authorId="0" shapeId="0" xr:uid="{BC1CC267-5A68-4178-A326-C2F5DE71FEFC}">
      <text>
        <r>
          <rPr>
            <b/>
            <sz val="9"/>
            <color indexed="81"/>
            <rFont val="Tahoma"/>
            <family val="2"/>
          </rPr>
          <t>Filed Overtime Application on Sep 3, 4, 6, 9, 10</t>
        </r>
      </text>
    </comment>
    <comment ref="O11" authorId="0" shapeId="0" xr:uid="{228954F3-17F7-4939-812D-9D95B57E589C}">
      <text>
        <r>
          <rPr>
            <b/>
            <sz val="9"/>
            <color indexed="81"/>
            <rFont val="Tahoma"/>
            <family val="2"/>
          </rPr>
          <t>Janella Rosales:</t>
        </r>
        <r>
          <rPr>
            <sz val="9"/>
            <color indexed="81"/>
            <rFont val="Tahoma"/>
            <family val="2"/>
          </rPr>
          <t xml:space="preserve">
Filed Overtime Application on Sep 3, 4, 6, 9, 10</t>
        </r>
      </text>
    </comment>
    <comment ref="D12" authorId="0" shapeId="0" xr:uid="{054B8740-A550-4C48-9CF1-77D1B623C083}">
      <text>
        <r>
          <rPr>
            <b/>
            <sz val="9"/>
            <color indexed="81"/>
            <rFont val="Tahoma"/>
            <family val="2"/>
          </rPr>
          <t>Filed Overtime Application on Sep 6</t>
        </r>
      </text>
    </comment>
    <comment ref="Q12" authorId="0" shapeId="0" xr:uid="{0709348B-A948-483D-9BAD-B81912E304E2}">
      <text>
        <r>
          <rPr>
            <b/>
            <sz val="9"/>
            <color indexed="81"/>
            <rFont val="Tahoma"/>
            <family val="2"/>
          </rPr>
          <t>Filed Overtime Application on Sep 6</t>
        </r>
      </text>
    </comment>
    <comment ref="P13" authorId="0" shapeId="0" xr:uid="{CDCCD22B-EBDA-4C5C-A2E8-BB2F3A9620EA}">
      <text>
        <r>
          <rPr>
            <b/>
            <sz val="9"/>
            <color indexed="81"/>
            <rFont val="Tahoma"/>
            <family val="2"/>
          </rPr>
          <t>Filed Punch Alteration Application on Sep 9</t>
        </r>
      </text>
    </comment>
    <comment ref="P14" authorId="0" shapeId="0" xr:uid="{4BCB3B5D-B23C-43E7-A7CF-BD862FE8B1A1}">
      <text>
        <r>
          <rPr>
            <b/>
            <sz val="9"/>
            <color indexed="81"/>
            <rFont val="Tahoma"/>
            <family val="2"/>
          </rPr>
          <t>Filed Punch Alteration Application on Sep 23</t>
        </r>
      </text>
    </comment>
    <comment ref="O15" authorId="0" shapeId="0" xr:uid="{9CA8E13D-6646-40B4-A334-9E66D4EE35A6}">
      <text>
        <r>
          <rPr>
            <b/>
            <sz val="9"/>
            <color indexed="81"/>
            <rFont val="Tahoma"/>
            <family val="2"/>
          </rPr>
          <t>Filed Punch Alteration Application on Sep 14</t>
        </r>
      </text>
    </comment>
    <comment ref="D16" authorId="0" shapeId="0" xr:uid="{7A0E361F-C1EB-4901-8DA3-719EC3059D72}">
      <text>
        <r>
          <rPr>
            <b/>
            <sz val="9"/>
            <color indexed="81"/>
            <rFont val="Tahoma"/>
            <family val="2"/>
          </rPr>
          <t>Filed Overtime Application on Sep 13</t>
        </r>
      </text>
    </comment>
    <comment ref="E16" authorId="0" shapeId="0" xr:uid="{E7CC9298-9BAB-4C4D-AF11-4FBB5CB60126}">
      <text>
        <r>
          <rPr>
            <b/>
            <sz val="9"/>
            <color indexed="81"/>
            <rFont val="Tahoma"/>
            <family val="2"/>
          </rPr>
          <t>Filed Change Schedule and Punch Alteration Application on Sep 15</t>
        </r>
      </text>
    </comment>
    <comment ref="T16" authorId="0" shapeId="0" xr:uid="{2469EC14-2AF4-433F-9F29-91ABEF228FEB}">
      <text>
        <r>
          <rPr>
            <b/>
            <sz val="9"/>
            <color indexed="81"/>
            <rFont val="Tahoma"/>
            <family val="2"/>
          </rPr>
          <t>Filed Change Schedule and Punch Alteration Application on Sep 15</t>
        </r>
      </text>
    </comment>
    <comment ref="D17" authorId="0" shapeId="0" xr:uid="{CC8261CE-5B25-42AF-8773-3AE5E9EFF752}">
      <text>
        <r>
          <rPr>
            <b/>
            <sz val="9"/>
            <color indexed="81"/>
            <rFont val="Tahoma"/>
            <family val="2"/>
          </rPr>
          <t>Filed Overtime Application on Sep 16, 17, 18, 20, 21, 25</t>
        </r>
      </text>
    </comment>
    <comment ref="D18" authorId="0" shapeId="0" xr:uid="{436B1B2F-DEC2-4745-95E1-0D0B762656C1}">
      <text>
        <r>
          <rPr>
            <b/>
            <sz val="9"/>
            <color indexed="81"/>
            <rFont val="Tahoma"/>
            <family val="2"/>
          </rPr>
          <t>Filed Overtime Application on Sep 25</t>
        </r>
      </text>
    </comment>
    <comment ref="R18" authorId="0" shapeId="0" xr:uid="{06EC2597-256A-443D-ACF0-22662FB2CD6E}">
      <text>
        <r>
          <rPr>
            <b/>
            <sz val="9"/>
            <color indexed="81"/>
            <rFont val="Tahoma"/>
            <family val="2"/>
          </rPr>
          <t>Filed Overtime Application on Sep 25</t>
        </r>
      </text>
    </comment>
    <comment ref="O19" authorId="0" shapeId="0" xr:uid="{09910E8B-2DC9-40C7-8C3A-CE6C87E20E73}">
      <text>
        <r>
          <rPr>
            <b/>
            <sz val="9"/>
            <color indexed="81"/>
            <rFont val="Tahoma"/>
            <family val="2"/>
          </rPr>
          <t>Filed Punch Alteration Application on Sep 16</t>
        </r>
      </text>
    </comment>
    <comment ref="O20" authorId="0" shapeId="0" xr:uid="{27CC0C14-69D3-453C-AE66-962031DC0322}">
      <text>
        <r>
          <rPr>
            <b/>
            <sz val="9"/>
            <color indexed="81"/>
            <rFont val="Tahoma"/>
            <family val="2"/>
          </rPr>
          <t>Filed Overtime and Punch Alteration Application on Sep 24</t>
        </r>
      </text>
    </comment>
    <comment ref="D21" authorId="0" shapeId="0" xr:uid="{AEE276D6-0209-4514-8091-B5FA74CBE737}">
      <text>
        <r>
          <rPr>
            <b/>
            <sz val="9"/>
            <color indexed="81"/>
            <rFont val="Tahoma"/>
            <family val="2"/>
          </rPr>
          <t>Filed Overtime Application on Sep 25</t>
        </r>
      </text>
    </comment>
    <comment ref="D22" authorId="0" shapeId="0" xr:uid="{E2FA8A49-5418-4E91-885E-24CE9511B79A}">
      <text>
        <r>
          <rPr>
            <b/>
            <sz val="9"/>
            <color indexed="81"/>
            <rFont val="Tahoma"/>
            <family val="2"/>
          </rPr>
          <t>Filed Overtime Application on Sep 16, 17, 18, 19, 20, 21, 24, 25</t>
        </r>
      </text>
    </comment>
    <comment ref="Q22" authorId="0" shapeId="0" xr:uid="{720CC397-D275-4F2B-BA28-F0AACF7AA88D}">
      <text>
        <r>
          <rPr>
            <b/>
            <sz val="9"/>
            <color indexed="81"/>
            <rFont val="Tahoma"/>
            <family val="2"/>
          </rPr>
          <t>Filed Overtime Application on Sep 24, 25</t>
        </r>
      </text>
    </comment>
    <comment ref="D23" authorId="0" shapeId="0" xr:uid="{2A72FB4C-8F6A-4A7B-8098-F745DEB2C662}">
      <text>
        <r>
          <rPr>
            <b/>
            <sz val="9"/>
            <color indexed="81"/>
            <rFont val="Tahoma"/>
            <family val="2"/>
          </rPr>
          <t>Filed Overtime Application on Sep 24</t>
        </r>
      </text>
    </comment>
    <comment ref="D24" authorId="0" shapeId="0" xr:uid="{7F43B59C-3D75-4271-85C4-2614FB43FD42}">
      <text>
        <r>
          <rPr>
            <b/>
            <sz val="9"/>
            <color indexed="81"/>
            <rFont val="Tahoma"/>
            <family val="2"/>
          </rPr>
          <t>Filed Overtime and Punch Alteration Application on Sep 23</t>
        </r>
      </text>
    </comment>
    <comment ref="P24" authorId="0" shapeId="0" xr:uid="{DE42E4BE-5B9A-4276-8D2F-0AA7221ED89E}">
      <text>
        <r>
          <rPr>
            <b/>
            <sz val="9"/>
            <color indexed="81"/>
            <rFont val="Tahoma"/>
            <family val="2"/>
          </rPr>
          <t>Filed Overtime and Punch Alteration Application on Sep 23</t>
        </r>
      </text>
    </comment>
    <comment ref="Q24" authorId="0" shapeId="0" xr:uid="{5F5ABA32-D117-4F43-A9FD-E9D5B76A5C27}">
      <text>
        <r>
          <rPr>
            <b/>
            <sz val="9"/>
            <color indexed="81"/>
            <rFont val="Tahoma"/>
            <family val="2"/>
          </rPr>
          <t>Filed Overtime and Punch Alteration Application on Sep 23</t>
        </r>
      </text>
    </comment>
    <comment ref="D25" authorId="0" shapeId="0" xr:uid="{66A2BA62-23A0-40A9-BCB7-B07D1957AA05}">
      <text>
        <r>
          <rPr>
            <b/>
            <sz val="9"/>
            <color indexed="81"/>
            <rFont val="Tahoma"/>
            <family val="2"/>
          </rPr>
          <t>Filed Overtime, Punch Alteration and Change Schedule Application on Sep 12, 14, 16, 17, 18, 19, 20, 21, 24, 25</t>
        </r>
      </text>
    </comment>
    <comment ref="E25" authorId="0" shapeId="0" xr:uid="{B3FD007C-8772-4EAC-9943-5C30571A5995}">
      <text>
        <r>
          <rPr>
            <b/>
            <sz val="9"/>
            <color indexed="81"/>
            <rFont val="Tahoma"/>
            <family val="2"/>
          </rPr>
          <t>Filed Overtime Application on Sep 15</t>
        </r>
      </text>
    </comment>
    <comment ref="F25" authorId="0" shapeId="0" xr:uid="{EFEF19A2-D2F6-4AB6-A607-73A18DA082F5}">
      <text>
        <r>
          <rPr>
            <b/>
            <sz val="9"/>
            <color indexed="81"/>
            <rFont val="Tahoma"/>
            <family val="2"/>
          </rPr>
          <t>Filed Overtime Application on Sep 15</t>
        </r>
      </text>
    </comment>
    <comment ref="O25" authorId="0" shapeId="0" xr:uid="{1BB5D77F-18E7-42D5-8E3F-C1A37F9BC9F7}">
      <text>
        <r>
          <rPr>
            <b/>
            <sz val="9"/>
            <color indexed="81"/>
            <rFont val="Tahoma"/>
            <family val="2"/>
          </rPr>
          <t>Filed Overtime Application on Sep 15</t>
        </r>
      </text>
    </comment>
    <comment ref="P25" authorId="0" shapeId="0" xr:uid="{ED420588-B2D2-4946-995E-4392C9759327}">
      <text>
        <r>
          <rPr>
            <b/>
            <sz val="9"/>
            <color indexed="81"/>
            <rFont val="Tahoma"/>
            <family val="2"/>
          </rPr>
          <t>Filed Overtime Application on Sep 15</t>
        </r>
      </text>
    </comment>
    <comment ref="R25" authorId="0" shapeId="0" xr:uid="{C708CB6E-883F-429D-89FD-6B7D3FDBF3EE}">
      <text>
        <r>
          <rPr>
            <b/>
            <sz val="9"/>
            <color indexed="81"/>
            <rFont val="Tahoma"/>
            <family val="2"/>
          </rPr>
          <t>Filed Overtime Application on Sep 15</t>
        </r>
      </text>
    </comment>
    <comment ref="S25" authorId="0" shapeId="0" xr:uid="{2D6BBC3E-7C26-45F2-817F-69B71EB9D210}">
      <text>
        <r>
          <rPr>
            <b/>
            <sz val="9"/>
            <color indexed="81"/>
            <rFont val="Tahoma"/>
            <family val="2"/>
          </rPr>
          <t>Filed Overtime Application on Sep 15</t>
        </r>
      </text>
    </comment>
    <comment ref="D26" authorId="0" shapeId="0" xr:uid="{4B15DD7E-60ED-4DFC-9FDA-0EDD939609A4}">
      <text>
        <r>
          <rPr>
            <b/>
            <sz val="9"/>
            <color indexed="81"/>
            <rFont val="Tahoma"/>
            <family val="2"/>
          </rPr>
          <t>Filed Overtime Application on Sep 24</t>
        </r>
      </text>
    </comment>
    <comment ref="E27" authorId="0" shapeId="0" xr:uid="{1D64F249-0210-4EC7-A686-374DBEC6BE3F}">
      <text>
        <r>
          <rPr>
            <b/>
            <sz val="9"/>
            <color indexed="81"/>
            <rFont val="Tahoma"/>
            <family val="2"/>
          </rPr>
          <t>Filed Change Schedule and Punch Alteration Application on Sep 15</t>
        </r>
      </text>
    </comment>
    <comment ref="T27" authorId="0" shapeId="0" xr:uid="{F1071367-2475-4684-9833-B5901D726452}">
      <text>
        <r>
          <rPr>
            <b/>
            <sz val="9"/>
            <color indexed="81"/>
            <rFont val="Tahoma"/>
            <family val="2"/>
          </rPr>
          <t>Filed Change Schedule and Punch Alteration Application on Sep 15</t>
        </r>
      </text>
    </comment>
    <comment ref="D28" authorId="0" shapeId="0" xr:uid="{3FFD3F8A-3AD8-4996-9827-B873DEF4B0C5}">
      <text>
        <r>
          <rPr>
            <b/>
            <sz val="9"/>
            <color indexed="81"/>
            <rFont val="Tahoma"/>
            <family val="2"/>
          </rPr>
          <t>Filed Overtime Application on Sep 12</t>
        </r>
      </text>
    </comment>
    <comment ref="D29" authorId="0" shapeId="0" xr:uid="{B597BE89-1B52-4178-B363-023C71B63784}">
      <text>
        <r>
          <rPr>
            <b/>
            <sz val="9"/>
            <color indexed="81"/>
            <rFont val="Tahoma"/>
            <family val="2"/>
          </rPr>
          <t>Filed Punch Alteration Application on Sep 14</t>
        </r>
      </text>
    </comment>
    <comment ref="P29" authorId="0" shapeId="0" xr:uid="{09E827ED-6347-4187-9874-611C897F018E}">
      <text>
        <r>
          <rPr>
            <b/>
            <sz val="9"/>
            <color indexed="81"/>
            <rFont val="Tahoma"/>
            <family val="2"/>
          </rPr>
          <t>Filed Punch Alteration Application on Sep 14</t>
        </r>
      </text>
    </comment>
    <comment ref="Q29" authorId="0" shapeId="0" xr:uid="{1FEDE13C-3EB7-48E7-B693-0C951C3F08C1}">
      <text>
        <r>
          <rPr>
            <b/>
            <sz val="9"/>
            <color indexed="81"/>
            <rFont val="Tahoma"/>
            <family val="2"/>
          </rPr>
          <t>Filed Punch Alteration Application on Sep 14</t>
        </r>
      </text>
    </comment>
    <comment ref="E30" authorId="0" shapeId="0" xr:uid="{3D89EA68-254E-43AA-A5DE-4095906F2A46}">
      <text>
        <r>
          <rPr>
            <b/>
            <sz val="9"/>
            <color indexed="81"/>
            <rFont val="Tahoma"/>
            <family val="2"/>
          </rPr>
          <t>Filed Change Schedule Application on Sep 15</t>
        </r>
      </text>
    </comment>
    <comment ref="T30" authorId="0" shapeId="0" xr:uid="{79D5AA99-489B-40D1-85D4-E1F235A9BFF3}">
      <text>
        <r>
          <rPr>
            <b/>
            <sz val="9"/>
            <color indexed="81"/>
            <rFont val="Tahoma"/>
            <family val="2"/>
          </rPr>
          <t>Filed Change Schedule Application on Sep 15</t>
        </r>
      </text>
    </comment>
    <comment ref="P31" authorId="0" shapeId="0" xr:uid="{1013F99E-08AC-495B-A6C4-253ABCC834DF}">
      <text>
        <r>
          <rPr>
            <b/>
            <sz val="9"/>
            <color indexed="81"/>
            <rFont val="Tahoma"/>
            <family val="2"/>
          </rPr>
          <t>Filed Punch Alteration Application on Sep 14</t>
        </r>
      </text>
    </comment>
    <comment ref="E32" authorId="0" shapeId="0" xr:uid="{614B6C2E-6619-4EA7-9468-E28597D95553}">
      <text>
        <r>
          <rPr>
            <b/>
            <sz val="9"/>
            <color indexed="81"/>
            <rFont val="Tahoma"/>
            <family val="2"/>
          </rPr>
          <t>Filed Change Schedule and Punch Alteration Application on Sep 15</t>
        </r>
      </text>
    </comment>
    <comment ref="T32" authorId="0" shapeId="0" xr:uid="{C93FC49B-FCC9-49C7-B515-B0D4C60A89D8}">
      <text>
        <r>
          <rPr>
            <b/>
            <sz val="9"/>
            <color indexed="81"/>
            <rFont val="Tahoma"/>
            <family val="2"/>
          </rPr>
          <t>Filed Change Schedule and Punch Alteration Application on Sep 15</t>
        </r>
      </text>
    </comment>
    <comment ref="D33" authorId="0" shapeId="0" xr:uid="{16CD0340-0FF8-4E16-A71F-ADB44F32612C}">
      <text>
        <r>
          <rPr>
            <b/>
            <sz val="9"/>
            <color indexed="81"/>
            <rFont val="Tahoma"/>
            <family val="2"/>
          </rPr>
          <t>Filed Overtime Application on Sep 24</t>
        </r>
      </text>
    </comment>
    <comment ref="Q33" authorId="0" shapeId="0" xr:uid="{526E8CE7-62B0-455E-9BFB-E53F1BDDB5CF}">
      <text>
        <r>
          <rPr>
            <b/>
            <sz val="9"/>
            <color indexed="81"/>
            <rFont val="Tahoma"/>
            <family val="2"/>
          </rPr>
          <t>Filed Overtime Application on Sep 24</t>
        </r>
      </text>
    </comment>
    <comment ref="D34" authorId="0" shapeId="0" xr:uid="{7273C774-BA22-4A21-AA5B-00B51B28AF31}">
      <text>
        <r>
          <rPr>
            <b/>
            <sz val="9"/>
            <color indexed="81"/>
            <rFont val="Tahoma"/>
            <family val="2"/>
          </rPr>
          <t>Filed Overtime Application on Sep 25</t>
        </r>
      </text>
    </comment>
    <comment ref="Q34" authorId="0" shapeId="0" xr:uid="{D1AFB2FA-3CA3-426B-8A2A-21DAC63FDB1D}">
      <text>
        <r>
          <rPr>
            <b/>
            <sz val="9"/>
            <color indexed="81"/>
            <rFont val="Tahoma"/>
            <family val="2"/>
          </rPr>
          <t>Filed Overtime Application on Sep 25</t>
        </r>
      </text>
    </comment>
    <comment ref="D35" authorId="0" shapeId="0" xr:uid="{B488F527-96BD-4252-B04A-790AED5C0539}">
      <text>
        <r>
          <rPr>
            <b/>
            <sz val="9"/>
            <color indexed="81"/>
            <rFont val="Tahoma"/>
            <family val="2"/>
          </rPr>
          <t>Filed Overtime and Punch Alteration Application on Sep 24, 25</t>
        </r>
      </text>
    </comment>
    <comment ref="Q35" authorId="0" shapeId="0" xr:uid="{66853E69-B906-405E-8B09-ABD19348179D}">
      <text>
        <r>
          <rPr>
            <b/>
            <sz val="9"/>
            <color indexed="81"/>
            <rFont val="Tahoma"/>
            <family val="2"/>
          </rPr>
          <t>Filed Overtime and Punch Alteration Application on Sep 24, 25</t>
        </r>
      </text>
    </comment>
    <comment ref="D36" authorId="0" shapeId="0" xr:uid="{EF987349-48E9-4BF2-A0FC-5B3A003A4BDC}">
      <text>
        <r>
          <rPr>
            <b/>
            <sz val="9"/>
            <color indexed="81"/>
            <rFont val="Tahoma"/>
            <family val="2"/>
          </rPr>
          <t>Filed Overtime Application on Sep 24</t>
        </r>
      </text>
    </comment>
    <comment ref="Q36" authorId="0" shapeId="0" xr:uid="{8CC1FE5F-F04D-4B74-AA3E-2AF66F3B12CE}">
      <text>
        <r>
          <rPr>
            <b/>
            <sz val="9"/>
            <color indexed="81"/>
            <rFont val="Tahoma"/>
            <family val="2"/>
          </rPr>
          <t>Filed Overtime Application on Sep 24</t>
        </r>
      </text>
    </comment>
    <comment ref="D37" authorId="0" shapeId="0" xr:uid="{B658C3F6-DA73-47AE-B0E2-5FBEC2E6164E}">
      <text>
        <r>
          <rPr>
            <b/>
            <sz val="9"/>
            <color indexed="81"/>
            <rFont val="Tahoma"/>
            <family val="2"/>
          </rPr>
          <t>Filed Punch Alteration Application on Sep 14, 23, 24, 25</t>
        </r>
      </text>
    </comment>
    <comment ref="P37" authorId="0" shapeId="0" xr:uid="{D68D91BE-5CB3-4D7A-A6E9-35E707A7B5BF}">
      <text>
        <r>
          <rPr>
            <b/>
            <sz val="9"/>
            <color indexed="81"/>
            <rFont val="Tahoma"/>
            <family val="2"/>
          </rPr>
          <t>Filed Punch Alteration Application on Sep 14, 23, 24, 25</t>
        </r>
      </text>
    </comment>
    <comment ref="Q37" authorId="0" shapeId="0" xr:uid="{5DD4B436-E77C-40ED-A18B-E1708797AB77}">
      <text>
        <r>
          <rPr>
            <b/>
            <sz val="9"/>
            <color indexed="81"/>
            <rFont val="Tahoma"/>
            <family val="2"/>
          </rPr>
          <t>Filed Punch Alteration Application on Sep 14, 23, 24, 25</t>
        </r>
      </text>
    </comment>
    <comment ref="D38" authorId="0" shapeId="0" xr:uid="{3C0D708F-6D34-4F98-AB2F-B7F384D41CAD}">
      <text>
        <r>
          <rPr>
            <b/>
            <sz val="9"/>
            <color indexed="81"/>
            <rFont val="Tahoma"/>
            <family val="2"/>
          </rPr>
          <t>Filed Overtime Application on Sep 24, 25</t>
        </r>
      </text>
    </comment>
    <comment ref="Q38" authorId="0" shapeId="0" xr:uid="{204C1915-31C5-4C57-B795-1EC35FDCB335}">
      <text>
        <r>
          <rPr>
            <b/>
            <sz val="9"/>
            <color indexed="81"/>
            <rFont val="Tahoma"/>
            <family val="2"/>
          </rPr>
          <t>Filed Overtime Application on Sep 24, 25</t>
        </r>
      </text>
    </comment>
    <comment ref="D39" authorId="0" shapeId="0" xr:uid="{4152A72E-B13D-49EC-B4C9-6FDD304D860A}">
      <text>
        <r>
          <rPr>
            <b/>
            <sz val="9"/>
            <color indexed="81"/>
            <rFont val="Tahoma"/>
            <family val="2"/>
          </rPr>
          <t>Filed Overtime and Punch Alteration Application on Sep 20</t>
        </r>
      </text>
    </comment>
    <comment ref="O39" authorId="0" shapeId="0" xr:uid="{7F4209C2-9701-491E-B5BE-7F28A8378802}">
      <text>
        <r>
          <rPr>
            <b/>
            <sz val="9"/>
            <color indexed="81"/>
            <rFont val="Tahoma"/>
            <family val="2"/>
          </rPr>
          <t>Filed Overtime and Punch Alteration Application on Sep 20</t>
        </r>
      </text>
    </comment>
    <comment ref="Q39" authorId="0" shapeId="0" xr:uid="{4A9DBE08-CA08-4B30-9701-0899AB158D8E}">
      <text>
        <r>
          <rPr>
            <b/>
            <sz val="9"/>
            <color indexed="81"/>
            <rFont val="Tahoma"/>
            <family val="2"/>
          </rPr>
          <t>Filed Overtime and Punch Alteration Application on Sep 20</t>
        </r>
      </text>
    </comment>
    <comment ref="D40" authorId="0" shapeId="0" xr:uid="{864701F3-7785-4781-A5E1-A217A8F46CDE}">
      <text>
        <r>
          <rPr>
            <b/>
            <sz val="9"/>
            <color indexed="81"/>
            <rFont val="Tahoma"/>
            <family val="2"/>
          </rPr>
          <t xml:space="preserve">Filed Overtime Application on Sep 23, 24 </t>
        </r>
      </text>
    </comment>
    <comment ref="Q40" authorId="0" shapeId="0" xr:uid="{F1C900E2-0250-4870-89A1-6B742FF4281C}">
      <text>
        <r>
          <rPr>
            <b/>
            <sz val="9"/>
            <color indexed="81"/>
            <rFont val="Tahoma"/>
            <family val="2"/>
          </rPr>
          <t xml:space="preserve">Filed Overtime Application on Sep 23, 24 </t>
        </r>
      </text>
    </comment>
    <comment ref="E41" authorId="0" shapeId="0" xr:uid="{C95A9771-60A4-4C04-BE74-017CA47E5841}">
      <text>
        <r>
          <rPr>
            <b/>
            <sz val="9"/>
            <color indexed="81"/>
            <rFont val="Tahoma"/>
            <family val="2"/>
          </rPr>
          <t>Filed Punch Alteration Application on Sep 22</t>
        </r>
      </text>
    </comment>
    <comment ref="O41" authorId="0" shapeId="0" xr:uid="{6D4ADE3C-4929-42CE-829A-1855539D685B}">
      <text>
        <r>
          <rPr>
            <b/>
            <sz val="9"/>
            <color indexed="81"/>
            <rFont val="Tahoma"/>
            <family val="2"/>
          </rPr>
          <t>Filed Punch Alteration Application on Sep 23, 24, 25</t>
        </r>
      </text>
    </comment>
    <comment ref="P41" authorId="0" shapeId="0" xr:uid="{5D33C555-C69E-435A-AD90-3F360956C2D5}">
      <text>
        <r>
          <rPr>
            <b/>
            <sz val="9"/>
            <color indexed="81"/>
            <rFont val="Tahoma"/>
            <family val="2"/>
          </rPr>
          <t>Filed Punch Alteration Application on Sep 25</t>
        </r>
      </text>
    </comment>
    <comment ref="E42" authorId="0" shapeId="0" xr:uid="{19F87C7E-338A-4CBB-B4BE-1BD057E0ADEB}">
      <text>
        <r>
          <rPr>
            <b/>
            <sz val="9"/>
            <color indexed="81"/>
            <rFont val="Tahoma"/>
            <family val="2"/>
          </rPr>
          <t>Filed Overtime Application on Sep 15</t>
        </r>
      </text>
    </comment>
    <comment ref="S42" authorId="0" shapeId="0" xr:uid="{1F522802-B6BE-43DB-A5A3-AFA01BBAA4D4}">
      <text>
        <r>
          <rPr>
            <b/>
            <sz val="9"/>
            <color indexed="81"/>
            <rFont val="Tahoma"/>
            <family val="2"/>
          </rPr>
          <t>Filed Overtime Application on Sep 15</t>
        </r>
      </text>
    </comment>
    <comment ref="T42" authorId="0" shapeId="0" xr:uid="{3178FFBD-A3BF-46AF-AC57-9611D741D39D}">
      <text>
        <r>
          <rPr>
            <b/>
            <sz val="9"/>
            <color indexed="81"/>
            <rFont val="Tahoma"/>
            <family val="2"/>
          </rPr>
          <t>Filed Overtime Application on Sep 15</t>
        </r>
      </text>
    </comment>
    <comment ref="P43" authorId="0" shapeId="0" xr:uid="{E82AB7B6-A7B6-4529-A12B-7B6A54803270}">
      <text>
        <r>
          <rPr>
            <b/>
            <sz val="9"/>
            <color indexed="81"/>
            <rFont val="Tahoma"/>
            <family val="2"/>
          </rPr>
          <t>Filed Overtime Application on Sep 16, 17, 18, 19, 20, 21</t>
        </r>
      </text>
    </comment>
    <comment ref="D44" authorId="0" shapeId="0" xr:uid="{5BC5BAAB-E44C-4141-826F-52C8803B14B1}">
      <text>
        <r>
          <rPr>
            <b/>
            <sz val="9"/>
            <color indexed="81"/>
            <rFont val="Tahoma"/>
            <family val="2"/>
          </rPr>
          <t>Filed Overtime Application on Sep 12, 19</t>
        </r>
      </text>
    </comment>
    <comment ref="E45" authorId="0" shapeId="0" xr:uid="{391238AD-DE8C-44F1-BF04-F7FD69311F5F}">
      <text>
        <r>
          <rPr>
            <b/>
            <sz val="9"/>
            <color indexed="81"/>
            <rFont val="Tahoma"/>
            <family val="2"/>
          </rPr>
          <t>Filed Overtime Application on Sep 15</t>
        </r>
      </text>
    </comment>
    <comment ref="F45" authorId="0" shapeId="0" xr:uid="{D05E2757-5619-4B9D-9535-0A153231147B}">
      <text>
        <r>
          <rPr>
            <b/>
            <sz val="9"/>
            <color indexed="81"/>
            <rFont val="Tahoma"/>
            <family val="2"/>
          </rPr>
          <t>Filed Overtime Application on Sep 15</t>
        </r>
      </text>
    </comment>
    <comment ref="S45" authorId="0" shapeId="0" xr:uid="{2F8913E6-F14D-411B-B833-DBBD16776967}">
      <text>
        <r>
          <rPr>
            <b/>
            <sz val="9"/>
            <color indexed="81"/>
            <rFont val="Tahoma"/>
            <family val="2"/>
          </rPr>
          <t>Filed Overtime Application on Sep 15</t>
        </r>
      </text>
    </comment>
    <comment ref="T45" authorId="0" shapeId="0" xr:uid="{70A42AD6-F605-47AC-BD65-A3B38E942FE3}">
      <text>
        <r>
          <rPr>
            <b/>
            <sz val="9"/>
            <color indexed="81"/>
            <rFont val="Tahoma"/>
            <family val="2"/>
          </rPr>
          <t>Filed Overtime Application on Sep 15</t>
        </r>
      </text>
    </comment>
    <comment ref="P46" authorId="0" shapeId="0" xr:uid="{96D03B4A-DEEA-42A1-A2F9-2C48CB551A45}">
      <text>
        <r>
          <rPr>
            <b/>
            <sz val="9"/>
            <color indexed="81"/>
            <rFont val="Tahoma"/>
            <family val="2"/>
          </rPr>
          <t>Filed Overtime Punch Alteration Application on 14, 21, 22, 23, 24, 25</t>
        </r>
      </text>
    </comment>
    <comment ref="E47" authorId="0" shapeId="0" xr:uid="{A3F844DC-412A-4939-A170-162877EC24C3}">
      <text>
        <r>
          <rPr>
            <b/>
            <sz val="9"/>
            <color indexed="81"/>
            <rFont val="Tahoma"/>
            <family val="2"/>
          </rPr>
          <t>Filed Change Schedule ,Overtime and Punch Alteration Application on Sep 15</t>
        </r>
      </text>
    </comment>
    <comment ref="F47" authorId="0" shapeId="0" xr:uid="{80AFF47D-3B59-4C88-BC3B-E233DA8982F2}">
      <text>
        <r>
          <rPr>
            <b/>
            <sz val="9"/>
            <color indexed="81"/>
            <rFont val="Tahoma"/>
            <family val="2"/>
          </rPr>
          <t>Filed Change Schedule ,Overtime and Punch Alteration Application on Sep 15</t>
        </r>
      </text>
    </comment>
    <comment ref="O47" authorId="0" shapeId="0" xr:uid="{1B4C4F31-C4C2-449B-9343-A743E3E8D91D}">
      <text>
        <r>
          <rPr>
            <b/>
            <sz val="9"/>
            <color indexed="81"/>
            <rFont val="Tahoma"/>
            <family val="2"/>
          </rPr>
          <t>Filed Punch Alteration Application on Sep 19</t>
        </r>
      </text>
    </comment>
    <comment ref="S47" authorId="0" shapeId="0" xr:uid="{36629A16-5CB6-45AC-9ED1-120701E1AF1E}">
      <text>
        <r>
          <rPr>
            <b/>
            <sz val="9"/>
            <color indexed="81"/>
            <rFont val="Tahoma"/>
            <family val="2"/>
          </rPr>
          <t>Filed Change Schedule ,Overtime and Punch Alteration Application on Sep 15</t>
        </r>
      </text>
    </comment>
    <comment ref="T47" authorId="0" shapeId="0" xr:uid="{8B82BE40-B4B0-412F-9902-72BF868943AC}">
      <text>
        <r>
          <rPr>
            <b/>
            <sz val="9"/>
            <color indexed="81"/>
            <rFont val="Tahoma"/>
            <family val="2"/>
          </rPr>
          <t>Filed Change Schedule ,Overtime and Punch Alteration Application on Sep 15</t>
        </r>
      </text>
    </comment>
    <comment ref="P48" authorId="0" shapeId="0" xr:uid="{1B0D8863-9653-4BAA-B871-6F820EE604F8}">
      <text>
        <r>
          <rPr>
            <b/>
            <sz val="9"/>
            <color indexed="81"/>
            <rFont val="Tahoma"/>
            <family val="2"/>
          </rPr>
          <t>Filed Change Schedule Application on Sep 24, 25</t>
        </r>
      </text>
    </comment>
    <comment ref="E49" authorId="0" shapeId="0" xr:uid="{729A66B3-E01F-4E38-A1E1-B55B5728A2F1}">
      <text>
        <r>
          <rPr>
            <b/>
            <sz val="9"/>
            <color indexed="81"/>
            <rFont val="Tahoma"/>
            <family val="2"/>
          </rPr>
          <t>Filed Overtime Application on Sep 22</t>
        </r>
      </text>
    </comment>
    <comment ref="F49" authorId="0" shapeId="0" xr:uid="{5E38380D-43B2-405E-B5EF-9E4C557329E9}">
      <text>
        <r>
          <rPr>
            <b/>
            <sz val="9"/>
            <color indexed="81"/>
            <rFont val="Tahoma"/>
            <family val="2"/>
          </rPr>
          <t>Filed Overtime Application on Sep 22</t>
        </r>
      </text>
    </comment>
    <comment ref="D50" authorId="0" shapeId="0" xr:uid="{CA5759E8-45BF-4E68-8BC8-F4D751E91BFD}">
      <text>
        <r>
          <rPr>
            <b/>
            <sz val="9"/>
            <color indexed="81"/>
            <rFont val="Tahoma"/>
            <family val="2"/>
          </rPr>
          <t>Filed Overtime Application on Sep 11</t>
        </r>
      </text>
    </comment>
    <comment ref="Q50" authorId="0" shapeId="0" xr:uid="{30FF6A46-540C-4828-A05D-E232160F6EC6}">
      <text>
        <r>
          <rPr>
            <b/>
            <sz val="9"/>
            <color indexed="81"/>
            <rFont val="Tahoma"/>
            <family val="2"/>
          </rPr>
          <t>Filed Overtime Application on Sep 11</t>
        </r>
      </text>
    </comment>
  </commentList>
</comments>
</file>

<file path=xl/sharedStrings.xml><?xml version="1.0" encoding="utf-8"?>
<sst xmlns="http://schemas.openxmlformats.org/spreadsheetml/2006/main" count="334" uniqueCount="143">
  <si>
    <t>Employee ID</t>
  </si>
  <si>
    <t>Employee Name</t>
  </si>
  <si>
    <t>REG DAY OT</t>
  </si>
  <si>
    <t>REST DAY OT 1st 8 Hrs</t>
  </si>
  <si>
    <t>REST DAY OT OVER</t>
  </si>
  <si>
    <t>SPECIAL HOLIDAY OT 1st 8 Hrs</t>
  </si>
  <si>
    <t>SPECIAL HOLIDAY OT OVER</t>
  </si>
  <si>
    <t>SPECIAL HOLIDAY &amp; RD OT 1st 8 Hrs</t>
  </si>
  <si>
    <t>SPECIAL HOLIDAY &amp; RD OT OVER</t>
  </si>
  <si>
    <t>REGULAR HOLIDAY OT 1st 8 Hrs</t>
  </si>
  <si>
    <t>REGULAR HOLIDAY OT OVER</t>
  </si>
  <si>
    <t>REGULAR HOLIDAY &amp; RD OT 1st 8 Hrs</t>
  </si>
  <si>
    <t>REGULAR HOLIDAY &amp; RD OT OVER</t>
  </si>
  <si>
    <t>ORDINARY ND TYPE 1</t>
  </si>
  <si>
    <t>ORDINARY ND TYPE 2</t>
  </si>
  <si>
    <t>REGULAR ND TYPE 1</t>
  </si>
  <si>
    <t>REGULAR ND TYPE 2</t>
  </si>
  <si>
    <t>REST DAY ND TYPE 1</t>
  </si>
  <si>
    <t>REST DAY ND TYPE 2</t>
  </si>
  <si>
    <t>SPECIAL HOLIDAY ND TYPE 1</t>
  </si>
  <si>
    <t>SPECIAL HOLIDAY ND TYPE 2</t>
  </si>
  <si>
    <t>SPECIAL HOLIDAY &amp; RD ND TYPE 1</t>
  </si>
  <si>
    <t>SPECIAL HOLIDAY &amp; RD ND TYPE 2</t>
  </si>
  <si>
    <t>REGULAR HOLIDAY ND TYPE 1</t>
  </si>
  <si>
    <t>REGULAR HOLIDAY ND TYPE 2</t>
  </si>
  <si>
    <t>REGULAR HOLIDAY &amp; RD ND TYPE 1</t>
  </si>
  <si>
    <t>REGULAR HOLIDAY &amp; RD ND TYPE 2</t>
  </si>
  <si>
    <t>Payroll Period</t>
  </si>
  <si>
    <t>HAZARD PAY PER DAY</t>
  </si>
  <si>
    <t>HAZARD PAY PER HOUR</t>
  </si>
  <si>
    <t>REMARKS</t>
  </si>
  <si>
    <t>12-0038</t>
  </si>
  <si>
    <t>Alicando, Joel Bernas</t>
  </si>
  <si>
    <t>Sep26 Oct10 - AMC2024</t>
  </si>
  <si>
    <t>12-0056</t>
  </si>
  <si>
    <t>Andaya, Marvin Jay Manipol</t>
  </si>
  <si>
    <t>24-0017</t>
  </si>
  <si>
    <t>Bautista, Rhose Claire Batas</t>
  </si>
  <si>
    <t>17-0094</t>
  </si>
  <si>
    <t>Belen, Jesie CELSO</t>
  </si>
  <si>
    <t>19-0108</t>
  </si>
  <si>
    <t>Bie, Michael DESPUIG</t>
  </si>
  <si>
    <t>11-0068</t>
  </si>
  <si>
    <t>Borromeo, Ronald Dador</t>
  </si>
  <si>
    <t>11-0138</t>
  </si>
  <si>
    <t>Camasosa, Jerico Berroya</t>
  </si>
  <si>
    <t>17-0282</t>
  </si>
  <si>
    <t>Commandante, Ciara Galang</t>
  </si>
  <si>
    <t>15-0087</t>
  </si>
  <si>
    <t>Cristobal, Jessica Binamira</t>
  </si>
  <si>
    <t>11-0023</t>
  </si>
  <si>
    <t>Enrique, Rogen Derayo</t>
  </si>
  <si>
    <t>17-0266</t>
  </si>
  <si>
    <t>Esguerra, Monica Atienza</t>
  </si>
  <si>
    <t>18-0122</t>
  </si>
  <si>
    <t>Fernandez, Mark Anthony Zambrona</t>
  </si>
  <si>
    <t>19-0109</t>
  </si>
  <si>
    <t>Gamutya, Joven IBAÑEZ</t>
  </si>
  <si>
    <t>05-0317</t>
  </si>
  <si>
    <t>Hallig, Roel Panelo</t>
  </si>
  <si>
    <t>15-0097</t>
  </si>
  <si>
    <t>Intia, Roi ORETA</t>
  </si>
  <si>
    <t>16-0130</t>
  </si>
  <si>
    <t>Lodrono, Gari Nicolas</t>
  </si>
  <si>
    <t>17-0293</t>
  </si>
  <si>
    <t>Machado, Ranier Carlos Cañelas</t>
  </si>
  <si>
    <t>17-0302</t>
  </si>
  <si>
    <t>Maranan, Jonh Paul Abila</t>
  </si>
  <si>
    <t>12-0044</t>
  </si>
  <si>
    <t>Murchante, Nova Santelices</t>
  </si>
  <si>
    <t>17-0189</t>
  </si>
  <si>
    <t>Painitan, Renold MANUEL</t>
  </si>
  <si>
    <t>21-0007</t>
  </si>
  <si>
    <t>Paredes, Emherlyn Joy GRECIA</t>
  </si>
  <si>
    <t>Sep11 Sep25 - AMC2024</t>
  </si>
  <si>
    <t>16-0048</t>
  </si>
  <si>
    <t>Pedracio, Allan PABINES</t>
  </si>
  <si>
    <t>20-0029</t>
  </si>
  <si>
    <t>Pedrosa, Williamor PAMULAKLAKIN</t>
  </si>
  <si>
    <t>19-0069</t>
  </si>
  <si>
    <t>Peñaflor, Jay-Ar Buave</t>
  </si>
  <si>
    <t>19-0029</t>
  </si>
  <si>
    <t>Sablada, Elica Cesar</t>
  </si>
  <si>
    <t>17-0220</t>
  </si>
  <si>
    <t>Sanchez, Sonny CARILLO</t>
  </si>
  <si>
    <t>17-0088</t>
  </si>
  <si>
    <t>Santillan, Christian Paul MAYOLA</t>
  </si>
  <si>
    <t>11-0104</t>
  </si>
  <si>
    <t>Sarmienta, Rolando Borromeo</t>
  </si>
  <si>
    <t>Jul11 Jul25 - AMC2024</t>
  </si>
  <si>
    <t>10-0028</t>
  </si>
  <si>
    <t>Sarte, Ruel Mendoza</t>
  </si>
  <si>
    <t>16-0136</t>
  </si>
  <si>
    <t>Solinap, David Christian Galvan</t>
  </si>
  <si>
    <t>11-0127</t>
  </si>
  <si>
    <t>Yambao, Eduardo Jr. Grasparil</t>
  </si>
  <si>
    <t>Total</t>
  </si>
  <si>
    <t>ALASKA MILK CORPORATION</t>
  </si>
  <si>
    <t>OVERTIME</t>
  </si>
  <si>
    <t>Pay Period: Oct11 Oct25 - AMC2024</t>
  </si>
  <si>
    <t>OVERTIME HOURS</t>
  </si>
  <si>
    <t>ORDINARY NIGHTDIFF HOURS</t>
  </si>
  <si>
    <t>OVERTIME NIGHT DIFFERENTIAL HOURS</t>
  </si>
  <si>
    <t>REG DAY</t>
  </si>
  <si>
    <t>REST DAY</t>
  </si>
  <si>
    <t>SPECIAL HOLIDAY</t>
  </si>
  <si>
    <t>SPECIAL HOLIDAY &amp; RD</t>
  </si>
  <si>
    <t>REGULAR HOLIDAY</t>
  </si>
  <si>
    <t>REGULAR HOLIDAY &amp; RD</t>
  </si>
  <si>
    <t>REGULAR</t>
  </si>
  <si>
    <t>HAZARD PAY</t>
  </si>
  <si>
    <t>Empoyee Number</t>
  </si>
  <si>
    <t>1ST 8 Hours</t>
  </si>
  <si>
    <t>OVER</t>
  </si>
  <si>
    <t>TYPE 1</t>
  </si>
  <si>
    <t>TYPE 2</t>
  </si>
  <si>
    <t>PER DAY</t>
  </si>
  <si>
    <t>PER HOUR</t>
  </si>
  <si>
    <t>Adjustment</t>
  </si>
  <si>
    <t>17-0183</t>
  </si>
  <si>
    <t>Pelagio, Robin LAOMOC</t>
  </si>
  <si>
    <t>Pay Period: Aug26 Sep10 - AMC2024</t>
  </si>
  <si>
    <t>Pay Period: Sep11 Sep25 - AMC2024</t>
  </si>
  <si>
    <t>17-0174</t>
  </si>
  <si>
    <t>Ague, Angelo DIADULA</t>
  </si>
  <si>
    <t>Pay Period: Sep26 Oct10 - AMC2024</t>
  </si>
  <si>
    <t>06-0003</t>
  </si>
  <si>
    <t>Albello, Reynante Villaraza</t>
  </si>
  <si>
    <t>23-0020</t>
  </si>
  <si>
    <t>Amador, Marta Angelica Tamayo</t>
  </si>
  <si>
    <t>15-0101</t>
  </si>
  <si>
    <t>Balsote, Eric John MANLANGIT</t>
  </si>
  <si>
    <t>05-0207</t>
  </si>
  <si>
    <t>Guia, Derick Sarmiento</t>
  </si>
  <si>
    <t>Machado, Ranier Carlos Canelas</t>
  </si>
  <si>
    <t>Penaflor, Jay-Ar Buave</t>
  </si>
  <si>
    <t>10-0027</t>
  </si>
  <si>
    <t>Ranada, Jonathan Salen</t>
  </si>
  <si>
    <t>19-0121</t>
  </si>
  <si>
    <t>Silvano, Sonny LOPEZ</t>
  </si>
  <si>
    <t>may 2 days na hindi pasok sa last cuttoff date Sep 24, 25</t>
  </si>
  <si>
    <t>meron syang 2 na dtrp sa sep 16 na approved ng 11-12-2024 at 10-04-2024</t>
  </si>
  <si>
    <t>dapat may nakalagay na ot restaday over na 0.20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</si>
</sst>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b/>
      <sz val="10"/>
      <name val="Tahoma"/>
      <family val="2"/>
    </font>
    <font>
      <b/>
      <sz val="10"/>
      <color theme="0"/>
      <name val="Tahoma"/>
      <family val="2"/>
    </font>
    <font>
      <sz val="11"/>
      <color indexed="8"/>
      <name val="Calibri"/>
      <family val="2"/>
    </font>
    <font>
      <sz val="10"/>
      <color theme="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3" fillId="0" borderId="0" xfId="0" applyFont="1"/>
    <xf numFmtId="2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center" vertical="center"/>
    </xf>
    <xf numFmtId="2" fontId="4" fillId="3" borderId="3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2" fontId="5" fillId="4" borderId="7" xfId="0" applyNumberFormat="1" applyFont="1" applyFill="1" applyBorder="1" applyAlignment="1">
      <alignment horizontal="center" vertical="center"/>
    </xf>
    <xf numFmtId="2" fontId="4" fillId="3" borderId="7" xfId="0" applyNumberFormat="1" applyFont="1" applyFill="1" applyBorder="1" applyAlignment="1">
      <alignment horizontal="center" vertical="center"/>
    </xf>
    <xf numFmtId="2" fontId="5" fillId="5" borderId="7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2" fontId="5" fillId="4" borderId="11" xfId="0" applyNumberFormat="1" applyFont="1" applyFill="1" applyBorder="1" applyAlignment="1">
      <alignment horizontal="center" vertical="center"/>
    </xf>
    <xf numFmtId="2" fontId="5" fillId="4" borderId="11" xfId="0" applyNumberFormat="1" applyFont="1" applyFill="1" applyBorder="1" applyAlignment="1">
      <alignment horizontal="center" vertical="center"/>
    </xf>
    <xf numFmtId="2" fontId="4" fillId="3" borderId="11" xfId="0" applyNumberFormat="1" applyFont="1" applyFill="1" applyBorder="1" applyAlignment="1">
      <alignment horizontal="center" vertical="center"/>
    </xf>
    <xf numFmtId="2" fontId="5" fillId="5" borderId="11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left"/>
    </xf>
    <xf numFmtId="2" fontId="3" fillId="0" borderId="13" xfId="0" applyNumberFormat="1" applyFont="1" applyBorder="1"/>
    <xf numFmtId="0" fontId="3" fillId="0" borderId="13" xfId="0" applyFont="1" applyBorder="1"/>
    <xf numFmtId="0" fontId="2" fillId="0" borderId="14" xfId="0" applyFont="1" applyBorder="1"/>
    <xf numFmtId="0" fontId="0" fillId="0" borderId="14" xfId="0" applyBorder="1"/>
    <xf numFmtId="2" fontId="0" fillId="0" borderId="14" xfId="0" applyNumberFormat="1" applyBorder="1"/>
    <xf numFmtId="0" fontId="0" fillId="0" borderId="7" xfId="0" applyBorder="1"/>
    <xf numFmtId="164" fontId="7" fillId="0" borderId="7" xfId="1" applyFont="1" applyFill="1" applyBorder="1"/>
    <xf numFmtId="164" fontId="0" fillId="0" borderId="7" xfId="0" applyNumberFormat="1" applyBorder="1"/>
    <xf numFmtId="0" fontId="7" fillId="0" borderId="7" xfId="0" applyFont="1" applyBorder="1"/>
    <xf numFmtId="164" fontId="7" fillId="0" borderId="7" xfId="0" applyNumberFormat="1" applyFont="1" applyBorder="1"/>
    <xf numFmtId="0" fontId="3" fillId="0" borderId="7" xfId="0" applyFont="1" applyBorder="1"/>
    <xf numFmtId="16" fontId="7" fillId="0" borderId="7" xfId="0" applyNumberFormat="1" applyFont="1" applyBorder="1"/>
    <xf numFmtId="164" fontId="3" fillId="0" borderId="7" xfId="0" applyNumberFormat="1" applyFon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3" fillId="10" borderId="0" xfId="0" applyFont="1" applyFill="1" applyAlignment="1">
      <alignment horizontal="center" vertical="center"/>
    </xf>
    <xf numFmtId="0" fontId="3" fillId="10" borderId="0" xfId="0" applyFont="1" applyFill="1"/>
    <xf numFmtId="0" fontId="7" fillId="10" borderId="7" xfId="0" applyFont="1" applyFill="1" applyBorder="1"/>
    <xf numFmtId="0" fontId="3" fillId="10" borderId="7" xfId="0" applyFont="1" applyFill="1" applyBorder="1"/>
    <xf numFmtId="0" fontId="0" fillId="10" borderId="7" xfId="0" applyFill="1" applyBorder="1"/>
    <xf numFmtId="164" fontId="0" fillId="10" borderId="7" xfId="0" applyNumberFormat="1" applyFill="1" applyBorder="1"/>
    <xf numFmtId="164" fontId="7" fillId="10" borderId="7" xfId="1" applyFont="1" applyFill="1" applyBorder="1"/>
    <xf numFmtId="164" fontId="7" fillId="10" borderId="7" xfId="0" applyNumberFormat="1" applyFont="1" applyFill="1" applyBorder="1"/>
  </cellXfs>
  <cellStyles count="2">
    <cellStyle name="Comma 10" xfId="1" xr:uid="{831C53DD-A053-449C-B720-11275D4D6616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V34"/>
  <sheetViews>
    <sheetView tabSelected="1" workbookViewId="0">
      <selection activeCell="E45" sqref="E45"/>
    </sheetView>
  </sheetViews>
  <sheetFormatPr defaultRowHeight="15" x14ac:dyDescent="0.25"/>
  <cols>
    <col min="2" max="2" width="33.85546875" bestFit="1" customWidth="1"/>
    <col min="3" max="3" width="11.28515625" style="37" bestFit="1" customWidth="1"/>
    <col min="4" max="4" width="9.140625" style="38"/>
    <col min="5" max="5" width="9.140625" style="39"/>
    <col min="6" max="6" width="26.42578125" customWidth="1"/>
    <col min="7" max="7" width="20" style="37" bestFit="1" customWidth="1"/>
    <col min="8" max="8" width="9.140625" style="38"/>
    <col min="9" max="9" width="9.140625" style="39"/>
    <col min="10" max="10" width="17.5703125" style="37" bestFit="1" customWidth="1"/>
    <col min="11" max="11" width="17.5703125" style="38" customWidth="1"/>
    <col min="12" max="12" width="17.5703125" style="39" customWidth="1"/>
    <col min="21" max="21" width="30.140625" style="37" customWidth="1"/>
    <col min="22" max="22" width="9.140625" style="38"/>
    <col min="23" max="23" width="9.140625" style="39"/>
    <col min="24" max="24" width="25.42578125" style="37" customWidth="1"/>
    <col min="25" max="25" width="9.140625" style="38"/>
    <col min="26" max="26" width="9.140625" style="39"/>
    <col min="27" max="27" width="24.5703125" style="37" customWidth="1"/>
    <col min="28" max="28" width="9.140625" style="38"/>
    <col min="29" max="29" width="9.140625" style="39"/>
    <col min="30" max="30" width="18.42578125" bestFit="1" customWidth="1"/>
    <col min="31" max="31" width="24" style="37" customWidth="1"/>
    <col min="32" max="32" width="9.140625" style="38"/>
    <col min="33" max="33" width="9.140625" style="39"/>
    <col min="34" max="34" width="23.7109375" style="37" customWidth="1"/>
    <col min="35" max="35" width="9.140625" style="38"/>
    <col min="36" max="36" width="9.140625" style="39"/>
  </cols>
  <sheetData>
    <row r="1" spans="1:48" s="1" customFormat="1" x14ac:dyDescent="0.25">
      <c r="A1" t="s">
        <v>0</v>
      </c>
      <c r="B1" t="s">
        <v>1</v>
      </c>
      <c r="C1" s="37" t="s">
        <v>2</v>
      </c>
      <c r="D1" s="38"/>
      <c r="E1" s="39"/>
      <c r="F1"/>
      <c r="G1" s="37" t="s">
        <v>3</v>
      </c>
      <c r="H1" s="38"/>
      <c r="I1" s="39"/>
      <c r="J1" s="37" t="s">
        <v>4</v>
      </c>
      <c r="K1" s="38"/>
      <c r="L1" s="39"/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s="37" t="s">
        <v>13</v>
      </c>
      <c r="V1" s="38"/>
      <c r="W1" s="39"/>
      <c r="X1" s="37" t="s">
        <v>14</v>
      </c>
      <c r="Y1" s="38"/>
      <c r="Z1" s="39"/>
      <c r="AA1" s="37" t="s">
        <v>15</v>
      </c>
      <c r="AB1" s="38"/>
      <c r="AC1" s="39"/>
      <c r="AD1" t="s">
        <v>16</v>
      </c>
      <c r="AE1" s="37" t="s">
        <v>17</v>
      </c>
      <c r="AF1" s="38"/>
      <c r="AG1" s="39"/>
      <c r="AH1" s="37" t="s">
        <v>18</v>
      </c>
      <c r="AI1" s="38"/>
      <c r="AJ1" s="39"/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</row>
    <row r="2" spans="1:48" hidden="1" x14ac:dyDescent="0.25">
      <c r="A2" t="s">
        <v>31</v>
      </c>
      <c r="B2" t="s">
        <v>32</v>
      </c>
      <c r="C2" s="37">
        <v>2</v>
      </c>
      <c r="D2" s="38">
        <f>VLOOKUP(A:A,'validated by kim'!B:AE,3,FALSE)</f>
        <v>2</v>
      </c>
      <c r="E2" s="39">
        <f>D2-C2</f>
        <v>0</v>
      </c>
      <c r="F2" s="39"/>
      <c r="G2" s="37">
        <v>8</v>
      </c>
      <c r="H2" s="38">
        <f>VLOOKUP(A:A,'validated by kim'!B:AE,4,FALSE)</f>
        <v>8</v>
      </c>
      <c r="I2" s="39">
        <f>H2-G2</f>
        <v>0</v>
      </c>
      <c r="J2" s="37">
        <v>0</v>
      </c>
      <c r="K2" s="38">
        <f>VLOOKUP(A:A,'validated by kim'!B:AE,5,FALSE)</f>
        <v>0</v>
      </c>
      <c r="L2" s="39">
        <f>K2-J2</f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s="37">
        <v>0</v>
      </c>
      <c r="V2" s="38">
        <f>VLOOKUP(A:A,'validated by kim'!B:AE,14,FALSE)</f>
        <v>0</v>
      </c>
      <c r="W2" s="39">
        <f>V2-U2</f>
        <v>0</v>
      </c>
      <c r="X2" s="37">
        <v>8</v>
      </c>
      <c r="Y2" s="38">
        <f>VLOOKUP(A:A,'validated by kim'!B:AE,15,FALSE)</f>
        <v>0</v>
      </c>
      <c r="Z2" s="39">
        <f>Y2-X2</f>
        <v>-8</v>
      </c>
      <c r="AA2" s="37">
        <v>0</v>
      </c>
      <c r="AB2" s="38">
        <f>VLOOKUP(A:A,'validated by kim'!B:AE,16,FALSE)</f>
        <v>0</v>
      </c>
      <c r="AC2" s="39">
        <f>AB2-AA2</f>
        <v>0</v>
      </c>
      <c r="AD2">
        <v>0</v>
      </c>
      <c r="AE2" s="37">
        <v>0</v>
      </c>
      <c r="AF2" s="38">
        <f>VLOOKUP(A:A,'validated by kim'!B:AE,18,FALSE)</f>
        <v>0</v>
      </c>
      <c r="AG2" s="39">
        <f>AF2-AE2</f>
        <v>0</v>
      </c>
      <c r="AH2" s="37">
        <v>8</v>
      </c>
      <c r="AI2" s="38">
        <f>VLOOKUP(A:A,'validated by kim'!B:AE,19,FALSE)</f>
        <v>8</v>
      </c>
      <c r="AJ2" s="39">
        <f>AI2-AH2</f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 t="s">
        <v>33</v>
      </c>
    </row>
    <row r="3" spans="1:48" s="40" customFormat="1" hidden="1" x14ac:dyDescent="0.25">
      <c r="A3" s="40" t="s">
        <v>34</v>
      </c>
      <c r="B3" s="40" t="s">
        <v>35</v>
      </c>
      <c r="C3" s="40">
        <v>7.5</v>
      </c>
      <c r="D3" s="40">
        <f>VLOOKUP(A:A,'validated by kim'!B:AE,3,FALSE)</f>
        <v>7.5</v>
      </c>
      <c r="E3" s="40">
        <f t="shared" ref="E3:E34" si="0">D3-C3</f>
        <v>0</v>
      </c>
      <c r="G3" s="40">
        <v>0</v>
      </c>
      <c r="H3" s="40">
        <f>VLOOKUP(A:A,'validated by kim'!B:AE,4,FALSE)</f>
        <v>0</v>
      </c>
      <c r="I3" s="40">
        <f t="shared" ref="I3:I33" si="1">H3-G3</f>
        <v>0</v>
      </c>
      <c r="J3" s="40">
        <v>0</v>
      </c>
      <c r="K3" s="40">
        <f>VLOOKUP(A:A,'validated by kim'!B:AE,5,FALSE)</f>
        <v>0</v>
      </c>
      <c r="L3" s="40">
        <f t="shared" ref="L3:L33" si="2">K3-J3</f>
        <v>0</v>
      </c>
      <c r="M3" s="40">
        <v>0</v>
      </c>
      <c r="N3" s="40">
        <v>0</v>
      </c>
      <c r="O3" s="40">
        <v>0</v>
      </c>
      <c r="P3" s="40">
        <v>0</v>
      </c>
      <c r="Q3" s="40">
        <v>0</v>
      </c>
      <c r="R3" s="40">
        <v>0</v>
      </c>
      <c r="S3" s="40">
        <v>0</v>
      </c>
      <c r="T3" s="40">
        <v>0</v>
      </c>
      <c r="U3" s="40">
        <v>0</v>
      </c>
      <c r="V3" s="40">
        <f>VLOOKUP(A:A,'validated by kim'!B:AE,14,FALSE)</f>
        <v>0</v>
      </c>
      <c r="W3" s="40">
        <f t="shared" ref="W3:W33" si="3">V3-U3</f>
        <v>0</v>
      </c>
      <c r="X3" s="40">
        <v>0</v>
      </c>
      <c r="Y3" s="40">
        <f>VLOOKUP(A:A,'validated by kim'!B:AE,15,FALSE)</f>
        <v>0</v>
      </c>
      <c r="Z3" s="40">
        <f t="shared" ref="Z3:Z33" si="4">Y3-X3</f>
        <v>0</v>
      </c>
      <c r="AA3" s="40">
        <v>0</v>
      </c>
      <c r="AB3" s="40">
        <f>VLOOKUP(A:A,'validated by kim'!B:AE,16,FALSE)</f>
        <v>0</v>
      </c>
      <c r="AC3" s="40">
        <f t="shared" ref="AC3:AC33" si="5">AB3-AA3</f>
        <v>0</v>
      </c>
      <c r="AD3" s="40">
        <v>8</v>
      </c>
      <c r="AE3" s="40">
        <v>0</v>
      </c>
      <c r="AF3" s="40">
        <f>VLOOKUP(A:A,'validated by kim'!B:AE,18,FALSE)</f>
        <v>0</v>
      </c>
      <c r="AG3" s="40">
        <f t="shared" ref="AG3:AG33" si="6">AF3-AE3</f>
        <v>0</v>
      </c>
      <c r="AH3" s="40">
        <v>0</v>
      </c>
      <c r="AI3" s="40">
        <f>VLOOKUP(A:A,'validated by kim'!B:AE,19,FALSE)</f>
        <v>0</v>
      </c>
      <c r="AJ3" s="40">
        <f t="shared" ref="AJ3:AJ33" si="7">AI3-AH3</f>
        <v>0</v>
      </c>
      <c r="AK3" s="40">
        <v>0</v>
      </c>
      <c r="AL3" s="40">
        <v>0</v>
      </c>
      <c r="AM3" s="40">
        <v>0</v>
      </c>
      <c r="AN3" s="40">
        <v>0</v>
      </c>
      <c r="AO3" s="40">
        <v>0</v>
      </c>
      <c r="AP3" s="40">
        <v>0</v>
      </c>
      <c r="AQ3" s="40">
        <v>0</v>
      </c>
      <c r="AR3" s="40">
        <v>0</v>
      </c>
      <c r="AS3" s="40" t="s">
        <v>33</v>
      </c>
    </row>
    <row r="4" spans="1:48" s="40" customFormat="1" hidden="1" x14ac:dyDescent="0.25">
      <c r="A4" s="40" t="s">
        <v>36</v>
      </c>
      <c r="B4" s="40" t="s">
        <v>37</v>
      </c>
      <c r="C4" s="40">
        <v>2</v>
      </c>
      <c r="D4" s="40">
        <f>VLOOKUP(A:A,'validated by kim'!B:AE,3,FALSE)</f>
        <v>2</v>
      </c>
      <c r="E4" s="40">
        <f t="shared" si="0"/>
        <v>0</v>
      </c>
      <c r="G4" s="40">
        <v>0</v>
      </c>
      <c r="H4" s="40">
        <f>VLOOKUP(A:A,'validated by kim'!B:AE,4,FALSE)</f>
        <v>0</v>
      </c>
      <c r="I4" s="40">
        <f t="shared" si="1"/>
        <v>0</v>
      </c>
      <c r="J4" s="40">
        <v>0</v>
      </c>
      <c r="K4" s="40">
        <f>VLOOKUP(A:A,'validated by kim'!B:AE,5,FALSE)</f>
        <v>0</v>
      </c>
      <c r="L4" s="40">
        <f t="shared" si="2"/>
        <v>0</v>
      </c>
      <c r="M4" s="40">
        <v>0</v>
      </c>
      <c r="N4" s="40">
        <v>0</v>
      </c>
      <c r="O4" s="40">
        <v>0</v>
      </c>
      <c r="P4" s="40">
        <v>0</v>
      </c>
      <c r="Q4" s="40">
        <v>0</v>
      </c>
      <c r="R4" s="40">
        <v>0</v>
      </c>
      <c r="S4" s="40">
        <v>0</v>
      </c>
      <c r="T4" s="40">
        <v>0</v>
      </c>
      <c r="U4" s="40">
        <v>2</v>
      </c>
      <c r="V4" s="40">
        <f>VLOOKUP(A:A,'validated by kim'!B:AE,14,FALSE)</f>
        <v>2.0000000000000009</v>
      </c>
      <c r="W4" s="40">
        <f t="shared" si="3"/>
        <v>0</v>
      </c>
      <c r="X4" s="40">
        <v>0</v>
      </c>
      <c r="Y4" s="40">
        <f>VLOOKUP(A:A,'validated by kim'!B:AE,15,FALSE)</f>
        <v>0</v>
      </c>
      <c r="Z4" s="40">
        <f t="shared" si="4"/>
        <v>0</v>
      </c>
      <c r="AA4" s="40">
        <v>2</v>
      </c>
      <c r="AB4" s="40">
        <f>VLOOKUP(A:A,'validated by kim'!B:AE,16,FALSE)</f>
        <v>2</v>
      </c>
      <c r="AC4" s="40">
        <f t="shared" si="5"/>
        <v>0</v>
      </c>
      <c r="AD4" s="40">
        <v>0</v>
      </c>
      <c r="AE4" s="40">
        <v>0</v>
      </c>
      <c r="AF4" s="40">
        <f>VLOOKUP(A:A,'validated by kim'!B:AE,18,FALSE)</f>
        <v>0</v>
      </c>
      <c r="AG4" s="40">
        <f t="shared" si="6"/>
        <v>0</v>
      </c>
      <c r="AH4" s="40">
        <v>0</v>
      </c>
      <c r="AI4" s="40">
        <f>VLOOKUP(A:A,'validated by kim'!B:AE,19,FALSE)</f>
        <v>0</v>
      </c>
      <c r="AJ4" s="40">
        <f t="shared" si="7"/>
        <v>0</v>
      </c>
      <c r="AK4" s="40">
        <v>0</v>
      </c>
      <c r="AL4" s="40">
        <v>0</v>
      </c>
      <c r="AM4" s="40">
        <v>0</v>
      </c>
      <c r="AN4" s="40">
        <v>0</v>
      </c>
      <c r="AO4" s="40">
        <v>0</v>
      </c>
      <c r="AP4" s="40">
        <v>0</v>
      </c>
      <c r="AQ4" s="40">
        <v>0</v>
      </c>
      <c r="AR4" s="40">
        <v>0</v>
      </c>
      <c r="AS4" s="40" t="s">
        <v>33</v>
      </c>
    </row>
    <row r="5" spans="1:48" s="40" customFormat="1" hidden="1" x14ac:dyDescent="0.25">
      <c r="A5" s="40" t="s">
        <v>38</v>
      </c>
      <c r="B5" s="40" t="s">
        <v>39</v>
      </c>
      <c r="C5" s="40">
        <v>2.25</v>
      </c>
      <c r="D5" s="40">
        <f>VLOOKUP(A:A,'validated by kim'!B:AE,3,FALSE)</f>
        <v>2.25</v>
      </c>
      <c r="E5" s="40">
        <f t="shared" si="0"/>
        <v>0</v>
      </c>
      <c r="G5" s="40">
        <v>0</v>
      </c>
      <c r="H5" s="40">
        <f>VLOOKUP(A:A,'validated by kim'!B:AE,4,FALSE)</f>
        <v>0</v>
      </c>
      <c r="I5" s="40">
        <f t="shared" si="1"/>
        <v>0</v>
      </c>
      <c r="J5" s="40">
        <v>0</v>
      </c>
      <c r="K5" s="40">
        <f>VLOOKUP(A:A,'validated by kim'!B:AE,5,FALSE)</f>
        <v>0</v>
      </c>
      <c r="L5" s="40">
        <f t="shared" si="2"/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  <c r="U5" s="40">
        <v>0</v>
      </c>
      <c r="V5" s="40">
        <f>VLOOKUP(A:A,'validated by kim'!B:AE,14,FALSE)</f>
        <v>0</v>
      </c>
      <c r="W5" s="40">
        <f t="shared" si="3"/>
        <v>0</v>
      </c>
      <c r="X5" s="40">
        <v>0</v>
      </c>
      <c r="Y5" s="40">
        <f>VLOOKUP(A:A,'validated by kim'!B:AE,15,FALSE)</f>
        <v>0</v>
      </c>
      <c r="Z5" s="40">
        <f t="shared" si="4"/>
        <v>0</v>
      </c>
      <c r="AA5" s="40">
        <v>0</v>
      </c>
      <c r="AB5" s="40">
        <f>VLOOKUP(A:A,'validated by kim'!B:AE,16,FALSE)</f>
        <v>0</v>
      </c>
      <c r="AC5" s="40">
        <f t="shared" si="5"/>
        <v>0</v>
      </c>
      <c r="AD5" s="40">
        <v>0</v>
      </c>
      <c r="AE5" s="40">
        <v>0</v>
      </c>
      <c r="AF5" s="40">
        <f>VLOOKUP(A:A,'validated by kim'!B:AE,18,FALSE)</f>
        <v>0</v>
      </c>
      <c r="AG5" s="40">
        <f t="shared" si="6"/>
        <v>0</v>
      </c>
      <c r="AH5" s="40">
        <v>0</v>
      </c>
      <c r="AI5" s="40">
        <f>VLOOKUP(A:A,'validated by kim'!B:AE,19,FALSE)</f>
        <v>0</v>
      </c>
      <c r="AJ5" s="40">
        <f t="shared" si="7"/>
        <v>0</v>
      </c>
      <c r="AK5" s="40">
        <v>0</v>
      </c>
      <c r="AL5" s="40">
        <v>0</v>
      </c>
      <c r="AM5" s="40">
        <v>0</v>
      </c>
      <c r="AN5" s="40">
        <v>0</v>
      </c>
      <c r="AO5" s="40">
        <v>0</v>
      </c>
      <c r="AP5" s="40">
        <v>0</v>
      </c>
      <c r="AQ5" s="40">
        <v>0</v>
      </c>
      <c r="AR5" s="40">
        <v>0</v>
      </c>
      <c r="AS5" s="40" t="s">
        <v>33</v>
      </c>
    </row>
    <row r="6" spans="1:48" s="40" customFormat="1" hidden="1" x14ac:dyDescent="0.25">
      <c r="A6" s="40" t="s">
        <v>40</v>
      </c>
      <c r="B6" s="40" t="s">
        <v>41</v>
      </c>
      <c r="C6" s="40">
        <v>31.22</v>
      </c>
      <c r="D6" s="40">
        <f>VLOOKUP(A:A,'validated by kim'!B:AE,3,FALSE)</f>
        <v>31.22</v>
      </c>
      <c r="E6" s="40">
        <f t="shared" si="0"/>
        <v>0</v>
      </c>
      <c r="G6" s="40">
        <v>0</v>
      </c>
      <c r="H6" s="40">
        <f>VLOOKUP(A:A,'validated by kim'!B:AE,4,FALSE)</f>
        <v>0</v>
      </c>
      <c r="I6" s="40">
        <f t="shared" si="1"/>
        <v>0</v>
      </c>
      <c r="J6" s="40">
        <v>0</v>
      </c>
      <c r="K6" s="40">
        <f>VLOOKUP(A:A,'validated by kim'!B:AE,5,FALSE)</f>
        <v>0</v>
      </c>
      <c r="L6" s="40">
        <f t="shared" si="2"/>
        <v>0</v>
      </c>
      <c r="M6" s="40">
        <v>0</v>
      </c>
      <c r="N6" s="40">
        <v>0</v>
      </c>
      <c r="O6" s="40">
        <v>0</v>
      </c>
      <c r="P6" s="40">
        <v>0</v>
      </c>
      <c r="Q6" s="40">
        <v>0</v>
      </c>
      <c r="R6" s="40">
        <v>0</v>
      </c>
      <c r="S6" s="40">
        <v>0</v>
      </c>
      <c r="T6" s="40">
        <v>0</v>
      </c>
      <c r="U6" s="40">
        <v>0</v>
      </c>
      <c r="V6" s="40">
        <f>VLOOKUP(A:A,'validated by kim'!B:AE,14,FALSE)</f>
        <v>0</v>
      </c>
      <c r="W6" s="40">
        <f t="shared" si="3"/>
        <v>0</v>
      </c>
      <c r="X6" s="40">
        <v>0</v>
      </c>
      <c r="Y6" s="40">
        <f>VLOOKUP(A:A,'validated by kim'!B:AE,15,FALSE)</f>
        <v>0</v>
      </c>
      <c r="Z6" s="40">
        <f t="shared" si="4"/>
        <v>0</v>
      </c>
      <c r="AA6" s="40">
        <v>8.2200000000000006</v>
      </c>
      <c r="AB6" s="40">
        <f>VLOOKUP(A:A,'validated by kim'!B:AE,16,FALSE)</f>
        <v>8</v>
      </c>
      <c r="AC6" s="40">
        <f t="shared" si="5"/>
        <v>-0.22000000000000064</v>
      </c>
      <c r="AD6" s="40">
        <v>0</v>
      </c>
      <c r="AE6" s="40">
        <v>0</v>
      </c>
      <c r="AF6" s="40">
        <f>VLOOKUP(A:A,'validated by kim'!B:AE,18,FALSE)</f>
        <v>0</v>
      </c>
      <c r="AG6" s="40">
        <f t="shared" si="6"/>
        <v>0</v>
      </c>
      <c r="AH6" s="40">
        <v>0</v>
      </c>
      <c r="AI6" s="40">
        <f>VLOOKUP(A:A,'validated by kim'!B:AE,19,FALSE)</f>
        <v>0</v>
      </c>
      <c r="AJ6" s="40">
        <f t="shared" si="7"/>
        <v>0</v>
      </c>
      <c r="AK6" s="40">
        <v>0</v>
      </c>
      <c r="AL6" s="40">
        <v>0</v>
      </c>
      <c r="AM6" s="40">
        <v>0</v>
      </c>
      <c r="AN6" s="40">
        <v>0</v>
      </c>
      <c r="AO6" s="40">
        <v>0</v>
      </c>
      <c r="AP6" s="40">
        <v>0</v>
      </c>
      <c r="AQ6" s="40">
        <v>0</v>
      </c>
      <c r="AR6" s="40">
        <v>0</v>
      </c>
      <c r="AS6" s="40" t="s">
        <v>33</v>
      </c>
    </row>
    <row r="7" spans="1:48" hidden="1" x14ac:dyDescent="0.25">
      <c r="A7" t="s">
        <v>42</v>
      </c>
      <c r="B7" t="s">
        <v>43</v>
      </c>
      <c r="C7" s="37">
        <v>3</v>
      </c>
      <c r="D7" s="38">
        <f>VLOOKUP(A:A,'validated by kim'!B:AE,3,FALSE)</f>
        <v>3</v>
      </c>
      <c r="E7" s="39">
        <f t="shared" si="0"/>
        <v>0</v>
      </c>
      <c r="F7" s="39"/>
      <c r="G7" s="37">
        <v>0</v>
      </c>
      <c r="H7" s="38">
        <f>VLOOKUP(A:A,'validated by kim'!B:AE,4,FALSE)</f>
        <v>0</v>
      </c>
      <c r="I7" s="39">
        <f t="shared" si="1"/>
        <v>0</v>
      </c>
      <c r="J7" s="37">
        <v>0</v>
      </c>
      <c r="K7" s="38">
        <f>VLOOKUP(A:A,'validated by kim'!B:AE,5,FALSE)</f>
        <v>0</v>
      </c>
      <c r="L7" s="39">
        <f t="shared" si="2"/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s="37">
        <v>0</v>
      </c>
      <c r="V7" s="38">
        <f>VLOOKUP(A:A,'validated by kim'!B:AE,14,FALSE)</f>
        <v>0</v>
      </c>
      <c r="W7" s="39">
        <f t="shared" si="3"/>
        <v>0</v>
      </c>
      <c r="X7" s="37">
        <v>0</v>
      </c>
      <c r="Y7" s="38">
        <f>VLOOKUP(A:A,'validated by kim'!B:AE,15,FALSE)</f>
        <v>0</v>
      </c>
      <c r="Z7" s="39">
        <f t="shared" si="4"/>
        <v>0</v>
      </c>
      <c r="AA7" s="37">
        <v>0</v>
      </c>
      <c r="AB7" s="38">
        <f>VLOOKUP(A:A,'validated by kim'!B:AE,16,FALSE)</f>
        <v>0</v>
      </c>
      <c r="AC7" s="39">
        <f t="shared" si="5"/>
        <v>0</v>
      </c>
      <c r="AD7">
        <v>0</v>
      </c>
      <c r="AE7" s="37">
        <v>0</v>
      </c>
      <c r="AF7" s="38">
        <f>VLOOKUP(A:A,'validated by kim'!B:AE,18,FALSE)</f>
        <v>0</v>
      </c>
      <c r="AG7" s="39">
        <f t="shared" si="6"/>
        <v>0</v>
      </c>
      <c r="AH7" s="37">
        <v>0</v>
      </c>
      <c r="AI7" s="38">
        <f>VLOOKUP(A:A,'validated by kim'!B:AE,19,FALSE)</f>
        <v>0</v>
      </c>
      <c r="AJ7" s="39">
        <f t="shared" si="7"/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 t="s">
        <v>33</v>
      </c>
    </row>
    <row r="8" spans="1:48" hidden="1" x14ac:dyDescent="0.25">
      <c r="A8" t="s">
        <v>44</v>
      </c>
      <c r="B8" t="s">
        <v>45</v>
      </c>
      <c r="C8" s="37">
        <v>2</v>
      </c>
      <c r="D8" s="38">
        <f>VLOOKUP(A:A,'validated by kim'!B:AE,3,FALSE)</f>
        <v>2</v>
      </c>
      <c r="E8" s="39">
        <f t="shared" si="0"/>
        <v>0</v>
      </c>
      <c r="F8" s="39"/>
      <c r="G8" s="37">
        <v>0</v>
      </c>
      <c r="H8" s="38">
        <f>VLOOKUP(A:A,'validated by kim'!B:AE,4,FALSE)</f>
        <v>0</v>
      </c>
      <c r="I8" s="39">
        <f t="shared" si="1"/>
        <v>0</v>
      </c>
      <c r="J8" s="37">
        <v>0</v>
      </c>
      <c r="K8" s="38">
        <f>VLOOKUP(A:A,'validated by kim'!B:AE,5,FALSE)</f>
        <v>0</v>
      </c>
      <c r="L8" s="39">
        <f t="shared" si="2"/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s="37">
        <v>0</v>
      </c>
      <c r="V8" s="38">
        <f>VLOOKUP(A:A,'validated by kim'!B:AE,14,FALSE)</f>
        <v>0</v>
      </c>
      <c r="W8" s="39">
        <f t="shared" si="3"/>
        <v>0</v>
      </c>
      <c r="X8" s="37">
        <v>8</v>
      </c>
      <c r="Y8" s="38">
        <f>VLOOKUP(A:A,'validated by kim'!B:AE,15,FALSE)</f>
        <v>8</v>
      </c>
      <c r="Z8" s="39">
        <f t="shared" si="4"/>
        <v>0</v>
      </c>
      <c r="AA8" s="37">
        <v>2</v>
      </c>
      <c r="AB8" s="38">
        <f>VLOOKUP(A:A,'validated by kim'!B:AE,16,FALSE)</f>
        <v>2.0000000000000018</v>
      </c>
      <c r="AC8" s="39">
        <f t="shared" si="5"/>
        <v>0</v>
      </c>
      <c r="AD8">
        <v>0</v>
      </c>
      <c r="AE8" s="37">
        <v>0</v>
      </c>
      <c r="AF8" s="38">
        <f>VLOOKUP(A:A,'validated by kim'!B:AE,18,FALSE)</f>
        <v>0</v>
      </c>
      <c r="AG8" s="39">
        <f t="shared" si="6"/>
        <v>0</v>
      </c>
      <c r="AH8" s="37">
        <v>0</v>
      </c>
      <c r="AI8" s="38">
        <f>VLOOKUP(A:A,'validated by kim'!B:AE,19,FALSE)</f>
        <v>0</v>
      </c>
      <c r="AJ8" s="39">
        <f t="shared" si="7"/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 t="s">
        <v>33</v>
      </c>
    </row>
    <row r="9" spans="1:48" x14ac:dyDescent="0.25">
      <c r="A9" t="s">
        <v>46</v>
      </c>
      <c r="B9" t="s">
        <v>47</v>
      </c>
      <c r="C9" s="37">
        <v>8.27</v>
      </c>
      <c r="D9" s="38">
        <f>VLOOKUP(A:A,'validated by kim'!B:AE,3,FALSE)</f>
        <v>12.33</v>
      </c>
      <c r="E9" s="39">
        <f t="shared" si="0"/>
        <v>4.0600000000000005</v>
      </c>
      <c r="F9" t="s">
        <v>140</v>
      </c>
      <c r="G9" s="37">
        <v>8</v>
      </c>
      <c r="H9" s="38">
        <f>VLOOKUP(A:A,'validated by kim'!B:AE,4,FALSE)</f>
        <v>8</v>
      </c>
      <c r="I9" s="39">
        <f t="shared" si="1"/>
        <v>0</v>
      </c>
      <c r="J9" s="37">
        <v>2.23</v>
      </c>
      <c r="K9" s="38">
        <f>VLOOKUP(A:A,'validated by kim'!B:AE,5,FALSE)</f>
        <v>2.23</v>
      </c>
      <c r="L9" s="39">
        <f t="shared" si="2"/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s="37">
        <v>0.15</v>
      </c>
      <c r="V9" s="38">
        <f>VLOOKUP(A:A,'validated by kim'!B:AE,14,FALSE)</f>
        <v>-0.45000000000000018</v>
      </c>
      <c r="W9" s="39">
        <f t="shared" si="3"/>
        <v>-0.6000000000000002</v>
      </c>
      <c r="X9" s="37">
        <v>7.38</v>
      </c>
      <c r="Y9" s="38">
        <f>VLOOKUP(A:A,'validated by kim'!B:AE,15,FALSE)</f>
        <v>7.3800000000000026</v>
      </c>
      <c r="Z9" s="39">
        <f t="shared" si="4"/>
        <v>0</v>
      </c>
      <c r="AA9" s="37">
        <v>0.5</v>
      </c>
      <c r="AB9" s="38">
        <f>VLOOKUP(A:A,'validated by kim'!B:AE,16,FALSE)</f>
        <v>0</v>
      </c>
      <c r="AC9" s="39">
        <f t="shared" si="5"/>
        <v>-0.5</v>
      </c>
      <c r="AD9">
        <v>0</v>
      </c>
      <c r="AE9" s="37">
        <v>0.6</v>
      </c>
      <c r="AF9" s="38">
        <f>VLOOKUP(A:A,'validated by kim'!B:AE,18,FALSE)</f>
        <v>0.6</v>
      </c>
      <c r="AG9" s="39">
        <f t="shared" si="6"/>
        <v>0</v>
      </c>
      <c r="AH9" s="37">
        <v>0</v>
      </c>
      <c r="AI9" s="38">
        <f>VLOOKUP(A:A,'validated by kim'!B:AE,19,FALSE)</f>
        <v>0</v>
      </c>
      <c r="AJ9" s="39">
        <f t="shared" si="7"/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 t="s">
        <v>33</v>
      </c>
    </row>
    <row r="10" spans="1:48" hidden="1" x14ac:dyDescent="0.25">
      <c r="A10" t="s">
        <v>48</v>
      </c>
      <c r="B10" t="s">
        <v>49</v>
      </c>
      <c r="C10" s="37">
        <v>1</v>
      </c>
      <c r="D10" s="38">
        <f>VLOOKUP(A:A,'validated by kim'!B:AE,3,FALSE)</f>
        <v>1</v>
      </c>
      <c r="E10" s="39">
        <f t="shared" si="0"/>
        <v>0</v>
      </c>
      <c r="F10" s="39"/>
      <c r="G10" s="37">
        <v>0</v>
      </c>
      <c r="H10" s="38">
        <f>VLOOKUP(A:A,'validated by kim'!B:AE,4,FALSE)</f>
        <v>0</v>
      </c>
      <c r="I10" s="39">
        <f t="shared" si="1"/>
        <v>0</v>
      </c>
      <c r="J10" s="37">
        <v>0</v>
      </c>
      <c r="K10" s="38">
        <f>VLOOKUP(A:A,'validated by kim'!B:AE,5,FALSE)</f>
        <v>0</v>
      </c>
      <c r="L10" s="39">
        <f t="shared" si="2"/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s="37">
        <v>0</v>
      </c>
      <c r="V10" s="38">
        <f>VLOOKUP(A:A,'validated by kim'!B:AE,14,FALSE)</f>
        <v>0</v>
      </c>
      <c r="W10" s="39">
        <f t="shared" si="3"/>
        <v>0</v>
      </c>
      <c r="X10" s="37">
        <v>0</v>
      </c>
      <c r="Y10" s="38">
        <f>VLOOKUP(A:A,'validated by kim'!B:AE,15,FALSE)</f>
        <v>0</v>
      </c>
      <c r="Z10" s="39">
        <f t="shared" si="4"/>
        <v>0</v>
      </c>
      <c r="AA10" s="37">
        <v>0</v>
      </c>
      <c r="AB10" s="38">
        <f>VLOOKUP(A:A,'validated by kim'!B:AE,16,FALSE)</f>
        <v>0</v>
      </c>
      <c r="AC10" s="39">
        <f t="shared" si="5"/>
        <v>0</v>
      </c>
      <c r="AD10">
        <v>0</v>
      </c>
      <c r="AE10" s="37">
        <v>0</v>
      </c>
      <c r="AF10" s="38">
        <f>VLOOKUP(A:A,'validated by kim'!B:AE,18,FALSE)</f>
        <v>0</v>
      </c>
      <c r="AG10" s="39">
        <f t="shared" si="6"/>
        <v>0</v>
      </c>
      <c r="AH10" s="37">
        <v>0</v>
      </c>
      <c r="AI10" s="38">
        <f>VLOOKUP(A:A,'validated by kim'!B:AE,19,FALSE)</f>
        <v>0</v>
      </c>
      <c r="AJ10" s="39">
        <f t="shared" si="7"/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 t="s">
        <v>33</v>
      </c>
    </row>
    <row r="11" spans="1:48" hidden="1" x14ac:dyDescent="0.25">
      <c r="A11" t="s">
        <v>50</v>
      </c>
      <c r="B11" t="s">
        <v>51</v>
      </c>
      <c r="C11" s="37">
        <v>0</v>
      </c>
      <c r="D11" s="38">
        <f>VLOOKUP(A:A,'validated by kim'!B:AE,3,FALSE)</f>
        <v>0</v>
      </c>
      <c r="E11" s="39">
        <f t="shared" si="0"/>
        <v>0</v>
      </c>
      <c r="F11" s="39"/>
      <c r="G11" s="37">
        <v>8</v>
      </c>
      <c r="H11" s="38">
        <f>VLOOKUP(A:A,'validated by kim'!B:AE,4,FALSE)</f>
        <v>8</v>
      </c>
      <c r="I11" s="39">
        <f t="shared" si="1"/>
        <v>0</v>
      </c>
      <c r="J11" s="37">
        <v>0</v>
      </c>
      <c r="K11" s="38">
        <f>VLOOKUP(A:A,'validated by kim'!B:AE,5,FALSE)</f>
        <v>0</v>
      </c>
      <c r="L11" s="39">
        <f t="shared" si="2"/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s="37">
        <v>0</v>
      </c>
      <c r="V11" s="38">
        <f>VLOOKUP(A:A,'validated by kim'!B:AE,14,FALSE)</f>
        <v>0</v>
      </c>
      <c r="W11" s="39">
        <f t="shared" si="3"/>
        <v>0</v>
      </c>
      <c r="X11" s="37">
        <v>8</v>
      </c>
      <c r="Y11" s="38">
        <f>VLOOKUP(A:A,'validated by kim'!B:AE,15,FALSE)</f>
        <v>0</v>
      </c>
      <c r="Z11" s="39">
        <f t="shared" si="4"/>
        <v>-8</v>
      </c>
      <c r="AA11" s="37">
        <v>0</v>
      </c>
      <c r="AB11" s="38">
        <f>VLOOKUP(A:A,'validated by kim'!B:AE,16,FALSE)</f>
        <v>0</v>
      </c>
      <c r="AC11" s="39">
        <f t="shared" si="5"/>
        <v>0</v>
      </c>
      <c r="AD11">
        <v>0</v>
      </c>
      <c r="AE11" s="37">
        <v>0</v>
      </c>
      <c r="AF11" s="38">
        <f>VLOOKUP(A:A,'validated by kim'!B:AE,18,FALSE)</f>
        <v>0</v>
      </c>
      <c r="AG11" s="39">
        <f t="shared" si="6"/>
        <v>0</v>
      </c>
      <c r="AH11" s="37">
        <v>8</v>
      </c>
      <c r="AI11" s="38">
        <f>VLOOKUP(A:A,'validated by kim'!B:AE,19,FALSE)</f>
        <v>8</v>
      </c>
      <c r="AJ11" s="39">
        <f t="shared" si="7"/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 t="s">
        <v>33</v>
      </c>
    </row>
    <row r="12" spans="1:48" x14ac:dyDescent="0.25">
      <c r="A12" t="s">
        <v>52</v>
      </c>
      <c r="B12" t="s">
        <v>53</v>
      </c>
      <c r="C12" s="37">
        <v>0.62</v>
      </c>
      <c r="D12" s="38">
        <f>VLOOKUP(A:A,'validated by kim'!B:AE,3,FALSE)</f>
        <v>0.61000000000000121</v>
      </c>
      <c r="E12" s="39">
        <f t="shared" si="0"/>
        <v>-9.9999999999987876E-3</v>
      </c>
      <c r="G12" s="37">
        <v>0</v>
      </c>
      <c r="H12" s="38">
        <f>VLOOKUP(A:A,'validated by kim'!B:AE,4,FALSE)</f>
        <v>0</v>
      </c>
      <c r="I12" s="39">
        <f t="shared" si="1"/>
        <v>0</v>
      </c>
      <c r="J12" s="37">
        <v>0</v>
      </c>
      <c r="K12" s="38">
        <f>VLOOKUP(A:A,'validated by kim'!B:AE,5,FALSE)</f>
        <v>0</v>
      </c>
      <c r="L12" s="39">
        <f t="shared" si="2"/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s="37">
        <v>0</v>
      </c>
      <c r="V12" s="38">
        <f>VLOOKUP(A:A,'validated by kim'!B:AE,14,FALSE)</f>
        <v>0</v>
      </c>
      <c r="W12" s="39">
        <f t="shared" si="3"/>
        <v>0</v>
      </c>
      <c r="X12" s="37">
        <v>0</v>
      </c>
      <c r="Y12" s="38">
        <f>VLOOKUP(A:A,'validated by kim'!B:AE,15,FALSE)</f>
        <v>0</v>
      </c>
      <c r="Z12" s="39">
        <f t="shared" si="4"/>
        <v>0</v>
      </c>
      <c r="AA12" s="37">
        <v>0</v>
      </c>
      <c r="AB12" s="38">
        <f>VLOOKUP(A:A,'validated by kim'!B:AE,16,FALSE)</f>
        <v>0</v>
      </c>
      <c r="AC12" s="39">
        <f t="shared" si="5"/>
        <v>0</v>
      </c>
      <c r="AD12">
        <v>0</v>
      </c>
      <c r="AE12" s="37">
        <v>0</v>
      </c>
      <c r="AF12" s="38">
        <f>VLOOKUP(A:A,'validated by kim'!B:AE,18,FALSE)</f>
        <v>0</v>
      </c>
      <c r="AG12" s="39">
        <f t="shared" si="6"/>
        <v>0</v>
      </c>
      <c r="AH12" s="37">
        <v>0</v>
      </c>
      <c r="AI12" s="38">
        <f>VLOOKUP(A:A,'validated by kim'!B:AE,19,FALSE)</f>
        <v>0</v>
      </c>
      <c r="AJ12" s="39">
        <f t="shared" si="7"/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 t="s">
        <v>33</v>
      </c>
    </row>
    <row r="13" spans="1:48" hidden="1" x14ac:dyDescent="0.25">
      <c r="A13" t="s">
        <v>54</v>
      </c>
      <c r="B13" t="s">
        <v>55</v>
      </c>
      <c r="C13" s="37">
        <v>4</v>
      </c>
      <c r="D13" s="38">
        <f>VLOOKUP(A:A,'validated by kim'!B:AE,3,FALSE)</f>
        <v>4</v>
      </c>
      <c r="E13" s="39">
        <f t="shared" si="0"/>
        <v>0</v>
      </c>
      <c r="F13" s="39"/>
      <c r="G13" s="37">
        <v>0</v>
      </c>
      <c r="H13" s="38">
        <f>VLOOKUP(A:A,'validated by kim'!B:AE,4,FALSE)</f>
        <v>0</v>
      </c>
      <c r="I13" s="39">
        <f t="shared" si="1"/>
        <v>0</v>
      </c>
      <c r="J13" s="37">
        <v>0</v>
      </c>
      <c r="K13" s="38">
        <f>VLOOKUP(A:A,'validated by kim'!B:AE,5,FALSE)</f>
        <v>0</v>
      </c>
      <c r="L13" s="39">
        <f t="shared" si="2"/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s="37">
        <v>0</v>
      </c>
      <c r="V13" s="38">
        <f>VLOOKUP(A:A,'validated by kim'!B:AE,14,FALSE)</f>
        <v>0</v>
      </c>
      <c r="W13" s="39">
        <f t="shared" si="3"/>
        <v>0</v>
      </c>
      <c r="X13" s="37">
        <v>8</v>
      </c>
      <c r="Y13" s="38">
        <f>VLOOKUP(A:A,'validated by kim'!B:AE,15,FALSE)</f>
        <v>8</v>
      </c>
      <c r="Z13" s="39">
        <f t="shared" si="4"/>
        <v>0</v>
      </c>
      <c r="AA13" s="37">
        <v>4</v>
      </c>
      <c r="AB13" s="38">
        <f>VLOOKUP(A:A,'validated by kim'!B:AE,16,FALSE)</f>
        <v>4</v>
      </c>
      <c r="AC13" s="39">
        <f t="shared" si="5"/>
        <v>0</v>
      </c>
      <c r="AD13">
        <v>0</v>
      </c>
      <c r="AE13" s="37">
        <v>0</v>
      </c>
      <c r="AF13" s="38">
        <f>VLOOKUP(A:A,'validated by kim'!B:AE,18,FALSE)</f>
        <v>0</v>
      </c>
      <c r="AG13" s="39">
        <f t="shared" si="6"/>
        <v>0</v>
      </c>
      <c r="AH13" s="37">
        <v>0</v>
      </c>
      <c r="AI13" s="38">
        <f>VLOOKUP(A:A,'validated by kim'!B:AE,19,FALSE)</f>
        <v>0</v>
      </c>
      <c r="AJ13" s="39">
        <f t="shared" si="7"/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 t="s">
        <v>33</v>
      </c>
    </row>
    <row r="14" spans="1:48" hidden="1" x14ac:dyDescent="0.25">
      <c r="A14" t="s">
        <v>56</v>
      </c>
      <c r="B14" t="s">
        <v>57</v>
      </c>
      <c r="C14" s="37">
        <v>0</v>
      </c>
      <c r="D14" s="38">
        <f>VLOOKUP(A:A,'validated by kim'!B:AE,3,FALSE)</f>
        <v>0</v>
      </c>
      <c r="E14" s="39">
        <f t="shared" si="0"/>
        <v>0</v>
      </c>
      <c r="F14" s="39"/>
      <c r="G14" s="37">
        <v>8</v>
      </c>
      <c r="H14" s="38">
        <f>VLOOKUP(A:A,'validated by kim'!B:AE,4,FALSE)</f>
        <v>8</v>
      </c>
      <c r="I14" s="39">
        <f t="shared" si="1"/>
        <v>0</v>
      </c>
      <c r="J14" s="37">
        <v>0</v>
      </c>
      <c r="K14" s="38">
        <f>VLOOKUP(A:A,'validated by kim'!B:AE,5,FALSE)</f>
        <v>0</v>
      </c>
      <c r="L14" s="39">
        <f t="shared" si="2"/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s="37">
        <v>0</v>
      </c>
      <c r="V14" s="38">
        <f>VLOOKUP(A:A,'validated by kim'!B:AE,14,FALSE)</f>
        <v>0</v>
      </c>
      <c r="W14" s="39">
        <f t="shared" si="3"/>
        <v>0</v>
      </c>
      <c r="X14" s="37">
        <v>8</v>
      </c>
      <c r="Y14" s="38">
        <f>VLOOKUP(A:A,'validated by kim'!B:AE,15,FALSE)</f>
        <v>0</v>
      </c>
      <c r="Z14" s="39">
        <f t="shared" si="4"/>
        <v>-8</v>
      </c>
      <c r="AA14" s="37">
        <v>0</v>
      </c>
      <c r="AB14" s="38">
        <f>VLOOKUP(A:A,'validated by kim'!B:AE,16,FALSE)</f>
        <v>0</v>
      </c>
      <c r="AC14" s="39">
        <f t="shared" si="5"/>
        <v>0</v>
      </c>
      <c r="AD14">
        <v>0</v>
      </c>
      <c r="AE14" s="37">
        <v>0</v>
      </c>
      <c r="AF14" s="38">
        <f>VLOOKUP(A:A,'validated by kim'!B:AE,18,FALSE)</f>
        <v>0</v>
      </c>
      <c r="AG14" s="39">
        <f t="shared" si="6"/>
        <v>0</v>
      </c>
      <c r="AH14" s="37">
        <v>8</v>
      </c>
      <c r="AI14" s="38">
        <f>VLOOKUP(A:A,'validated by kim'!B:AE,19,FALSE)</f>
        <v>8</v>
      </c>
      <c r="AJ14" s="39">
        <f t="shared" si="7"/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 t="s">
        <v>33</v>
      </c>
    </row>
    <row r="15" spans="1:48" hidden="1" x14ac:dyDescent="0.25">
      <c r="A15" t="s">
        <v>58</v>
      </c>
      <c r="B15" t="s">
        <v>59</v>
      </c>
      <c r="C15" s="37">
        <v>0</v>
      </c>
      <c r="D15" s="38">
        <f>VLOOKUP(A:A,'validated by kim'!B:AE,3,FALSE)</f>
        <v>0</v>
      </c>
      <c r="E15" s="39">
        <f t="shared" si="0"/>
        <v>0</v>
      </c>
      <c r="F15" s="39"/>
      <c r="G15" s="37">
        <v>8</v>
      </c>
      <c r="H15" s="38">
        <f>VLOOKUP(A:A,'validated by kim'!B:AE,4,FALSE)</f>
        <v>8</v>
      </c>
      <c r="I15" s="39">
        <f t="shared" si="1"/>
        <v>0</v>
      </c>
      <c r="J15" s="37">
        <v>0</v>
      </c>
      <c r="K15" s="38">
        <f>VLOOKUP(A:A,'validated by kim'!B:AE,5,FALSE)</f>
        <v>0</v>
      </c>
      <c r="L15" s="39">
        <f t="shared" si="2"/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s="37">
        <v>0.2</v>
      </c>
      <c r="V15" s="38">
        <f>VLOOKUP(A:A,'validated by kim'!B:AE,14,FALSE)</f>
        <v>0</v>
      </c>
      <c r="W15" s="39">
        <f t="shared" si="3"/>
        <v>-0.2</v>
      </c>
      <c r="X15" s="37">
        <v>0</v>
      </c>
      <c r="Y15" s="38">
        <f>VLOOKUP(A:A,'validated by kim'!B:AE,15,FALSE)</f>
        <v>0</v>
      </c>
      <c r="Z15" s="39">
        <f t="shared" si="4"/>
        <v>0</v>
      </c>
      <c r="AA15" s="37">
        <v>0</v>
      </c>
      <c r="AB15" s="38">
        <f>VLOOKUP(A:A,'validated by kim'!B:AE,16,FALSE)</f>
        <v>0</v>
      </c>
      <c r="AC15" s="39">
        <f t="shared" si="5"/>
        <v>0</v>
      </c>
      <c r="AD15">
        <v>0</v>
      </c>
      <c r="AE15" s="37">
        <v>0</v>
      </c>
      <c r="AF15" s="38">
        <f>VLOOKUP(A:A,'validated by kim'!B:AE,18,FALSE)</f>
        <v>0</v>
      </c>
      <c r="AG15" s="39">
        <f t="shared" si="6"/>
        <v>0</v>
      </c>
      <c r="AH15" s="37">
        <v>8</v>
      </c>
      <c r="AI15" s="38">
        <f>VLOOKUP(A:A,'validated by kim'!B:AE,19,FALSE)</f>
        <v>8</v>
      </c>
      <c r="AJ15" s="39">
        <f t="shared" si="7"/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 t="s">
        <v>33</v>
      </c>
    </row>
    <row r="16" spans="1:48" hidden="1" x14ac:dyDescent="0.25">
      <c r="A16" t="s">
        <v>60</v>
      </c>
      <c r="B16" t="s">
        <v>61</v>
      </c>
      <c r="C16" s="37">
        <v>5</v>
      </c>
      <c r="D16" s="38">
        <f>VLOOKUP(A:A,'validated by kim'!B:AE,3,FALSE)</f>
        <v>5</v>
      </c>
      <c r="E16" s="39">
        <f t="shared" si="0"/>
        <v>0</v>
      </c>
      <c r="F16" s="39"/>
      <c r="G16" s="37">
        <v>0</v>
      </c>
      <c r="H16" s="38">
        <f>VLOOKUP(A:A,'validated by kim'!B:AE,4,FALSE)</f>
        <v>0</v>
      </c>
      <c r="I16" s="39">
        <f t="shared" si="1"/>
        <v>0</v>
      </c>
      <c r="J16" s="37">
        <v>0</v>
      </c>
      <c r="K16" s="38">
        <f>VLOOKUP(A:A,'validated by kim'!B:AE,5,FALSE)</f>
        <v>0</v>
      </c>
      <c r="L16" s="39">
        <f t="shared" si="2"/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s="37">
        <v>0</v>
      </c>
      <c r="V16" s="38">
        <f>VLOOKUP(A:A,'validated by kim'!B:AE,14,FALSE)</f>
        <v>0</v>
      </c>
      <c r="W16" s="39">
        <f t="shared" si="3"/>
        <v>0</v>
      </c>
      <c r="X16" s="37">
        <v>0</v>
      </c>
      <c r="Y16" s="38">
        <f>VLOOKUP(A:A,'validated by kim'!B:AE,15,FALSE)</f>
        <v>0</v>
      </c>
      <c r="Z16" s="39">
        <f t="shared" si="4"/>
        <v>0</v>
      </c>
      <c r="AA16" s="37">
        <v>1</v>
      </c>
      <c r="AB16" s="38">
        <f>VLOOKUP(A:A,'validated by kim'!B:AE,16,FALSE)</f>
        <v>0.99999999999999822</v>
      </c>
      <c r="AC16" s="39">
        <f t="shared" si="5"/>
        <v>-1.7763568394002505E-15</v>
      </c>
      <c r="AD16">
        <v>0</v>
      </c>
      <c r="AE16" s="37">
        <v>0</v>
      </c>
      <c r="AF16" s="38">
        <f>VLOOKUP(A:A,'validated by kim'!B:AE,18,FALSE)</f>
        <v>0</v>
      </c>
      <c r="AG16" s="39">
        <f t="shared" si="6"/>
        <v>0</v>
      </c>
      <c r="AH16" s="37">
        <v>0</v>
      </c>
      <c r="AI16" s="38">
        <f>VLOOKUP(A:A,'validated by kim'!B:AE,19,FALSE)</f>
        <v>0</v>
      </c>
      <c r="AJ16" s="39">
        <f t="shared" si="7"/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 t="s">
        <v>33</v>
      </c>
    </row>
    <row r="17" spans="1:45" hidden="1" x14ac:dyDescent="0.25">
      <c r="A17" t="s">
        <v>62</v>
      </c>
      <c r="B17" t="s">
        <v>63</v>
      </c>
      <c r="C17" s="37">
        <v>7.5</v>
      </c>
      <c r="D17" s="38">
        <f>VLOOKUP(A:A,'validated by kim'!B:AE,3,FALSE)</f>
        <v>7.5</v>
      </c>
      <c r="E17" s="39">
        <f t="shared" si="0"/>
        <v>0</v>
      </c>
      <c r="F17" s="39"/>
      <c r="G17" s="37">
        <v>0</v>
      </c>
      <c r="H17" s="38">
        <f>VLOOKUP(A:A,'validated by kim'!B:AE,4,FALSE)</f>
        <v>0</v>
      </c>
      <c r="I17" s="39">
        <f t="shared" si="1"/>
        <v>0</v>
      </c>
      <c r="J17" s="37">
        <v>0</v>
      </c>
      <c r="K17" s="38">
        <f>VLOOKUP(A:A,'validated by kim'!B:AE,5,FALSE)</f>
        <v>0</v>
      </c>
      <c r="L17" s="39">
        <f t="shared" si="2"/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s="37">
        <v>0</v>
      </c>
      <c r="V17" s="38">
        <f>VLOOKUP(A:A,'validated by kim'!B:AE,14,FALSE)</f>
        <v>0</v>
      </c>
      <c r="W17" s="39">
        <f t="shared" si="3"/>
        <v>0</v>
      </c>
      <c r="X17" s="37">
        <v>0</v>
      </c>
      <c r="Y17" s="38">
        <f>VLOOKUP(A:A,'validated by kim'!B:AE,15,FALSE)</f>
        <v>0</v>
      </c>
      <c r="Z17" s="39">
        <f t="shared" si="4"/>
        <v>0</v>
      </c>
      <c r="AA17" s="37">
        <v>4</v>
      </c>
      <c r="AB17" s="38">
        <f>VLOOKUP(A:A,'validated by kim'!B:AE,16,FALSE)</f>
        <v>3.5</v>
      </c>
      <c r="AC17" s="39">
        <f t="shared" si="5"/>
        <v>-0.5</v>
      </c>
      <c r="AD17">
        <v>0</v>
      </c>
      <c r="AE17" s="37">
        <v>0</v>
      </c>
      <c r="AF17" s="38">
        <f>VLOOKUP(A:A,'validated by kim'!B:AE,18,FALSE)</f>
        <v>0</v>
      </c>
      <c r="AG17" s="39">
        <f t="shared" si="6"/>
        <v>0</v>
      </c>
      <c r="AH17" s="37">
        <v>0</v>
      </c>
      <c r="AI17" s="38">
        <f>VLOOKUP(A:A,'validated by kim'!B:AE,19,FALSE)</f>
        <v>0</v>
      </c>
      <c r="AJ17" s="39">
        <f t="shared" si="7"/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 t="s">
        <v>33</v>
      </c>
    </row>
    <row r="18" spans="1:45" hidden="1" x14ac:dyDescent="0.25">
      <c r="A18" t="s">
        <v>64</v>
      </c>
      <c r="B18" t="s">
        <v>65</v>
      </c>
      <c r="C18" s="37">
        <v>4</v>
      </c>
      <c r="D18" s="38">
        <f>VLOOKUP(A:A,'validated by kim'!B:AE,3,FALSE)</f>
        <v>4</v>
      </c>
      <c r="E18" s="39">
        <f t="shared" si="0"/>
        <v>0</v>
      </c>
      <c r="F18" s="39"/>
      <c r="G18" s="37">
        <v>0</v>
      </c>
      <c r="H18" s="38">
        <f>VLOOKUP(A:A,'validated by kim'!B:AE,4,FALSE)</f>
        <v>0</v>
      </c>
      <c r="I18" s="39">
        <f t="shared" si="1"/>
        <v>0</v>
      </c>
      <c r="J18" s="37">
        <v>0</v>
      </c>
      <c r="K18" s="38">
        <f>VLOOKUP(A:A,'validated by kim'!B:AE,5,FALSE)</f>
        <v>0</v>
      </c>
      <c r="L18" s="39">
        <f t="shared" si="2"/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s="37">
        <v>0</v>
      </c>
      <c r="V18" s="38">
        <f>VLOOKUP(A:A,'validated by kim'!B:AE,14,FALSE)</f>
        <v>0</v>
      </c>
      <c r="W18" s="39">
        <f t="shared" si="3"/>
        <v>0</v>
      </c>
      <c r="X18" s="37">
        <v>0</v>
      </c>
      <c r="Y18" s="38">
        <f>VLOOKUP(A:A,'validated by kim'!B:AE,15,FALSE)</f>
        <v>0</v>
      </c>
      <c r="Z18" s="39">
        <f t="shared" si="4"/>
        <v>0</v>
      </c>
      <c r="AA18" s="37">
        <v>4</v>
      </c>
      <c r="AB18" s="38">
        <f>VLOOKUP(A:A,'validated by kim'!B:AE,16,FALSE)</f>
        <v>4</v>
      </c>
      <c r="AC18" s="39">
        <f t="shared" si="5"/>
        <v>0</v>
      </c>
      <c r="AD18">
        <v>0</v>
      </c>
      <c r="AE18" s="37">
        <v>0</v>
      </c>
      <c r="AF18" s="38">
        <f>VLOOKUP(A:A,'validated by kim'!B:AE,18,FALSE)</f>
        <v>0</v>
      </c>
      <c r="AG18" s="39">
        <f t="shared" si="6"/>
        <v>0</v>
      </c>
      <c r="AH18" s="37">
        <v>0</v>
      </c>
      <c r="AI18" s="38">
        <f>VLOOKUP(A:A,'validated by kim'!B:AE,19,FALSE)</f>
        <v>0</v>
      </c>
      <c r="AJ18" s="39">
        <f t="shared" si="7"/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 t="s">
        <v>33</v>
      </c>
    </row>
    <row r="19" spans="1:45" hidden="1" x14ac:dyDescent="0.25">
      <c r="A19" t="s">
        <v>66</v>
      </c>
      <c r="B19" t="s">
        <v>67</v>
      </c>
      <c r="C19" s="37">
        <v>3</v>
      </c>
      <c r="D19" s="38">
        <f>VLOOKUP(A:A,'validated by kim'!B:AE,3,FALSE)</f>
        <v>3</v>
      </c>
      <c r="E19" s="39">
        <f t="shared" si="0"/>
        <v>0</v>
      </c>
      <c r="F19" s="39"/>
      <c r="G19" s="37">
        <v>0</v>
      </c>
      <c r="H19" s="38">
        <f>VLOOKUP(A:A,'validated by kim'!B:AE,4,FALSE)</f>
        <v>0</v>
      </c>
      <c r="I19" s="39">
        <f t="shared" si="1"/>
        <v>0</v>
      </c>
      <c r="J19" s="37">
        <v>0</v>
      </c>
      <c r="K19" s="38">
        <f>VLOOKUP(A:A,'validated by kim'!B:AE,5,FALSE)</f>
        <v>0</v>
      </c>
      <c r="L19" s="39">
        <f t="shared" si="2"/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s="37">
        <v>0</v>
      </c>
      <c r="V19" s="38">
        <f>VLOOKUP(A:A,'validated by kim'!B:AE,14,FALSE)</f>
        <v>0</v>
      </c>
      <c r="W19" s="39">
        <f t="shared" si="3"/>
        <v>0</v>
      </c>
      <c r="X19" s="37">
        <v>0</v>
      </c>
      <c r="Y19" s="38">
        <f>VLOOKUP(A:A,'validated by kim'!B:AE,15,FALSE)</f>
        <v>0</v>
      </c>
      <c r="Z19" s="39">
        <f t="shared" si="4"/>
        <v>0</v>
      </c>
      <c r="AA19" s="37">
        <v>2</v>
      </c>
      <c r="AB19" s="38">
        <f>VLOOKUP(A:A,'validated by kim'!B:AE,16,FALSE)</f>
        <v>1.9999999999999996</v>
      </c>
      <c r="AC19" s="39">
        <f t="shared" si="5"/>
        <v>0</v>
      </c>
      <c r="AD19">
        <v>0</v>
      </c>
      <c r="AE19" s="37">
        <v>0</v>
      </c>
      <c r="AF19" s="38">
        <f>VLOOKUP(A:A,'validated by kim'!B:AE,18,FALSE)</f>
        <v>0</v>
      </c>
      <c r="AG19" s="39">
        <f t="shared" si="6"/>
        <v>0</v>
      </c>
      <c r="AH19" s="37">
        <v>0</v>
      </c>
      <c r="AI19" s="38">
        <f>VLOOKUP(A:A,'validated by kim'!B:AE,19,FALSE)</f>
        <v>0</v>
      </c>
      <c r="AJ19" s="39">
        <f t="shared" si="7"/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 t="s">
        <v>33</v>
      </c>
    </row>
    <row r="20" spans="1:45" hidden="1" x14ac:dyDescent="0.25">
      <c r="A20" t="s">
        <v>68</v>
      </c>
      <c r="B20" t="s">
        <v>69</v>
      </c>
      <c r="C20" s="37">
        <v>7</v>
      </c>
      <c r="D20" s="38">
        <f>VLOOKUP(A:A,'validated by kim'!B:AE,3,FALSE)</f>
        <v>7</v>
      </c>
      <c r="E20" s="39">
        <f t="shared" si="0"/>
        <v>0</v>
      </c>
      <c r="F20" s="39"/>
      <c r="G20" s="37">
        <v>0</v>
      </c>
      <c r="H20" s="38">
        <f>VLOOKUP(A:A,'validated by kim'!B:AE,4,FALSE)</f>
        <v>0</v>
      </c>
      <c r="I20" s="39">
        <f t="shared" si="1"/>
        <v>0</v>
      </c>
      <c r="J20" s="37">
        <v>0</v>
      </c>
      <c r="K20" s="38">
        <f>VLOOKUP(A:A,'validated by kim'!B:AE,5,FALSE)</f>
        <v>0</v>
      </c>
      <c r="L20" s="39">
        <f t="shared" si="2"/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s="37">
        <v>0</v>
      </c>
      <c r="V20" s="38">
        <f>VLOOKUP(A:A,'validated by kim'!B:AE,14,FALSE)</f>
        <v>0</v>
      </c>
      <c r="W20" s="39">
        <f t="shared" si="3"/>
        <v>0</v>
      </c>
      <c r="X20" s="37">
        <v>32</v>
      </c>
      <c r="Y20" s="38">
        <f>VLOOKUP(A:A,'validated by kim'!B:AE,15,FALSE)</f>
        <v>32</v>
      </c>
      <c r="Z20" s="39">
        <f t="shared" si="4"/>
        <v>0</v>
      </c>
      <c r="AA20" s="37">
        <v>7</v>
      </c>
      <c r="AB20" s="38">
        <f>VLOOKUP(A:A,'validated by kim'!B:AE,16,FALSE)</f>
        <v>7</v>
      </c>
      <c r="AC20" s="39">
        <f t="shared" si="5"/>
        <v>0</v>
      </c>
      <c r="AD20">
        <v>0</v>
      </c>
      <c r="AE20" s="37">
        <v>0</v>
      </c>
      <c r="AF20" s="38">
        <f>VLOOKUP(A:A,'validated by kim'!B:AE,18,FALSE)</f>
        <v>0</v>
      </c>
      <c r="AG20" s="39">
        <f t="shared" si="6"/>
        <v>0</v>
      </c>
      <c r="AH20" s="37">
        <v>0</v>
      </c>
      <c r="AI20" s="38">
        <f>VLOOKUP(A:A,'validated by kim'!B:AE,19,FALSE)</f>
        <v>0</v>
      </c>
      <c r="AJ20" s="39">
        <f t="shared" si="7"/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 t="s">
        <v>33</v>
      </c>
    </row>
    <row r="21" spans="1:45" hidden="1" x14ac:dyDescent="0.25">
      <c r="A21" t="s">
        <v>70</v>
      </c>
      <c r="B21" t="s">
        <v>71</v>
      </c>
      <c r="C21" s="37">
        <v>7.63</v>
      </c>
      <c r="D21" s="38">
        <f>VLOOKUP(A:A,'validated by kim'!B:AE,3,FALSE)</f>
        <v>7.6300000000000008</v>
      </c>
      <c r="E21" s="39">
        <f t="shared" si="0"/>
        <v>0</v>
      </c>
      <c r="F21" s="39"/>
      <c r="G21" s="37">
        <v>0</v>
      </c>
      <c r="H21" s="38">
        <f>VLOOKUP(A:A,'validated by kim'!B:AE,4,FALSE)</f>
        <v>0</v>
      </c>
      <c r="I21" s="39">
        <f t="shared" si="1"/>
        <v>0</v>
      </c>
      <c r="J21" s="37">
        <v>0</v>
      </c>
      <c r="K21" s="38">
        <f>VLOOKUP(A:A,'validated by kim'!B:AE,5,FALSE)</f>
        <v>0</v>
      </c>
      <c r="L21" s="39">
        <f t="shared" si="2"/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37">
        <v>0</v>
      </c>
      <c r="V21" s="38">
        <f>VLOOKUP(A:A,'validated by kim'!B:AE,14,FALSE)</f>
        <v>0</v>
      </c>
      <c r="W21" s="39">
        <f t="shared" si="3"/>
        <v>0</v>
      </c>
      <c r="X21" s="37">
        <v>0</v>
      </c>
      <c r="Y21" s="38">
        <f>VLOOKUP(A:A,'validated by kim'!B:AE,15,FALSE)</f>
        <v>0</v>
      </c>
      <c r="Z21" s="39">
        <f t="shared" si="4"/>
        <v>0</v>
      </c>
      <c r="AA21" s="37">
        <v>7.63</v>
      </c>
      <c r="AB21" s="38">
        <f>VLOOKUP(A:A,'validated by kim'!B:AE,16,FALSE)</f>
        <v>7.63</v>
      </c>
      <c r="AC21" s="39">
        <f t="shared" si="5"/>
        <v>0</v>
      </c>
      <c r="AD21">
        <v>0</v>
      </c>
      <c r="AE21" s="37">
        <v>0</v>
      </c>
      <c r="AF21" s="38">
        <f>VLOOKUP(A:A,'validated by kim'!B:AE,18,FALSE)</f>
        <v>0</v>
      </c>
      <c r="AG21" s="39">
        <f t="shared" si="6"/>
        <v>0</v>
      </c>
      <c r="AH21" s="37">
        <v>0</v>
      </c>
      <c r="AI21" s="38">
        <f>VLOOKUP(A:A,'validated by kim'!B:AE,19,FALSE)</f>
        <v>0</v>
      </c>
      <c r="AJ21" s="39">
        <f t="shared" si="7"/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 t="s">
        <v>33</v>
      </c>
    </row>
    <row r="22" spans="1:45" x14ac:dyDescent="0.25">
      <c r="A22" t="s">
        <v>72</v>
      </c>
      <c r="B22" t="s">
        <v>73</v>
      </c>
      <c r="C22" s="37">
        <v>4.72</v>
      </c>
      <c r="D22" s="38">
        <f>VLOOKUP(A:A,'validated by kim'!B:AE,3,FALSE)</f>
        <v>11.98</v>
      </c>
      <c r="E22" s="39">
        <f t="shared" si="0"/>
        <v>7.2600000000000007</v>
      </c>
      <c r="G22" s="37">
        <v>0</v>
      </c>
      <c r="H22" s="38">
        <f>VLOOKUP(A:A,'validated by kim'!B:AE,4,FALSE)</f>
        <v>0</v>
      </c>
      <c r="I22" s="39">
        <f t="shared" si="1"/>
        <v>0</v>
      </c>
      <c r="J22" s="37">
        <v>0</v>
      </c>
      <c r="K22" s="38">
        <f>VLOOKUP(A:A,'validated by kim'!B:AE,5,FALSE)</f>
        <v>0</v>
      </c>
      <c r="L22" s="39">
        <f t="shared" si="2"/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s="37">
        <v>1</v>
      </c>
      <c r="V22" s="38">
        <f>VLOOKUP(A:A,'validated by kim'!B:AE,14,FALSE)</f>
        <v>10.98</v>
      </c>
      <c r="W22" s="39">
        <f t="shared" si="3"/>
        <v>9.98</v>
      </c>
      <c r="X22" s="37">
        <v>0</v>
      </c>
      <c r="Y22" s="38">
        <f>VLOOKUP(A:A,'validated by kim'!B:AE,15,FALSE)</f>
        <v>0</v>
      </c>
      <c r="Z22" s="39">
        <f t="shared" si="4"/>
        <v>0</v>
      </c>
      <c r="AA22" s="37">
        <v>3.72</v>
      </c>
      <c r="AB22" s="38">
        <f>VLOOKUP(A:A,'validated by kim'!B:AE,16,FALSE)</f>
        <v>0</v>
      </c>
      <c r="AC22" s="39">
        <f t="shared" si="5"/>
        <v>-3.72</v>
      </c>
      <c r="AD22">
        <v>0</v>
      </c>
      <c r="AE22" s="37">
        <v>0</v>
      </c>
      <c r="AF22" s="38">
        <f>VLOOKUP(A:A,'validated by kim'!B:AE,18,FALSE)</f>
        <v>0</v>
      </c>
      <c r="AG22" s="39">
        <f t="shared" si="6"/>
        <v>0</v>
      </c>
      <c r="AH22" s="37">
        <v>0</v>
      </c>
      <c r="AI22" s="38">
        <f>VLOOKUP(A:A,'validated by kim'!B:AE,19,FALSE)</f>
        <v>0</v>
      </c>
      <c r="AJ22" s="39">
        <f t="shared" si="7"/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 t="s">
        <v>74</v>
      </c>
    </row>
    <row r="23" spans="1:45" hidden="1" x14ac:dyDescent="0.25">
      <c r="A23" t="s">
        <v>75</v>
      </c>
      <c r="B23" t="s">
        <v>76</v>
      </c>
      <c r="C23" s="37">
        <v>8</v>
      </c>
      <c r="D23" s="38">
        <f>VLOOKUP(A:A,'validated by kim'!B:AE,3,FALSE)</f>
        <v>8</v>
      </c>
      <c r="E23" s="39">
        <f t="shared" si="0"/>
        <v>0</v>
      </c>
      <c r="F23" s="39"/>
      <c r="G23" s="37">
        <v>0</v>
      </c>
      <c r="H23" s="38">
        <f>VLOOKUP(A:A,'validated by kim'!B:AE,4,FALSE)</f>
        <v>0</v>
      </c>
      <c r="I23" s="39">
        <f t="shared" si="1"/>
        <v>0</v>
      </c>
      <c r="J23" s="37">
        <v>0</v>
      </c>
      <c r="K23" s="38">
        <f>VLOOKUP(A:A,'validated by kim'!B:AE,5,FALSE)</f>
        <v>0</v>
      </c>
      <c r="L23" s="39">
        <f t="shared" si="2"/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s="37">
        <v>0</v>
      </c>
      <c r="V23" s="38">
        <f>VLOOKUP(A:A,'validated by kim'!B:AE,14,FALSE)</f>
        <v>0</v>
      </c>
      <c r="W23" s="39">
        <f t="shared" si="3"/>
        <v>0</v>
      </c>
      <c r="X23" s="37">
        <v>0</v>
      </c>
      <c r="Y23" s="38">
        <f>VLOOKUP(A:A,'validated by kim'!B:AE,15,FALSE)</f>
        <v>0</v>
      </c>
      <c r="Z23" s="39">
        <f t="shared" si="4"/>
        <v>0</v>
      </c>
      <c r="AA23" s="37">
        <v>4</v>
      </c>
      <c r="AB23" s="38">
        <f>VLOOKUP(A:A,'validated by kim'!B:AE,16,FALSE)</f>
        <v>4</v>
      </c>
      <c r="AC23" s="39">
        <f t="shared" si="5"/>
        <v>0</v>
      </c>
      <c r="AD23">
        <v>0</v>
      </c>
      <c r="AE23" s="37">
        <v>0</v>
      </c>
      <c r="AF23" s="38">
        <f>VLOOKUP(A:A,'validated by kim'!B:AE,18,FALSE)</f>
        <v>0</v>
      </c>
      <c r="AG23" s="39">
        <f t="shared" si="6"/>
        <v>0</v>
      </c>
      <c r="AH23" s="37">
        <v>0</v>
      </c>
      <c r="AI23" s="38">
        <f>VLOOKUP(A:A,'validated by kim'!B:AE,19,FALSE)</f>
        <v>0</v>
      </c>
      <c r="AJ23" s="39">
        <f t="shared" si="7"/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 t="s">
        <v>33</v>
      </c>
    </row>
    <row r="24" spans="1:45" x14ac:dyDescent="0.25">
      <c r="A24" t="s">
        <v>77</v>
      </c>
      <c r="B24" t="s">
        <v>78</v>
      </c>
      <c r="C24" s="37">
        <v>4.4000000000000004</v>
      </c>
      <c r="D24" s="38">
        <f>VLOOKUP(A:A,'validated by kim'!B:AE,3,FALSE)</f>
        <v>0</v>
      </c>
      <c r="E24" s="39">
        <f t="shared" si="0"/>
        <v>-4.4000000000000004</v>
      </c>
      <c r="G24" s="37">
        <v>0</v>
      </c>
      <c r="H24" s="38">
        <f>VLOOKUP(A:A,'validated by kim'!B:AE,4,FALSE)</f>
        <v>7.45</v>
      </c>
      <c r="I24" s="39">
        <f t="shared" si="1"/>
        <v>7.45</v>
      </c>
      <c r="J24" s="37">
        <v>0</v>
      </c>
      <c r="K24" s="38">
        <f>VLOOKUP(A:A,'validated by kim'!B:AE,5,FALSE)</f>
        <v>0</v>
      </c>
      <c r="L24" s="39">
        <f t="shared" si="2"/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s="37">
        <v>10.87</v>
      </c>
      <c r="V24" s="38">
        <f>VLOOKUP(A:A,'validated by kim'!B:AE,14,FALSE)</f>
        <v>9.25</v>
      </c>
      <c r="W24" s="39">
        <f t="shared" si="3"/>
        <v>-1.6199999999999992</v>
      </c>
      <c r="X24" s="37">
        <v>8.98</v>
      </c>
      <c r="Y24" s="38">
        <f>VLOOKUP(A:A,'validated by kim'!B:AE,15,FALSE)</f>
        <v>1</v>
      </c>
      <c r="Z24" s="39">
        <f t="shared" si="4"/>
        <v>-7.98</v>
      </c>
      <c r="AA24" s="37">
        <v>4.4000000000000004</v>
      </c>
      <c r="AB24" s="38">
        <f>VLOOKUP(A:A,'validated by kim'!B:AE,16,FALSE)</f>
        <v>0</v>
      </c>
      <c r="AC24" s="39">
        <f t="shared" si="5"/>
        <v>-4.4000000000000004</v>
      </c>
      <c r="AD24">
        <v>0</v>
      </c>
      <c r="AE24" s="37">
        <v>0</v>
      </c>
      <c r="AF24" s="38">
        <f>VLOOKUP(A:A,'validated by kim'!B:AE,18,FALSE)</f>
        <v>0</v>
      </c>
      <c r="AG24" s="39">
        <f t="shared" si="6"/>
        <v>0</v>
      </c>
      <c r="AH24" s="37">
        <v>0</v>
      </c>
      <c r="AI24" s="38">
        <f>VLOOKUP(A:A,'validated by kim'!B:AE,19,FALSE)</f>
        <v>0</v>
      </c>
      <c r="AJ24" s="39">
        <f t="shared" si="7"/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 t="s">
        <v>33</v>
      </c>
    </row>
    <row r="25" spans="1:45" hidden="1" x14ac:dyDescent="0.25">
      <c r="A25" t="s">
        <v>79</v>
      </c>
      <c r="B25" t="s">
        <v>80</v>
      </c>
      <c r="C25" s="37">
        <v>0</v>
      </c>
      <c r="D25" s="38">
        <f>VLOOKUP(A:A,'validated by kim'!B:AE,3,FALSE)</f>
        <v>0</v>
      </c>
      <c r="E25" s="39">
        <f t="shared" si="0"/>
        <v>0</v>
      </c>
      <c r="F25" s="39"/>
      <c r="G25" s="37">
        <v>8</v>
      </c>
      <c r="H25" s="38">
        <f>VLOOKUP(A:A,'validated by kim'!B:AE,4,FALSE)</f>
        <v>8</v>
      </c>
      <c r="I25" s="39">
        <f t="shared" si="1"/>
        <v>0</v>
      </c>
      <c r="J25" s="37">
        <v>0</v>
      </c>
      <c r="K25" s="38">
        <f>VLOOKUP(A:A,'validated by kim'!B:AE,5,FALSE)</f>
        <v>0</v>
      </c>
      <c r="L25" s="39">
        <f t="shared" si="2"/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 s="37">
        <v>0.13</v>
      </c>
      <c r="V25" s="38">
        <f>VLOOKUP(A:A,'validated by kim'!B:AE,14,FALSE)</f>
        <v>0</v>
      </c>
      <c r="W25" s="39">
        <f t="shared" si="3"/>
        <v>-0.13</v>
      </c>
      <c r="X25" s="37">
        <v>0</v>
      </c>
      <c r="Y25" s="38">
        <f>VLOOKUP(A:A,'validated by kim'!B:AE,15,FALSE)</f>
        <v>0</v>
      </c>
      <c r="Z25" s="39">
        <f t="shared" si="4"/>
        <v>0</v>
      </c>
      <c r="AA25" s="37">
        <v>0</v>
      </c>
      <c r="AB25" s="38">
        <f>VLOOKUP(A:A,'validated by kim'!B:AE,16,FALSE)</f>
        <v>0</v>
      </c>
      <c r="AC25" s="39">
        <f t="shared" si="5"/>
        <v>0</v>
      </c>
      <c r="AD25">
        <v>0</v>
      </c>
      <c r="AE25" s="37">
        <v>0.13</v>
      </c>
      <c r="AF25" s="38">
        <f>VLOOKUP(A:A,'validated by kim'!B:AE,18,FALSE)</f>
        <v>0.13</v>
      </c>
      <c r="AG25" s="39">
        <f t="shared" si="6"/>
        <v>0</v>
      </c>
      <c r="AH25" s="37">
        <v>8</v>
      </c>
      <c r="AI25" s="38">
        <f>VLOOKUP(A:A,'validated by kim'!B:AE,19,FALSE)</f>
        <v>8</v>
      </c>
      <c r="AJ25" s="39">
        <f t="shared" si="7"/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 t="s">
        <v>33</v>
      </c>
    </row>
    <row r="26" spans="1:45" hidden="1" x14ac:dyDescent="0.25">
      <c r="A26" t="s">
        <v>81</v>
      </c>
      <c r="B26" t="s">
        <v>82</v>
      </c>
      <c r="C26" s="37">
        <v>3.45</v>
      </c>
      <c r="D26" s="38">
        <f>VLOOKUP(A:A,'validated by kim'!B:AE,3,FALSE)</f>
        <v>3.4499999999999993</v>
      </c>
      <c r="E26" s="39">
        <f t="shared" si="0"/>
        <v>0</v>
      </c>
      <c r="F26" s="39"/>
      <c r="G26" s="37">
        <v>0</v>
      </c>
      <c r="H26" s="38">
        <f>VLOOKUP(A:A,'validated by kim'!B:AE,4,FALSE)</f>
        <v>0</v>
      </c>
      <c r="I26" s="39">
        <f t="shared" si="1"/>
        <v>0</v>
      </c>
      <c r="J26" s="37">
        <v>0</v>
      </c>
      <c r="K26" s="38">
        <f>VLOOKUP(A:A,'validated by kim'!B:AE,5,FALSE)</f>
        <v>0</v>
      </c>
      <c r="L26" s="39">
        <f t="shared" si="2"/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 s="37">
        <v>0</v>
      </c>
      <c r="V26" s="38">
        <f>VLOOKUP(A:A,'validated by kim'!B:AE,14,FALSE)</f>
        <v>0</v>
      </c>
      <c r="W26" s="39">
        <f t="shared" si="3"/>
        <v>0</v>
      </c>
      <c r="X26" s="37">
        <v>0</v>
      </c>
      <c r="Y26" s="38">
        <f>VLOOKUP(A:A,'validated by kim'!B:AE,15,FALSE)</f>
        <v>0</v>
      </c>
      <c r="Z26" s="39">
        <f t="shared" si="4"/>
        <v>0</v>
      </c>
      <c r="AA26" s="37">
        <v>0.2</v>
      </c>
      <c r="AB26" s="38">
        <f>VLOOKUP(A:A,'validated by kim'!B:AE,16,FALSE)</f>
        <v>0</v>
      </c>
      <c r="AC26" s="39">
        <f t="shared" si="5"/>
        <v>-0.2</v>
      </c>
      <c r="AD26">
        <v>0</v>
      </c>
      <c r="AE26" s="37">
        <v>0</v>
      </c>
      <c r="AF26" s="38">
        <f>VLOOKUP(A:A,'validated by kim'!B:AE,18,FALSE)</f>
        <v>0</v>
      </c>
      <c r="AG26" s="39">
        <f t="shared" si="6"/>
        <v>0</v>
      </c>
      <c r="AH26" s="37">
        <v>0</v>
      </c>
      <c r="AI26" s="38">
        <f>VLOOKUP(A:A,'validated by kim'!B:AE,19,FALSE)</f>
        <v>0</v>
      </c>
      <c r="AJ26" s="39">
        <f t="shared" si="7"/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 t="s">
        <v>33</v>
      </c>
    </row>
    <row r="27" spans="1:45" x14ac:dyDescent="0.25">
      <c r="A27" t="s">
        <v>83</v>
      </c>
      <c r="B27" t="s">
        <v>84</v>
      </c>
      <c r="C27" s="37">
        <v>0</v>
      </c>
      <c r="D27" s="38">
        <f>VLOOKUP(A:A,'validated by kim'!B:AE,3,FALSE)</f>
        <v>3.5</v>
      </c>
      <c r="E27" s="39">
        <f t="shared" si="0"/>
        <v>3.5</v>
      </c>
      <c r="G27" s="37">
        <v>8</v>
      </c>
      <c r="H27" s="38">
        <f>VLOOKUP(A:A,'validated by kim'!B:AE,4,FALSE)</f>
        <v>0</v>
      </c>
      <c r="I27" s="39">
        <f t="shared" si="1"/>
        <v>-8</v>
      </c>
      <c r="J27" s="37">
        <v>0</v>
      </c>
      <c r="K27" s="38">
        <f>VLOOKUP(A:A,'validated by kim'!B:AE,5,FALSE)</f>
        <v>0</v>
      </c>
      <c r="L27" s="39">
        <f t="shared" si="2"/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V27" s="38">
        <f>VLOOKUP(A:A,'validated by kim'!B:AE,14,FALSE)</f>
        <v>0</v>
      </c>
      <c r="W27" s="39">
        <f t="shared" si="3"/>
        <v>0</v>
      </c>
      <c r="Y27" s="38">
        <f>VLOOKUP(A:A,'validated by kim'!B:AE,15,FALSE)</f>
        <v>0</v>
      </c>
      <c r="Z27" s="39">
        <f t="shared" si="4"/>
        <v>0</v>
      </c>
      <c r="AA27" s="37">
        <v>0</v>
      </c>
      <c r="AB27" s="38">
        <f>VLOOKUP(A:A,'validated by kim'!B:AE,16,FALSE)</f>
        <v>1.5000000000000018</v>
      </c>
      <c r="AC27" s="39">
        <f t="shared" si="5"/>
        <v>1.5000000000000018</v>
      </c>
      <c r="AD27">
        <v>0</v>
      </c>
      <c r="AE27" s="37">
        <v>0</v>
      </c>
      <c r="AF27" s="38">
        <f>VLOOKUP(A:A,'validated by kim'!B:AE,18,FALSE)</f>
        <v>0</v>
      </c>
      <c r="AG27" s="39">
        <f t="shared" si="6"/>
        <v>0</v>
      </c>
      <c r="AH27" s="37">
        <v>7.92</v>
      </c>
      <c r="AI27" s="38">
        <f>VLOOKUP(A:A,'validated by kim'!B:AE,19,FALSE)</f>
        <v>0</v>
      </c>
      <c r="AJ27" s="39">
        <f t="shared" si="7"/>
        <v>-7.92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 t="s">
        <v>74</v>
      </c>
    </row>
    <row r="28" spans="1:45" hidden="1" x14ac:dyDescent="0.25">
      <c r="A28" t="s">
        <v>85</v>
      </c>
      <c r="B28" t="s">
        <v>86</v>
      </c>
      <c r="C28" s="37">
        <v>0</v>
      </c>
      <c r="D28" s="38">
        <f>VLOOKUP(A:A,'validated by kim'!B:AE,3,FALSE)</f>
        <v>0</v>
      </c>
      <c r="E28" s="39">
        <f t="shared" si="0"/>
        <v>0</v>
      </c>
      <c r="F28" s="39"/>
      <c r="G28" s="37">
        <v>8</v>
      </c>
      <c r="H28" s="38">
        <f>VLOOKUP(A:A,'validated by kim'!B:AE,4,FALSE)</f>
        <v>8</v>
      </c>
      <c r="I28" s="39">
        <f t="shared" si="1"/>
        <v>0</v>
      </c>
      <c r="J28" s="37">
        <v>4</v>
      </c>
      <c r="K28" s="38">
        <f>VLOOKUP(A:A,'validated by kim'!B:AE,5,FALSE)</f>
        <v>4</v>
      </c>
      <c r="L28" s="39">
        <f t="shared" si="2"/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s="37">
        <v>4</v>
      </c>
      <c r="V28" s="38">
        <f>VLOOKUP(A:A,'validated by kim'!B:AE,14,FALSE)</f>
        <v>0</v>
      </c>
      <c r="W28" s="39">
        <f t="shared" si="3"/>
        <v>-4</v>
      </c>
      <c r="X28" s="37">
        <v>0</v>
      </c>
      <c r="Y28" s="38">
        <f>VLOOKUP(A:A,'validated by kim'!B:AE,15,FALSE)</f>
        <v>0</v>
      </c>
      <c r="Z28" s="39">
        <f t="shared" si="4"/>
        <v>0</v>
      </c>
      <c r="AA28" s="37">
        <v>0</v>
      </c>
      <c r="AB28" s="38">
        <f>VLOOKUP(A:A,'validated by kim'!B:AE,16,FALSE)</f>
        <v>0</v>
      </c>
      <c r="AC28" s="39">
        <f t="shared" si="5"/>
        <v>0</v>
      </c>
      <c r="AD28">
        <v>0</v>
      </c>
      <c r="AE28" s="37">
        <v>4</v>
      </c>
      <c r="AF28" s="38">
        <f>VLOOKUP(A:A,'validated by kim'!B:AE,18,FALSE)</f>
        <v>4</v>
      </c>
      <c r="AG28" s="39">
        <f t="shared" si="6"/>
        <v>0</v>
      </c>
      <c r="AH28" s="37">
        <v>8</v>
      </c>
      <c r="AI28" s="38">
        <f>VLOOKUP(A:A,'validated by kim'!B:AE,19,FALSE)</f>
        <v>8</v>
      </c>
      <c r="AJ28" s="39">
        <f t="shared" si="7"/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 t="s">
        <v>33</v>
      </c>
    </row>
    <row r="29" spans="1:45" hidden="1" x14ac:dyDescent="0.25">
      <c r="A29" t="s">
        <v>87</v>
      </c>
      <c r="B29" t="s">
        <v>88</v>
      </c>
      <c r="C29" s="37">
        <v>0</v>
      </c>
      <c r="D29" s="38">
        <f>VLOOKUP(A:A,'validated by kim'!B:AE,3,FALSE)</f>
        <v>0</v>
      </c>
      <c r="E29" s="39">
        <f t="shared" si="0"/>
        <v>0</v>
      </c>
      <c r="F29" s="39"/>
      <c r="G29" s="37">
        <v>0</v>
      </c>
      <c r="H29" s="38">
        <f>VLOOKUP(A:A,'validated by kim'!B:AE,4,FALSE)</f>
        <v>0</v>
      </c>
      <c r="I29" s="39">
        <f t="shared" si="1"/>
        <v>0</v>
      </c>
      <c r="J29" s="37">
        <v>0</v>
      </c>
      <c r="K29" s="38">
        <f>VLOOKUP(A:A,'validated by kim'!B:AE,5,FALSE)</f>
        <v>0</v>
      </c>
      <c r="L29" s="39">
        <f t="shared" si="2"/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 s="37">
        <v>0</v>
      </c>
      <c r="V29" s="38">
        <f>VLOOKUP(A:A,'validated by kim'!B:AE,14,FALSE)</f>
        <v>0</v>
      </c>
      <c r="W29" s="39">
        <f t="shared" si="3"/>
        <v>0</v>
      </c>
      <c r="X29" s="37">
        <v>39.92</v>
      </c>
      <c r="Y29" s="38">
        <f>VLOOKUP(A:A,'validated by kim'!B:AE,15,FALSE)</f>
        <v>39.92</v>
      </c>
      <c r="Z29" s="39">
        <f t="shared" si="4"/>
        <v>0</v>
      </c>
      <c r="AA29" s="37">
        <v>0</v>
      </c>
      <c r="AB29" s="38">
        <f>VLOOKUP(A:A,'validated by kim'!B:AE,16,FALSE)</f>
        <v>0</v>
      </c>
      <c r="AC29" s="39">
        <f t="shared" si="5"/>
        <v>0</v>
      </c>
      <c r="AD29">
        <v>0</v>
      </c>
      <c r="AE29" s="37">
        <v>0</v>
      </c>
      <c r="AF29" s="38">
        <f>VLOOKUP(A:A,'validated by kim'!B:AE,18,FALSE)</f>
        <v>0</v>
      </c>
      <c r="AG29" s="39">
        <f t="shared" si="6"/>
        <v>0</v>
      </c>
      <c r="AH29" s="37">
        <v>0</v>
      </c>
      <c r="AI29" s="38">
        <f>VLOOKUP(A:A,'validated by kim'!B:AE,19,FALSE)</f>
        <v>0</v>
      </c>
      <c r="AJ29" s="39">
        <f t="shared" si="7"/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 t="s">
        <v>33</v>
      </c>
    </row>
    <row r="30" spans="1:45" hidden="1" x14ac:dyDescent="0.25">
      <c r="A30" t="s">
        <v>87</v>
      </c>
      <c r="B30" t="s">
        <v>88</v>
      </c>
      <c r="C30" s="37">
        <v>0</v>
      </c>
      <c r="D30" s="38">
        <f>VLOOKUP(A:A,'validated by kim'!B:AE,3,FALSE)</f>
        <v>0</v>
      </c>
      <c r="E30" s="39">
        <f t="shared" si="0"/>
        <v>0</v>
      </c>
      <c r="F30" s="39"/>
      <c r="G30" s="37">
        <v>8</v>
      </c>
      <c r="H30" s="38">
        <f>VLOOKUP(A:A,'validated by kim'!B:AE,4,FALSE)</f>
        <v>0</v>
      </c>
      <c r="I30" s="39">
        <f t="shared" si="1"/>
        <v>-8</v>
      </c>
      <c r="J30" s="37">
        <v>0</v>
      </c>
      <c r="K30" s="38">
        <f>VLOOKUP(A:A,'validated by kim'!B:AE,5,FALSE)</f>
        <v>0</v>
      </c>
      <c r="L30" s="39">
        <f t="shared" si="2"/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s="37">
        <v>0</v>
      </c>
      <c r="V30" s="38">
        <f>VLOOKUP(A:A,'validated by kim'!B:AE,14,FALSE)</f>
        <v>0</v>
      </c>
      <c r="W30" s="39">
        <f t="shared" si="3"/>
        <v>0</v>
      </c>
      <c r="X30" s="37">
        <v>39.92</v>
      </c>
      <c r="Y30" s="38">
        <f>VLOOKUP(A:A,'validated by kim'!B:AE,15,FALSE)</f>
        <v>39.92</v>
      </c>
      <c r="Z30" s="39">
        <f t="shared" si="4"/>
        <v>0</v>
      </c>
      <c r="AA30" s="37">
        <v>0</v>
      </c>
      <c r="AB30" s="38">
        <f>VLOOKUP(A:A,'validated by kim'!B:AE,16,FALSE)</f>
        <v>0</v>
      </c>
      <c r="AC30" s="39">
        <f t="shared" si="5"/>
        <v>0</v>
      </c>
      <c r="AD30">
        <v>0</v>
      </c>
      <c r="AE30" s="37">
        <v>0</v>
      </c>
      <c r="AF30" s="38">
        <f>VLOOKUP(A:A,'validated by kim'!B:AE,18,FALSE)</f>
        <v>0</v>
      </c>
      <c r="AG30" s="39">
        <f t="shared" si="6"/>
        <v>0</v>
      </c>
      <c r="AH30" s="37">
        <v>8</v>
      </c>
      <c r="AI30" s="38">
        <f>VLOOKUP(A:A,'validated by kim'!B:AE,19,FALSE)</f>
        <v>0</v>
      </c>
      <c r="AJ30" s="39">
        <f t="shared" si="7"/>
        <v>-8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 t="s">
        <v>89</v>
      </c>
    </row>
    <row r="31" spans="1:45" hidden="1" x14ac:dyDescent="0.25">
      <c r="A31" t="s">
        <v>90</v>
      </c>
      <c r="B31" t="s">
        <v>91</v>
      </c>
      <c r="C31" s="37">
        <v>0</v>
      </c>
      <c r="D31" s="38">
        <f>VLOOKUP(A:A,'validated by kim'!B:AE,3,FALSE)</f>
        <v>0</v>
      </c>
      <c r="E31" s="39">
        <f t="shared" si="0"/>
        <v>0</v>
      </c>
      <c r="F31" s="39"/>
      <c r="G31" s="37">
        <v>8</v>
      </c>
      <c r="H31" s="38">
        <f>VLOOKUP(A:A,'validated by kim'!B:AE,4,FALSE)</f>
        <v>0</v>
      </c>
      <c r="I31" s="39">
        <f t="shared" si="1"/>
        <v>-8</v>
      </c>
      <c r="J31" s="37">
        <v>8.1199999999999992</v>
      </c>
      <c r="K31" s="38">
        <f>VLOOKUP(A:A,'validated by kim'!B:AE,5,FALSE)</f>
        <v>0</v>
      </c>
      <c r="L31" s="39">
        <f t="shared" si="2"/>
        <v>-8.1199999999999992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 s="37">
        <v>8</v>
      </c>
      <c r="V31" s="38">
        <f>VLOOKUP(A:A,'validated by kim'!B:AE,14,FALSE)</f>
        <v>0</v>
      </c>
      <c r="W31" s="39">
        <f t="shared" si="3"/>
        <v>-8</v>
      </c>
      <c r="X31" s="37">
        <v>0</v>
      </c>
      <c r="Y31" s="38">
        <f>VLOOKUP(A:A,'validated by kim'!B:AE,15,FALSE)</f>
        <v>7.9499999999999993</v>
      </c>
      <c r="Z31" s="39">
        <f t="shared" si="4"/>
        <v>7.9499999999999993</v>
      </c>
      <c r="AA31" s="37">
        <v>0</v>
      </c>
      <c r="AB31" s="38">
        <f>VLOOKUP(A:A,'validated by kim'!B:AE,16,FALSE)</f>
        <v>0</v>
      </c>
      <c r="AC31" s="39">
        <f t="shared" si="5"/>
        <v>0</v>
      </c>
      <c r="AD31">
        <v>0</v>
      </c>
      <c r="AE31" s="37">
        <v>4</v>
      </c>
      <c r="AF31" s="38">
        <f>VLOOKUP(A:A,'validated by kim'!B:AE,18,FALSE)</f>
        <v>0</v>
      </c>
      <c r="AG31" s="39">
        <f t="shared" si="6"/>
        <v>-4</v>
      </c>
      <c r="AH31" s="37">
        <v>8</v>
      </c>
      <c r="AI31" s="38">
        <f>VLOOKUP(A:A,'validated by kim'!B:AE,19,FALSE)</f>
        <v>0</v>
      </c>
      <c r="AJ31" s="39">
        <f t="shared" si="7"/>
        <v>-8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 t="s">
        <v>33</v>
      </c>
    </row>
    <row r="32" spans="1:45" hidden="1" x14ac:dyDescent="0.25">
      <c r="A32" t="s">
        <v>92</v>
      </c>
      <c r="B32" t="s">
        <v>93</v>
      </c>
      <c r="C32" s="37">
        <v>0</v>
      </c>
      <c r="D32" s="38">
        <f>VLOOKUP(A:A,'validated by kim'!B:AE,3,FALSE)</f>
        <v>0</v>
      </c>
      <c r="E32" s="39">
        <f t="shared" si="0"/>
        <v>0</v>
      </c>
      <c r="F32" s="39"/>
      <c r="G32" s="37">
        <v>8</v>
      </c>
      <c r="H32" s="38">
        <f>VLOOKUP(A:A,'validated by kim'!B:AE,4,FALSE)</f>
        <v>8</v>
      </c>
      <c r="I32" s="39">
        <f t="shared" si="1"/>
        <v>0</v>
      </c>
      <c r="J32" s="37">
        <v>0.97</v>
      </c>
      <c r="K32" s="38">
        <f>VLOOKUP(A:A,'validated by kim'!B:AE,5,FALSE)</f>
        <v>0.97</v>
      </c>
      <c r="L32" s="39">
        <f t="shared" si="2"/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s="37">
        <v>0</v>
      </c>
      <c r="V32" s="38">
        <f>VLOOKUP(A:A,'validated by kim'!B:AE,14,FALSE)</f>
        <v>0</v>
      </c>
      <c r="W32" s="39">
        <f t="shared" si="3"/>
        <v>0</v>
      </c>
      <c r="X32" s="37">
        <v>0</v>
      </c>
      <c r="Y32" s="38">
        <f>VLOOKUP(A:A,'validated by kim'!B:AE,15,FALSE)</f>
        <v>0</v>
      </c>
      <c r="Z32" s="39">
        <f t="shared" si="4"/>
        <v>0</v>
      </c>
      <c r="AA32" s="37">
        <v>0</v>
      </c>
      <c r="AB32" s="38">
        <f>VLOOKUP(A:A,'validated by kim'!B:AE,16,FALSE)</f>
        <v>0</v>
      </c>
      <c r="AC32" s="39">
        <f t="shared" si="5"/>
        <v>0</v>
      </c>
      <c r="AD32">
        <v>0</v>
      </c>
      <c r="AE32" s="37">
        <v>0</v>
      </c>
      <c r="AF32" s="38">
        <f>VLOOKUP(A:A,'validated by kim'!B:AE,18,FALSE)</f>
        <v>0</v>
      </c>
      <c r="AG32" s="39">
        <f t="shared" si="6"/>
        <v>0</v>
      </c>
      <c r="AH32" s="37">
        <v>0</v>
      </c>
      <c r="AI32" s="38">
        <f>VLOOKUP(A:A,'validated by kim'!B:AE,19,FALSE)</f>
        <v>0</v>
      </c>
      <c r="AJ32" s="39">
        <f t="shared" si="7"/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 t="s">
        <v>33</v>
      </c>
    </row>
    <row r="33" spans="1:45" hidden="1" x14ac:dyDescent="0.25">
      <c r="A33" t="s">
        <v>94</v>
      </c>
      <c r="B33" t="s">
        <v>95</v>
      </c>
      <c r="C33" s="37">
        <v>3.87</v>
      </c>
      <c r="D33" s="38">
        <f>VLOOKUP(A:A,'validated by kim'!B:AE,3,FALSE)</f>
        <v>3.87</v>
      </c>
      <c r="E33" s="39">
        <f t="shared" si="0"/>
        <v>0</v>
      </c>
      <c r="F33" s="39"/>
      <c r="G33" s="37">
        <v>0</v>
      </c>
      <c r="H33" s="38">
        <f>VLOOKUP(A:A,'validated by kim'!B:AE,4,FALSE)</f>
        <v>0</v>
      </c>
      <c r="I33" s="39">
        <f t="shared" si="1"/>
        <v>0</v>
      </c>
      <c r="J33" s="37">
        <v>0</v>
      </c>
      <c r="K33" s="38">
        <f>VLOOKUP(A:A,'validated by kim'!B:AE,5,FALSE)</f>
        <v>0</v>
      </c>
      <c r="L33" s="39">
        <f t="shared" si="2"/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s="37">
        <v>0</v>
      </c>
      <c r="V33" s="38">
        <f>VLOOKUP(A:A,'validated by kim'!B:AE,14,FALSE)</f>
        <v>0</v>
      </c>
      <c r="W33" s="39">
        <f t="shared" si="3"/>
        <v>0</v>
      </c>
      <c r="X33" s="37">
        <v>0</v>
      </c>
      <c r="Y33" s="38">
        <f>VLOOKUP(A:A,'validated by kim'!B:AE,15,FALSE)</f>
        <v>0</v>
      </c>
      <c r="Z33" s="39">
        <f t="shared" si="4"/>
        <v>0</v>
      </c>
      <c r="AA33" s="37">
        <v>3.87</v>
      </c>
      <c r="AB33" s="38">
        <f>VLOOKUP(A:A,'validated by kim'!B:AE,16,FALSE)</f>
        <v>3.87</v>
      </c>
      <c r="AC33" s="39">
        <f t="shared" si="5"/>
        <v>0</v>
      </c>
      <c r="AD33">
        <v>0</v>
      </c>
      <c r="AE33" s="37">
        <v>0</v>
      </c>
      <c r="AF33" s="38">
        <f>VLOOKUP(A:A,'validated by kim'!B:AE,18,FALSE)</f>
        <v>0</v>
      </c>
      <c r="AG33" s="39">
        <f t="shared" si="6"/>
        <v>0</v>
      </c>
      <c r="AH33" s="37">
        <v>0</v>
      </c>
      <c r="AI33" s="38">
        <f>VLOOKUP(A:A,'validated by kim'!B:AE,19,FALSE)</f>
        <v>0</v>
      </c>
      <c r="AJ33" s="39">
        <f t="shared" si="7"/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 t="s">
        <v>33</v>
      </c>
    </row>
    <row r="34" spans="1:45" x14ac:dyDescent="0.25">
      <c r="A34" t="s">
        <v>96</v>
      </c>
      <c r="D34" s="38">
        <f>VLOOKUP(A:A,'validated by kim'!B:AE,3,FALSE)</f>
        <v>174.33999999999997</v>
      </c>
      <c r="E34" s="39">
        <f t="shared" si="0"/>
        <v>174.33999999999997</v>
      </c>
    </row>
  </sheetData>
  <autoFilter ref="A1:AV34" xr:uid="{00000000-0001-0000-0000-000000000000}">
    <filterColumn colId="4">
      <filters>
        <filter val="-0.01"/>
        <filter val="174.34"/>
        <filter val="3.5"/>
        <filter val="4.06"/>
        <filter val="-4.4"/>
        <filter val="7.26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2B90-91BF-4964-8A65-E2B2E3F7F68C}">
  <dimension ref="A1:AG51"/>
  <sheetViews>
    <sheetView topLeftCell="H25" workbookViewId="0">
      <selection activeCell="U6" sqref="U6:V6"/>
    </sheetView>
  </sheetViews>
  <sheetFormatPr defaultRowHeight="15" x14ac:dyDescent="0.25"/>
  <cols>
    <col min="1" max="1" width="9.140625" style="41"/>
    <col min="3" max="3" width="16.140625" customWidth="1"/>
    <col min="5" max="5" width="18.5703125" customWidth="1"/>
    <col min="7" max="7" width="15.5703125" customWidth="1"/>
    <col min="9" max="9" width="14.7109375" customWidth="1"/>
    <col min="11" max="11" width="16" customWidth="1"/>
    <col min="13" max="13" width="14.85546875" customWidth="1"/>
    <col min="15" max="15" width="20.140625" customWidth="1"/>
    <col min="22" max="23" width="14.5703125" customWidth="1"/>
    <col min="26" max="26" width="14.7109375" customWidth="1"/>
    <col min="27" max="27" width="17.5703125" customWidth="1"/>
    <col min="31" max="31" width="11.28515625" customWidth="1"/>
  </cols>
  <sheetData>
    <row r="1" spans="1:33" x14ac:dyDescent="0.25">
      <c r="B1" s="2" t="s">
        <v>97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3" x14ac:dyDescent="0.25">
      <c r="B2" s="2" t="s">
        <v>98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3" x14ac:dyDescent="0.25">
      <c r="B3" s="2" t="s">
        <v>99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3" ht="15.75" thickBot="1" x14ac:dyDescent="0.3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3" s="9" customFormat="1" ht="12.75" x14ac:dyDescent="0.25">
      <c r="A5" s="42"/>
      <c r="B5" s="4"/>
      <c r="C5" s="5"/>
      <c r="D5" s="6" t="s">
        <v>100</v>
      </c>
      <c r="E5" s="6"/>
      <c r="F5" s="6"/>
      <c r="G5" s="6"/>
      <c r="H5" s="6"/>
      <c r="I5" s="6"/>
      <c r="J5" s="6"/>
      <c r="K5" s="6"/>
      <c r="L5" s="6"/>
      <c r="M5" s="6"/>
      <c r="N5" s="6"/>
      <c r="O5" s="7" t="s">
        <v>101</v>
      </c>
      <c r="P5" s="7"/>
      <c r="Q5" s="6" t="s">
        <v>102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8" t="s">
        <v>30</v>
      </c>
    </row>
    <row r="6" spans="1:33" s="9" customFormat="1" ht="12.75" x14ac:dyDescent="0.25">
      <c r="A6" s="42"/>
      <c r="B6" s="10"/>
      <c r="C6" s="11"/>
      <c r="D6" s="12" t="s">
        <v>103</v>
      </c>
      <c r="E6" s="12" t="s">
        <v>104</v>
      </c>
      <c r="F6" s="12"/>
      <c r="G6" s="12" t="s">
        <v>105</v>
      </c>
      <c r="H6" s="12"/>
      <c r="I6" s="12" t="s">
        <v>106</v>
      </c>
      <c r="J6" s="12"/>
      <c r="K6" s="12" t="s">
        <v>107</v>
      </c>
      <c r="L6" s="12"/>
      <c r="M6" s="12" t="s">
        <v>108</v>
      </c>
      <c r="N6" s="12"/>
      <c r="O6" s="13"/>
      <c r="P6" s="13"/>
      <c r="Q6" s="14" t="s">
        <v>109</v>
      </c>
      <c r="R6" s="14"/>
      <c r="S6" s="14" t="s">
        <v>104</v>
      </c>
      <c r="T6" s="14"/>
      <c r="U6" s="14" t="s">
        <v>105</v>
      </c>
      <c r="V6" s="14"/>
      <c r="W6" s="14" t="s">
        <v>106</v>
      </c>
      <c r="X6" s="14"/>
      <c r="Y6" s="14" t="s">
        <v>107</v>
      </c>
      <c r="Z6" s="14"/>
      <c r="AA6" s="14" t="s">
        <v>108</v>
      </c>
      <c r="AB6" s="14"/>
      <c r="AC6" s="14" t="s">
        <v>110</v>
      </c>
      <c r="AD6" s="14"/>
      <c r="AE6" s="15"/>
    </row>
    <row r="7" spans="1:33" s="9" customFormat="1" ht="13.5" thickBot="1" x14ac:dyDescent="0.3">
      <c r="A7" s="42"/>
      <c r="B7" s="16" t="s">
        <v>111</v>
      </c>
      <c r="C7" s="17" t="s">
        <v>1</v>
      </c>
      <c r="D7" s="18"/>
      <c r="E7" s="19" t="s">
        <v>112</v>
      </c>
      <c r="F7" s="19" t="s">
        <v>113</v>
      </c>
      <c r="G7" s="19" t="s">
        <v>112</v>
      </c>
      <c r="H7" s="19" t="s">
        <v>113</v>
      </c>
      <c r="I7" s="19" t="s">
        <v>112</v>
      </c>
      <c r="J7" s="19" t="s">
        <v>113</v>
      </c>
      <c r="K7" s="19" t="s">
        <v>112</v>
      </c>
      <c r="L7" s="19" t="s">
        <v>113</v>
      </c>
      <c r="M7" s="19" t="s">
        <v>112</v>
      </c>
      <c r="N7" s="19" t="s">
        <v>113</v>
      </c>
      <c r="O7" s="20" t="s">
        <v>114</v>
      </c>
      <c r="P7" s="20" t="s">
        <v>115</v>
      </c>
      <c r="Q7" s="21" t="s">
        <v>114</v>
      </c>
      <c r="R7" s="21" t="s">
        <v>115</v>
      </c>
      <c r="S7" s="21" t="s">
        <v>114</v>
      </c>
      <c r="T7" s="21" t="s">
        <v>115</v>
      </c>
      <c r="U7" s="21" t="s">
        <v>114</v>
      </c>
      <c r="V7" s="21" t="s">
        <v>115</v>
      </c>
      <c r="W7" s="21" t="s">
        <v>114</v>
      </c>
      <c r="X7" s="21" t="s">
        <v>115</v>
      </c>
      <c r="Y7" s="21" t="s">
        <v>114</v>
      </c>
      <c r="Z7" s="21" t="s">
        <v>115</v>
      </c>
      <c r="AA7" s="21" t="s">
        <v>114</v>
      </c>
      <c r="AB7" s="21" t="s">
        <v>115</v>
      </c>
      <c r="AC7" s="21" t="s">
        <v>116</v>
      </c>
      <c r="AD7" s="21" t="s">
        <v>117</v>
      </c>
      <c r="AE7" s="22"/>
    </row>
    <row r="8" spans="1:33" s="2" customFormat="1" ht="12.75" hidden="1" x14ac:dyDescent="0.2">
      <c r="A8" s="43"/>
      <c r="B8" s="23" t="s">
        <v>0</v>
      </c>
      <c r="C8" s="23" t="s">
        <v>1</v>
      </c>
      <c r="D8" s="24" t="s">
        <v>2</v>
      </c>
      <c r="E8" s="24" t="s">
        <v>3</v>
      </c>
      <c r="F8" s="24" t="s">
        <v>4</v>
      </c>
      <c r="G8" s="24" t="s">
        <v>5</v>
      </c>
      <c r="H8" s="24" t="s">
        <v>6</v>
      </c>
      <c r="I8" s="24" t="s">
        <v>7</v>
      </c>
      <c r="J8" s="24" t="s">
        <v>8</v>
      </c>
      <c r="K8" s="24" t="s">
        <v>9</v>
      </c>
      <c r="L8" s="24" t="s">
        <v>10</v>
      </c>
      <c r="M8" s="24" t="s">
        <v>11</v>
      </c>
      <c r="N8" s="24" t="s">
        <v>12</v>
      </c>
      <c r="O8" s="24" t="s">
        <v>13</v>
      </c>
      <c r="P8" s="24" t="s">
        <v>14</v>
      </c>
      <c r="Q8" s="24" t="s">
        <v>15</v>
      </c>
      <c r="R8" s="24" t="s">
        <v>16</v>
      </c>
      <c r="S8" s="24" t="s">
        <v>17</v>
      </c>
      <c r="T8" s="24" t="s">
        <v>18</v>
      </c>
      <c r="U8" s="24" t="s">
        <v>19</v>
      </c>
      <c r="V8" s="24" t="s">
        <v>20</v>
      </c>
      <c r="W8" s="24" t="s">
        <v>21</v>
      </c>
      <c r="X8" s="24" t="s">
        <v>22</v>
      </c>
      <c r="Y8" s="24" t="s">
        <v>23</v>
      </c>
      <c r="Z8" s="24" t="s">
        <v>24</v>
      </c>
      <c r="AA8" s="24" t="s">
        <v>25</v>
      </c>
      <c r="AB8" s="24" t="s">
        <v>26</v>
      </c>
      <c r="AC8" s="24" t="s">
        <v>28</v>
      </c>
      <c r="AD8" s="24" t="s">
        <v>29</v>
      </c>
      <c r="AE8" s="25" t="s">
        <v>30</v>
      </c>
    </row>
    <row r="9" spans="1:33" x14ac:dyDescent="0.25">
      <c r="B9" s="26" t="s">
        <v>118</v>
      </c>
      <c r="C9" s="27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7"/>
    </row>
    <row r="10" spans="1:33" s="32" customFormat="1" x14ac:dyDescent="0.25">
      <c r="A10" s="44"/>
      <c r="B10" s="29" t="s">
        <v>119</v>
      </c>
      <c r="C10" s="29" t="s">
        <v>120</v>
      </c>
      <c r="D10" s="30"/>
      <c r="E10" s="30"/>
      <c r="F10" s="30"/>
      <c r="G10" s="31">
        <v>8</v>
      </c>
      <c r="H10" s="31">
        <v>0.2</v>
      </c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E10" s="33">
        <f>SUM(D10:AD10)</f>
        <v>8.1999999999999993</v>
      </c>
      <c r="AF10" s="34" t="s">
        <v>121</v>
      </c>
      <c r="AG10" s="35"/>
    </row>
    <row r="11" spans="1:33" s="32" customFormat="1" x14ac:dyDescent="0.25">
      <c r="A11" s="44"/>
      <c r="B11" s="29" t="s">
        <v>72</v>
      </c>
      <c r="C11" s="29" t="s">
        <v>73</v>
      </c>
      <c r="D11" s="31">
        <v>11.98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1">
        <v>10.98</v>
      </c>
      <c r="P11" s="31">
        <v>0</v>
      </c>
      <c r="Q11" s="31">
        <v>0</v>
      </c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E11" s="33">
        <f t="shared" ref="AE11:AE50" si="0">SUM(D11:AD11)</f>
        <v>22.96</v>
      </c>
      <c r="AF11" s="34" t="s">
        <v>122</v>
      </c>
    </row>
    <row r="12" spans="1:33" s="32" customFormat="1" x14ac:dyDescent="0.25">
      <c r="A12" s="44"/>
      <c r="B12" s="29" t="s">
        <v>83</v>
      </c>
      <c r="C12" s="29" t="s">
        <v>84</v>
      </c>
      <c r="D12" s="31">
        <v>3.5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1">
        <v>0</v>
      </c>
      <c r="P12" s="31">
        <v>0</v>
      </c>
      <c r="Q12" s="31">
        <v>1.5000000000000018</v>
      </c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E12" s="33">
        <f t="shared" si="0"/>
        <v>5.0000000000000018</v>
      </c>
      <c r="AF12" s="34" t="s">
        <v>122</v>
      </c>
    </row>
    <row r="13" spans="1:33" s="32" customFormat="1" x14ac:dyDescent="0.25">
      <c r="A13" s="44"/>
      <c r="B13" s="29" t="s">
        <v>90</v>
      </c>
      <c r="C13" s="29" t="s">
        <v>91</v>
      </c>
      <c r="D13" s="31">
        <v>0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1">
        <v>0</v>
      </c>
      <c r="P13" s="31">
        <v>7.9499999999999993</v>
      </c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E13" s="33">
        <f t="shared" si="0"/>
        <v>7.9499999999999993</v>
      </c>
      <c r="AF13" s="34" t="s">
        <v>122</v>
      </c>
    </row>
    <row r="14" spans="1:33" s="32" customFormat="1" x14ac:dyDescent="0.25">
      <c r="A14" s="44"/>
      <c r="B14" s="29" t="s">
        <v>123</v>
      </c>
      <c r="C14" s="29" t="s">
        <v>124</v>
      </c>
      <c r="D14" s="31">
        <v>0</v>
      </c>
      <c r="E14" s="31">
        <v>0</v>
      </c>
      <c r="F14" s="31">
        <v>0</v>
      </c>
      <c r="G14" s="30"/>
      <c r="H14" s="30"/>
      <c r="I14" s="30"/>
      <c r="J14" s="30"/>
      <c r="K14" s="30"/>
      <c r="L14" s="30"/>
      <c r="M14" s="30"/>
      <c r="N14" s="30"/>
      <c r="O14" s="31">
        <v>0</v>
      </c>
      <c r="P14" s="31">
        <v>8</v>
      </c>
      <c r="Q14" s="31">
        <v>0</v>
      </c>
      <c r="R14" s="31">
        <v>0</v>
      </c>
      <c r="S14" s="31">
        <v>0</v>
      </c>
      <c r="T14" s="31">
        <v>0</v>
      </c>
      <c r="U14" s="30"/>
      <c r="V14" s="30"/>
      <c r="W14" s="30"/>
      <c r="X14" s="30"/>
      <c r="Y14" s="30"/>
      <c r="Z14" s="30"/>
      <c r="AA14" s="30"/>
      <c r="AB14" s="30"/>
      <c r="AE14" s="33">
        <f t="shared" si="0"/>
        <v>8</v>
      </c>
      <c r="AF14" s="34" t="s">
        <v>125</v>
      </c>
    </row>
    <row r="15" spans="1:33" s="32" customFormat="1" x14ac:dyDescent="0.25">
      <c r="A15" s="44"/>
      <c r="B15" s="29" t="s">
        <v>126</v>
      </c>
      <c r="C15" s="29" t="s">
        <v>127</v>
      </c>
      <c r="D15" s="31">
        <v>0</v>
      </c>
      <c r="E15" s="31">
        <v>0</v>
      </c>
      <c r="F15" s="31">
        <v>0</v>
      </c>
      <c r="G15" s="30"/>
      <c r="H15" s="30"/>
      <c r="I15" s="30"/>
      <c r="J15" s="30"/>
      <c r="K15" s="30"/>
      <c r="L15" s="30"/>
      <c r="M15" s="30"/>
      <c r="N15" s="30"/>
      <c r="O15" s="31">
        <v>4</v>
      </c>
      <c r="P15" s="31">
        <v>0</v>
      </c>
      <c r="Q15" s="31">
        <v>0</v>
      </c>
      <c r="R15" s="31">
        <v>0</v>
      </c>
      <c r="S15" s="31">
        <v>0</v>
      </c>
      <c r="T15" s="31">
        <v>0</v>
      </c>
      <c r="U15" s="30"/>
      <c r="V15" s="30"/>
      <c r="W15" s="30"/>
      <c r="X15" s="30"/>
      <c r="Y15" s="30"/>
      <c r="Z15" s="30"/>
      <c r="AA15" s="30"/>
      <c r="AB15" s="30"/>
      <c r="AE15" s="33">
        <f t="shared" si="0"/>
        <v>4</v>
      </c>
      <c r="AF15" s="34" t="s">
        <v>125</v>
      </c>
    </row>
    <row r="16" spans="1:33" s="32" customFormat="1" x14ac:dyDescent="0.25">
      <c r="A16" s="44"/>
      <c r="B16" s="29" t="s">
        <v>31</v>
      </c>
      <c r="C16" s="29" t="s">
        <v>32</v>
      </c>
      <c r="D16" s="31">
        <v>2</v>
      </c>
      <c r="E16" s="31">
        <v>8</v>
      </c>
      <c r="F16" s="31">
        <v>0</v>
      </c>
      <c r="G16" s="30"/>
      <c r="H16" s="30"/>
      <c r="I16" s="30"/>
      <c r="J16" s="30"/>
      <c r="K16" s="30"/>
      <c r="L16" s="30"/>
      <c r="M16" s="30"/>
      <c r="N16" s="30"/>
      <c r="O16" s="31">
        <v>0</v>
      </c>
      <c r="P16" s="31">
        <v>0</v>
      </c>
      <c r="Q16" s="31">
        <v>0</v>
      </c>
      <c r="R16" s="31">
        <v>0</v>
      </c>
      <c r="S16" s="31">
        <v>0</v>
      </c>
      <c r="T16" s="31">
        <v>8</v>
      </c>
      <c r="U16" s="30"/>
      <c r="V16" s="30"/>
      <c r="W16" s="30"/>
      <c r="X16" s="30"/>
      <c r="Y16" s="30"/>
      <c r="Z16" s="30"/>
      <c r="AA16" s="30"/>
      <c r="AB16" s="30"/>
      <c r="AE16" s="33">
        <f t="shared" si="0"/>
        <v>18</v>
      </c>
      <c r="AF16" s="34" t="s">
        <v>125</v>
      </c>
    </row>
    <row r="17" spans="1:32" s="32" customFormat="1" x14ac:dyDescent="0.25">
      <c r="A17" s="44"/>
      <c r="B17" s="29" t="s">
        <v>128</v>
      </c>
      <c r="C17" s="29" t="s">
        <v>129</v>
      </c>
      <c r="D17" s="31">
        <v>39.5</v>
      </c>
      <c r="E17" s="31">
        <v>0</v>
      </c>
      <c r="F17" s="31">
        <v>0</v>
      </c>
      <c r="G17" s="30"/>
      <c r="H17" s="30"/>
      <c r="I17" s="30"/>
      <c r="J17" s="30"/>
      <c r="K17" s="30"/>
      <c r="L17" s="30"/>
      <c r="M17" s="30"/>
      <c r="N17" s="30"/>
      <c r="O17" s="31">
        <v>0</v>
      </c>
      <c r="P17" s="31">
        <v>0</v>
      </c>
      <c r="Q17" s="31">
        <v>0</v>
      </c>
      <c r="R17" s="31">
        <v>0</v>
      </c>
      <c r="S17" s="31">
        <v>0</v>
      </c>
      <c r="T17" s="31">
        <v>0</v>
      </c>
      <c r="U17" s="30"/>
      <c r="V17" s="30"/>
      <c r="W17" s="30"/>
      <c r="X17" s="30"/>
      <c r="Y17" s="30"/>
      <c r="Z17" s="30"/>
      <c r="AA17" s="30"/>
      <c r="AB17" s="30"/>
      <c r="AE17" s="33">
        <f t="shared" si="0"/>
        <v>39.5</v>
      </c>
      <c r="AF17" s="34" t="s">
        <v>125</v>
      </c>
    </row>
    <row r="18" spans="1:32" s="32" customFormat="1" x14ac:dyDescent="0.25">
      <c r="A18" s="44"/>
      <c r="B18" s="29" t="s">
        <v>34</v>
      </c>
      <c r="C18" s="29" t="s">
        <v>35</v>
      </c>
      <c r="D18" s="31">
        <v>7.5</v>
      </c>
      <c r="E18" s="31">
        <v>0</v>
      </c>
      <c r="F18" s="31">
        <v>0</v>
      </c>
      <c r="G18" s="30"/>
      <c r="H18" s="30"/>
      <c r="I18" s="30"/>
      <c r="J18" s="30"/>
      <c r="K18" s="30"/>
      <c r="L18" s="30"/>
      <c r="M18" s="30"/>
      <c r="N18" s="30"/>
      <c r="O18" s="31">
        <v>0</v>
      </c>
      <c r="P18" s="31">
        <v>0</v>
      </c>
      <c r="Q18" s="31">
        <v>0</v>
      </c>
      <c r="R18" s="31">
        <v>7.5</v>
      </c>
      <c r="S18" s="31">
        <v>0</v>
      </c>
      <c r="T18" s="31">
        <v>0</v>
      </c>
      <c r="U18" s="30"/>
      <c r="V18" s="30"/>
      <c r="W18" s="30"/>
      <c r="X18" s="30"/>
      <c r="Y18" s="30"/>
      <c r="Z18" s="30"/>
      <c r="AA18" s="30"/>
      <c r="AB18" s="30"/>
      <c r="AE18" s="33">
        <f t="shared" si="0"/>
        <v>15</v>
      </c>
      <c r="AF18" s="34" t="s">
        <v>125</v>
      </c>
    </row>
    <row r="19" spans="1:32" s="32" customFormat="1" x14ac:dyDescent="0.25">
      <c r="A19" s="44"/>
      <c r="B19" s="29" t="s">
        <v>130</v>
      </c>
      <c r="C19" s="29" t="s">
        <v>131</v>
      </c>
      <c r="D19" s="31">
        <v>0</v>
      </c>
      <c r="E19" s="31">
        <v>0</v>
      </c>
      <c r="F19" s="31">
        <v>0</v>
      </c>
      <c r="G19" s="30"/>
      <c r="H19" s="30"/>
      <c r="I19" s="30"/>
      <c r="J19" s="30"/>
      <c r="K19" s="30"/>
      <c r="L19" s="30"/>
      <c r="M19" s="30"/>
      <c r="N19" s="30"/>
      <c r="O19" s="31">
        <v>4</v>
      </c>
      <c r="P19" s="31">
        <v>0</v>
      </c>
      <c r="Q19" s="31">
        <v>0</v>
      </c>
      <c r="R19" s="31">
        <v>0</v>
      </c>
      <c r="S19" s="31">
        <v>0</v>
      </c>
      <c r="T19" s="31">
        <v>0</v>
      </c>
      <c r="U19" s="30"/>
      <c r="V19" s="30"/>
      <c r="W19" s="30"/>
      <c r="X19" s="30"/>
      <c r="Y19" s="30"/>
      <c r="Z19" s="30"/>
      <c r="AA19" s="30"/>
      <c r="AB19" s="30"/>
      <c r="AE19" s="33">
        <f t="shared" si="0"/>
        <v>4</v>
      </c>
      <c r="AF19" s="34" t="s">
        <v>125</v>
      </c>
    </row>
    <row r="20" spans="1:32" s="32" customFormat="1" x14ac:dyDescent="0.25">
      <c r="A20" s="44"/>
      <c r="B20" s="29" t="s">
        <v>36</v>
      </c>
      <c r="C20" s="29" t="s">
        <v>37</v>
      </c>
      <c r="D20" s="31">
        <v>2</v>
      </c>
      <c r="E20" s="31">
        <v>0</v>
      </c>
      <c r="F20" s="31">
        <v>0</v>
      </c>
      <c r="G20" s="30"/>
      <c r="H20" s="30"/>
      <c r="I20" s="30"/>
      <c r="J20" s="30"/>
      <c r="K20" s="30"/>
      <c r="L20" s="30"/>
      <c r="M20" s="30"/>
      <c r="N20" s="30"/>
      <c r="O20" s="31">
        <v>2.0000000000000009</v>
      </c>
      <c r="P20" s="31">
        <v>0</v>
      </c>
      <c r="Q20" s="31">
        <v>2</v>
      </c>
      <c r="R20" s="31">
        <v>0</v>
      </c>
      <c r="S20" s="31">
        <v>0</v>
      </c>
      <c r="T20" s="31">
        <v>0</v>
      </c>
      <c r="U20" s="30"/>
      <c r="V20" s="30"/>
      <c r="W20" s="30"/>
      <c r="X20" s="30"/>
      <c r="Y20" s="30"/>
      <c r="Z20" s="30"/>
      <c r="AA20" s="30"/>
      <c r="AB20" s="30"/>
      <c r="AE20" s="33">
        <f t="shared" si="0"/>
        <v>6.0000000000000009</v>
      </c>
      <c r="AF20" s="34" t="s">
        <v>125</v>
      </c>
    </row>
    <row r="21" spans="1:32" s="32" customFormat="1" x14ac:dyDescent="0.25">
      <c r="A21" s="44"/>
      <c r="B21" s="29" t="s">
        <v>38</v>
      </c>
      <c r="C21" s="29" t="s">
        <v>39</v>
      </c>
      <c r="D21" s="31">
        <v>2.25</v>
      </c>
      <c r="E21" s="31">
        <v>0</v>
      </c>
      <c r="F21" s="31">
        <v>0</v>
      </c>
      <c r="G21" s="30"/>
      <c r="H21" s="30"/>
      <c r="I21" s="30"/>
      <c r="J21" s="30"/>
      <c r="K21" s="30"/>
      <c r="L21" s="30"/>
      <c r="M21" s="30"/>
      <c r="N21" s="30"/>
      <c r="O21" s="31">
        <v>0</v>
      </c>
      <c r="P21" s="31">
        <v>0</v>
      </c>
      <c r="Q21" s="31">
        <v>0</v>
      </c>
      <c r="R21" s="31">
        <v>0</v>
      </c>
      <c r="S21" s="31">
        <v>0</v>
      </c>
      <c r="T21" s="31">
        <v>0</v>
      </c>
      <c r="U21" s="30"/>
      <c r="V21" s="30"/>
      <c r="W21" s="30"/>
      <c r="X21" s="30"/>
      <c r="Y21" s="30"/>
      <c r="Z21" s="30"/>
      <c r="AA21" s="30"/>
      <c r="AB21" s="30"/>
      <c r="AE21" s="33">
        <f t="shared" si="0"/>
        <v>2.25</v>
      </c>
      <c r="AF21" s="34" t="s">
        <v>125</v>
      </c>
    </row>
    <row r="22" spans="1:32" s="32" customFormat="1" x14ac:dyDescent="0.25">
      <c r="A22" s="44"/>
      <c r="B22" s="29" t="s">
        <v>40</v>
      </c>
      <c r="C22" s="29" t="s">
        <v>41</v>
      </c>
      <c r="D22" s="31">
        <v>31.22</v>
      </c>
      <c r="E22" s="31">
        <v>0</v>
      </c>
      <c r="F22" s="31">
        <v>0</v>
      </c>
      <c r="G22" s="30"/>
      <c r="H22" s="30"/>
      <c r="I22" s="30"/>
      <c r="J22" s="30"/>
      <c r="K22" s="30"/>
      <c r="L22" s="30"/>
      <c r="M22" s="30"/>
      <c r="N22" s="30"/>
      <c r="O22" s="31">
        <v>0</v>
      </c>
      <c r="P22" s="31">
        <v>0</v>
      </c>
      <c r="Q22" s="31">
        <v>8</v>
      </c>
      <c r="R22" s="31">
        <v>0</v>
      </c>
      <c r="S22" s="31">
        <v>0</v>
      </c>
      <c r="T22" s="31">
        <v>0</v>
      </c>
      <c r="U22" s="30"/>
      <c r="V22" s="30"/>
      <c r="W22" s="30"/>
      <c r="X22" s="30"/>
      <c r="Y22" s="30"/>
      <c r="Z22" s="30"/>
      <c r="AA22" s="30"/>
      <c r="AB22" s="30"/>
      <c r="AE22" s="33">
        <f t="shared" si="0"/>
        <v>39.22</v>
      </c>
      <c r="AF22" s="34" t="s">
        <v>125</v>
      </c>
    </row>
    <row r="23" spans="1:32" s="32" customFormat="1" x14ac:dyDescent="0.25">
      <c r="A23" s="44"/>
      <c r="B23" s="29" t="s">
        <v>42</v>
      </c>
      <c r="C23" s="29" t="s">
        <v>43</v>
      </c>
      <c r="D23" s="31">
        <v>3</v>
      </c>
      <c r="E23" s="31">
        <v>0</v>
      </c>
      <c r="F23" s="31">
        <v>0</v>
      </c>
      <c r="G23" s="30"/>
      <c r="H23" s="30"/>
      <c r="I23" s="30"/>
      <c r="J23" s="30"/>
      <c r="K23" s="30"/>
      <c r="L23" s="30"/>
      <c r="M23" s="30"/>
      <c r="N23" s="30"/>
      <c r="O23" s="31">
        <v>0</v>
      </c>
      <c r="P23" s="31">
        <v>0</v>
      </c>
      <c r="Q23" s="31">
        <v>0</v>
      </c>
      <c r="R23" s="31">
        <v>0</v>
      </c>
      <c r="S23" s="31">
        <v>0</v>
      </c>
      <c r="T23" s="31">
        <v>0</v>
      </c>
      <c r="U23" s="30"/>
      <c r="V23" s="30"/>
      <c r="W23" s="30"/>
      <c r="X23" s="30"/>
      <c r="Y23" s="30"/>
      <c r="Z23" s="30"/>
      <c r="AA23" s="30"/>
      <c r="AB23" s="30"/>
      <c r="AE23" s="33">
        <f t="shared" si="0"/>
        <v>3</v>
      </c>
      <c r="AF23" s="34" t="s">
        <v>125</v>
      </c>
    </row>
    <row r="24" spans="1:32" s="32" customFormat="1" x14ac:dyDescent="0.25">
      <c r="A24" s="44"/>
      <c r="B24" s="29" t="s">
        <v>44</v>
      </c>
      <c r="C24" s="29" t="s">
        <v>45</v>
      </c>
      <c r="D24" s="31">
        <v>2</v>
      </c>
      <c r="E24" s="31">
        <v>0</v>
      </c>
      <c r="F24" s="31">
        <v>0</v>
      </c>
      <c r="G24" s="30"/>
      <c r="H24" s="30"/>
      <c r="I24" s="30"/>
      <c r="J24" s="30"/>
      <c r="K24" s="30"/>
      <c r="L24" s="30"/>
      <c r="M24" s="30"/>
      <c r="N24" s="30"/>
      <c r="O24" s="31">
        <v>0</v>
      </c>
      <c r="P24" s="31">
        <v>8</v>
      </c>
      <c r="Q24" s="31">
        <v>2.0000000000000018</v>
      </c>
      <c r="R24" s="31">
        <v>0</v>
      </c>
      <c r="S24" s="31">
        <v>0</v>
      </c>
      <c r="T24" s="31">
        <v>0</v>
      </c>
      <c r="U24" s="30"/>
      <c r="V24" s="30"/>
      <c r="W24" s="30"/>
      <c r="X24" s="30"/>
      <c r="Y24" s="30"/>
      <c r="Z24" s="30"/>
      <c r="AA24" s="30"/>
      <c r="AB24" s="30"/>
      <c r="AE24" s="33">
        <f t="shared" si="0"/>
        <v>12.000000000000002</v>
      </c>
      <c r="AF24" s="34" t="s">
        <v>125</v>
      </c>
    </row>
    <row r="25" spans="1:32" s="32" customFormat="1" x14ac:dyDescent="0.25">
      <c r="A25" s="44"/>
      <c r="B25" s="29" t="s">
        <v>46</v>
      </c>
      <c r="C25" s="29" t="s">
        <v>47</v>
      </c>
      <c r="D25" s="31">
        <v>12.33</v>
      </c>
      <c r="E25" s="31">
        <v>8</v>
      </c>
      <c r="F25" s="31">
        <v>2.23</v>
      </c>
      <c r="G25" s="30"/>
      <c r="H25" s="30"/>
      <c r="I25" s="30"/>
      <c r="J25" s="30"/>
      <c r="K25" s="30"/>
      <c r="L25" s="30"/>
      <c r="M25" s="30"/>
      <c r="N25" s="30"/>
      <c r="O25" s="31">
        <v>-0.45000000000000018</v>
      </c>
      <c r="P25" s="31">
        <v>7.3800000000000026</v>
      </c>
      <c r="Q25" s="31">
        <v>0</v>
      </c>
      <c r="R25" s="31">
        <v>0.62</v>
      </c>
      <c r="S25" s="31">
        <v>0.6</v>
      </c>
      <c r="T25" s="31">
        <v>0</v>
      </c>
      <c r="U25" s="30"/>
      <c r="V25" s="30"/>
      <c r="W25" s="30"/>
      <c r="X25" s="30"/>
      <c r="Y25" s="30"/>
      <c r="Z25" s="30"/>
      <c r="AA25" s="30"/>
      <c r="AB25" s="30"/>
      <c r="AE25" s="33">
        <f t="shared" si="0"/>
        <v>30.710000000000004</v>
      </c>
      <c r="AF25" s="34" t="s">
        <v>125</v>
      </c>
    </row>
    <row r="26" spans="1:32" s="32" customFormat="1" x14ac:dyDescent="0.25">
      <c r="A26" s="44"/>
      <c r="B26" s="29" t="s">
        <v>48</v>
      </c>
      <c r="C26" s="29" t="s">
        <v>49</v>
      </c>
      <c r="D26" s="31">
        <v>1</v>
      </c>
      <c r="E26" s="31">
        <v>0</v>
      </c>
      <c r="F26" s="31">
        <v>0</v>
      </c>
      <c r="G26" s="30"/>
      <c r="H26" s="30"/>
      <c r="I26" s="30"/>
      <c r="J26" s="30"/>
      <c r="K26" s="30"/>
      <c r="L26" s="30"/>
      <c r="M26" s="30"/>
      <c r="N26" s="30"/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0"/>
      <c r="V26" s="30"/>
      <c r="W26" s="30"/>
      <c r="X26" s="30"/>
      <c r="Y26" s="30"/>
      <c r="Z26" s="30"/>
      <c r="AA26" s="30"/>
      <c r="AB26" s="30"/>
      <c r="AE26" s="33">
        <f t="shared" si="0"/>
        <v>1</v>
      </c>
      <c r="AF26" s="34" t="s">
        <v>125</v>
      </c>
    </row>
    <row r="27" spans="1:32" s="32" customFormat="1" x14ac:dyDescent="0.25">
      <c r="A27" s="44"/>
      <c r="B27" s="29" t="s">
        <v>50</v>
      </c>
      <c r="C27" s="29" t="s">
        <v>51</v>
      </c>
      <c r="D27" s="31">
        <v>0</v>
      </c>
      <c r="E27" s="31">
        <v>8</v>
      </c>
      <c r="F27" s="31">
        <v>0</v>
      </c>
      <c r="G27" s="30"/>
      <c r="H27" s="30"/>
      <c r="I27" s="30"/>
      <c r="J27" s="30"/>
      <c r="K27" s="30"/>
      <c r="L27" s="30"/>
      <c r="M27" s="30"/>
      <c r="N27" s="30"/>
      <c r="O27" s="31">
        <v>0</v>
      </c>
      <c r="P27" s="31">
        <v>0</v>
      </c>
      <c r="Q27" s="31">
        <v>0</v>
      </c>
      <c r="R27" s="31">
        <v>0</v>
      </c>
      <c r="S27" s="31">
        <v>0</v>
      </c>
      <c r="T27" s="31">
        <v>8</v>
      </c>
      <c r="U27" s="30"/>
      <c r="V27" s="30"/>
      <c r="W27" s="30"/>
      <c r="X27" s="30"/>
      <c r="Y27" s="30"/>
      <c r="Z27" s="30"/>
      <c r="AA27" s="30"/>
      <c r="AB27" s="30"/>
      <c r="AE27" s="33">
        <f t="shared" si="0"/>
        <v>16</v>
      </c>
      <c r="AF27" s="34" t="s">
        <v>125</v>
      </c>
    </row>
    <row r="28" spans="1:32" s="32" customFormat="1" x14ac:dyDescent="0.25">
      <c r="A28" s="44"/>
      <c r="B28" s="29" t="s">
        <v>52</v>
      </c>
      <c r="C28" s="29" t="s">
        <v>53</v>
      </c>
      <c r="D28" s="31">
        <v>0.61000000000000121</v>
      </c>
      <c r="E28" s="31">
        <v>0</v>
      </c>
      <c r="F28" s="31">
        <v>0</v>
      </c>
      <c r="G28" s="30"/>
      <c r="H28" s="30"/>
      <c r="I28" s="30"/>
      <c r="J28" s="30"/>
      <c r="K28" s="30"/>
      <c r="L28" s="30"/>
      <c r="M28" s="30"/>
      <c r="N28" s="30"/>
      <c r="O28" s="31">
        <v>0</v>
      </c>
      <c r="P28" s="31">
        <v>0</v>
      </c>
      <c r="Q28" s="31">
        <v>0</v>
      </c>
      <c r="R28" s="31">
        <v>0</v>
      </c>
      <c r="S28" s="31">
        <v>0</v>
      </c>
      <c r="T28" s="31">
        <v>0</v>
      </c>
      <c r="U28" s="30"/>
      <c r="V28" s="30"/>
      <c r="W28" s="30"/>
      <c r="X28" s="30"/>
      <c r="Y28" s="30"/>
      <c r="Z28" s="30"/>
      <c r="AA28" s="30"/>
      <c r="AB28" s="30"/>
      <c r="AE28" s="33">
        <f t="shared" si="0"/>
        <v>0.61000000000000121</v>
      </c>
      <c r="AF28" s="34" t="s">
        <v>125</v>
      </c>
    </row>
    <row r="29" spans="1:32" s="32" customFormat="1" x14ac:dyDescent="0.25">
      <c r="A29" s="44"/>
      <c r="B29" s="29" t="s">
        <v>54</v>
      </c>
      <c r="C29" s="29" t="s">
        <v>55</v>
      </c>
      <c r="D29" s="31">
        <v>4</v>
      </c>
      <c r="E29" s="31">
        <v>0</v>
      </c>
      <c r="F29" s="31">
        <v>0</v>
      </c>
      <c r="G29" s="30"/>
      <c r="H29" s="30"/>
      <c r="I29" s="30"/>
      <c r="J29" s="30"/>
      <c r="K29" s="30"/>
      <c r="L29" s="30"/>
      <c r="M29" s="30"/>
      <c r="N29" s="30"/>
      <c r="O29" s="31">
        <v>0</v>
      </c>
      <c r="P29" s="31">
        <v>8</v>
      </c>
      <c r="Q29" s="31">
        <v>4</v>
      </c>
      <c r="R29" s="31">
        <v>0</v>
      </c>
      <c r="S29" s="31">
        <v>0</v>
      </c>
      <c r="T29" s="31">
        <v>0</v>
      </c>
      <c r="U29" s="30"/>
      <c r="V29" s="30"/>
      <c r="W29" s="30"/>
      <c r="X29" s="30"/>
      <c r="Y29" s="30"/>
      <c r="Z29" s="30"/>
      <c r="AA29" s="30"/>
      <c r="AB29" s="30"/>
      <c r="AE29" s="33">
        <f t="shared" si="0"/>
        <v>16</v>
      </c>
      <c r="AF29" s="34" t="s">
        <v>125</v>
      </c>
    </row>
    <row r="30" spans="1:32" s="32" customFormat="1" x14ac:dyDescent="0.25">
      <c r="A30" s="44"/>
      <c r="B30" s="29" t="s">
        <v>56</v>
      </c>
      <c r="C30" s="29" t="s">
        <v>57</v>
      </c>
      <c r="D30" s="31">
        <v>0</v>
      </c>
      <c r="E30" s="31">
        <v>8</v>
      </c>
      <c r="F30" s="31">
        <v>0</v>
      </c>
      <c r="G30" s="30"/>
      <c r="H30" s="30"/>
      <c r="I30" s="30"/>
      <c r="J30" s="30"/>
      <c r="K30" s="30"/>
      <c r="L30" s="30"/>
      <c r="M30" s="30"/>
      <c r="N30" s="30"/>
      <c r="O30" s="31">
        <v>0</v>
      </c>
      <c r="P30" s="31">
        <v>0</v>
      </c>
      <c r="Q30" s="31">
        <v>0</v>
      </c>
      <c r="R30" s="31">
        <v>0</v>
      </c>
      <c r="S30" s="31">
        <v>0</v>
      </c>
      <c r="T30" s="31">
        <v>8</v>
      </c>
      <c r="U30" s="30"/>
      <c r="V30" s="30"/>
      <c r="W30" s="30"/>
      <c r="X30" s="30"/>
      <c r="Y30" s="30"/>
      <c r="Z30" s="30"/>
      <c r="AA30" s="30"/>
      <c r="AB30" s="30"/>
      <c r="AE30" s="33">
        <f t="shared" si="0"/>
        <v>16</v>
      </c>
      <c r="AF30" s="34" t="s">
        <v>125</v>
      </c>
    </row>
    <row r="31" spans="1:32" s="32" customFormat="1" x14ac:dyDescent="0.25">
      <c r="A31" s="44"/>
      <c r="B31" s="29" t="s">
        <v>132</v>
      </c>
      <c r="C31" s="29" t="s">
        <v>133</v>
      </c>
      <c r="D31" s="31">
        <v>0</v>
      </c>
      <c r="E31" s="31">
        <v>0</v>
      </c>
      <c r="F31" s="31">
        <v>0</v>
      </c>
      <c r="G31" s="30"/>
      <c r="H31" s="30"/>
      <c r="I31" s="30"/>
      <c r="J31" s="30"/>
      <c r="K31" s="30"/>
      <c r="L31" s="30"/>
      <c r="M31" s="30"/>
      <c r="N31" s="30"/>
      <c r="O31" s="31">
        <v>0</v>
      </c>
      <c r="P31" s="31">
        <v>8</v>
      </c>
      <c r="Q31" s="31">
        <v>0</v>
      </c>
      <c r="R31" s="31">
        <v>0</v>
      </c>
      <c r="S31" s="31">
        <v>0</v>
      </c>
      <c r="T31" s="31">
        <v>0</v>
      </c>
      <c r="U31" s="30"/>
      <c r="V31" s="30"/>
      <c r="W31" s="30"/>
      <c r="X31" s="30"/>
      <c r="Y31" s="30"/>
      <c r="Z31" s="30"/>
      <c r="AA31" s="30"/>
      <c r="AB31" s="30"/>
      <c r="AE31" s="33">
        <f t="shared" si="0"/>
        <v>8</v>
      </c>
      <c r="AF31" s="34" t="s">
        <v>125</v>
      </c>
    </row>
    <row r="32" spans="1:32" s="32" customFormat="1" x14ac:dyDescent="0.25">
      <c r="A32" s="44"/>
      <c r="B32" s="29" t="s">
        <v>58</v>
      </c>
      <c r="C32" s="29" t="s">
        <v>59</v>
      </c>
      <c r="D32" s="31">
        <v>0</v>
      </c>
      <c r="E32" s="31">
        <v>8</v>
      </c>
      <c r="F32" s="31">
        <v>0</v>
      </c>
      <c r="G32" s="30"/>
      <c r="H32" s="30"/>
      <c r="I32" s="30"/>
      <c r="J32" s="30"/>
      <c r="K32" s="30"/>
      <c r="L32" s="30"/>
      <c r="M32" s="30"/>
      <c r="N32" s="30"/>
      <c r="O32" s="31">
        <v>0</v>
      </c>
      <c r="P32" s="31">
        <v>0</v>
      </c>
      <c r="Q32" s="31">
        <v>0</v>
      </c>
      <c r="R32" s="31">
        <v>0</v>
      </c>
      <c r="S32" s="31">
        <v>0</v>
      </c>
      <c r="T32" s="31">
        <v>8</v>
      </c>
      <c r="U32" s="30"/>
      <c r="V32" s="30"/>
      <c r="W32" s="30"/>
      <c r="X32" s="30"/>
      <c r="Y32" s="30"/>
      <c r="Z32" s="30"/>
      <c r="AA32" s="30"/>
      <c r="AB32" s="30"/>
      <c r="AE32" s="33">
        <f t="shared" si="0"/>
        <v>16</v>
      </c>
      <c r="AF32" s="34" t="s">
        <v>125</v>
      </c>
    </row>
    <row r="33" spans="1:32" s="32" customFormat="1" x14ac:dyDescent="0.25">
      <c r="A33" s="44"/>
      <c r="B33" s="29" t="s">
        <v>60</v>
      </c>
      <c r="C33" s="29" t="s">
        <v>61</v>
      </c>
      <c r="D33" s="31">
        <v>5</v>
      </c>
      <c r="E33" s="31">
        <v>0</v>
      </c>
      <c r="F33" s="31">
        <v>0</v>
      </c>
      <c r="G33" s="30"/>
      <c r="H33" s="30"/>
      <c r="I33" s="30"/>
      <c r="J33" s="30"/>
      <c r="K33" s="30"/>
      <c r="L33" s="30"/>
      <c r="M33" s="30"/>
      <c r="N33" s="30"/>
      <c r="O33" s="31">
        <v>0</v>
      </c>
      <c r="P33" s="31">
        <v>0</v>
      </c>
      <c r="Q33" s="31">
        <v>0.99999999999999822</v>
      </c>
      <c r="R33" s="31">
        <v>0</v>
      </c>
      <c r="S33" s="31">
        <v>0</v>
      </c>
      <c r="T33" s="31">
        <v>0</v>
      </c>
      <c r="U33" s="30"/>
      <c r="V33" s="30"/>
      <c r="W33" s="30"/>
      <c r="X33" s="30"/>
      <c r="Y33" s="30"/>
      <c r="Z33" s="30"/>
      <c r="AA33" s="30"/>
      <c r="AB33" s="30"/>
      <c r="AE33" s="33">
        <f t="shared" si="0"/>
        <v>5.9999999999999982</v>
      </c>
      <c r="AF33" s="34" t="s">
        <v>125</v>
      </c>
    </row>
    <row r="34" spans="1:32" s="32" customFormat="1" x14ac:dyDescent="0.25">
      <c r="A34" s="44"/>
      <c r="B34" s="29" t="s">
        <v>62</v>
      </c>
      <c r="C34" s="29" t="s">
        <v>63</v>
      </c>
      <c r="D34" s="31">
        <v>7.5</v>
      </c>
      <c r="E34" s="31">
        <v>0</v>
      </c>
      <c r="F34" s="31">
        <v>0</v>
      </c>
      <c r="G34" s="30"/>
      <c r="H34" s="30"/>
      <c r="I34" s="30"/>
      <c r="J34" s="30"/>
      <c r="K34" s="30"/>
      <c r="L34" s="30"/>
      <c r="M34" s="30"/>
      <c r="N34" s="30"/>
      <c r="O34" s="31">
        <v>0</v>
      </c>
      <c r="P34" s="31">
        <v>0</v>
      </c>
      <c r="Q34" s="31">
        <v>3.5</v>
      </c>
      <c r="R34" s="31">
        <v>0</v>
      </c>
      <c r="S34" s="31">
        <v>0</v>
      </c>
      <c r="T34" s="31">
        <v>0</v>
      </c>
      <c r="U34" s="30"/>
      <c r="V34" s="30"/>
      <c r="W34" s="30"/>
      <c r="X34" s="30"/>
      <c r="Y34" s="30"/>
      <c r="Z34" s="30"/>
      <c r="AA34" s="30"/>
      <c r="AB34" s="30"/>
      <c r="AE34" s="33">
        <f t="shared" si="0"/>
        <v>11</v>
      </c>
      <c r="AF34" s="34" t="s">
        <v>125</v>
      </c>
    </row>
    <row r="35" spans="1:32" s="32" customFormat="1" x14ac:dyDescent="0.25">
      <c r="A35" s="44"/>
      <c r="B35" s="29" t="s">
        <v>64</v>
      </c>
      <c r="C35" s="29" t="s">
        <v>134</v>
      </c>
      <c r="D35" s="31">
        <v>4</v>
      </c>
      <c r="E35" s="31">
        <v>0</v>
      </c>
      <c r="F35" s="31">
        <v>0</v>
      </c>
      <c r="G35" s="30"/>
      <c r="H35" s="30"/>
      <c r="I35" s="30"/>
      <c r="J35" s="30"/>
      <c r="K35" s="30"/>
      <c r="L35" s="30"/>
      <c r="M35" s="30"/>
      <c r="N35" s="30"/>
      <c r="O35" s="31">
        <v>0</v>
      </c>
      <c r="P35" s="31">
        <v>0</v>
      </c>
      <c r="Q35" s="31">
        <v>4</v>
      </c>
      <c r="R35" s="31">
        <v>0</v>
      </c>
      <c r="S35" s="31">
        <v>0</v>
      </c>
      <c r="T35" s="31">
        <v>0</v>
      </c>
      <c r="U35" s="30"/>
      <c r="V35" s="30"/>
      <c r="W35" s="30"/>
      <c r="X35" s="30"/>
      <c r="Y35" s="30"/>
      <c r="Z35" s="30"/>
      <c r="AA35" s="30"/>
      <c r="AB35" s="30"/>
      <c r="AE35" s="33">
        <f t="shared" si="0"/>
        <v>8</v>
      </c>
      <c r="AF35" s="34" t="s">
        <v>125</v>
      </c>
    </row>
    <row r="36" spans="1:32" s="32" customFormat="1" x14ac:dyDescent="0.25">
      <c r="A36" s="44"/>
      <c r="B36" s="29" t="s">
        <v>66</v>
      </c>
      <c r="C36" s="29" t="s">
        <v>67</v>
      </c>
      <c r="D36" s="31">
        <v>3</v>
      </c>
      <c r="E36" s="31">
        <v>0</v>
      </c>
      <c r="F36" s="31">
        <v>0</v>
      </c>
      <c r="G36" s="30"/>
      <c r="H36" s="30"/>
      <c r="I36" s="30"/>
      <c r="J36" s="30"/>
      <c r="K36" s="30"/>
      <c r="L36" s="30"/>
      <c r="M36" s="30"/>
      <c r="N36" s="30"/>
      <c r="O36" s="31">
        <v>0</v>
      </c>
      <c r="P36" s="31">
        <v>0</v>
      </c>
      <c r="Q36" s="31">
        <v>1.9999999999999996</v>
      </c>
      <c r="R36" s="31">
        <v>0</v>
      </c>
      <c r="S36" s="31">
        <v>0</v>
      </c>
      <c r="T36" s="31">
        <v>0</v>
      </c>
      <c r="U36" s="30"/>
      <c r="V36" s="30"/>
      <c r="W36" s="30"/>
      <c r="X36" s="30"/>
      <c r="Y36" s="30"/>
      <c r="Z36" s="30"/>
      <c r="AA36" s="30"/>
      <c r="AB36" s="30"/>
      <c r="AE36" s="33">
        <f t="shared" si="0"/>
        <v>5</v>
      </c>
      <c r="AF36" s="34" t="s">
        <v>125</v>
      </c>
    </row>
    <row r="37" spans="1:32" s="32" customFormat="1" x14ac:dyDescent="0.25">
      <c r="A37" s="44"/>
      <c r="B37" s="29" t="s">
        <v>68</v>
      </c>
      <c r="C37" s="29" t="s">
        <v>69</v>
      </c>
      <c r="D37" s="31">
        <v>7</v>
      </c>
      <c r="E37" s="31">
        <v>0</v>
      </c>
      <c r="F37" s="31">
        <v>0</v>
      </c>
      <c r="G37" s="30"/>
      <c r="H37" s="30"/>
      <c r="I37" s="30"/>
      <c r="J37" s="30"/>
      <c r="K37" s="30"/>
      <c r="L37" s="30"/>
      <c r="M37" s="30"/>
      <c r="N37" s="30"/>
      <c r="O37" s="31">
        <v>0</v>
      </c>
      <c r="P37" s="31">
        <v>32</v>
      </c>
      <c r="Q37" s="31">
        <v>7</v>
      </c>
      <c r="R37" s="31">
        <v>0</v>
      </c>
      <c r="S37" s="31">
        <v>0</v>
      </c>
      <c r="T37" s="31">
        <v>0</v>
      </c>
      <c r="U37" s="30"/>
      <c r="V37" s="30"/>
      <c r="W37" s="30"/>
      <c r="X37" s="30"/>
      <c r="Y37" s="30"/>
      <c r="Z37" s="30"/>
      <c r="AA37" s="30"/>
      <c r="AB37" s="30"/>
      <c r="AE37" s="33">
        <f t="shared" si="0"/>
        <v>46</v>
      </c>
      <c r="AF37" s="34" t="s">
        <v>125</v>
      </c>
    </row>
    <row r="38" spans="1:32" s="32" customFormat="1" x14ac:dyDescent="0.25">
      <c r="A38" s="44"/>
      <c r="B38" s="29" t="s">
        <v>70</v>
      </c>
      <c r="C38" s="29" t="s">
        <v>71</v>
      </c>
      <c r="D38" s="31">
        <v>7.6300000000000008</v>
      </c>
      <c r="E38" s="31">
        <v>0</v>
      </c>
      <c r="F38" s="31">
        <v>0</v>
      </c>
      <c r="G38" s="30"/>
      <c r="H38" s="30"/>
      <c r="I38" s="30"/>
      <c r="J38" s="30"/>
      <c r="K38" s="30"/>
      <c r="L38" s="30"/>
      <c r="M38" s="30"/>
      <c r="N38" s="30"/>
      <c r="O38" s="31">
        <v>0</v>
      </c>
      <c r="P38" s="31">
        <v>0</v>
      </c>
      <c r="Q38" s="31">
        <v>7.63</v>
      </c>
      <c r="R38" s="31">
        <v>0</v>
      </c>
      <c r="S38" s="31">
        <v>0</v>
      </c>
      <c r="T38" s="31">
        <v>0</v>
      </c>
      <c r="U38" s="30"/>
      <c r="V38" s="30"/>
      <c r="W38" s="30"/>
      <c r="X38" s="30"/>
      <c r="Y38" s="30"/>
      <c r="Z38" s="30"/>
      <c r="AA38" s="30"/>
      <c r="AB38" s="30"/>
      <c r="AE38" s="33">
        <f t="shared" si="0"/>
        <v>15.260000000000002</v>
      </c>
      <c r="AF38" s="34" t="s">
        <v>125</v>
      </c>
    </row>
    <row r="39" spans="1:32" s="32" customFormat="1" x14ac:dyDescent="0.25">
      <c r="A39" s="44"/>
      <c r="B39" s="29" t="s">
        <v>72</v>
      </c>
      <c r="C39" s="29" t="s">
        <v>73</v>
      </c>
      <c r="D39" s="31">
        <v>2</v>
      </c>
      <c r="E39" s="31">
        <v>0</v>
      </c>
      <c r="F39" s="31">
        <v>0</v>
      </c>
      <c r="G39" s="30"/>
      <c r="H39" s="30"/>
      <c r="I39" s="30"/>
      <c r="J39" s="30"/>
      <c r="K39" s="30"/>
      <c r="L39" s="30"/>
      <c r="M39" s="30"/>
      <c r="N39" s="30"/>
      <c r="O39" s="31">
        <v>1</v>
      </c>
      <c r="P39" s="31">
        <v>0</v>
      </c>
      <c r="Q39" s="31">
        <v>0.99999999999999956</v>
      </c>
      <c r="R39" s="31">
        <v>0</v>
      </c>
      <c r="S39" s="31">
        <v>0</v>
      </c>
      <c r="T39" s="31">
        <v>0</v>
      </c>
      <c r="U39" s="30"/>
      <c r="V39" s="30"/>
      <c r="W39" s="30"/>
      <c r="X39" s="30"/>
      <c r="Y39" s="30"/>
      <c r="Z39" s="30"/>
      <c r="AA39" s="30"/>
      <c r="AB39" s="30"/>
      <c r="AE39" s="33">
        <f t="shared" si="0"/>
        <v>3.9999999999999996</v>
      </c>
      <c r="AF39" s="34" t="s">
        <v>125</v>
      </c>
    </row>
    <row r="40" spans="1:32" s="32" customFormat="1" x14ac:dyDescent="0.25">
      <c r="A40" s="44"/>
      <c r="B40" s="29" t="s">
        <v>75</v>
      </c>
      <c r="C40" s="29" t="s">
        <v>76</v>
      </c>
      <c r="D40" s="31">
        <v>8</v>
      </c>
      <c r="E40" s="31">
        <v>0</v>
      </c>
      <c r="F40" s="31">
        <v>0</v>
      </c>
      <c r="G40" s="30"/>
      <c r="H40" s="30"/>
      <c r="I40" s="30"/>
      <c r="J40" s="30"/>
      <c r="K40" s="30"/>
      <c r="L40" s="30"/>
      <c r="M40" s="30"/>
      <c r="N40" s="30"/>
      <c r="O40" s="31">
        <v>0</v>
      </c>
      <c r="P40" s="31">
        <v>0</v>
      </c>
      <c r="Q40" s="31">
        <v>4</v>
      </c>
      <c r="R40" s="31">
        <v>0</v>
      </c>
      <c r="S40" s="31">
        <v>0</v>
      </c>
      <c r="T40" s="31">
        <v>0</v>
      </c>
      <c r="U40" s="30"/>
      <c r="V40" s="30"/>
      <c r="W40" s="30"/>
      <c r="X40" s="30"/>
      <c r="Y40" s="30"/>
      <c r="Z40" s="30"/>
      <c r="AA40" s="30"/>
      <c r="AB40" s="30"/>
      <c r="AE40" s="33">
        <f t="shared" si="0"/>
        <v>12</v>
      </c>
      <c r="AF40" s="34" t="s">
        <v>125</v>
      </c>
    </row>
    <row r="41" spans="1:32" s="44" customFormat="1" x14ac:dyDescent="0.25">
      <c r="A41" s="44" t="s">
        <v>141</v>
      </c>
      <c r="B41" s="46" t="s">
        <v>77</v>
      </c>
      <c r="C41" s="46" t="s">
        <v>78</v>
      </c>
      <c r="D41" s="47">
        <v>0</v>
      </c>
      <c r="E41" s="47">
        <v>7.45</v>
      </c>
      <c r="F41" s="47">
        <v>0</v>
      </c>
      <c r="G41" s="48"/>
      <c r="H41" s="48"/>
      <c r="I41" s="48"/>
      <c r="J41" s="48"/>
      <c r="K41" s="48"/>
      <c r="L41" s="48"/>
      <c r="M41" s="48"/>
      <c r="N41" s="48"/>
      <c r="O41" s="47">
        <v>9.25</v>
      </c>
      <c r="P41" s="47">
        <v>1</v>
      </c>
      <c r="Q41" s="47">
        <v>0</v>
      </c>
      <c r="R41" s="47">
        <v>0</v>
      </c>
      <c r="S41" s="47">
        <v>0</v>
      </c>
      <c r="T41" s="47">
        <v>0</v>
      </c>
      <c r="U41" s="48"/>
      <c r="V41" s="48"/>
      <c r="W41" s="48"/>
      <c r="X41" s="48"/>
      <c r="Y41" s="48"/>
      <c r="Z41" s="48"/>
      <c r="AA41" s="48"/>
      <c r="AB41" s="48"/>
      <c r="AE41" s="49">
        <f t="shared" si="0"/>
        <v>17.7</v>
      </c>
      <c r="AF41" s="45" t="s">
        <v>125</v>
      </c>
    </row>
    <row r="42" spans="1:32" s="32" customFormat="1" x14ac:dyDescent="0.25">
      <c r="A42" s="44" t="s">
        <v>142</v>
      </c>
      <c r="B42" s="29" t="s">
        <v>79</v>
      </c>
      <c r="C42" s="29" t="s">
        <v>135</v>
      </c>
      <c r="D42" s="31">
        <v>0</v>
      </c>
      <c r="E42" s="31">
        <v>8</v>
      </c>
      <c r="F42" s="31">
        <v>0</v>
      </c>
      <c r="G42" s="30"/>
      <c r="H42" s="30"/>
      <c r="I42" s="30"/>
      <c r="J42" s="30"/>
      <c r="K42" s="30"/>
      <c r="L42" s="30"/>
      <c r="M42" s="30"/>
      <c r="N42" s="30"/>
      <c r="O42" s="31">
        <v>0</v>
      </c>
      <c r="P42" s="31">
        <v>0</v>
      </c>
      <c r="Q42" s="31">
        <v>0</v>
      </c>
      <c r="R42" s="31">
        <v>0</v>
      </c>
      <c r="S42" s="31">
        <v>0.13</v>
      </c>
      <c r="T42" s="31">
        <v>8</v>
      </c>
      <c r="U42" s="30"/>
      <c r="V42" s="30"/>
      <c r="W42" s="30"/>
      <c r="X42" s="30"/>
      <c r="Y42" s="30"/>
      <c r="Z42" s="30"/>
      <c r="AA42" s="30"/>
      <c r="AB42" s="30"/>
      <c r="AE42" s="33">
        <f t="shared" si="0"/>
        <v>16.130000000000003</v>
      </c>
      <c r="AF42" s="34" t="s">
        <v>125</v>
      </c>
    </row>
    <row r="43" spans="1:32" s="32" customFormat="1" x14ac:dyDescent="0.25">
      <c r="A43" s="44"/>
      <c r="B43" s="29" t="s">
        <v>136</v>
      </c>
      <c r="C43" s="29" t="s">
        <v>137</v>
      </c>
      <c r="D43" s="31">
        <v>0</v>
      </c>
      <c r="E43" s="31">
        <v>0</v>
      </c>
      <c r="F43" s="31">
        <v>0</v>
      </c>
      <c r="G43" s="30"/>
      <c r="H43" s="30"/>
      <c r="I43" s="30"/>
      <c r="J43" s="30"/>
      <c r="K43" s="30"/>
      <c r="L43" s="30"/>
      <c r="M43" s="30"/>
      <c r="N43" s="30"/>
      <c r="O43" s="31">
        <v>0</v>
      </c>
      <c r="P43" s="31">
        <v>24</v>
      </c>
      <c r="Q43" s="31">
        <v>0</v>
      </c>
      <c r="R43" s="31">
        <v>0</v>
      </c>
      <c r="S43" s="31">
        <v>0</v>
      </c>
      <c r="T43" s="31">
        <v>0</v>
      </c>
      <c r="U43" s="30"/>
      <c r="V43" s="30"/>
      <c r="W43" s="30"/>
      <c r="X43" s="30"/>
      <c r="Y43" s="30"/>
      <c r="Z43" s="30"/>
      <c r="AA43" s="30"/>
      <c r="AB43" s="30"/>
      <c r="AE43" s="33">
        <f t="shared" si="0"/>
        <v>24</v>
      </c>
      <c r="AF43" s="34" t="s">
        <v>125</v>
      </c>
    </row>
    <row r="44" spans="1:32" s="32" customFormat="1" x14ac:dyDescent="0.25">
      <c r="A44" s="44"/>
      <c r="B44" s="29" t="s">
        <v>81</v>
      </c>
      <c r="C44" s="29" t="s">
        <v>82</v>
      </c>
      <c r="D44" s="31">
        <v>3.4499999999999993</v>
      </c>
      <c r="E44" s="31">
        <v>0</v>
      </c>
      <c r="F44" s="31">
        <v>0</v>
      </c>
      <c r="G44" s="30"/>
      <c r="H44" s="30"/>
      <c r="I44" s="30"/>
      <c r="J44" s="30"/>
      <c r="K44" s="30"/>
      <c r="L44" s="30"/>
      <c r="M44" s="30"/>
      <c r="N44" s="30"/>
      <c r="O44" s="31">
        <v>0</v>
      </c>
      <c r="P44" s="31">
        <v>0</v>
      </c>
      <c r="Q44" s="31">
        <v>0</v>
      </c>
      <c r="R44" s="31">
        <v>0</v>
      </c>
      <c r="S44" s="31">
        <v>0</v>
      </c>
      <c r="T44" s="31">
        <v>0</v>
      </c>
      <c r="U44" s="30"/>
      <c r="V44" s="30"/>
      <c r="W44" s="30"/>
      <c r="X44" s="30"/>
      <c r="Y44" s="30"/>
      <c r="Z44" s="30"/>
      <c r="AA44" s="30"/>
      <c r="AB44" s="30"/>
      <c r="AE44" s="33">
        <f t="shared" si="0"/>
        <v>3.4499999999999993</v>
      </c>
      <c r="AF44" s="34" t="s">
        <v>125</v>
      </c>
    </row>
    <row r="45" spans="1:32" s="32" customFormat="1" x14ac:dyDescent="0.25">
      <c r="A45" s="44"/>
      <c r="B45" s="29" t="s">
        <v>85</v>
      </c>
      <c r="C45" s="29" t="s">
        <v>86</v>
      </c>
      <c r="D45" s="31">
        <v>0</v>
      </c>
      <c r="E45" s="31">
        <v>8</v>
      </c>
      <c r="F45" s="31">
        <v>4</v>
      </c>
      <c r="G45" s="30"/>
      <c r="H45" s="30"/>
      <c r="I45" s="30"/>
      <c r="J45" s="30"/>
      <c r="K45" s="30"/>
      <c r="L45" s="30"/>
      <c r="M45" s="30"/>
      <c r="N45" s="30"/>
      <c r="O45" s="31">
        <v>0</v>
      </c>
      <c r="P45" s="31">
        <v>0</v>
      </c>
      <c r="Q45" s="31">
        <v>0</v>
      </c>
      <c r="R45" s="31">
        <v>0</v>
      </c>
      <c r="S45" s="31">
        <v>4</v>
      </c>
      <c r="T45" s="31">
        <v>8</v>
      </c>
      <c r="U45" s="30"/>
      <c r="V45" s="30"/>
      <c r="W45" s="30"/>
      <c r="X45" s="30"/>
      <c r="Y45" s="30"/>
      <c r="Z45" s="30"/>
      <c r="AA45" s="30"/>
      <c r="AB45" s="30"/>
      <c r="AE45" s="33">
        <f t="shared" si="0"/>
        <v>24</v>
      </c>
      <c r="AF45" s="34" t="s">
        <v>125</v>
      </c>
    </row>
    <row r="46" spans="1:32" s="32" customFormat="1" x14ac:dyDescent="0.25">
      <c r="A46" s="44"/>
      <c r="B46" s="29" t="s">
        <v>87</v>
      </c>
      <c r="C46" s="29" t="s">
        <v>88</v>
      </c>
      <c r="D46" s="31">
        <v>0</v>
      </c>
      <c r="E46" s="31">
        <v>0</v>
      </c>
      <c r="F46" s="31">
        <v>0</v>
      </c>
      <c r="G46" s="30"/>
      <c r="H46" s="30"/>
      <c r="I46" s="30"/>
      <c r="J46" s="30"/>
      <c r="K46" s="30"/>
      <c r="L46" s="30"/>
      <c r="M46" s="30"/>
      <c r="N46" s="30"/>
      <c r="O46" s="31">
        <v>0</v>
      </c>
      <c r="P46" s="31">
        <v>39.92</v>
      </c>
      <c r="Q46" s="31">
        <v>0</v>
      </c>
      <c r="R46" s="31">
        <v>0</v>
      </c>
      <c r="S46" s="31">
        <v>0</v>
      </c>
      <c r="T46" s="31">
        <v>0</v>
      </c>
      <c r="U46" s="30"/>
      <c r="V46" s="30"/>
      <c r="W46" s="30"/>
      <c r="X46" s="30"/>
      <c r="Y46" s="30"/>
      <c r="Z46" s="30"/>
      <c r="AA46" s="30"/>
      <c r="AB46" s="30"/>
      <c r="AE46" s="33">
        <f t="shared" si="0"/>
        <v>39.92</v>
      </c>
      <c r="AF46" s="34" t="s">
        <v>125</v>
      </c>
    </row>
    <row r="47" spans="1:32" s="32" customFormat="1" x14ac:dyDescent="0.25">
      <c r="A47" s="44"/>
      <c r="B47" s="29" t="s">
        <v>90</v>
      </c>
      <c r="C47" s="29" t="s">
        <v>91</v>
      </c>
      <c r="D47" s="31">
        <v>0</v>
      </c>
      <c r="E47" s="31">
        <v>8</v>
      </c>
      <c r="F47" s="31">
        <v>8.1199999999999992</v>
      </c>
      <c r="G47" s="30"/>
      <c r="H47" s="30"/>
      <c r="I47" s="30"/>
      <c r="J47" s="30"/>
      <c r="K47" s="30"/>
      <c r="L47" s="30"/>
      <c r="M47" s="30"/>
      <c r="N47" s="30"/>
      <c r="O47" s="31">
        <v>4</v>
      </c>
      <c r="P47" s="31">
        <v>0</v>
      </c>
      <c r="Q47" s="31">
        <v>0</v>
      </c>
      <c r="R47" s="31">
        <v>0</v>
      </c>
      <c r="S47" s="31">
        <v>4</v>
      </c>
      <c r="T47" s="31">
        <v>8</v>
      </c>
      <c r="U47" s="30"/>
      <c r="V47" s="30"/>
      <c r="W47" s="30"/>
      <c r="X47" s="30"/>
      <c r="Y47" s="30"/>
      <c r="Z47" s="30"/>
      <c r="AA47" s="30"/>
      <c r="AB47" s="30"/>
      <c r="AE47" s="33">
        <f t="shared" si="0"/>
        <v>32.119999999999997</v>
      </c>
      <c r="AF47" s="34" t="s">
        <v>125</v>
      </c>
    </row>
    <row r="48" spans="1:32" s="32" customFormat="1" x14ac:dyDescent="0.25">
      <c r="A48" s="44"/>
      <c r="B48" s="29" t="s">
        <v>138</v>
      </c>
      <c r="C48" s="29" t="s">
        <v>139</v>
      </c>
      <c r="D48" s="31">
        <v>0</v>
      </c>
      <c r="E48" s="31">
        <v>0</v>
      </c>
      <c r="F48" s="31">
        <v>0</v>
      </c>
      <c r="G48" s="30"/>
      <c r="H48" s="30"/>
      <c r="I48" s="30"/>
      <c r="J48" s="30"/>
      <c r="K48" s="30"/>
      <c r="L48" s="30"/>
      <c r="M48" s="30"/>
      <c r="N48" s="30"/>
      <c r="O48" s="31">
        <v>0</v>
      </c>
      <c r="P48" s="31">
        <v>16</v>
      </c>
      <c r="Q48" s="31">
        <v>0</v>
      </c>
      <c r="R48" s="31">
        <v>0</v>
      </c>
      <c r="S48" s="30"/>
      <c r="T48" s="30"/>
      <c r="U48" s="30"/>
      <c r="V48" s="30"/>
      <c r="W48" s="30"/>
      <c r="X48" s="30"/>
      <c r="Y48" s="30"/>
      <c r="Z48" s="30"/>
      <c r="AA48" s="30"/>
      <c r="AB48" s="30"/>
      <c r="AE48" s="33">
        <f t="shared" si="0"/>
        <v>16</v>
      </c>
      <c r="AF48" s="34" t="s">
        <v>125</v>
      </c>
    </row>
    <row r="49" spans="1:32" s="32" customFormat="1" x14ac:dyDescent="0.25">
      <c r="A49" s="44"/>
      <c r="B49" s="29" t="s">
        <v>92</v>
      </c>
      <c r="C49" s="29" t="s">
        <v>93</v>
      </c>
      <c r="D49" s="31">
        <v>0</v>
      </c>
      <c r="E49" s="31">
        <v>8</v>
      </c>
      <c r="F49" s="31">
        <v>0.97</v>
      </c>
      <c r="G49" s="30"/>
      <c r="H49" s="30"/>
      <c r="I49" s="30"/>
      <c r="J49" s="30"/>
      <c r="K49" s="30"/>
      <c r="L49" s="30"/>
      <c r="M49" s="30"/>
      <c r="N49" s="30"/>
      <c r="O49" s="31">
        <v>0</v>
      </c>
      <c r="P49" s="31">
        <v>0</v>
      </c>
      <c r="Q49" s="31">
        <v>0</v>
      </c>
      <c r="R49" s="31">
        <v>0</v>
      </c>
      <c r="S49" s="30"/>
      <c r="T49" s="30"/>
      <c r="U49" s="30"/>
      <c r="V49" s="30"/>
      <c r="W49" s="30"/>
      <c r="X49" s="30"/>
      <c r="Y49" s="30"/>
      <c r="Z49" s="30"/>
      <c r="AA49" s="30"/>
      <c r="AB49" s="30"/>
      <c r="AE49" s="33">
        <f t="shared" si="0"/>
        <v>8.9700000000000006</v>
      </c>
      <c r="AF49" s="34" t="s">
        <v>125</v>
      </c>
    </row>
    <row r="50" spans="1:32" s="32" customFormat="1" x14ac:dyDescent="0.25">
      <c r="A50" s="44"/>
      <c r="B50" s="29" t="s">
        <v>94</v>
      </c>
      <c r="C50" s="29" t="s">
        <v>95</v>
      </c>
      <c r="D50" s="31">
        <v>3.87</v>
      </c>
      <c r="E50" s="31">
        <v>0</v>
      </c>
      <c r="F50" s="31">
        <v>0</v>
      </c>
      <c r="G50" s="30"/>
      <c r="H50" s="30"/>
      <c r="I50" s="30"/>
      <c r="J50" s="30"/>
      <c r="K50" s="30"/>
      <c r="L50" s="30"/>
      <c r="M50" s="30"/>
      <c r="N50" s="30"/>
      <c r="O50" s="31">
        <v>0</v>
      </c>
      <c r="P50" s="31">
        <v>0</v>
      </c>
      <c r="Q50" s="31">
        <v>3.87</v>
      </c>
      <c r="R50" s="31">
        <v>0</v>
      </c>
      <c r="S50" s="30"/>
      <c r="T50" s="30"/>
      <c r="U50" s="30"/>
      <c r="V50" s="30"/>
      <c r="W50" s="30"/>
      <c r="X50" s="30"/>
      <c r="Y50" s="30"/>
      <c r="Z50" s="30"/>
      <c r="AA50" s="30"/>
      <c r="AB50" s="30"/>
      <c r="AE50" s="33">
        <f t="shared" si="0"/>
        <v>7.74</v>
      </c>
      <c r="AF50" s="34" t="s">
        <v>125</v>
      </c>
    </row>
    <row r="51" spans="1:32" s="34" customFormat="1" ht="12.75" x14ac:dyDescent="0.2">
      <c r="A51" s="45"/>
      <c r="B51" s="34" t="s">
        <v>96</v>
      </c>
      <c r="D51" s="36">
        <f t="shared" ref="D51:AD51" si="1">SUM(D10:D50)</f>
        <v>174.33999999999997</v>
      </c>
      <c r="E51" s="36">
        <f t="shared" si="1"/>
        <v>79.45</v>
      </c>
      <c r="F51" s="36">
        <f t="shared" si="1"/>
        <v>15.32</v>
      </c>
      <c r="G51" s="36">
        <f t="shared" si="1"/>
        <v>8</v>
      </c>
      <c r="H51" s="36">
        <f t="shared" si="1"/>
        <v>0.2</v>
      </c>
      <c r="I51" s="36">
        <f t="shared" si="1"/>
        <v>0</v>
      </c>
      <c r="J51" s="36">
        <f t="shared" si="1"/>
        <v>0</v>
      </c>
      <c r="K51" s="36">
        <f t="shared" si="1"/>
        <v>0</v>
      </c>
      <c r="L51" s="36">
        <f t="shared" si="1"/>
        <v>0</v>
      </c>
      <c r="M51" s="36">
        <f t="shared" si="1"/>
        <v>0</v>
      </c>
      <c r="N51" s="36">
        <f t="shared" si="1"/>
        <v>0</v>
      </c>
      <c r="O51" s="36">
        <f t="shared" si="1"/>
        <v>34.78</v>
      </c>
      <c r="P51" s="36">
        <f t="shared" si="1"/>
        <v>160.25</v>
      </c>
      <c r="Q51" s="36">
        <f t="shared" si="1"/>
        <v>51.5</v>
      </c>
      <c r="R51" s="36">
        <f t="shared" si="1"/>
        <v>8.1199999999999992</v>
      </c>
      <c r="S51" s="36">
        <f t="shared" si="1"/>
        <v>8.73</v>
      </c>
      <c r="T51" s="36">
        <f t="shared" si="1"/>
        <v>56</v>
      </c>
      <c r="U51" s="36">
        <f t="shared" si="1"/>
        <v>0</v>
      </c>
      <c r="V51" s="36">
        <f t="shared" si="1"/>
        <v>0</v>
      </c>
      <c r="W51" s="36">
        <f t="shared" si="1"/>
        <v>0</v>
      </c>
      <c r="X51" s="36">
        <f t="shared" si="1"/>
        <v>0</v>
      </c>
      <c r="Y51" s="36">
        <f t="shared" si="1"/>
        <v>0</v>
      </c>
      <c r="Z51" s="36">
        <f t="shared" si="1"/>
        <v>0</v>
      </c>
      <c r="AA51" s="36">
        <f t="shared" si="1"/>
        <v>0</v>
      </c>
      <c r="AB51" s="36">
        <f t="shared" si="1"/>
        <v>0</v>
      </c>
      <c r="AC51" s="36">
        <f t="shared" si="1"/>
        <v>0</v>
      </c>
      <c r="AD51" s="36">
        <f t="shared" si="1"/>
        <v>0</v>
      </c>
      <c r="AE51" s="36">
        <f>SUM(AE10:AE50)</f>
        <v>596.69000000000005</v>
      </c>
    </row>
  </sheetData>
  <mergeCells count="17">
    <mergeCell ref="AC6:AD6"/>
    <mergeCell ref="Q6:R6"/>
    <mergeCell ref="S6:T6"/>
    <mergeCell ref="U6:V6"/>
    <mergeCell ref="W6:X6"/>
    <mergeCell ref="Y6:Z6"/>
    <mergeCell ref="AA6:AB6"/>
    <mergeCell ref="D5:N5"/>
    <mergeCell ref="O5:P6"/>
    <mergeCell ref="Q5:AD5"/>
    <mergeCell ref="AE5:AE7"/>
    <mergeCell ref="D6:D7"/>
    <mergeCell ref="E6:F6"/>
    <mergeCell ref="G6:H6"/>
    <mergeCell ref="I6:J6"/>
    <mergeCell ref="K6:L6"/>
    <mergeCell ref="M6:N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 Report</vt:lpstr>
      <vt:lpstr>validated by kim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Janella Rosales</cp:lastModifiedBy>
  <dcterms:created xsi:type="dcterms:W3CDTF">2024-12-03T10:42:31Z</dcterms:created>
  <dcterms:modified xsi:type="dcterms:W3CDTF">2024-12-04T08:22:06Z</dcterms:modified>
</cp:coreProperties>
</file>