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9\"/>
    </mc:Choice>
  </mc:AlternateContent>
  <xr:revisionPtr revIDLastSave="0" documentId="13_ncr:1_{061E5677-E19D-4104-9506-85599FE005E0}" xr6:coauthVersionLast="47" xr6:coauthVersionMax="47" xr10:uidLastSave="{00000000-0000-0000-0000-000000000000}"/>
  <bookViews>
    <workbookView xWindow="-120" yWindow="-120" windowWidth="29040" windowHeight="15720" tabRatio="606" firstSheet="1" activeTab="5" xr2:uid="{00000000-000D-0000-FFFF-FFFF00000000}"/>
  </bookViews>
  <sheets>
    <sheet name="5. Overtime" sheetId="137" r:id="rId1"/>
    <sheet name="5. Overtime (2)" sheetId="141" r:id="rId2"/>
    <sheet name="6. Lates and Absences (2)" sheetId="140" r:id="rId3"/>
    <sheet name="6. Lates and Absences (3)" sheetId="142" r:id="rId4"/>
    <sheet name="October 26- November 10, 2024" sheetId="143" state="hidden" r:id="rId5"/>
    <sheet name="Overtime Oct26- Nov10, 2024 " sheetId="144" r:id="rId6"/>
    <sheet name="Late and Absences Oct26 Nov10" sheetId="145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'5. Overtime'!$C$1:$C$9328</definedName>
    <definedName name="_xlnm._FilterDatabase" localSheetId="1" hidden="1">'5. Overtime (2)'!$A$5:$AD$8</definedName>
    <definedName name="_xlnm._FilterDatabase" localSheetId="2" hidden="1">'6. Lates and Absences (2)'!$A$5:$G$5</definedName>
    <definedName name="_xlnm._FilterDatabase" localSheetId="3" hidden="1">'6. Lates and Absences (3)'!$A$5:$G$5</definedName>
    <definedName name="_xlnm._FilterDatabase" localSheetId="6" hidden="1">'Late and Absences Oct26 Nov10'!$A$1:$N$47</definedName>
    <definedName name="_xlnm._FilterDatabase" localSheetId="4" hidden="1">'October 26- November 10, 2024'!$A$1:$AU$60</definedName>
    <definedName name="_xlnm._FilterDatabase" localSheetId="5" hidden="1">'Overtime Oct26- Nov10, 2024 '!$A$1:$AZ$46</definedName>
    <definedName name="DATA" localSheetId="0">RAW [1]Data!$A$1:INDEX(RAW [1]Data!$K:$K,COUNTA(RAW [1]Data!$A:$A)+1)</definedName>
    <definedName name="DATA" localSheetId="1">RAW [1]Data!$A$1:INDEX(RAW [1]Data!$K:$K,COUNTA(RAW [1]Data!$A:$A)+1)</definedName>
    <definedName name="DATA" localSheetId="2">RAW [1]Data!$A$1:INDEX(RAW [1]Data!$K:$K,COUNTA(RAW [1]Data!$A:$A)+1)</definedName>
    <definedName name="DATA" localSheetId="3">RAW [1]Data!$A$1:INDEX(RAW [1]Data!$K:$K,COUNTA(RAW [1]Data!$A:$A)+1)</definedName>
    <definedName name="DATA">RAW [1]Data!$A$1:INDEX(RAW [1]Data!$K:$K,COUNTA(RAW [1]Data!$A:$A)+1)</definedName>
    <definedName name="Job_Grade">OFFSET([2]Tables!$AA$2,0,0,COUNTA([2]Tables!#REF!),1)</definedName>
    <definedName name="OnetimeDeduct" localSheetId="0">OFFSET('[3]9. One-time Deductions RAW DATA'!$A$1,0,0,COUNTA('[3]9. One-time Deductions RAW DATA'!$A:$A),4)</definedName>
    <definedName name="OnetimeDeduct" localSheetId="1">OFFSET('[4]9. One-time Deductions RAW DATA'!$A$1,0,0,COUNTA('[4]9. One-time Deductions RAW DATA'!$A:$A),4)</definedName>
    <definedName name="OnetimeDeduct" localSheetId="2">OFFSET('[3]9. One-time Deductions RAW DATA'!$A$1,0,0,COUNTA('[3]9. One-time Deductions RAW DATA'!$A:$A),4)</definedName>
    <definedName name="OnetimeDeduct" localSheetId="3">OFFSET('[4]9. One-time Deductions RAW DATA'!$A$1,0,0,COUNTA('[4]9. One-time Deductions RAW DATA'!$A:$A),4)</definedName>
    <definedName name="OnetimeDeduct">OFFSET('[5]9. One-time Deductions RAW DATA'!$A$1,0,0,COUNTA('[5]9. One-time Deductions RAW DATA'!$A:$A),4)</definedName>
    <definedName name="OnetimeEarning" localSheetId="0">OFFSET('[3]7. One-time Earnings(RAW DATA)'!$A$1,0,0,COUNTA('[3]7. One-time Earnings(RAW DATA)'!$A:$A),5)</definedName>
    <definedName name="OnetimeEarning" localSheetId="1">OFFSET('[4]7. One-time Earnings(RAW DATA)'!$A$1,0,0,COUNTA('[4]7. One-time Earnings(RAW DATA)'!$A:$A),5)</definedName>
    <definedName name="OnetimeEarning" localSheetId="2">OFFSET('[3]7. One-time Earnings(RAW DATA)'!$A$1,0,0,COUNTA('[3]7. One-time Earnings(RAW DATA)'!$A:$A),5)</definedName>
    <definedName name="OnetimeEarning" localSheetId="3">OFFSET('[4]7. One-time Earnings(RAW DATA)'!$A$1,0,0,COUNTA('[4]7. One-time Earnings(RAW DATA)'!$A:$A),5)</definedName>
    <definedName name="OnetimeEarning">OFFSET('[5]7. One-time Earnings(RAW DATA)'!$A$1,0,0,COUNTA('[5]7. One-time Earnings(RAW DATA)'!$A:$A),5)</definedName>
    <definedName name="Overtime" localSheetId="0">OFFSET('[3]5. OT RAW DATA'!$A$1,0,0,COUNTA('[3]5. OT RAW DATA'!$A:$A),4)</definedName>
    <definedName name="Overtime" localSheetId="1">OFFSET('[4]5. OT RAW DATA'!$A$1,0,0,COUNTA('[4]5. OT RAW DATA'!$A:$A),4)</definedName>
    <definedName name="Overtime" localSheetId="2">OFFSET('[3]5. OT RAW DATA'!$A$1,0,0,COUNTA('[3]5. OT RAW DATA'!$A:$A),4)</definedName>
    <definedName name="Overtime" localSheetId="3">OFFSET('[4]5. OT RAW DATA'!$A$1,0,0,COUNTA('[4]5. OT RAW DATA'!$A:$A),4)</definedName>
    <definedName name="Overtime">OFFSET('[5]5. OT RAW DATA'!$A$1,0,0,COUNTA('[5]5. OT RAW DATA'!$A:$A),4)</definedName>
    <definedName name="PivData" localSheetId="0">OFFSET('[3]3. Masterfile Update'!$A$1,0,0,COUNTA('[3]3. Masterfile Update'!$A:$A),6)</definedName>
    <definedName name="PivData" localSheetId="1">OFFSET('[4]3. Masterfile Update'!$A$1,0,0,COUNTA('[4]3. Masterfile Update'!$A:$A),6)</definedName>
    <definedName name="PivData" localSheetId="2">OFFSET('[3]3. Masterfile Update'!$A$1,0,0,COUNTA('[3]3. Masterfile Update'!$A:$A),6)</definedName>
    <definedName name="PivData" localSheetId="3">OFFSET('[4]3. Masterfile Update'!$A$1,0,0,COUNTA('[4]3. Masterfile Update'!$A:$A),6)</definedName>
    <definedName name="PivData">OFFSET(#REF!,0,0,COUNTA(#REF!),6)</definedName>
    <definedName name="SalaryGradeDynamic">OFFSET([2]Tables!$Z$2,0,0,COUNTA([2]Tables!#REF!),1)</definedName>
  </definedNames>
  <calcPr calcId="191029"/>
  <fileRecoveryPr repairLoad="1"/>
</workbook>
</file>

<file path=xl/calcChain.xml><?xml version="1.0" encoding="utf-8"?>
<calcChain xmlns="http://schemas.openxmlformats.org/spreadsheetml/2006/main">
  <c r="F13" i="144" l="1"/>
  <c r="F4" i="145"/>
  <c r="F16" i="145"/>
  <c r="F17" i="145"/>
  <c r="F20" i="145"/>
  <c r="F32" i="145"/>
  <c r="F33" i="145"/>
  <c r="F36" i="145"/>
  <c r="F2" i="145"/>
  <c r="M3" i="145"/>
  <c r="M6" i="145"/>
  <c r="M17" i="145"/>
  <c r="M18" i="145"/>
  <c r="M19" i="145"/>
  <c r="M22" i="145"/>
  <c r="M34" i="145"/>
  <c r="M35" i="145"/>
  <c r="M38" i="145"/>
  <c r="L3" i="145"/>
  <c r="L4" i="145"/>
  <c r="M4" i="145" s="1"/>
  <c r="L5" i="145"/>
  <c r="M5" i="145" s="1"/>
  <c r="L6" i="145"/>
  <c r="L7" i="145"/>
  <c r="M7" i="145" s="1"/>
  <c r="L8" i="145"/>
  <c r="M8" i="145" s="1"/>
  <c r="L9" i="145"/>
  <c r="M9" i="145" s="1"/>
  <c r="L10" i="145"/>
  <c r="M10" i="145" s="1"/>
  <c r="L11" i="145"/>
  <c r="M11" i="145" s="1"/>
  <c r="L12" i="145"/>
  <c r="M12" i="145" s="1"/>
  <c r="L13" i="145"/>
  <c r="M13" i="145" s="1"/>
  <c r="L14" i="145"/>
  <c r="M14" i="145" s="1"/>
  <c r="L15" i="145"/>
  <c r="M15" i="145" s="1"/>
  <c r="L16" i="145"/>
  <c r="M16" i="145" s="1"/>
  <c r="L17" i="145"/>
  <c r="L18" i="145"/>
  <c r="L19" i="145"/>
  <c r="L20" i="145"/>
  <c r="M20" i="145" s="1"/>
  <c r="L21" i="145"/>
  <c r="M21" i="145" s="1"/>
  <c r="L22" i="145"/>
  <c r="L23" i="145"/>
  <c r="M23" i="145" s="1"/>
  <c r="L24" i="145"/>
  <c r="M24" i="145" s="1"/>
  <c r="L25" i="145"/>
  <c r="M25" i="145" s="1"/>
  <c r="L26" i="145"/>
  <c r="M26" i="145" s="1"/>
  <c r="L27" i="145"/>
  <c r="M27" i="145" s="1"/>
  <c r="L28" i="145"/>
  <c r="M28" i="145" s="1"/>
  <c r="L29" i="145"/>
  <c r="M29" i="145" s="1"/>
  <c r="L30" i="145"/>
  <c r="M30" i="145" s="1"/>
  <c r="L31" i="145"/>
  <c r="M31" i="145" s="1"/>
  <c r="L32" i="145"/>
  <c r="M32" i="145" s="1"/>
  <c r="L33" i="145"/>
  <c r="M33" i="145" s="1"/>
  <c r="L34" i="145"/>
  <c r="L35" i="145"/>
  <c r="L36" i="145"/>
  <c r="M36" i="145" s="1"/>
  <c r="L37" i="145"/>
  <c r="M37" i="145" s="1"/>
  <c r="L38" i="145"/>
  <c r="L39" i="145"/>
  <c r="M39" i="145" s="1"/>
  <c r="L40" i="145"/>
  <c r="M40" i="145" s="1"/>
  <c r="L41" i="145"/>
  <c r="M41" i="145" s="1"/>
  <c r="L42" i="145"/>
  <c r="M42" i="145" s="1"/>
  <c r="L43" i="145"/>
  <c r="M43" i="145" s="1"/>
  <c r="L44" i="145"/>
  <c r="M44" i="145" s="1"/>
  <c r="L45" i="145"/>
  <c r="M45" i="145" s="1"/>
  <c r="L46" i="145"/>
  <c r="M46" i="145" s="1"/>
  <c r="L47" i="145"/>
  <c r="M47" i="145" s="1"/>
  <c r="L2" i="145"/>
  <c r="M2" i="145" s="1"/>
  <c r="H2" i="145"/>
  <c r="H3" i="145"/>
  <c r="I3" i="145" s="1"/>
  <c r="H4" i="145"/>
  <c r="I4" i="145" s="1"/>
  <c r="H5" i="145"/>
  <c r="I5" i="145" s="1"/>
  <c r="H6" i="145"/>
  <c r="I6" i="145" s="1"/>
  <c r="H7" i="145"/>
  <c r="I7" i="145" s="1"/>
  <c r="H8" i="145"/>
  <c r="I8" i="145" s="1"/>
  <c r="H9" i="145"/>
  <c r="I9" i="145" s="1"/>
  <c r="H10" i="145"/>
  <c r="I10" i="145" s="1"/>
  <c r="H11" i="145"/>
  <c r="I11" i="145" s="1"/>
  <c r="H12" i="145"/>
  <c r="I12" i="145" s="1"/>
  <c r="H13" i="145"/>
  <c r="I13" i="145" s="1"/>
  <c r="H14" i="145"/>
  <c r="I14" i="145" s="1"/>
  <c r="H15" i="145"/>
  <c r="I15" i="145" s="1"/>
  <c r="H16" i="145"/>
  <c r="I16" i="145" s="1"/>
  <c r="H17" i="145"/>
  <c r="I17" i="145" s="1"/>
  <c r="H18" i="145"/>
  <c r="I18" i="145" s="1"/>
  <c r="H19" i="145"/>
  <c r="I19" i="145" s="1"/>
  <c r="H20" i="145"/>
  <c r="I20" i="145" s="1"/>
  <c r="H21" i="145"/>
  <c r="I21" i="145" s="1"/>
  <c r="H22" i="145"/>
  <c r="I22" i="145" s="1"/>
  <c r="H23" i="145"/>
  <c r="I23" i="145" s="1"/>
  <c r="H24" i="145"/>
  <c r="I24" i="145" s="1"/>
  <c r="H25" i="145"/>
  <c r="I25" i="145" s="1"/>
  <c r="H26" i="145"/>
  <c r="I26" i="145" s="1"/>
  <c r="H27" i="145"/>
  <c r="I27" i="145" s="1"/>
  <c r="H28" i="145"/>
  <c r="I28" i="145" s="1"/>
  <c r="H29" i="145"/>
  <c r="I29" i="145" s="1"/>
  <c r="H30" i="145"/>
  <c r="I30" i="145" s="1"/>
  <c r="H31" i="145"/>
  <c r="I31" i="145" s="1"/>
  <c r="H32" i="145"/>
  <c r="I32" i="145" s="1"/>
  <c r="H33" i="145"/>
  <c r="I33" i="145" s="1"/>
  <c r="H34" i="145"/>
  <c r="I34" i="145" s="1"/>
  <c r="H35" i="145"/>
  <c r="I35" i="145" s="1"/>
  <c r="H36" i="145"/>
  <c r="I36" i="145" s="1"/>
  <c r="H37" i="145"/>
  <c r="I37" i="145" s="1"/>
  <c r="H38" i="145"/>
  <c r="I38" i="145" s="1"/>
  <c r="H39" i="145"/>
  <c r="I39" i="145" s="1"/>
  <c r="H40" i="145"/>
  <c r="I40" i="145" s="1"/>
  <c r="H41" i="145"/>
  <c r="I41" i="145" s="1"/>
  <c r="H42" i="145"/>
  <c r="I42" i="145" s="1"/>
  <c r="H43" i="145"/>
  <c r="I43" i="145" s="1"/>
  <c r="H44" i="145"/>
  <c r="I44" i="145" s="1"/>
  <c r="H45" i="145"/>
  <c r="I45" i="145" s="1"/>
  <c r="H46" i="145"/>
  <c r="I46" i="145" s="1"/>
  <c r="H47" i="145"/>
  <c r="I47" i="145" s="1"/>
  <c r="I2" i="145"/>
  <c r="E2" i="145"/>
  <c r="E3" i="145"/>
  <c r="F3" i="145" s="1"/>
  <c r="E4" i="145"/>
  <c r="E5" i="145"/>
  <c r="F5" i="145" s="1"/>
  <c r="E6" i="145"/>
  <c r="F6" i="145" s="1"/>
  <c r="E7" i="145"/>
  <c r="F7" i="145" s="1"/>
  <c r="E8" i="145"/>
  <c r="F8" i="145" s="1"/>
  <c r="E9" i="145"/>
  <c r="F9" i="145" s="1"/>
  <c r="E10" i="145"/>
  <c r="F10" i="145" s="1"/>
  <c r="E11" i="145"/>
  <c r="F11" i="145" s="1"/>
  <c r="E12" i="145"/>
  <c r="F12" i="145" s="1"/>
  <c r="E13" i="145"/>
  <c r="F13" i="145" s="1"/>
  <c r="E14" i="145"/>
  <c r="F14" i="145" s="1"/>
  <c r="E15" i="145"/>
  <c r="F15" i="145" s="1"/>
  <c r="E16" i="145"/>
  <c r="E17" i="145"/>
  <c r="E18" i="145"/>
  <c r="F18" i="145" s="1"/>
  <c r="E19" i="145"/>
  <c r="F19" i="145" s="1"/>
  <c r="E20" i="145"/>
  <c r="E21" i="145"/>
  <c r="F21" i="145" s="1"/>
  <c r="E22" i="145"/>
  <c r="F22" i="145" s="1"/>
  <c r="E23" i="145"/>
  <c r="F23" i="145" s="1"/>
  <c r="E24" i="145"/>
  <c r="F24" i="145" s="1"/>
  <c r="E25" i="145"/>
  <c r="F25" i="145" s="1"/>
  <c r="E26" i="145"/>
  <c r="F26" i="145" s="1"/>
  <c r="E27" i="145"/>
  <c r="F27" i="145" s="1"/>
  <c r="E28" i="145"/>
  <c r="F28" i="145" s="1"/>
  <c r="E29" i="145"/>
  <c r="F29" i="145" s="1"/>
  <c r="E30" i="145"/>
  <c r="F30" i="145" s="1"/>
  <c r="E31" i="145"/>
  <c r="F31" i="145" s="1"/>
  <c r="E32" i="145"/>
  <c r="E33" i="145"/>
  <c r="E34" i="145"/>
  <c r="F34" i="145" s="1"/>
  <c r="E35" i="145"/>
  <c r="F35" i="145" s="1"/>
  <c r="E36" i="145"/>
  <c r="E37" i="145"/>
  <c r="F37" i="145" s="1"/>
  <c r="E38" i="145"/>
  <c r="F38" i="145" s="1"/>
  <c r="E39" i="145"/>
  <c r="F39" i="145" s="1"/>
  <c r="E40" i="145"/>
  <c r="F40" i="145" s="1"/>
  <c r="E41" i="145"/>
  <c r="F41" i="145" s="1"/>
  <c r="E42" i="145"/>
  <c r="F42" i="145" s="1"/>
  <c r="E43" i="145"/>
  <c r="F43" i="145" s="1"/>
  <c r="E44" i="145"/>
  <c r="F44" i="145" s="1"/>
  <c r="E45" i="145"/>
  <c r="F45" i="145" s="1"/>
  <c r="E46" i="145"/>
  <c r="F46" i="145" s="1"/>
  <c r="E47" i="145"/>
  <c r="F47" i="145" s="1"/>
  <c r="AF19" i="144"/>
  <c r="AB3" i="144"/>
  <c r="AC3" i="144" s="1"/>
  <c r="AB4" i="144"/>
  <c r="AC4" i="144" s="1"/>
  <c r="AB5" i="144"/>
  <c r="AC5" i="144" s="1"/>
  <c r="AB6" i="144"/>
  <c r="AC6" i="144" s="1"/>
  <c r="AB7" i="144"/>
  <c r="AC7" i="144" s="1"/>
  <c r="AB8" i="144"/>
  <c r="AC8" i="144" s="1"/>
  <c r="AB9" i="144"/>
  <c r="AC9" i="144" s="1"/>
  <c r="AB10" i="144"/>
  <c r="AC10" i="144" s="1"/>
  <c r="AB11" i="144"/>
  <c r="AC11" i="144" s="1"/>
  <c r="AB12" i="144"/>
  <c r="AC12" i="144" s="1"/>
  <c r="AB13" i="144"/>
  <c r="AC13" i="144" s="1"/>
  <c r="AB14" i="144"/>
  <c r="AC14" i="144" s="1"/>
  <c r="AB15" i="144"/>
  <c r="AC15" i="144" s="1"/>
  <c r="AB16" i="144"/>
  <c r="AC16" i="144" s="1"/>
  <c r="AB17" i="144"/>
  <c r="AC17" i="144" s="1"/>
  <c r="AB18" i="144"/>
  <c r="AC18" i="144" s="1"/>
  <c r="AB19" i="144"/>
  <c r="AC19" i="144" s="1"/>
  <c r="AB20" i="144"/>
  <c r="AC20" i="144" s="1"/>
  <c r="AB21" i="144"/>
  <c r="AC21" i="144" s="1"/>
  <c r="AB22" i="144"/>
  <c r="AC22" i="144" s="1"/>
  <c r="AB23" i="144"/>
  <c r="AC23" i="144" s="1"/>
  <c r="AB24" i="144"/>
  <c r="AC24" i="144" s="1"/>
  <c r="AB25" i="144"/>
  <c r="AC25" i="144" s="1"/>
  <c r="AB26" i="144"/>
  <c r="AC26" i="144" s="1"/>
  <c r="AB27" i="144"/>
  <c r="AC27" i="144" s="1"/>
  <c r="AB28" i="144"/>
  <c r="AC28" i="144" s="1"/>
  <c r="AB29" i="144"/>
  <c r="AC29" i="144" s="1"/>
  <c r="AB30" i="144"/>
  <c r="AC30" i="144" s="1"/>
  <c r="AB31" i="144"/>
  <c r="AC31" i="144" s="1"/>
  <c r="AB32" i="144"/>
  <c r="AC32" i="144" s="1"/>
  <c r="AB33" i="144"/>
  <c r="AC33" i="144" s="1"/>
  <c r="AB34" i="144"/>
  <c r="AC34" i="144" s="1"/>
  <c r="AB35" i="144"/>
  <c r="AC35" i="144" s="1"/>
  <c r="AB36" i="144"/>
  <c r="AC36" i="144" s="1"/>
  <c r="AB37" i="144"/>
  <c r="AC37" i="144" s="1"/>
  <c r="AB38" i="144"/>
  <c r="AC38" i="144" s="1"/>
  <c r="AB39" i="144"/>
  <c r="AC39" i="144" s="1"/>
  <c r="AB40" i="144"/>
  <c r="AC40" i="144" s="1"/>
  <c r="AB41" i="144"/>
  <c r="AC41" i="144" s="1"/>
  <c r="AB42" i="144"/>
  <c r="AC42" i="144" s="1"/>
  <c r="AB43" i="144"/>
  <c r="AC43" i="144" s="1"/>
  <c r="AB44" i="144"/>
  <c r="AC44" i="144" s="1"/>
  <c r="AB45" i="144"/>
  <c r="AC45" i="144" s="1"/>
  <c r="AB46" i="144"/>
  <c r="AC46" i="144" s="1"/>
  <c r="AE3" i="144"/>
  <c r="AF3" i="144" s="1"/>
  <c r="AE4" i="144"/>
  <c r="AF4" i="144" s="1"/>
  <c r="AE5" i="144"/>
  <c r="AF5" i="144" s="1"/>
  <c r="AE6" i="144"/>
  <c r="AF6" i="144" s="1"/>
  <c r="AE7" i="144"/>
  <c r="AF7" i="144" s="1"/>
  <c r="AE8" i="144"/>
  <c r="AF8" i="144" s="1"/>
  <c r="AE9" i="144"/>
  <c r="AF9" i="144" s="1"/>
  <c r="AE10" i="144"/>
  <c r="AF10" i="144" s="1"/>
  <c r="AE11" i="144"/>
  <c r="AF11" i="144" s="1"/>
  <c r="AE12" i="144"/>
  <c r="AF12" i="144" s="1"/>
  <c r="AE13" i="144"/>
  <c r="AF13" i="144" s="1"/>
  <c r="AE14" i="144"/>
  <c r="AF14" i="144" s="1"/>
  <c r="AE15" i="144"/>
  <c r="AF15" i="144" s="1"/>
  <c r="AE16" i="144"/>
  <c r="AF16" i="144" s="1"/>
  <c r="AE17" i="144"/>
  <c r="AF17" i="144" s="1"/>
  <c r="AE18" i="144"/>
  <c r="AF18" i="144" s="1"/>
  <c r="AE19" i="144"/>
  <c r="AE20" i="144"/>
  <c r="AF20" i="144" s="1"/>
  <c r="AE21" i="144"/>
  <c r="AF21" i="144" s="1"/>
  <c r="AE22" i="144"/>
  <c r="AF22" i="144" s="1"/>
  <c r="AE23" i="144"/>
  <c r="AF23" i="144" s="1"/>
  <c r="AE24" i="144"/>
  <c r="AF24" i="144" s="1"/>
  <c r="AE25" i="144"/>
  <c r="AF25" i="144" s="1"/>
  <c r="AE26" i="144"/>
  <c r="AF26" i="144" s="1"/>
  <c r="AE27" i="144"/>
  <c r="AF27" i="144" s="1"/>
  <c r="AE28" i="144"/>
  <c r="AF28" i="144" s="1"/>
  <c r="AE29" i="144"/>
  <c r="AF29" i="144" s="1"/>
  <c r="AE30" i="144"/>
  <c r="AF30" i="144" s="1"/>
  <c r="AE31" i="144"/>
  <c r="AF31" i="144" s="1"/>
  <c r="AE32" i="144"/>
  <c r="AF32" i="144" s="1"/>
  <c r="AE33" i="144"/>
  <c r="AF33" i="144" s="1"/>
  <c r="AE34" i="144"/>
  <c r="AF34" i="144" s="1"/>
  <c r="AE35" i="144"/>
  <c r="AF35" i="144" s="1"/>
  <c r="AE36" i="144"/>
  <c r="AF36" i="144" s="1"/>
  <c r="AE37" i="144"/>
  <c r="AF37" i="144" s="1"/>
  <c r="AE38" i="144"/>
  <c r="AF38" i="144" s="1"/>
  <c r="AE39" i="144"/>
  <c r="AF39" i="144" s="1"/>
  <c r="AE40" i="144"/>
  <c r="AF40" i="144" s="1"/>
  <c r="AE41" i="144"/>
  <c r="AF41" i="144" s="1"/>
  <c r="AE42" i="144"/>
  <c r="AF42" i="144" s="1"/>
  <c r="AE43" i="144"/>
  <c r="AF43" i="144" s="1"/>
  <c r="AE44" i="144"/>
  <c r="AF44" i="144" s="1"/>
  <c r="AE45" i="144"/>
  <c r="AF45" i="144" s="1"/>
  <c r="AE46" i="144"/>
  <c r="AF46" i="144" s="1"/>
  <c r="AH3" i="144"/>
  <c r="AI3" i="144" s="1"/>
  <c r="AH4" i="144"/>
  <c r="AI4" i="144" s="1"/>
  <c r="AH5" i="144"/>
  <c r="AI5" i="144" s="1"/>
  <c r="AH6" i="144"/>
  <c r="AI6" i="144" s="1"/>
  <c r="AH7" i="144"/>
  <c r="AI7" i="144" s="1"/>
  <c r="AH8" i="144"/>
  <c r="AI8" i="144" s="1"/>
  <c r="AH9" i="144"/>
  <c r="AI9" i="144" s="1"/>
  <c r="AH10" i="144"/>
  <c r="AI10" i="144" s="1"/>
  <c r="AH11" i="144"/>
  <c r="AI11" i="144" s="1"/>
  <c r="AH12" i="144"/>
  <c r="AI12" i="144" s="1"/>
  <c r="AH13" i="144"/>
  <c r="AI13" i="144" s="1"/>
  <c r="AH14" i="144"/>
  <c r="AI14" i="144" s="1"/>
  <c r="AH15" i="144"/>
  <c r="AI15" i="144" s="1"/>
  <c r="AH16" i="144"/>
  <c r="AI16" i="144" s="1"/>
  <c r="AH17" i="144"/>
  <c r="AI17" i="144" s="1"/>
  <c r="AH18" i="144"/>
  <c r="AI18" i="144" s="1"/>
  <c r="AH19" i="144"/>
  <c r="AI19" i="144" s="1"/>
  <c r="AH20" i="144"/>
  <c r="AI20" i="144" s="1"/>
  <c r="AH21" i="144"/>
  <c r="AI21" i="144" s="1"/>
  <c r="AH22" i="144"/>
  <c r="AI22" i="144" s="1"/>
  <c r="AH23" i="144"/>
  <c r="AI23" i="144" s="1"/>
  <c r="AH24" i="144"/>
  <c r="AI24" i="144" s="1"/>
  <c r="AH25" i="144"/>
  <c r="AI25" i="144" s="1"/>
  <c r="AH26" i="144"/>
  <c r="AI26" i="144" s="1"/>
  <c r="AH27" i="144"/>
  <c r="AI27" i="144" s="1"/>
  <c r="AH28" i="144"/>
  <c r="AI28" i="144" s="1"/>
  <c r="AH29" i="144"/>
  <c r="AI29" i="144" s="1"/>
  <c r="AH30" i="144"/>
  <c r="AI30" i="144" s="1"/>
  <c r="AH31" i="144"/>
  <c r="AI31" i="144" s="1"/>
  <c r="AH32" i="144"/>
  <c r="AI32" i="144" s="1"/>
  <c r="AH33" i="144"/>
  <c r="AI33" i="144" s="1"/>
  <c r="AH34" i="144"/>
  <c r="AI34" i="144" s="1"/>
  <c r="AH35" i="144"/>
  <c r="AI35" i="144" s="1"/>
  <c r="AH36" i="144"/>
  <c r="AI36" i="144" s="1"/>
  <c r="AH37" i="144"/>
  <c r="AI37" i="144" s="1"/>
  <c r="AH38" i="144"/>
  <c r="AI38" i="144" s="1"/>
  <c r="AH39" i="144"/>
  <c r="AI39" i="144" s="1"/>
  <c r="AH40" i="144"/>
  <c r="AI40" i="144" s="1"/>
  <c r="AH41" i="144"/>
  <c r="AI41" i="144" s="1"/>
  <c r="AH42" i="144"/>
  <c r="AI42" i="144" s="1"/>
  <c r="AH43" i="144"/>
  <c r="AI43" i="144" s="1"/>
  <c r="AH44" i="144"/>
  <c r="AI44" i="144" s="1"/>
  <c r="AH45" i="144"/>
  <c r="AI45" i="144" s="1"/>
  <c r="AH46" i="144"/>
  <c r="AI46" i="144" s="1"/>
  <c r="AK3" i="144"/>
  <c r="AL3" i="144" s="1"/>
  <c r="AK4" i="144"/>
  <c r="AL4" i="144" s="1"/>
  <c r="AK5" i="144"/>
  <c r="AL5" i="144" s="1"/>
  <c r="AK6" i="144"/>
  <c r="AL6" i="144" s="1"/>
  <c r="AK7" i="144"/>
  <c r="AL7" i="144" s="1"/>
  <c r="AK8" i="144"/>
  <c r="AL8" i="144" s="1"/>
  <c r="AK9" i="144"/>
  <c r="AL9" i="144" s="1"/>
  <c r="AK10" i="144"/>
  <c r="AL10" i="144" s="1"/>
  <c r="AK11" i="144"/>
  <c r="AL11" i="144" s="1"/>
  <c r="AK12" i="144"/>
  <c r="AL12" i="144" s="1"/>
  <c r="AK13" i="144"/>
  <c r="AL13" i="144" s="1"/>
  <c r="AK14" i="144"/>
  <c r="AL14" i="144" s="1"/>
  <c r="AK15" i="144"/>
  <c r="AL15" i="144" s="1"/>
  <c r="AK16" i="144"/>
  <c r="AL16" i="144" s="1"/>
  <c r="AK17" i="144"/>
  <c r="AL17" i="144" s="1"/>
  <c r="AK18" i="144"/>
  <c r="AL18" i="144" s="1"/>
  <c r="AK19" i="144"/>
  <c r="AL19" i="144" s="1"/>
  <c r="AK20" i="144"/>
  <c r="AL20" i="144" s="1"/>
  <c r="AK21" i="144"/>
  <c r="AL21" i="144" s="1"/>
  <c r="AK22" i="144"/>
  <c r="AL22" i="144" s="1"/>
  <c r="AK23" i="144"/>
  <c r="AL23" i="144" s="1"/>
  <c r="AK24" i="144"/>
  <c r="AL24" i="144" s="1"/>
  <c r="AK25" i="144"/>
  <c r="AL25" i="144" s="1"/>
  <c r="AK26" i="144"/>
  <c r="AL26" i="144" s="1"/>
  <c r="AK27" i="144"/>
  <c r="AL27" i="144" s="1"/>
  <c r="AK28" i="144"/>
  <c r="AL28" i="144" s="1"/>
  <c r="AK29" i="144"/>
  <c r="AL29" i="144" s="1"/>
  <c r="AK30" i="144"/>
  <c r="AL30" i="144" s="1"/>
  <c r="AK31" i="144"/>
  <c r="AL31" i="144" s="1"/>
  <c r="AK32" i="144"/>
  <c r="AL32" i="144" s="1"/>
  <c r="AK33" i="144"/>
  <c r="AL33" i="144" s="1"/>
  <c r="AK34" i="144"/>
  <c r="AL34" i="144" s="1"/>
  <c r="AK35" i="144"/>
  <c r="AL35" i="144" s="1"/>
  <c r="AK36" i="144"/>
  <c r="AL36" i="144" s="1"/>
  <c r="AK37" i="144"/>
  <c r="AL37" i="144" s="1"/>
  <c r="AK38" i="144"/>
  <c r="AL38" i="144" s="1"/>
  <c r="AK39" i="144"/>
  <c r="AL39" i="144" s="1"/>
  <c r="AK40" i="144"/>
  <c r="AL40" i="144" s="1"/>
  <c r="AK41" i="144"/>
  <c r="AL41" i="144" s="1"/>
  <c r="AK42" i="144"/>
  <c r="AL42" i="144" s="1"/>
  <c r="AK43" i="144"/>
  <c r="AL43" i="144" s="1"/>
  <c r="AK44" i="144"/>
  <c r="AL44" i="144" s="1"/>
  <c r="AK45" i="144"/>
  <c r="AL45" i="144" s="1"/>
  <c r="AK46" i="144"/>
  <c r="AL46" i="144" s="1"/>
  <c r="AK2" i="144"/>
  <c r="AL2" i="144" s="1"/>
  <c r="AH2" i="144"/>
  <c r="AI2" i="144" s="1"/>
  <c r="AE2" i="144"/>
  <c r="AF2" i="144" s="1"/>
  <c r="AB2" i="144"/>
  <c r="AC2" i="144" s="1"/>
  <c r="Y3" i="144"/>
  <c r="Z3" i="144" s="1"/>
  <c r="Y4" i="144"/>
  <c r="Z4" i="144" s="1"/>
  <c r="Y5" i="144"/>
  <c r="Z5" i="144" s="1"/>
  <c r="Y6" i="144"/>
  <c r="Z6" i="144" s="1"/>
  <c r="Y7" i="144"/>
  <c r="Z7" i="144" s="1"/>
  <c r="Y8" i="144"/>
  <c r="Z8" i="144" s="1"/>
  <c r="Y9" i="144"/>
  <c r="Z9" i="144" s="1"/>
  <c r="Y10" i="144"/>
  <c r="Z10" i="144" s="1"/>
  <c r="Y11" i="144"/>
  <c r="Z11" i="144" s="1"/>
  <c r="Y12" i="144"/>
  <c r="Z12" i="144" s="1"/>
  <c r="Y13" i="144"/>
  <c r="Z13" i="144" s="1"/>
  <c r="Y14" i="144"/>
  <c r="Z14" i="144" s="1"/>
  <c r="Y15" i="144"/>
  <c r="Z15" i="144" s="1"/>
  <c r="Y16" i="144"/>
  <c r="Z16" i="144" s="1"/>
  <c r="Y17" i="144"/>
  <c r="Z17" i="144" s="1"/>
  <c r="Y18" i="144"/>
  <c r="Z18" i="144" s="1"/>
  <c r="Y19" i="144"/>
  <c r="Z19" i="144" s="1"/>
  <c r="Y20" i="144"/>
  <c r="Z20" i="144" s="1"/>
  <c r="Y21" i="144"/>
  <c r="Z21" i="144" s="1"/>
  <c r="Y22" i="144"/>
  <c r="Z22" i="144" s="1"/>
  <c r="Y23" i="144"/>
  <c r="Z23" i="144" s="1"/>
  <c r="Y24" i="144"/>
  <c r="Z24" i="144" s="1"/>
  <c r="Y25" i="144"/>
  <c r="Z25" i="144" s="1"/>
  <c r="Y26" i="144"/>
  <c r="Z26" i="144" s="1"/>
  <c r="Y27" i="144"/>
  <c r="Z27" i="144" s="1"/>
  <c r="Y28" i="144"/>
  <c r="Z28" i="144" s="1"/>
  <c r="Y29" i="144"/>
  <c r="Z29" i="144" s="1"/>
  <c r="Y30" i="144"/>
  <c r="Z30" i="144" s="1"/>
  <c r="Y31" i="144"/>
  <c r="Z31" i="144" s="1"/>
  <c r="Y32" i="144"/>
  <c r="Z32" i="144" s="1"/>
  <c r="Y33" i="144"/>
  <c r="Z33" i="144" s="1"/>
  <c r="Y34" i="144"/>
  <c r="Z34" i="144" s="1"/>
  <c r="Y35" i="144"/>
  <c r="Z35" i="144" s="1"/>
  <c r="Y36" i="144"/>
  <c r="Z36" i="144" s="1"/>
  <c r="Y37" i="144"/>
  <c r="Z37" i="144" s="1"/>
  <c r="Y38" i="144"/>
  <c r="Z38" i="144" s="1"/>
  <c r="Y39" i="144"/>
  <c r="Z39" i="144" s="1"/>
  <c r="Y40" i="144"/>
  <c r="Z40" i="144" s="1"/>
  <c r="Y41" i="144"/>
  <c r="Z41" i="144" s="1"/>
  <c r="Y42" i="144"/>
  <c r="Z42" i="144" s="1"/>
  <c r="Y43" i="144"/>
  <c r="Z43" i="144" s="1"/>
  <c r="Y44" i="144"/>
  <c r="Z44" i="144" s="1"/>
  <c r="Y45" i="144"/>
  <c r="Z45" i="144" s="1"/>
  <c r="Y46" i="144"/>
  <c r="Z46" i="144" s="1"/>
  <c r="Y2" i="144"/>
  <c r="Z2" i="144" s="1"/>
  <c r="V3" i="144"/>
  <c r="W3" i="144" s="1"/>
  <c r="V4" i="144"/>
  <c r="W4" i="144" s="1"/>
  <c r="V5" i="144"/>
  <c r="W5" i="144" s="1"/>
  <c r="V6" i="144"/>
  <c r="W6" i="144" s="1"/>
  <c r="V7" i="144"/>
  <c r="W7" i="144" s="1"/>
  <c r="V8" i="144"/>
  <c r="W8" i="144" s="1"/>
  <c r="V9" i="144"/>
  <c r="W9" i="144" s="1"/>
  <c r="V10" i="144"/>
  <c r="W10" i="144" s="1"/>
  <c r="V11" i="144"/>
  <c r="W11" i="144" s="1"/>
  <c r="V12" i="144"/>
  <c r="W12" i="144" s="1"/>
  <c r="V13" i="144"/>
  <c r="W13" i="144" s="1"/>
  <c r="V14" i="144"/>
  <c r="W14" i="144" s="1"/>
  <c r="V15" i="144"/>
  <c r="W15" i="144" s="1"/>
  <c r="V16" i="144"/>
  <c r="W16" i="144" s="1"/>
  <c r="V17" i="144"/>
  <c r="W17" i="144" s="1"/>
  <c r="V18" i="144"/>
  <c r="W18" i="144" s="1"/>
  <c r="V19" i="144"/>
  <c r="W19" i="144" s="1"/>
  <c r="V20" i="144"/>
  <c r="W20" i="144" s="1"/>
  <c r="V21" i="144"/>
  <c r="W21" i="144" s="1"/>
  <c r="V22" i="144"/>
  <c r="W22" i="144" s="1"/>
  <c r="V23" i="144"/>
  <c r="W23" i="144" s="1"/>
  <c r="V24" i="144"/>
  <c r="W24" i="144" s="1"/>
  <c r="V25" i="144"/>
  <c r="W25" i="144" s="1"/>
  <c r="V26" i="144"/>
  <c r="W26" i="144" s="1"/>
  <c r="V27" i="144"/>
  <c r="W27" i="144" s="1"/>
  <c r="V28" i="144"/>
  <c r="W28" i="144" s="1"/>
  <c r="V29" i="144"/>
  <c r="W29" i="144" s="1"/>
  <c r="V30" i="144"/>
  <c r="W30" i="144" s="1"/>
  <c r="V31" i="144"/>
  <c r="W31" i="144" s="1"/>
  <c r="V32" i="144"/>
  <c r="W32" i="144" s="1"/>
  <c r="V33" i="144"/>
  <c r="W33" i="144" s="1"/>
  <c r="V34" i="144"/>
  <c r="W34" i="144" s="1"/>
  <c r="V35" i="144"/>
  <c r="W35" i="144" s="1"/>
  <c r="V36" i="144"/>
  <c r="W36" i="144" s="1"/>
  <c r="V37" i="144"/>
  <c r="W37" i="144" s="1"/>
  <c r="V38" i="144"/>
  <c r="W38" i="144" s="1"/>
  <c r="V39" i="144"/>
  <c r="W39" i="144" s="1"/>
  <c r="V40" i="144"/>
  <c r="W40" i="144" s="1"/>
  <c r="V41" i="144"/>
  <c r="W41" i="144" s="1"/>
  <c r="V42" i="144"/>
  <c r="W42" i="144" s="1"/>
  <c r="V43" i="144"/>
  <c r="W43" i="144" s="1"/>
  <c r="V44" i="144"/>
  <c r="W44" i="144" s="1"/>
  <c r="V45" i="144"/>
  <c r="W45" i="144" s="1"/>
  <c r="V46" i="144"/>
  <c r="W46" i="144" s="1"/>
  <c r="V2" i="144"/>
  <c r="W2" i="144" s="1"/>
  <c r="K3" i="144"/>
  <c r="L3" i="144" s="1"/>
  <c r="K4" i="144"/>
  <c r="L4" i="144" s="1"/>
  <c r="K5" i="144"/>
  <c r="L5" i="144" s="1"/>
  <c r="K6" i="144"/>
  <c r="L6" i="144" s="1"/>
  <c r="K7" i="144"/>
  <c r="L7" i="144" s="1"/>
  <c r="K8" i="144"/>
  <c r="L8" i="144" s="1"/>
  <c r="K9" i="144"/>
  <c r="L9" i="144" s="1"/>
  <c r="K10" i="144"/>
  <c r="L10" i="144" s="1"/>
  <c r="K11" i="144"/>
  <c r="L11" i="144" s="1"/>
  <c r="K12" i="144"/>
  <c r="L12" i="144" s="1"/>
  <c r="K13" i="144"/>
  <c r="L13" i="144" s="1"/>
  <c r="K14" i="144"/>
  <c r="L14" i="144" s="1"/>
  <c r="K15" i="144"/>
  <c r="L15" i="144" s="1"/>
  <c r="K16" i="144"/>
  <c r="L16" i="144" s="1"/>
  <c r="K17" i="144"/>
  <c r="L17" i="144" s="1"/>
  <c r="K18" i="144"/>
  <c r="L18" i="144" s="1"/>
  <c r="K19" i="144"/>
  <c r="L19" i="144" s="1"/>
  <c r="K20" i="144"/>
  <c r="L20" i="144" s="1"/>
  <c r="K21" i="144"/>
  <c r="L21" i="144" s="1"/>
  <c r="K22" i="144"/>
  <c r="L22" i="144" s="1"/>
  <c r="K23" i="144"/>
  <c r="L23" i="144" s="1"/>
  <c r="K24" i="144"/>
  <c r="L24" i="144" s="1"/>
  <c r="K25" i="144"/>
  <c r="L25" i="144" s="1"/>
  <c r="K26" i="144"/>
  <c r="L26" i="144" s="1"/>
  <c r="K27" i="144"/>
  <c r="L27" i="144" s="1"/>
  <c r="K28" i="144"/>
  <c r="L28" i="144" s="1"/>
  <c r="K29" i="144"/>
  <c r="L29" i="144" s="1"/>
  <c r="K30" i="144"/>
  <c r="L30" i="144" s="1"/>
  <c r="K31" i="144"/>
  <c r="L31" i="144" s="1"/>
  <c r="K32" i="144"/>
  <c r="L32" i="144" s="1"/>
  <c r="K33" i="144"/>
  <c r="L33" i="144" s="1"/>
  <c r="K34" i="144"/>
  <c r="L34" i="144" s="1"/>
  <c r="K35" i="144"/>
  <c r="L35" i="144" s="1"/>
  <c r="K36" i="144"/>
  <c r="L36" i="144" s="1"/>
  <c r="K37" i="144"/>
  <c r="L37" i="144" s="1"/>
  <c r="K38" i="144"/>
  <c r="L38" i="144" s="1"/>
  <c r="K39" i="144"/>
  <c r="L39" i="144" s="1"/>
  <c r="K40" i="144"/>
  <c r="L40" i="144" s="1"/>
  <c r="K41" i="144"/>
  <c r="L41" i="144" s="1"/>
  <c r="K42" i="144"/>
  <c r="L42" i="144" s="1"/>
  <c r="K43" i="144"/>
  <c r="L43" i="144" s="1"/>
  <c r="K44" i="144"/>
  <c r="L44" i="144" s="1"/>
  <c r="K45" i="144"/>
  <c r="L45" i="144" s="1"/>
  <c r="K46" i="144"/>
  <c r="L46" i="144" s="1"/>
  <c r="K2" i="144"/>
  <c r="L2" i="144" s="1"/>
  <c r="H3" i="144"/>
  <c r="I3" i="144" s="1"/>
  <c r="H4" i="144"/>
  <c r="I4" i="144" s="1"/>
  <c r="H5" i="144"/>
  <c r="I5" i="144" s="1"/>
  <c r="H6" i="144"/>
  <c r="I6" i="144" s="1"/>
  <c r="H7" i="144"/>
  <c r="I7" i="144" s="1"/>
  <c r="H8" i="144"/>
  <c r="I8" i="144" s="1"/>
  <c r="H9" i="144"/>
  <c r="I9" i="144" s="1"/>
  <c r="H10" i="144"/>
  <c r="I10" i="144" s="1"/>
  <c r="H11" i="144"/>
  <c r="I11" i="144" s="1"/>
  <c r="H12" i="144"/>
  <c r="I12" i="144" s="1"/>
  <c r="H13" i="144"/>
  <c r="I13" i="144" s="1"/>
  <c r="H14" i="144"/>
  <c r="I14" i="144" s="1"/>
  <c r="H15" i="144"/>
  <c r="I15" i="144" s="1"/>
  <c r="H16" i="144"/>
  <c r="I16" i="144" s="1"/>
  <c r="H17" i="144"/>
  <c r="I17" i="144" s="1"/>
  <c r="H18" i="144"/>
  <c r="I18" i="144" s="1"/>
  <c r="H19" i="144"/>
  <c r="I19" i="144" s="1"/>
  <c r="H20" i="144"/>
  <c r="I20" i="144" s="1"/>
  <c r="H21" i="144"/>
  <c r="I21" i="144" s="1"/>
  <c r="H22" i="144"/>
  <c r="I22" i="144" s="1"/>
  <c r="H23" i="144"/>
  <c r="I23" i="144" s="1"/>
  <c r="H24" i="144"/>
  <c r="I24" i="144" s="1"/>
  <c r="H25" i="144"/>
  <c r="I25" i="144" s="1"/>
  <c r="H26" i="144"/>
  <c r="I26" i="144" s="1"/>
  <c r="H27" i="144"/>
  <c r="I27" i="144" s="1"/>
  <c r="H28" i="144"/>
  <c r="I28" i="144" s="1"/>
  <c r="H29" i="144"/>
  <c r="I29" i="144" s="1"/>
  <c r="H30" i="144"/>
  <c r="I30" i="144" s="1"/>
  <c r="H31" i="144"/>
  <c r="I31" i="144" s="1"/>
  <c r="H32" i="144"/>
  <c r="I32" i="144" s="1"/>
  <c r="H33" i="144"/>
  <c r="I33" i="144" s="1"/>
  <c r="H34" i="144"/>
  <c r="I34" i="144" s="1"/>
  <c r="H35" i="144"/>
  <c r="I35" i="144" s="1"/>
  <c r="H36" i="144"/>
  <c r="I36" i="144" s="1"/>
  <c r="H37" i="144"/>
  <c r="I37" i="144" s="1"/>
  <c r="H38" i="144"/>
  <c r="I38" i="144" s="1"/>
  <c r="H39" i="144"/>
  <c r="I39" i="144" s="1"/>
  <c r="H40" i="144"/>
  <c r="I40" i="144" s="1"/>
  <c r="H41" i="144"/>
  <c r="I41" i="144" s="1"/>
  <c r="H42" i="144"/>
  <c r="I42" i="144" s="1"/>
  <c r="H43" i="144"/>
  <c r="I43" i="144" s="1"/>
  <c r="H44" i="144"/>
  <c r="I44" i="144" s="1"/>
  <c r="H45" i="144"/>
  <c r="I45" i="144" s="1"/>
  <c r="H46" i="144"/>
  <c r="I46" i="144" s="1"/>
  <c r="H2" i="144"/>
  <c r="I2" i="144" s="1"/>
  <c r="E2" i="144"/>
  <c r="F2" i="144" s="1"/>
  <c r="F3" i="144"/>
  <c r="F22" i="144"/>
  <c r="F23" i="144"/>
  <c r="F24" i="144"/>
  <c r="F38" i="144"/>
  <c r="F39" i="144"/>
  <c r="AY3" i="144"/>
  <c r="AY4" i="144"/>
  <c r="AY5" i="144"/>
  <c r="AY6" i="144"/>
  <c r="AY7" i="144"/>
  <c r="AY8" i="144"/>
  <c r="AY9" i="144"/>
  <c r="AY10" i="144"/>
  <c r="AY11" i="144"/>
  <c r="AY12" i="144"/>
  <c r="AY13" i="144"/>
  <c r="AY14" i="144"/>
  <c r="AY15" i="144"/>
  <c r="AY16" i="144"/>
  <c r="AY17" i="144"/>
  <c r="AY18" i="144"/>
  <c r="AY19" i="144"/>
  <c r="AY20" i="144"/>
  <c r="AY21" i="144"/>
  <c r="AY22" i="144"/>
  <c r="AY23" i="144"/>
  <c r="AY24" i="144"/>
  <c r="AY25" i="144"/>
  <c r="AY26" i="144"/>
  <c r="AY27" i="144"/>
  <c r="AY28" i="144"/>
  <c r="AY29" i="144"/>
  <c r="AY30" i="144"/>
  <c r="AY31" i="144"/>
  <c r="AY32" i="144"/>
  <c r="AZ32" i="144" s="1"/>
  <c r="AY33" i="144"/>
  <c r="AY34" i="144"/>
  <c r="AY35" i="144"/>
  <c r="AY36" i="144"/>
  <c r="AY37" i="144"/>
  <c r="AY38" i="144"/>
  <c r="AY39" i="144"/>
  <c r="AY40" i="144"/>
  <c r="AY41" i="144"/>
  <c r="AY42" i="144"/>
  <c r="AY43" i="144"/>
  <c r="AY44" i="144"/>
  <c r="AY45" i="144"/>
  <c r="AY2" i="144"/>
  <c r="E3" i="144"/>
  <c r="E4" i="144"/>
  <c r="F4" i="144" s="1"/>
  <c r="E5" i="144"/>
  <c r="F5" i="144" s="1"/>
  <c r="E6" i="144"/>
  <c r="F6" i="144" s="1"/>
  <c r="E7" i="144"/>
  <c r="F7" i="144" s="1"/>
  <c r="E8" i="144"/>
  <c r="F8" i="144" s="1"/>
  <c r="E9" i="144"/>
  <c r="F9" i="144" s="1"/>
  <c r="E10" i="144"/>
  <c r="F10" i="144" s="1"/>
  <c r="E11" i="144"/>
  <c r="F11" i="144" s="1"/>
  <c r="E12" i="144"/>
  <c r="F12" i="144" s="1"/>
  <c r="E13" i="144"/>
  <c r="E14" i="144"/>
  <c r="F14" i="144" s="1"/>
  <c r="E15" i="144"/>
  <c r="F15" i="144" s="1"/>
  <c r="E16" i="144"/>
  <c r="F16" i="144" s="1"/>
  <c r="E17" i="144"/>
  <c r="F17" i="144" s="1"/>
  <c r="E18" i="144"/>
  <c r="F18" i="144" s="1"/>
  <c r="E19" i="144"/>
  <c r="F19" i="144" s="1"/>
  <c r="E20" i="144"/>
  <c r="F20" i="144" s="1"/>
  <c r="E21" i="144"/>
  <c r="F21" i="144" s="1"/>
  <c r="E22" i="144"/>
  <c r="E23" i="144"/>
  <c r="E24" i="144"/>
  <c r="E25" i="144"/>
  <c r="F25" i="144" s="1"/>
  <c r="E26" i="144"/>
  <c r="F26" i="144" s="1"/>
  <c r="E27" i="144"/>
  <c r="F27" i="144" s="1"/>
  <c r="E28" i="144"/>
  <c r="F28" i="144" s="1"/>
  <c r="E29" i="144"/>
  <c r="F29" i="144" s="1"/>
  <c r="E30" i="144"/>
  <c r="F30" i="144" s="1"/>
  <c r="E31" i="144"/>
  <c r="F31" i="144" s="1"/>
  <c r="E32" i="144"/>
  <c r="F32" i="144" s="1"/>
  <c r="E33" i="144"/>
  <c r="F33" i="144" s="1"/>
  <c r="E34" i="144"/>
  <c r="F34" i="144" s="1"/>
  <c r="E35" i="144"/>
  <c r="F35" i="144" s="1"/>
  <c r="E36" i="144"/>
  <c r="F36" i="144" s="1"/>
  <c r="E37" i="144"/>
  <c r="F37" i="144" s="1"/>
  <c r="E38" i="144"/>
  <c r="E39" i="144"/>
  <c r="E40" i="144"/>
  <c r="F40" i="144" s="1"/>
  <c r="E41" i="144"/>
  <c r="F41" i="144" s="1"/>
  <c r="E42" i="144"/>
  <c r="F42" i="144" s="1"/>
  <c r="E43" i="144"/>
  <c r="F43" i="144" s="1"/>
  <c r="E44" i="144"/>
  <c r="F44" i="144" s="1"/>
  <c r="E45" i="144"/>
  <c r="F45" i="144" s="1"/>
  <c r="E46" i="144"/>
  <c r="F46" i="144" s="1"/>
  <c r="AX25" i="144"/>
  <c r="AX26" i="144"/>
  <c r="AX27" i="144"/>
  <c r="AX28" i="144"/>
  <c r="AX29" i="144"/>
  <c r="AX30" i="144"/>
  <c r="AX31" i="144"/>
  <c r="AX32" i="144"/>
  <c r="AX33" i="144"/>
  <c r="AX34" i="144"/>
  <c r="AX35" i="144"/>
  <c r="AX36" i="144"/>
  <c r="AX37" i="144"/>
  <c r="AX38" i="144"/>
  <c r="AX39" i="144"/>
  <c r="AX40" i="144"/>
  <c r="AX41" i="144"/>
  <c r="AX42" i="144"/>
  <c r="AX43" i="144"/>
  <c r="AX44" i="144"/>
  <c r="AX45" i="144"/>
  <c r="AX3" i="144"/>
  <c r="AX4" i="144"/>
  <c r="AX5" i="144"/>
  <c r="AX6" i="144"/>
  <c r="AX7" i="144"/>
  <c r="AX8" i="144"/>
  <c r="AX9" i="144"/>
  <c r="AX10" i="144"/>
  <c r="AX11" i="144"/>
  <c r="AX12" i="144"/>
  <c r="AX13" i="144"/>
  <c r="AX14" i="144"/>
  <c r="AX15" i="144"/>
  <c r="AX16" i="144"/>
  <c r="AX17" i="144"/>
  <c r="AX18" i="144"/>
  <c r="AX19" i="144"/>
  <c r="AX20" i="144"/>
  <c r="AX21" i="144"/>
  <c r="AX22" i="144"/>
  <c r="AX23" i="144"/>
  <c r="AX24" i="144"/>
  <c r="AX2" i="144"/>
  <c r="U56" i="143"/>
  <c r="V56" i="143" s="1"/>
  <c r="U57" i="143"/>
  <c r="V57" i="143" s="1"/>
  <c r="U58" i="143"/>
  <c r="V58" i="143" s="1"/>
  <c r="U59" i="143"/>
  <c r="V59" i="143" s="1"/>
  <c r="U60" i="143"/>
  <c r="V60" i="143" s="1"/>
  <c r="U52" i="143"/>
  <c r="V52" i="143" s="1"/>
  <c r="U53" i="143"/>
  <c r="V53" i="143" s="1"/>
  <c r="U50" i="143"/>
  <c r="V50" i="143" s="1"/>
  <c r="U34" i="143"/>
  <c r="V34" i="143" s="1"/>
  <c r="U35" i="143"/>
  <c r="V35" i="143" s="1"/>
  <c r="U36" i="143"/>
  <c r="V36" i="143" s="1"/>
  <c r="U37" i="143"/>
  <c r="V37" i="143" s="1"/>
  <c r="U38" i="143"/>
  <c r="V38" i="143" s="1"/>
  <c r="U39" i="143"/>
  <c r="V39" i="143" s="1"/>
  <c r="U40" i="143"/>
  <c r="V40" i="143" s="1"/>
  <c r="U41" i="143"/>
  <c r="V41" i="143" s="1"/>
  <c r="U42" i="143"/>
  <c r="V42" i="143" s="1"/>
  <c r="U43" i="143"/>
  <c r="V43" i="143" s="1"/>
  <c r="U44" i="143"/>
  <c r="V44" i="143" s="1"/>
  <c r="U45" i="143"/>
  <c r="V45" i="143" s="1"/>
  <c r="U46" i="143"/>
  <c r="V46" i="143" s="1"/>
  <c r="U47" i="143"/>
  <c r="V47" i="143" s="1"/>
  <c r="U48" i="143"/>
  <c r="V48" i="143" s="1"/>
  <c r="U23" i="143"/>
  <c r="V23" i="143" s="1"/>
  <c r="U24" i="143"/>
  <c r="V24" i="143" s="1"/>
  <c r="U25" i="143"/>
  <c r="V25" i="143" s="1"/>
  <c r="U26" i="143"/>
  <c r="V26" i="143" s="1"/>
  <c r="U27" i="143"/>
  <c r="V27" i="143" s="1"/>
  <c r="U28" i="143"/>
  <c r="V28" i="143" s="1"/>
  <c r="U29" i="143"/>
  <c r="V29" i="143" s="1"/>
  <c r="U30" i="143"/>
  <c r="V30" i="143" s="1"/>
  <c r="U31" i="143"/>
  <c r="V31" i="143" s="1"/>
  <c r="U32" i="143"/>
  <c r="V32" i="143" s="1"/>
  <c r="V19" i="143"/>
  <c r="U19" i="143"/>
  <c r="U20" i="143"/>
  <c r="V20" i="143" s="1"/>
  <c r="U21" i="143"/>
  <c r="V21" i="143" s="1"/>
  <c r="V5" i="143"/>
  <c r="V12" i="143"/>
  <c r="V17" i="143"/>
  <c r="U5" i="143"/>
  <c r="U6" i="143"/>
  <c r="V6" i="143" s="1"/>
  <c r="U7" i="143"/>
  <c r="V7" i="143" s="1"/>
  <c r="U8" i="143"/>
  <c r="V8" i="143" s="1"/>
  <c r="U9" i="143"/>
  <c r="V9" i="143" s="1"/>
  <c r="U10" i="143"/>
  <c r="V10" i="143" s="1"/>
  <c r="U11" i="143"/>
  <c r="V11" i="143" s="1"/>
  <c r="U12" i="143"/>
  <c r="U13" i="143"/>
  <c r="V13" i="143" s="1"/>
  <c r="U14" i="143"/>
  <c r="V14" i="143" s="1"/>
  <c r="U15" i="143"/>
  <c r="V15" i="143" s="1"/>
  <c r="U16" i="143"/>
  <c r="V16" i="143" s="1"/>
  <c r="U17" i="143"/>
  <c r="U2" i="143"/>
  <c r="V2" i="143" s="1"/>
  <c r="U3" i="143"/>
  <c r="V3" i="143" s="1"/>
  <c r="Y56" i="143"/>
  <c r="Y60" i="143"/>
  <c r="X56" i="143"/>
  <c r="X57" i="143"/>
  <c r="Y57" i="143" s="1"/>
  <c r="X58" i="143"/>
  <c r="Y58" i="143" s="1"/>
  <c r="X59" i="143"/>
  <c r="Y59" i="143" s="1"/>
  <c r="X60" i="143"/>
  <c r="Y53" i="143"/>
  <c r="X52" i="143"/>
  <c r="Y52" i="143" s="1"/>
  <c r="X53" i="143"/>
  <c r="X50" i="143"/>
  <c r="Y50" i="143" s="1"/>
  <c r="X34" i="143"/>
  <c r="Y34" i="143" s="1"/>
  <c r="X35" i="143"/>
  <c r="Y35" i="143" s="1"/>
  <c r="X36" i="143"/>
  <c r="Y36" i="143" s="1"/>
  <c r="X37" i="143"/>
  <c r="Y37" i="143" s="1"/>
  <c r="X38" i="143"/>
  <c r="X39" i="143"/>
  <c r="Y39" i="143" s="1"/>
  <c r="X40" i="143"/>
  <c r="Y40" i="143" s="1"/>
  <c r="X41" i="143"/>
  <c r="Y41" i="143" s="1"/>
  <c r="X42" i="143"/>
  <c r="Y42" i="143" s="1"/>
  <c r="X43" i="143"/>
  <c r="Y43" i="143" s="1"/>
  <c r="X44" i="143"/>
  <c r="Y44" i="143" s="1"/>
  <c r="X45" i="143"/>
  <c r="Y45" i="143" s="1"/>
  <c r="X46" i="143"/>
  <c r="Y46" i="143" s="1"/>
  <c r="X47" i="143"/>
  <c r="Y47" i="143" s="1"/>
  <c r="X48" i="143"/>
  <c r="Y48" i="143" s="1"/>
  <c r="X23" i="143"/>
  <c r="X24" i="143"/>
  <c r="Y24" i="143" s="1"/>
  <c r="X25" i="143"/>
  <c r="Y25" i="143" s="1"/>
  <c r="X26" i="143"/>
  <c r="Y26" i="143" s="1"/>
  <c r="X27" i="143"/>
  <c r="Y27" i="143" s="1"/>
  <c r="X28" i="143"/>
  <c r="Y28" i="143" s="1"/>
  <c r="X29" i="143"/>
  <c r="Y29" i="143" s="1"/>
  <c r="X30" i="143"/>
  <c r="X31" i="143"/>
  <c r="X32" i="143"/>
  <c r="X19" i="143"/>
  <c r="Y19" i="143" s="1"/>
  <c r="X20" i="143"/>
  <c r="Y20" i="143" s="1"/>
  <c r="X21" i="143"/>
  <c r="Y21" i="143" s="1"/>
  <c r="X5" i="143"/>
  <c r="Y5" i="143" s="1"/>
  <c r="X6" i="143"/>
  <c r="Y6" i="143" s="1"/>
  <c r="X7" i="143"/>
  <c r="Y7" i="143" s="1"/>
  <c r="X8" i="143"/>
  <c r="Y8" i="143" s="1"/>
  <c r="X9" i="143"/>
  <c r="Y9" i="143" s="1"/>
  <c r="X10" i="143"/>
  <c r="Y10" i="143" s="1"/>
  <c r="X11" i="143"/>
  <c r="Y11" i="143" s="1"/>
  <c r="X12" i="143"/>
  <c r="Y12" i="143" s="1"/>
  <c r="X13" i="143"/>
  <c r="Y13" i="143" s="1"/>
  <c r="X14" i="143"/>
  <c r="Y14" i="143" s="1"/>
  <c r="X15" i="143"/>
  <c r="Y15" i="143" s="1"/>
  <c r="X16" i="143"/>
  <c r="Y16" i="143" s="1"/>
  <c r="X17" i="143"/>
  <c r="Y17" i="143" s="1"/>
  <c r="X2" i="143"/>
  <c r="Y2" i="143" s="1"/>
  <c r="X3" i="143"/>
  <c r="Y3" i="143" s="1"/>
  <c r="Y38" i="143"/>
  <c r="Y23" i="143"/>
  <c r="Y30" i="143"/>
  <c r="Y31" i="143"/>
  <c r="Y32" i="143"/>
  <c r="AB50" i="143"/>
  <c r="AB5" i="143"/>
  <c r="AB14" i="143"/>
  <c r="AA56" i="143"/>
  <c r="AB56" i="143" s="1"/>
  <c r="AA57" i="143"/>
  <c r="AB57" i="143" s="1"/>
  <c r="AA58" i="143"/>
  <c r="AB58" i="143" s="1"/>
  <c r="AA59" i="143"/>
  <c r="AB59" i="143" s="1"/>
  <c r="AA60" i="143"/>
  <c r="AB60" i="143" s="1"/>
  <c r="AA52" i="143"/>
  <c r="AB52" i="143" s="1"/>
  <c r="AA53" i="143"/>
  <c r="AB53" i="143" s="1"/>
  <c r="AA50" i="143"/>
  <c r="AA34" i="143"/>
  <c r="AB34" i="143" s="1"/>
  <c r="AA35" i="143"/>
  <c r="AB35" i="143" s="1"/>
  <c r="AA36" i="143"/>
  <c r="AB36" i="143" s="1"/>
  <c r="AA37" i="143"/>
  <c r="AB37" i="143" s="1"/>
  <c r="AA38" i="143"/>
  <c r="AB38" i="143" s="1"/>
  <c r="AA39" i="143"/>
  <c r="AB39" i="143" s="1"/>
  <c r="AA40" i="143"/>
  <c r="AB40" i="143" s="1"/>
  <c r="AA41" i="143"/>
  <c r="AB41" i="143" s="1"/>
  <c r="AA42" i="143"/>
  <c r="AB42" i="143" s="1"/>
  <c r="AA43" i="143"/>
  <c r="AB43" i="143" s="1"/>
  <c r="AA44" i="143"/>
  <c r="AB44" i="143" s="1"/>
  <c r="AA45" i="143"/>
  <c r="AB45" i="143" s="1"/>
  <c r="AA46" i="143"/>
  <c r="AB46" i="143" s="1"/>
  <c r="AA47" i="143"/>
  <c r="AB47" i="143" s="1"/>
  <c r="AA48" i="143"/>
  <c r="AB48" i="143" s="1"/>
  <c r="AA23" i="143"/>
  <c r="AB23" i="143" s="1"/>
  <c r="AA24" i="143"/>
  <c r="AB24" i="143" s="1"/>
  <c r="AA25" i="143"/>
  <c r="AB25" i="143" s="1"/>
  <c r="AA26" i="143"/>
  <c r="AB26" i="143" s="1"/>
  <c r="AA27" i="143"/>
  <c r="AB27" i="143" s="1"/>
  <c r="AA28" i="143"/>
  <c r="AB28" i="143" s="1"/>
  <c r="AA29" i="143"/>
  <c r="AB29" i="143" s="1"/>
  <c r="AA30" i="143"/>
  <c r="AB30" i="143" s="1"/>
  <c r="AA31" i="143"/>
  <c r="AB31" i="143" s="1"/>
  <c r="AA32" i="143"/>
  <c r="AB32" i="143" s="1"/>
  <c r="AA19" i="143"/>
  <c r="AB19" i="143" s="1"/>
  <c r="AA20" i="143"/>
  <c r="AB20" i="143" s="1"/>
  <c r="AA21" i="143"/>
  <c r="AB21" i="143" s="1"/>
  <c r="AA5" i="143"/>
  <c r="AA6" i="143"/>
  <c r="AB6" i="143" s="1"/>
  <c r="AA7" i="143"/>
  <c r="AB7" i="143" s="1"/>
  <c r="AA8" i="143"/>
  <c r="AB8" i="143" s="1"/>
  <c r="AA9" i="143"/>
  <c r="AB9" i="143" s="1"/>
  <c r="AA10" i="143"/>
  <c r="AB10" i="143" s="1"/>
  <c r="AA11" i="143"/>
  <c r="AB11" i="143" s="1"/>
  <c r="AA12" i="143"/>
  <c r="AB12" i="143" s="1"/>
  <c r="AA13" i="143"/>
  <c r="AB13" i="143" s="1"/>
  <c r="AA14" i="143"/>
  <c r="AA15" i="143"/>
  <c r="AB15" i="143" s="1"/>
  <c r="AA16" i="143"/>
  <c r="AB16" i="143" s="1"/>
  <c r="AA17" i="143"/>
  <c r="AB17" i="143" s="1"/>
  <c r="AA3" i="143"/>
  <c r="AB3" i="143" s="1"/>
  <c r="AA2" i="143"/>
  <c r="AB2" i="143" s="1"/>
  <c r="AA4" i="143"/>
  <c r="AB4" i="143" s="1"/>
  <c r="AP3" i="143"/>
  <c r="AP4" i="143"/>
  <c r="AQ4" i="143" s="1"/>
  <c r="AP5" i="143"/>
  <c r="AQ5" i="143" s="1"/>
  <c r="AP6" i="143"/>
  <c r="AP7" i="143"/>
  <c r="AQ7" i="143" s="1"/>
  <c r="AP8" i="143"/>
  <c r="AQ8" i="143" s="1"/>
  <c r="AP9" i="143"/>
  <c r="AP10" i="143"/>
  <c r="AQ10" i="143" s="1"/>
  <c r="AP11" i="143"/>
  <c r="AP12" i="143"/>
  <c r="AP13" i="143"/>
  <c r="AQ13" i="143" s="1"/>
  <c r="AP14" i="143"/>
  <c r="AP15" i="143"/>
  <c r="AQ15" i="143" s="1"/>
  <c r="AP16" i="143"/>
  <c r="AQ16" i="143" s="1"/>
  <c r="AP17" i="143"/>
  <c r="AQ17" i="143" s="1"/>
  <c r="AP18" i="143"/>
  <c r="AQ18" i="143" s="1"/>
  <c r="AP19" i="143"/>
  <c r="AP20" i="143"/>
  <c r="AP21" i="143"/>
  <c r="AP22" i="143"/>
  <c r="AP23" i="143"/>
  <c r="AP24" i="143"/>
  <c r="AQ24" i="143" s="1"/>
  <c r="AP25" i="143"/>
  <c r="AQ25" i="143" s="1"/>
  <c r="AP26" i="143"/>
  <c r="AQ26" i="143" s="1"/>
  <c r="AP27" i="143"/>
  <c r="AQ27" i="143" s="1"/>
  <c r="AP28" i="143"/>
  <c r="AQ28" i="143" s="1"/>
  <c r="AP29" i="143"/>
  <c r="AQ29" i="143" s="1"/>
  <c r="AP30" i="143"/>
  <c r="AQ30" i="143" s="1"/>
  <c r="AP31" i="143"/>
  <c r="AQ31" i="143" s="1"/>
  <c r="AP32" i="143"/>
  <c r="AQ32" i="143" s="1"/>
  <c r="AP33" i="143"/>
  <c r="AQ33" i="143" s="1"/>
  <c r="AP34" i="143"/>
  <c r="AQ34" i="143" s="1"/>
  <c r="AP35" i="143"/>
  <c r="AQ35" i="143" s="1"/>
  <c r="AP36" i="143"/>
  <c r="AQ36" i="143" s="1"/>
  <c r="AP37" i="143"/>
  <c r="AQ37" i="143" s="1"/>
  <c r="AP38" i="143"/>
  <c r="AQ38" i="143" s="1"/>
  <c r="AP39" i="143"/>
  <c r="AQ39" i="143" s="1"/>
  <c r="AP40" i="143"/>
  <c r="AQ40" i="143" s="1"/>
  <c r="AP41" i="143"/>
  <c r="AQ41" i="143" s="1"/>
  <c r="AP42" i="143"/>
  <c r="AQ42" i="143" s="1"/>
  <c r="AP43" i="143"/>
  <c r="AP44" i="143"/>
  <c r="AQ44" i="143" s="1"/>
  <c r="AP45" i="143"/>
  <c r="AP46" i="143"/>
  <c r="AP47" i="143"/>
  <c r="AQ47" i="143" s="1"/>
  <c r="AP48" i="143"/>
  <c r="AQ48" i="143" s="1"/>
  <c r="AP49" i="143"/>
  <c r="AQ49" i="143" s="1"/>
  <c r="AP50" i="143"/>
  <c r="AQ50" i="143" s="1"/>
  <c r="AP51" i="143"/>
  <c r="AQ51" i="143" s="1"/>
  <c r="AP52" i="143"/>
  <c r="AQ52" i="143" s="1"/>
  <c r="AP53" i="143"/>
  <c r="AQ53" i="143" s="1"/>
  <c r="AP54" i="143"/>
  <c r="AQ54" i="143" s="1"/>
  <c r="AP55" i="143"/>
  <c r="AQ55" i="143" s="1"/>
  <c r="AP56" i="143"/>
  <c r="AQ56" i="143" s="1"/>
  <c r="AP57" i="143"/>
  <c r="AQ57" i="143" s="1"/>
  <c r="AP58" i="143"/>
  <c r="AQ58" i="143" s="1"/>
  <c r="AP59" i="143"/>
  <c r="AQ59" i="143" s="1"/>
  <c r="AP60" i="143"/>
  <c r="AQ60" i="143" s="1"/>
  <c r="AP2" i="143"/>
  <c r="AQ2" i="143" s="1"/>
  <c r="AQ3" i="143"/>
  <c r="AQ6" i="143"/>
  <c r="AQ9" i="143"/>
  <c r="AQ11" i="143"/>
  <c r="AQ12" i="143"/>
  <c r="AQ14" i="143"/>
  <c r="AQ19" i="143"/>
  <c r="AQ20" i="143"/>
  <c r="AQ21" i="143"/>
  <c r="AQ22" i="143"/>
  <c r="AQ23" i="143"/>
  <c r="AQ43" i="143"/>
  <c r="AQ45" i="143"/>
  <c r="AQ46" i="143"/>
  <c r="AA55" i="143"/>
  <c r="AB55" i="143" s="1"/>
  <c r="AA54" i="143"/>
  <c r="AB54" i="143" s="1"/>
  <c r="AA51" i="143"/>
  <c r="AB51" i="143" s="1"/>
  <c r="AA49" i="143"/>
  <c r="AB49" i="143" s="1"/>
  <c r="AA33" i="143"/>
  <c r="AB33" i="143" s="1"/>
  <c r="AA22" i="143"/>
  <c r="AB22" i="143" s="1"/>
  <c r="AA18" i="143"/>
  <c r="AB18" i="143" s="1"/>
  <c r="X55" i="143"/>
  <c r="Y55" i="143" s="1"/>
  <c r="X54" i="143"/>
  <c r="Y54" i="143" s="1"/>
  <c r="X51" i="143"/>
  <c r="Y51" i="143" s="1"/>
  <c r="X49" i="143"/>
  <c r="Y49" i="143" s="1"/>
  <c r="X33" i="143"/>
  <c r="Y33" i="143" s="1"/>
  <c r="X22" i="143"/>
  <c r="Y22" i="143" s="1"/>
  <c r="X18" i="143"/>
  <c r="Y18" i="143" s="1"/>
  <c r="X4" i="143"/>
  <c r="Y4" i="143" s="1"/>
  <c r="U55" i="143"/>
  <c r="V55" i="143" s="1"/>
  <c r="U54" i="143"/>
  <c r="V54" i="143" s="1"/>
  <c r="U51" i="143"/>
  <c r="V51" i="143" s="1"/>
  <c r="U49" i="143"/>
  <c r="V49" i="143" s="1"/>
  <c r="U33" i="143"/>
  <c r="V33" i="143" s="1"/>
  <c r="U22" i="143"/>
  <c r="V22" i="143" s="1"/>
  <c r="U18" i="143"/>
  <c r="V18" i="143" s="1"/>
  <c r="U4" i="143"/>
  <c r="V4" i="143" s="1"/>
  <c r="J4" i="143"/>
  <c r="K4" i="143" s="1"/>
  <c r="AS3" i="143"/>
  <c r="AS4" i="143"/>
  <c r="AS5" i="143"/>
  <c r="AS6" i="143"/>
  <c r="AS7" i="143"/>
  <c r="AS8" i="143"/>
  <c r="AS9" i="143"/>
  <c r="AS10" i="143"/>
  <c r="AS11" i="143"/>
  <c r="AS12" i="143"/>
  <c r="AS13" i="143"/>
  <c r="AS14" i="143"/>
  <c r="AS15" i="143"/>
  <c r="AS16" i="143"/>
  <c r="AS17" i="143"/>
  <c r="AS18" i="143"/>
  <c r="AS19" i="143"/>
  <c r="AS20" i="143"/>
  <c r="AS21" i="143"/>
  <c r="AS22" i="143"/>
  <c r="AS23" i="143"/>
  <c r="AS24" i="143"/>
  <c r="AS25" i="143"/>
  <c r="AS26" i="143"/>
  <c r="AS27" i="143"/>
  <c r="AS28" i="143"/>
  <c r="AS29" i="143"/>
  <c r="AS30" i="143"/>
  <c r="AS31" i="143"/>
  <c r="AS32" i="143"/>
  <c r="AS33" i="143"/>
  <c r="AS34" i="143"/>
  <c r="AS35" i="143"/>
  <c r="AS36" i="143"/>
  <c r="AS37" i="143"/>
  <c r="AS38" i="143"/>
  <c r="AS39" i="143"/>
  <c r="AS40" i="143"/>
  <c r="AS41" i="143"/>
  <c r="AS42" i="143"/>
  <c r="AS43" i="143"/>
  <c r="AS44" i="143"/>
  <c r="AS45" i="143"/>
  <c r="AS46" i="143"/>
  <c r="AS47" i="143"/>
  <c r="AS48" i="143"/>
  <c r="AS49" i="143"/>
  <c r="AS50" i="143"/>
  <c r="AS51" i="143"/>
  <c r="AS52" i="143"/>
  <c r="AS53" i="143"/>
  <c r="AS54" i="143"/>
  <c r="AS55" i="143"/>
  <c r="AS56" i="143"/>
  <c r="AS57" i="143"/>
  <c r="AS58" i="143"/>
  <c r="AS59" i="143"/>
  <c r="AS2" i="143"/>
  <c r="AT3" i="143"/>
  <c r="AT4" i="143"/>
  <c r="AT5" i="143"/>
  <c r="AT6" i="143"/>
  <c r="AT7" i="143"/>
  <c r="AU7" i="143" s="1"/>
  <c r="AT8" i="143"/>
  <c r="AT9" i="143"/>
  <c r="AT10" i="143"/>
  <c r="AT11" i="143"/>
  <c r="AT12" i="143"/>
  <c r="AT13" i="143"/>
  <c r="AT14" i="143"/>
  <c r="AT15" i="143"/>
  <c r="AT16" i="143"/>
  <c r="AT17" i="143"/>
  <c r="AT18" i="143"/>
  <c r="AT19" i="143"/>
  <c r="AT20" i="143"/>
  <c r="AT21" i="143"/>
  <c r="AU21" i="143" s="1"/>
  <c r="AT22" i="143"/>
  <c r="AT23" i="143"/>
  <c r="AU23" i="143" s="1"/>
  <c r="AT24" i="143"/>
  <c r="AT25" i="143"/>
  <c r="AT26" i="143"/>
  <c r="AU26" i="143" s="1"/>
  <c r="AT27" i="143"/>
  <c r="AU27" i="143" s="1"/>
  <c r="AT28" i="143"/>
  <c r="AT29" i="143"/>
  <c r="AT30" i="143"/>
  <c r="AT31" i="143"/>
  <c r="AT32" i="143"/>
  <c r="AT33" i="143"/>
  <c r="AT34" i="143"/>
  <c r="AT35" i="143"/>
  <c r="AT36" i="143"/>
  <c r="AT37" i="143"/>
  <c r="AT38" i="143"/>
  <c r="AT39" i="143"/>
  <c r="AU39" i="143" s="1"/>
  <c r="AT40" i="143"/>
  <c r="AT41" i="143"/>
  <c r="AT42" i="143"/>
  <c r="AU42" i="143" s="1"/>
  <c r="AT43" i="143"/>
  <c r="AU43" i="143" s="1"/>
  <c r="AT44" i="143"/>
  <c r="AT45" i="143"/>
  <c r="AT46" i="143"/>
  <c r="AT47" i="143"/>
  <c r="AT48" i="143"/>
  <c r="AT49" i="143"/>
  <c r="AT50" i="143"/>
  <c r="AT51" i="143"/>
  <c r="AT52" i="143"/>
  <c r="AT53" i="143"/>
  <c r="AT54" i="143"/>
  <c r="AT55" i="143"/>
  <c r="AU55" i="143" s="1"/>
  <c r="AT56" i="143"/>
  <c r="AT57" i="143"/>
  <c r="AU57" i="143" s="1"/>
  <c r="AT58" i="143"/>
  <c r="AU58" i="143" s="1"/>
  <c r="AT59" i="143"/>
  <c r="AU59" i="143" s="1"/>
  <c r="AT2" i="143"/>
  <c r="J3" i="143"/>
  <c r="K3" i="143" s="1"/>
  <c r="J5" i="143"/>
  <c r="K5" i="143" s="1"/>
  <c r="J6" i="143"/>
  <c r="K6" i="143" s="1"/>
  <c r="J7" i="143"/>
  <c r="K7" i="143" s="1"/>
  <c r="J8" i="143"/>
  <c r="K8" i="143" s="1"/>
  <c r="J9" i="143"/>
  <c r="K9" i="143" s="1"/>
  <c r="J10" i="143"/>
  <c r="K10" i="143" s="1"/>
  <c r="J11" i="143"/>
  <c r="K11" i="143" s="1"/>
  <c r="J12" i="143"/>
  <c r="K12" i="143" s="1"/>
  <c r="J13" i="143"/>
  <c r="K13" i="143" s="1"/>
  <c r="J14" i="143"/>
  <c r="K14" i="143" s="1"/>
  <c r="J15" i="143"/>
  <c r="K15" i="143" s="1"/>
  <c r="J16" i="143"/>
  <c r="K16" i="143" s="1"/>
  <c r="J17" i="143"/>
  <c r="K17" i="143" s="1"/>
  <c r="J18" i="143"/>
  <c r="K18" i="143" s="1"/>
  <c r="J19" i="143"/>
  <c r="K19" i="143" s="1"/>
  <c r="J20" i="143"/>
  <c r="K20" i="143" s="1"/>
  <c r="J21" i="143"/>
  <c r="K21" i="143" s="1"/>
  <c r="J22" i="143"/>
  <c r="K22" i="143" s="1"/>
  <c r="J23" i="143"/>
  <c r="K23" i="143" s="1"/>
  <c r="J24" i="143"/>
  <c r="K24" i="143" s="1"/>
  <c r="J25" i="143"/>
  <c r="K25" i="143" s="1"/>
  <c r="J26" i="143"/>
  <c r="K26" i="143" s="1"/>
  <c r="J27" i="143"/>
  <c r="K27" i="143" s="1"/>
  <c r="J28" i="143"/>
  <c r="K28" i="143" s="1"/>
  <c r="J29" i="143"/>
  <c r="K29" i="143" s="1"/>
  <c r="J30" i="143"/>
  <c r="K30" i="143" s="1"/>
  <c r="J31" i="143"/>
  <c r="K31" i="143" s="1"/>
  <c r="J32" i="143"/>
  <c r="K32" i="143" s="1"/>
  <c r="J33" i="143"/>
  <c r="K33" i="143" s="1"/>
  <c r="J34" i="143"/>
  <c r="K34" i="143" s="1"/>
  <c r="J35" i="143"/>
  <c r="K35" i="143" s="1"/>
  <c r="J36" i="143"/>
  <c r="K36" i="143" s="1"/>
  <c r="J37" i="143"/>
  <c r="K37" i="143" s="1"/>
  <c r="J38" i="143"/>
  <c r="K38" i="143" s="1"/>
  <c r="J39" i="143"/>
  <c r="K39" i="143" s="1"/>
  <c r="J40" i="143"/>
  <c r="K40" i="143" s="1"/>
  <c r="J41" i="143"/>
  <c r="K41" i="143" s="1"/>
  <c r="J42" i="143"/>
  <c r="K42" i="143" s="1"/>
  <c r="J43" i="143"/>
  <c r="K43" i="143" s="1"/>
  <c r="J44" i="143"/>
  <c r="K44" i="143" s="1"/>
  <c r="J45" i="143"/>
  <c r="K45" i="143" s="1"/>
  <c r="J46" i="143"/>
  <c r="K46" i="143" s="1"/>
  <c r="J47" i="143"/>
  <c r="K47" i="143" s="1"/>
  <c r="J48" i="143"/>
  <c r="K48" i="143" s="1"/>
  <c r="J49" i="143"/>
  <c r="K49" i="143" s="1"/>
  <c r="J50" i="143"/>
  <c r="K50" i="143" s="1"/>
  <c r="J51" i="143"/>
  <c r="K51" i="143" s="1"/>
  <c r="J52" i="143"/>
  <c r="K52" i="143" s="1"/>
  <c r="J53" i="143"/>
  <c r="K53" i="143" s="1"/>
  <c r="J54" i="143"/>
  <c r="K54" i="143" s="1"/>
  <c r="J55" i="143"/>
  <c r="K55" i="143" s="1"/>
  <c r="J56" i="143"/>
  <c r="K56" i="143" s="1"/>
  <c r="J57" i="143"/>
  <c r="K57" i="143" s="1"/>
  <c r="J58" i="143"/>
  <c r="K58" i="143" s="1"/>
  <c r="J59" i="143"/>
  <c r="K59" i="143" s="1"/>
  <c r="J60" i="143"/>
  <c r="K60" i="143" s="1"/>
  <c r="J2" i="143"/>
  <c r="K2" i="143" s="1"/>
  <c r="G2" i="143"/>
  <c r="H2" i="143" s="1"/>
  <c r="G4" i="143"/>
  <c r="H4" i="143" s="1"/>
  <c r="G5" i="143"/>
  <c r="H5" i="143" s="1"/>
  <c r="G6" i="143"/>
  <c r="H6" i="143" s="1"/>
  <c r="G7" i="143"/>
  <c r="H7" i="143" s="1"/>
  <c r="G8" i="143"/>
  <c r="H8" i="143" s="1"/>
  <c r="G9" i="143"/>
  <c r="H9" i="143" s="1"/>
  <c r="G10" i="143"/>
  <c r="H10" i="143" s="1"/>
  <c r="G11" i="143"/>
  <c r="H11" i="143" s="1"/>
  <c r="G12" i="143"/>
  <c r="H12" i="143" s="1"/>
  <c r="G13" i="143"/>
  <c r="H13" i="143" s="1"/>
  <c r="G14" i="143"/>
  <c r="H14" i="143" s="1"/>
  <c r="G15" i="143"/>
  <c r="H15" i="143" s="1"/>
  <c r="G16" i="143"/>
  <c r="H16" i="143" s="1"/>
  <c r="G17" i="143"/>
  <c r="H17" i="143" s="1"/>
  <c r="G18" i="143"/>
  <c r="H18" i="143" s="1"/>
  <c r="G19" i="143"/>
  <c r="H19" i="143" s="1"/>
  <c r="G20" i="143"/>
  <c r="H20" i="143" s="1"/>
  <c r="G21" i="143"/>
  <c r="H21" i="143" s="1"/>
  <c r="G22" i="143"/>
  <c r="H22" i="143" s="1"/>
  <c r="G23" i="143"/>
  <c r="H23" i="143" s="1"/>
  <c r="G24" i="143"/>
  <c r="H24" i="143" s="1"/>
  <c r="G25" i="143"/>
  <c r="H25" i="143" s="1"/>
  <c r="G26" i="143"/>
  <c r="H26" i="143" s="1"/>
  <c r="G27" i="143"/>
  <c r="H27" i="143" s="1"/>
  <c r="G28" i="143"/>
  <c r="H28" i="143" s="1"/>
  <c r="G29" i="143"/>
  <c r="H29" i="143" s="1"/>
  <c r="G30" i="143"/>
  <c r="H30" i="143" s="1"/>
  <c r="G31" i="143"/>
  <c r="H31" i="143" s="1"/>
  <c r="G32" i="143"/>
  <c r="H32" i="143" s="1"/>
  <c r="G33" i="143"/>
  <c r="H33" i="143" s="1"/>
  <c r="G34" i="143"/>
  <c r="H34" i="143" s="1"/>
  <c r="G35" i="143"/>
  <c r="H35" i="143" s="1"/>
  <c r="G36" i="143"/>
  <c r="H36" i="143" s="1"/>
  <c r="G37" i="143"/>
  <c r="H37" i="143" s="1"/>
  <c r="G38" i="143"/>
  <c r="H38" i="143" s="1"/>
  <c r="G39" i="143"/>
  <c r="H39" i="143" s="1"/>
  <c r="G40" i="143"/>
  <c r="H40" i="143" s="1"/>
  <c r="G41" i="143"/>
  <c r="H41" i="143" s="1"/>
  <c r="G42" i="143"/>
  <c r="H42" i="143" s="1"/>
  <c r="G43" i="143"/>
  <c r="H43" i="143" s="1"/>
  <c r="G44" i="143"/>
  <c r="H44" i="143" s="1"/>
  <c r="G45" i="143"/>
  <c r="H45" i="143" s="1"/>
  <c r="G46" i="143"/>
  <c r="H46" i="143" s="1"/>
  <c r="G47" i="143"/>
  <c r="H47" i="143" s="1"/>
  <c r="G48" i="143"/>
  <c r="H48" i="143" s="1"/>
  <c r="G49" i="143"/>
  <c r="H49" i="143" s="1"/>
  <c r="G50" i="143"/>
  <c r="H50" i="143" s="1"/>
  <c r="G51" i="143"/>
  <c r="H51" i="143" s="1"/>
  <c r="G52" i="143"/>
  <c r="H52" i="143" s="1"/>
  <c r="G53" i="143"/>
  <c r="H53" i="143" s="1"/>
  <c r="G54" i="143"/>
  <c r="H54" i="143" s="1"/>
  <c r="G55" i="143"/>
  <c r="H55" i="143" s="1"/>
  <c r="G56" i="143"/>
  <c r="H56" i="143" s="1"/>
  <c r="G57" i="143"/>
  <c r="H57" i="143" s="1"/>
  <c r="G58" i="143"/>
  <c r="H58" i="143" s="1"/>
  <c r="G59" i="143"/>
  <c r="H59" i="143" s="1"/>
  <c r="G60" i="143"/>
  <c r="H60" i="143" s="1"/>
  <c r="G3" i="143"/>
  <c r="H3" i="143" s="1"/>
  <c r="D4" i="143"/>
  <c r="E4" i="143" s="1"/>
  <c r="D3" i="143"/>
  <c r="E3" i="143" s="1"/>
  <c r="D5" i="143"/>
  <c r="E5" i="143" s="1"/>
  <c r="D6" i="143"/>
  <c r="E6" i="143" s="1"/>
  <c r="D7" i="143"/>
  <c r="E7" i="143" s="1"/>
  <c r="D8" i="143"/>
  <c r="E8" i="143" s="1"/>
  <c r="D9" i="143"/>
  <c r="E9" i="143" s="1"/>
  <c r="D10" i="143"/>
  <c r="E10" i="143" s="1"/>
  <c r="D11" i="143"/>
  <c r="E11" i="143" s="1"/>
  <c r="D12" i="143"/>
  <c r="E12" i="143" s="1"/>
  <c r="D13" i="143"/>
  <c r="E13" i="143" s="1"/>
  <c r="D14" i="143"/>
  <c r="E14" i="143" s="1"/>
  <c r="D15" i="143"/>
  <c r="E15" i="143" s="1"/>
  <c r="D16" i="143"/>
  <c r="E16" i="143" s="1"/>
  <c r="D17" i="143"/>
  <c r="E17" i="143" s="1"/>
  <c r="D18" i="143"/>
  <c r="E18" i="143" s="1"/>
  <c r="D19" i="143"/>
  <c r="E19" i="143" s="1"/>
  <c r="D20" i="143"/>
  <c r="E20" i="143" s="1"/>
  <c r="D21" i="143"/>
  <c r="E21" i="143" s="1"/>
  <c r="D22" i="143"/>
  <c r="E22" i="143" s="1"/>
  <c r="D23" i="143"/>
  <c r="E23" i="143" s="1"/>
  <c r="D24" i="143"/>
  <c r="E24" i="143" s="1"/>
  <c r="D25" i="143"/>
  <c r="E25" i="143" s="1"/>
  <c r="D26" i="143"/>
  <c r="E26" i="143" s="1"/>
  <c r="D27" i="143"/>
  <c r="E27" i="143" s="1"/>
  <c r="D28" i="143"/>
  <c r="E28" i="143" s="1"/>
  <c r="D29" i="143"/>
  <c r="E29" i="143" s="1"/>
  <c r="D30" i="143"/>
  <c r="E30" i="143" s="1"/>
  <c r="D31" i="143"/>
  <c r="E31" i="143" s="1"/>
  <c r="D32" i="143"/>
  <c r="E32" i="143" s="1"/>
  <c r="D33" i="143"/>
  <c r="E33" i="143" s="1"/>
  <c r="D34" i="143"/>
  <c r="E34" i="143" s="1"/>
  <c r="D35" i="143"/>
  <c r="E35" i="143" s="1"/>
  <c r="D36" i="143"/>
  <c r="E36" i="143" s="1"/>
  <c r="D37" i="143"/>
  <c r="E37" i="143" s="1"/>
  <c r="D38" i="143"/>
  <c r="E38" i="143" s="1"/>
  <c r="D39" i="143"/>
  <c r="E39" i="143" s="1"/>
  <c r="D40" i="143"/>
  <c r="E40" i="143" s="1"/>
  <c r="D41" i="143"/>
  <c r="E41" i="143" s="1"/>
  <c r="D42" i="143"/>
  <c r="E42" i="143" s="1"/>
  <c r="D43" i="143"/>
  <c r="E43" i="143" s="1"/>
  <c r="D44" i="143"/>
  <c r="E44" i="143" s="1"/>
  <c r="D45" i="143"/>
  <c r="E45" i="143" s="1"/>
  <c r="D46" i="143"/>
  <c r="E46" i="143" s="1"/>
  <c r="D47" i="143"/>
  <c r="E47" i="143" s="1"/>
  <c r="D48" i="143"/>
  <c r="E48" i="143" s="1"/>
  <c r="D49" i="143"/>
  <c r="E49" i="143" s="1"/>
  <c r="D50" i="143"/>
  <c r="E50" i="143" s="1"/>
  <c r="D51" i="143"/>
  <c r="E51" i="143" s="1"/>
  <c r="D52" i="143"/>
  <c r="E52" i="143" s="1"/>
  <c r="D53" i="143"/>
  <c r="E53" i="143" s="1"/>
  <c r="D54" i="143"/>
  <c r="E54" i="143" s="1"/>
  <c r="D55" i="143"/>
  <c r="E55" i="143" s="1"/>
  <c r="D56" i="143"/>
  <c r="E56" i="143" s="1"/>
  <c r="D57" i="143"/>
  <c r="E57" i="143" s="1"/>
  <c r="D58" i="143"/>
  <c r="E58" i="143" s="1"/>
  <c r="D59" i="143"/>
  <c r="E59" i="143" s="1"/>
  <c r="D60" i="143"/>
  <c r="E60" i="143" s="1"/>
  <c r="D2" i="143"/>
  <c r="E2" i="143" s="1"/>
  <c r="F181" i="142"/>
  <c r="E181" i="142"/>
  <c r="D181" i="142"/>
  <c r="C181" i="142"/>
  <c r="AC215" i="141"/>
  <c r="AB215" i="141"/>
  <c r="AA215" i="141"/>
  <c r="Z215" i="141"/>
  <c r="Y215" i="141"/>
  <c r="X215" i="141"/>
  <c r="W215" i="141"/>
  <c r="V215" i="141"/>
  <c r="U215" i="141"/>
  <c r="T215" i="141"/>
  <c r="S215" i="141"/>
  <c r="R215" i="141"/>
  <c r="Q215" i="141"/>
  <c r="P215" i="141"/>
  <c r="O215" i="141"/>
  <c r="N215" i="141"/>
  <c r="M215" i="141"/>
  <c r="L215" i="141"/>
  <c r="K215" i="141"/>
  <c r="J215" i="141"/>
  <c r="I215" i="141"/>
  <c r="H215" i="141"/>
  <c r="G215" i="141"/>
  <c r="F215" i="141"/>
  <c r="E215" i="141"/>
  <c r="D215" i="141"/>
  <c r="C215" i="141"/>
  <c r="AD214" i="141"/>
  <c r="AD213" i="141"/>
  <c r="AD212" i="141"/>
  <c r="AD211" i="141"/>
  <c r="AD210" i="141"/>
  <c r="AD209" i="141"/>
  <c r="AD208" i="141"/>
  <c r="AD207" i="141"/>
  <c r="AD206" i="141"/>
  <c r="AD205" i="141"/>
  <c r="AD204" i="141"/>
  <c r="AD203" i="141"/>
  <c r="AD202" i="141"/>
  <c r="AD201" i="141"/>
  <c r="AD200" i="141"/>
  <c r="AD199" i="141"/>
  <c r="AD198" i="141"/>
  <c r="AD197" i="141"/>
  <c r="AD196" i="141"/>
  <c r="AD188" i="141"/>
  <c r="AD187" i="141"/>
  <c r="AD186" i="141"/>
  <c r="AD185" i="141"/>
  <c r="AD184" i="141"/>
  <c r="AD183" i="141"/>
  <c r="AD182" i="141"/>
  <c r="AD181" i="141"/>
  <c r="AD180" i="141"/>
  <c r="AD179" i="141"/>
  <c r="AD178" i="141"/>
  <c r="AD177" i="141"/>
  <c r="AD176" i="141"/>
  <c r="AD175" i="141"/>
  <c r="AD174" i="141"/>
  <c r="AD173" i="141"/>
  <c r="AD172" i="141"/>
  <c r="AD171" i="141"/>
  <c r="AD170" i="141"/>
  <c r="AD169" i="141"/>
  <c r="AD168" i="141"/>
  <c r="AD167" i="141"/>
  <c r="AD166" i="141"/>
  <c r="AD165" i="141"/>
  <c r="AD164" i="141"/>
  <c r="AD163" i="141"/>
  <c r="AD162" i="141"/>
  <c r="AD161" i="141"/>
  <c r="AD160" i="141"/>
  <c r="AD159" i="141"/>
  <c r="AD158" i="141"/>
  <c r="AD157" i="141"/>
  <c r="AD156" i="141"/>
  <c r="AD155" i="141"/>
  <c r="AD154" i="141"/>
  <c r="AD153" i="141"/>
  <c r="AD152" i="141"/>
  <c r="AD151" i="141"/>
  <c r="AD150" i="141"/>
  <c r="AD149" i="141"/>
  <c r="AD148" i="141"/>
  <c r="AD147" i="141"/>
  <c r="AD146" i="141"/>
  <c r="AD145" i="141"/>
  <c r="AD144" i="141"/>
  <c r="AD143" i="141"/>
  <c r="AD142" i="141"/>
  <c r="AD141" i="141"/>
  <c r="AD140" i="141"/>
  <c r="AD139" i="141"/>
  <c r="AD138" i="141"/>
  <c r="AD137" i="141"/>
  <c r="AD136" i="141"/>
  <c r="AD135" i="141"/>
  <c r="AD134" i="141"/>
  <c r="AD133" i="141"/>
  <c r="AD132" i="141"/>
  <c r="AD131" i="141"/>
  <c r="AD130" i="141"/>
  <c r="AD129" i="141"/>
  <c r="AD128" i="141"/>
  <c r="AD127" i="141"/>
  <c r="AD126" i="141"/>
  <c r="AD125" i="141"/>
  <c r="AD124" i="141"/>
  <c r="AD123" i="141"/>
  <c r="AD122" i="141"/>
  <c r="AD121" i="141"/>
  <c r="AD120" i="141"/>
  <c r="AD119" i="141"/>
  <c r="AD118" i="141"/>
  <c r="AD117" i="141"/>
  <c r="AD116" i="141"/>
  <c r="AD115" i="141"/>
  <c r="AD114" i="141"/>
  <c r="AD113" i="141"/>
  <c r="AD112" i="141"/>
  <c r="AD111" i="141"/>
  <c r="AD110" i="141"/>
  <c r="AD109" i="141"/>
  <c r="AD108" i="141"/>
  <c r="AD107" i="141"/>
  <c r="AD106" i="141"/>
  <c r="AD105" i="141"/>
  <c r="AD104" i="141"/>
  <c r="AD103" i="141"/>
  <c r="AD102" i="141"/>
  <c r="AD101" i="141"/>
  <c r="AD100" i="141"/>
  <c r="AD99" i="141"/>
  <c r="AD98" i="141"/>
  <c r="AD97" i="141"/>
  <c r="AD96" i="141"/>
  <c r="AD95" i="141"/>
  <c r="AD94" i="141"/>
  <c r="AD93" i="141"/>
  <c r="AD92" i="141"/>
  <c r="AD91" i="141"/>
  <c r="AD90" i="141"/>
  <c r="AD89" i="141"/>
  <c r="AD88" i="141"/>
  <c r="AD87" i="141"/>
  <c r="AD86" i="141"/>
  <c r="AD85" i="141"/>
  <c r="AD84" i="141"/>
  <c r="AD83" i="141"/>
  <c r="AD82" i="141"/>
  <c r="AD81" i="141"/>
  <c r="AD80" i="141"/>
  <c r="AD79" i="141"/>
  <c r="AD78" i="141"/>
  <c r="AD77" i="141"/>
  <c r="AD76" i="141"/>
  <c r="AD75" i="141"/>
  <c r="AD74" i="141"/>
  <c r="AD73" i="141"/>
  <c r="AD72" i="141"/>
  <c r="AD71" i="141"/>
  <c r="AD70" i="141"/>
  <c r="AD69" i="141"/>
  <c r="AD68" i="141"/>
  <c r="AD67" i="141"/>
  <c r="AD66" i="141"/>
  <c r="AD65" i="141"/>
  <c r="AD64" i="141"/>
  <c r="AD63" i="141"/>
  <c r="AD62" i="141"/>
  <c r="AD61" i="141"/>
  <c r="AD60" i="141"/>
  <c r="AD59" i="141"/>
  <c r="AD58" i="141"/>
  <c r="AD57" i="141"/>
  <c r="AD56" i="141"/>
  <c r="AD55" i="141"/>
  <c r="AD54" i="141"/>
  <c r="AD53" i="141"/>
  <c r="AD52" i="141"/>
  <c r="AD51" i="141"/>
  <c r="AD50" i="141"/>
  <c r="AD49" i="141"/>
  <c r="AD48" i="141"/>
  <c r="AD47" i="141"/>
  <c r="AD46" i="141"/>
  <c r="AD45" i="141"/>
  <c r="AD44" i="141"/>
  <c r="AD43" i="141"/>
  <c r="AD42" i="141"/>
  <c r="AD41" i="141"/>
  <c r="AD40" i="141"/>
  <c r="AD39" i="141"/>
  <c r="AD38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AD25" i="141"/>
  <c r="AD24" i="141"/>
  <c r="AD23" i="141"/>
  <c r="AD22" i="141"/>
  <c r="AD21" i="141"/>
  <c r="AD20" i="141"/>
  <c r="AD19" i="141"/>
  <c r="AD18" i="141"/>
  <c r="AD17" i="141"/>
  <c r="AD16" i="141"/>
  <c r="AD15" i="141"/>
  <c r="AD14" i="141"/>
  <c r="AD13" i="141"/>
  <c r="AD12" i="141"/>
  <c r="AD11" i="141"/>
  <c r="AD10" i="141"/>
  <c r="AZ33" i="144" l="1"/>
  <c r="AZ45" i="144"/>
  <c r="AZ29" i="144"/>
  <c r="AZ44" i="144"/>
  <c r="AZ28" i="144"/>
  <c r="AZ40" i="144"/>
  <c r="AZ31" i="144"/>
  <c r="AZ15" i="144"/>
  <c r="AZ2" i="144"/>
  <c r="AZ30" i="144"/>
  <c r="AZ24" i="144"/>
  <c r="AZ8" i="144"/>
  <c r="AZ38" i="144"/>
  <c r="AZ22" i="144"/>
  <c r="AZ16" i="144"/>
  <c r="AZ14" i="144"/>
  <c r="AZ13" i="144"/>
  <c r="AZ12" i="144"/>
  <c r="AZ43" i="144"/>
  <c r="AZ27" i="144"/>
  <c r="AZ11" i="144"/>
  <c r="AZ42" i="144"/>
  <c r="AZ26" i="144"/>
  <c r="AZ10" i="144"/>
  <c r="AZ41" i="144"/>
  <c r="AZ25" i="144"/>
  <c r="AZ9" i="144"/>
  <c r="AZ39" i="144"/>
  <c r="AZ23" i="144"/>
  <c r="AZ7" i="144"/>
  <c r="AZ6" i="144"/>
  <c r="AZ37" i="144"/>
  <c r="AZ21" i="144"/>
  <c r="AZ5" i="144"/>
  <c r="AZ36" i="144"/>
  <c r="AZ20" i="144"/>
  <c r="AZ4" i="144"/>
  <c r="AZ35" i="144"/>
  <c r="AZ19" i="144"/>
  <c r="AZ3" i="144"/>
  <c r="AZ34" i="144"/>
  <c r="AZ18" i="144"/>
  <c r="AZ17" i="144"/>
  <c r="AU5" i="143"/>
  <c r="AU37" i="143"/>
  <c r="AU53" i="143"/>
  <c r="AU56" i="143"/>
  <c r="AU40" i="143"/>
  <c r="AU24" i="143"/>
  <c r="AU8" i="143"/>
  <c r="AU46" i="143"/>
  <c r="AU30" i="143"/>
  <c r="AU14" i="143"/>
  <c r="AU45" i="143"/>
  <c r="AU29" i="143"/>
  <c r="AU13" i="143"/>
  <c r="AU2" i="143"/>
  <c r="AU44" i="143"/>
  <c r="AU28" i="143"/>
  <c r="AU12" i="143"/>
  <c r="AU10" i="143"/>
  <c r="AU41" i="143"/>
  <c r="AU49" i="143"/>
  <c r="AU33" i="143"/>
  <c r="AU17" i="143"/>
  <c r="AU47" i="143"/>
  <c r="AU48" i="143"/>
  <c r="AU32" i="143"/>
  <c r="AU16" i="143"/>
  <c r="AU31" i="143"/>
  <c r="AU11" i="143"/>
  <c r="AU25" i="143"/>
  <c r="AU9" i="143"/>
  <c r="AU50" i="143"/>
  <c r="AU34" i="143"/>
  <c r="AU18" i="143"/>
  <c r="AU15" i="143"/>
  <c r="AU54" i="143"/>
  <c r="AU38" i="143"/>
  <c r="AU22" i="143"/>
  <c r="AU6" i="143"/>
  <c r="AU52" i="143"/>
  <c r="AU36" i="143"/>
  <c r="AU20" i="143"/>
  <c r="AU4" i="143"/>
  <c r="AU51" i="143"/>
  <c r="AU35" i="143"/>
  <c r="AU19" i="143"/>
  <c r="AU3" i="143"/>
  <c r="AD215" i="141"/>
  <c r="AC56" i="137" l="1"/>
  <c r="AB56" i="137"/>
  <c r="AA56" i="137"/>
  <c r="Z56" i="137"/>
  <c r="Y56" i="137"/>
  <c r="X56" i="137"/>
  <c r="W56" i="137"/>
  <c r="V56" i="137"/>
  <c r="U56" i="137"/>
  <c r="T56" i="137"/>
  <c r="S56" i="137"/>
  <c r="R56" i="137"/>
  <c r="Q56" i="137"/>
  <c r="P56" i="137"/>
  <c r="O56" i="137"/>
  <c r="N56" i="137"/>
  <c r="M56" i="137"/>
  <c r="L56" i="137"/>
  <c r="K56" i="137"/>
  <c r="J56" i="137"/>
  <c r="I56" i="137"/>
  <c r="H56" i="137"/>
  <c r="G56" i="137"/>
  <c r="F56" i="137"/>
  <c r="E56" i="137"/>
  <c r="D56" i="137"/>
  <c r="C56" i="137"/>
  <c r="AD55" i="137"/>
  <c r="AD54" i="137"/>
  <c r="AD53" i="137"/>
  <c r="AD52" i="137"/>
  <c r="AD51" i="137"/>
  <c r="AD50" i="137"/>
  <c r="AD49" i="137"/>
  <c r="AD48" i="137"/>
  <c r="AD47" i="137"/>
  <c r="AD46" i="137"/>
  <c r="AD45" i="137"/>
  <c r="AD44" i="137"/>
  <c r="AD43" i="137"/>
  <c r="AD42" i="137"/>
  <c r="AD41" i="137"/>
  <c r="AD40" i="137"/>
  <c r="AD39" i="137"/>
  <c r="AD38" i="137"/>
  <c r="AD37" i="137"/>
  <c r="AD36" i="137"/>
  <c r="AD35" i="137"/>
  <c r="AD34" i="137"/>
  <c r="AD33" i="137"/>
  <c r="AD32" i="137"/>
  <c r="AD31" i="137"/>
  <c r="AD30" i="137"/>
  <c r="AD29" i="137"/>
  <c r="AD28" i="137"/>
  <c r="AD27" i="137"/>
  <c r="AD26" i="137"/>
  <c r="AD25" i="137"/>
  <c r="AD24" i="137"/>
  <c r="AD23" i="137"/>
  <c r="AD22" i="137"/>
  <c r="AD21" i="137"/>
  <c r="AD20" i="137"/>
  <c r="AD19" i="137"/>
  <c r="AD18" i="137"/>
  <c r="AD17" i="137"/>
  <c r="AD16" i="137"/>
  <c r="AD15" i="137"/>
  <c r="AD14" i="137"/>
  <c r="AD13" i="137"/>
  <c r="AD12" i="137"/>
  <c r="AD11" i="137"/>
  <c r="AD10" i="137"/>
  <c r="AD9" i="137"/>
  <c r="D64" i="140"/>
  <c r="E64" i="140"/>
  <c r="F64" i="140"/>
  <c r="C64" i="140"/>
  <c r="AD56" i="1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1" authorId="0" shapeId="0" xr:uid="{F4963CBC-C0B6-4792-B9B2-A9756FE1FD07}">
      <text>
        <r>
          <rPr>
            <b/>
            <sz val="9"/>
            <color indexed="81"/>
            <rFont val="Tahoma"/>
            <family val="2"/>
          </rPr>
          <t>Filed Overtime Application on Oct 01, 02, 04, 05, 07, 08, 09, 10</t>
        </r>
      </text>
    </comment>
    <comment ref="O12" authorId="0" shapeId="0" xr:uid="{4FBBE5A9-4157-41ED-8E5D-241E333B1A80}">
      <text>
        <r>
          <rPr>
            <b/>
            <sz val="9"/>
            <color indexed="81"/>
            <rFont val="Tahoma"/>
            <family val="2"/>
          </rPr>
          <t>Filed Change Schedule Application on Oct 02</t>
        </r>
      </text>
    </comment>
    <comment ref="C13" authorId="0" shapeId="0" xr:uid="{4CBDCADD-40D7-4EF0-AD55-19C1C1C6E187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13" authorId="0" shapeId="0" xr:uid="{02C7F046-47F9-454B-B76A-20C791AE9D0E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14" authorId="0" shapeId="0" xr:uid="{37FF561F-3F68-4525-9DE8-E61BCC34BC7F}">
      <text>
        <r>
          <rPr>
            <b/>
            <sz val="9"/>
            <color indexed="81"/>
            <rFont val="Tahoma"/>
            <family val="2"/>
          </rPr>
          <t>Filed Punch Alteration Application on Oct 10</t>
        </r>
      </text>
    </comment>
    <comment ref="C15" authorId="0" shapeId="0" xr:uid="{6FFF8DEC-E1DE-428F-B432-B5F20FF3CD2A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C16" authorId="0" shapeId="0" xr:uid="{98B4B76D-9705-4E52-B447-F4A726E590BD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P16" authorId="0" shapeId="0" xr:uid="{428425B1-61E9-4694-BDDB-78E504A007F1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C17" authorId="0" shapeId="0" xr:uid="{FA512985-84DD-42FC-B8F8-AA856F6A2456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18" authorId="0" shapeId="0" xr:uid="{246F7E2E-8317-47E0-A54D-13272701BC01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C19" authorId="0" shapeId="0" xr:uid="{FA0D43E4-F643-4ED7-AF65-2B45C7E0D237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O19" authorId="0" shapeId="0" xr:uid="{32349692-57C3-48F4-8EB8-B0376D71FCF0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P19" authorId="0" shapeId="0" xr:uid="{CF44AFB9-77BD-44CE-8719-714932689B8B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C20" authorId="0" shapeId="0" xr:uid="{109C2666-FF61-4F5F-AF04-C8CD9A69A8F3}">
      <text>
        <r>
          <rPr>
            <b/>
            <sz val="9"/>
            <color indexed="81"/>
            <rFont val="Tahoma"/>
            <family val="2"/>
          </rPr>
          <t>Filed Overtime Application on Sep 27 and Oct 04</t>
        </r>
      </text>
    </comment>
    <comment ref="C21" authorId="0" shapeId="0" xr:uid="{AE4A9F72-1DFF-4A5C-A508-C20BC085B6E0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O21" authorId="0" shapeId="0" xr:uid="{1643CA58-BAEC-40C5-B5AA-B514CC5A5F2C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C22" authorId="0" shapeId="0" xr:uid="{8F59040A-57E7-42F4-BC4D-E6D2716E49E4}">
      <text>
        <r>
          <rPr>
            <b/>
            <sz val="9"/>
            <color indexed="81"/>
            <rFont val="Tahoma"/>
            <family val="2"/>
          </rPr>
          <t>Filed Overtime Application on Sep 30 and Oct 01, 02, 03, 07, 08, 09, 10</t>
        </r>
      </text>
    </comment>
    <comment ref="P22" authorId="0" shapeId="0" xr:uid="{C57AE7D7-E76E-4C9F-AB31-0A15B227C7F8}">
      <text>
        <r>
          <rPr>
            <b/>
            <sz val="9"/>
            <color indexed="81"/>
            <rFont val="Tahoma"/>
            <family val="2"/>
          </rPr>
          <t>Filed Overtime Application on Oct 01, 02</t>
        </r>
      </text>
    </comment>
    <comment ref="C23" authorId="0" shapeId="0" xr:uid="{41196DDA-7F27-40F3-985F-25783C43C28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23" authorId="0" shapeId="0" xr:uid="{614BAB73-2ABD-465B-9ED3-B3F41B6D9E5F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24" authorId="0" shapeId="0" xr:uid="{3B1F918B-6521-43A2-ADB6-003A18E607CB}">
      <text>
        <r>
          <rPr>
            <b/>
            <sz val="9"/>
            <color indexed="81"/>
            <rFont val="Tahoma"/>
            <family val="2"/>
          </rPr>
          <t>Filedd Punch Alteration Application on Oct 10</t>
        </r>
      </text>
    </comment>
    <comment ref="C25" authorId="0" shapeId="0" xr:uid="{BCAAED17-88C2-46EB-BE62-96333418E7FD}">
      <text>
        <r>
          <rPr>
            <b/>
            <sz val="9"/>
            <color indexed="81"/>
            <rFont val="Tahoma"/>
            <family val="2"/>
          </rPr>
          <t>Filed Overtime Application on Oct 3</t>
        </r>
      </text>
    </comment>
    <comment ref="C26" authorId="0" shapeId="0" xr:uid="{421B0BE4-A2BA-4583-9D70-05FBE519814F}">
      <text>
        <r>
          <rPr>
            <b/>
            <sz val="9"/>
            <color indexed="81"/>
            <rFont val="Tahoma"/>
            <family val="2"/>
          </rPr>
          <t>Filed Overtime Application on Oct 07</t>
        </r>
      </text>
    </comment>
    <comment ref="C27" authorId="0" shapeId="0" xr:uid="{4E1F888F-B36B-47B6-847C-91DBE5E4F6B0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28" authorId="0" shapeId="0" xr:uid="{C90BD998-A447-41CC-9072-E991677D05A1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D28" authorId="0" shapeId="0" xr:uid="{0336E116-92FF-4121-9A85-1787C859A677}">
      <text>
        <r>
          <rPr>
            <b/>
            <sz val="9"/>
            <color indexed="81"/>
            <rFont val="Tahoma"/>
            <family val="2"/>
          </rPr>
          <t>Filed Overtime Application on Oct 06</t>
        </r>
      </text>
    </comment>
    <comment ref="P28" authorId="0" shapeId="0" xr:uid="{1B958954-7B4D-4FF8-9CBA-8FD5BE85BEEB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S28" authorId="0" shapeId="0" xr:uid="{86890DBD-7374-4972-84BB-202618AE5BFC}">
      <text>
        <r>
          <rPr>
            <b/>
            <sz val="9"/>
            <color indexed="81"/>
            <rFont val="Tahoma"/>
            <family val="2"/>
          </rPr>
          <t>Filed Overtime Application on Oct 06</t>
        </r>
      </text>
    </comment>
    <comment ref="C29" authorId="0" shapeId="0" xr:uid="{C948CBFC-DE84-49FD-BA69-63B659EE3527}">
      <text>
        <r>
          <rPr>
            <b/>
            <sz val="9"/>
            <color indexed="81"/>
            <rFont val="Tahoma"/>
            <family val="2"/>
          </rPr>
          <t>Filed Overtime Application Oct 10</t>
        </r>
      </text>
    </comment>
    <comment ref="C30" authorId="0" shapeId="0" xr:uid="{1DED9DF2-9049-4DC7-89A0-5E3BD9A40A0A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Q30" authorId="0" shapeId="0" xr:uid="{C851E5E8-5492-47C1-BE52-255EA51793CC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N31" authorId="0" shapeId="0" xr:uid="{655D0D53-A7AF-433A-B6E3-7692CBE9C99F}">
      <text>
        <r>
          <rPr>
            <b/>
            <sz val="9"/>
            <color indexed="81"/>
            <rFont val="Tahoma"/>
            <family val="2"/>
          </rPr>
          <t>Filed Punch Alteration Application on Oct 7</t>
        </r>
      </text>
    </comment>
    <comment ref="C32" authorId="0" shapeId="0" xr:uid="{BB2BE470-2052-43D8-BE45-0141C41DF5DB}">
      <text>
        <r>
          <rPr>
            <b/>
            <sz val="9"/>
            <color indexed="81"/>
            <rFont val="Tahoma"/>
            <family val="2"/>
          </rPr>
          <t>Filed Overtime Application on Sep 26, 28, 30 and Oct 2, 3</t>
        </r>
      </text>
    </comment>
    <comment ref="P32" authorId="0" shapeId="0" xr:uid="{16DBDB6C-7DD0-48AA-8ABE-60EC6FA5A90C}">
      <text>
        <r>
          <rPr>
            <b/>
            <sz val="9"/>
            <color indexed="81"/>
            <rFont val="Tahoma"/>
            <family val="2"/>
          </rPr>
          <t>Filed Overtime Application on Sep 26, 28</t>
        </r>
      </text>
    </comment>
    <comment ref="C33" authorId="0" shapeId="0" xr:uid="{50040A62-1A06-4CC1-B802-DB4C5B0140CB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33" authorId="0" shapeId="0" xr:uid="{400AC6D8-1CC6-4827-BAD5-26B82D5A65F6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34" authorId="0" shapeId="0" xr:uid="{4C1F9874-EAED-4235-BB2A-241E30C7A4EE}">
      <text>
        <r>
          <rPr>
            <b/>
            <sz val="9"/>
            <color indexed="81"/>
            <rFont val="Tahoma"/>
            <family val="2"/>
          </rPr>
          <t>Overtime Application on Oct 10</t>
        </r>
      </text>
    </comment>
    <comment ref="C35" authorId="0" shapeId="0" xr:uid="{C9B818B4-4D2A-422D-AE4C-EE434CB04A3B}">
      <text>
        <r>
          <rPr>
            <b/>
            <sz val="9"/>
            <color indexed="81"/>
            <rFont val="Tahoma"/>
            <family val="2"/>
          </rPr>
          <t xml:space="preserve">Filed Punch Alteration Application on Sep 26, 27, 28
</t>
        </r>
      </text>
    </comment>
    <comment ref="O35" authorId="0" shapeId="0" xr:uid="{0D359899-68E5-4CAE-B476-8243C5A5B9C2}">
      <text>
        <r>
          <rPr>
            <b/>
            <sz val="9"/>
            <color indexed="81"/>
            <rFont val="Tahoma"/>
            <family val="2"/>
          </rPr>
          <t xml:space="preserve">Filed Punch Alteration Application on Sep 26, 27, 28
</t>
        </r>
      </text>
    </comment>
    <comment ref="P35" authorId="0" shapeId="0" xr:uid="{F49AB6CF-433E-48DE-A7FC-5D366E77B4BA}">
      <text>
        <r>
          <rPr>
            <b/>
            <sz val="9"/>
            <color indexed="81"/>
            <rFont val="Tahoma"/>
            <family val="2"/>
          </rPr>
          <t>Filed Punch Alteration Application on Sep 26, 27, 28</t>
        </r>
      </text>
    </comment>
    <comment ref="C36" authorId="0" shapeId="0" xr:uid="{59EBA2D2-1629-4628-8A78-4D3AEBE618BB}">
      <text>
        <r>
          <rPr>
            <b/>
            <sz val="9"/>
            <color indexed="81"/>
            <rFont val="Tahoma"/>
            <family val="2"/>
          </rPr>
          <t>Filed Overtime Application on Oct 9</t>
        </r>
      </text>
    </comment>
    <comment ref="N36" authorId="0" shapeId="0" xr:uid="{96356428-A1B6-410C-9988-20DE81F1DFD7}">
      <text>
        <r>
          <rPr>
            <b/>
            <sz val="9"/>
            <color indexed="81"/>
            <rFont val="Tahoma"/>
            <family val="2"/>
          </rPr>
          <t>Filed Change Schedule Application on Sep 28</t>
        </r>
      </text>
    </comment>
    <comment ref="C37" authorId="0" shapeId="0" xr:uid="{E9E09BD8-E0EC-44FA-B806-2F9584B1BEAB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D38" authorId="0" shapeId="0" xr:uid="{28ED72AC-4141-455E-9B32-02222592A2D0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E38" authorId="0" shapeId="0" xr:uid="{CFB5FCD2-542F-47D1-861D-4249102CCFAF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S38" authorId="0" shapeId="0" xr:uid="{8D4D01E0-6E6A-40DA-80F5-AFDF1EF6C9E1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O39" authorId="0" shapeId="0" xr:uid="{6C1A52ED-F12B-49DD-9108-1D0AD0E7379A}">
      <text>
        <r>
          <rPr>
            <b/>
            <sz val="9"/>
            <color indexed="81"/>
            <rFont val="Tahoma"/>
            <family val="2"/>
          </rPr>
          <t>Overtime Night Diff on Oct 10</t>
        </r>
      </text>
    </comment>
    <comment ref="C40" authorId="0" shapeId="0" xr:uid="{1EBC4C32-B2B5-4527-88A1-75EE128F7F69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C41" authorId="0" shapeId="0" xr:uid="{7C787CB5-3423-42B9-A6A5-40B439899B47}">
      <text>
        <r>
          <rPr>
            <b/>
            <sz val="9"/>
            <color indexed="81"/>
            <rFont val="Tahoma"/>
            <family val="2"/>
          </rPr>
          <t>Filed Overtime Application on Sep 26,27,28</t>
        </r>
      </text>
    </comment>
    <comment ref="P41" authorId="0" shapeId="0" xr:uid="{085958BE-A7DD-4A8B-B7F9-48A6473B1AA7}">
      <text>
        <r>
          <rPr>
            <b/>
            <sz val="9"/>
            <color indexed="81"/>
            <rFont val="Tahoma"/>
            <family val="2"/>
          </rPr>
          <t>Filed Overtime Application on Sep 26,28</t>
        </r>
      </text>
    </comment>
    <comment ref="C42" authorId="0" shapeId="0" xr:uid="{5F124F17-892B-4DF7-994E-B5D5898614E3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43" authorId="0" shapeId="0" xr:uid="{CA5E9100-27AC-45EA-8E43-3D59B28C8C2F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44" authorId="0" shapeId="0" xr:uid="{5A449D47-214A-4C3A-8BCF-8100FA436C59}">
      <text>
        <r>
          <rPr>
            <b/>
            <sz val="9"/>
            <color indexed="81"/>
            <rFont val="Tahoma"/>
            <family val="2"/>
          </rPr>
          <t>Filed Overtime Application on Oct 02, 04, 10</t>
        </r>
      </text>
    </comment>
    <comment ref="P44" authorId="0" shapeId="0" xr:uid="{DB0E75C9-FFBB-4C26-A4CE-5289A03EF40E}">
      <text>
        <r>
          <rPr>
            <b/>
            <sz val="9"/>
            <color indexed="81"/>
            <rFont val="Tahoma"/>
            <family val="2"/>
          </rPr>
          <t>Filed Overtime Application on Oct 02, 10</t>
        </r>
      </text>
    </comment>
    <comment ref="N45" authorId="0" shapeId="0" xr:uid="{A6FDA4F1-D446-40EC-96CD-D588E7D183A2}">
      <text>
        <r>
          <rPr>
            <b/>
            <sz val="9"/>
            <color indexed="81"/>
            <rFont val="Tahoma"/>
            <family val="2"/>
          </rPr>
          <t>Filed Punch Alteration Application on Sep 30</t>
        </r>
      </text>
    </comment>
    <comment ref="O45" authorId="0" shapeId="0" xr:uid="{36585682-22CC-4E93-B18F-4FE425D7AB0F}">
      <text>
        <r>
          <rPr>
            <b/>
            <sz val="9"/>
            <color indexed="81"/>
            <rFont val="Tahoma"/>
            <family val="2"/>
          </rPr>
          <t>Filed Punch Alteration Application on Sep 30</t>
        </r>
      </text>
    </comment>
    <comment ref="O46" authorId="0" shapeId="0" xr:uid="{C04CC439-ADB2-4341-AAEC-EF81D82ADA93}">
      <text>
        <r>
          <rPr>
            <b/>
            <sz val="9"/>
            <color indexed="81"/>
            <rFont val="Tahoma"/>
            <family val="2"/>
          </rPr>
          <t>Filed Punch Alteration Application on Oct 8, 9</t>
        </r>
      </text>
    </comment>
    <comment ref="C47" authorId="0" shapeId="0" xr:uid="{3A519FCC-4464-4ED3-843D-BB919E95A3BE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D47" authorId="0" shapeId="0" xr:uid="{0E97A376-47A2-48EF-A101-CADC537BE2F6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E47" authorId="0" shapeId="0" xr:uid="{63CEEA21-3BE0-4635-B578-F97800BCF1BD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P47" authorId="0" shapeId="0" xr:uid="{A8E0D5B7-F927-4A32-B838-1670059F8A4B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R47" authorId="0" shapeId="0" xr:uid="{E3A0ED98-2587-41FB-A172-18B9CF055705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S47" authorId="0" shapeId="0" xr:uid="{720430A0-BE1E-429A-8245-DB2F8765BACE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D48" authorId="0" shapeId="0" xr:uid="{F67CB88B-A9CB-43B6-A77D-BBCB08CFE73C}">
      <text>
        <r>
          <rPr>
            <b/>
            <sz val="9"/>
            <color indexed="81"/>
            <rFont val="Tahoma"/>
            <family val="2"/>
          </rPr>
          <t>Filed Overtime Applications on Oct 5</t>
        </r>
      </text>
    </comment>
    <comment ref="C49" authorId="0" shapeId="0" xr:uid="{89581350-AD6D-41DD-BFFF-BE685271BB78}">
      <text>
        <r>
          <rPr>
            <b/>
            <sz val="9"/>
            <color indexed="81"/>
            <rFont val="Tahoma"/>
            <family val="2"/>
          </rPr>
          <t>Filed Overtime Application on Sep 27</t>
        </r>
      </text>
    </comment>
    <comment ref="D49" authorId="0" shapeId="0" xr:uid="{2BBC9173-B03C-46DF-9364-40665FF9313C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D50" authorId="0" shapeId="0" xr:uid="{F2707D32-753A-44E4-BB03-E340365409CD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E50" authorId="0" shapeId="0" xr:uid="{53D6F895-DA25-4ADE-A005-4CD78A3E5B83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N50" authorId="0" shapeId="0" xr:uid="{7CB336AC-4A1E-46E4-B045-E1A9EF080B6A}">
      <text>
        <r>
          <rPr>
            <b/>
            <sz val="9"/>
            <color indexed="81"/>
            <rFont val="Tahoma"/>
            <family val="2"/>
          </rPr>
          <t>Filed Punch Alteration Application on Oct 2</t>
        </r>
      </text>
    </comment>
    <comment ref="R50" authorId="0" shapeId="0" xr:uid="{7478F575-E42D-444C-ABA2-61F256950302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S50" authorId="0" shapeId="0" xr:uid="{AC364E1D-7396-4430-8C86-C03CF6B7F90D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O51" authorId="0" shapeId="0" xr:uid="{D3065CF2-896F-46EF-9452-8254E4EF170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52" authorId="0" shapeId="0" xr:uid="{D3058497-1AB6-4BEA-A69F-37A9B70A0C0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52" authorId="0" shapeId="0" xr:uid="{2F14216A-B619-412D-9482-90BDD91055A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53" authorId="0" shapeId="0" xr:uid="{2AA8CFBA-828B-4A0C-99AF-D82A536F57E0}">
      <text>
        <r>
          <rPr>
            <b/>
            <sz val="9"/>
            <color indexed="81"/>
            <rFont val="Tahoma"/>
            <family val="2"/>
          </rPr>
          <t>Filed Overtime Application on Oct 2</t>
        </r>
      </text>
    </comment>
    <comment ref="N53" authorId="0" shapeId="0" xr:uid="{733DD395-B7C1-4194-8327-092AC47D8E82}">
      <text>
        <r>
          <rPr>
            <b/>
            <sz val="9"/>
            <color indexed="81"/>
            <rFont val="Tahoma"/>
            <family val="2"/>
          </rPr>
          <t>Filed Overtime Application on Oct 2</t>
        </r>
      </text>
    </comment>
    <comment ref="O54" authorId="0" shapeId="0" xr:uid="{59AD14B4-688C-4FBA-8E13-FB07363778CD}">
      <text>
        <r>
          <rPr>
            <b/>
            <sz val="9"/>
            <color indexed="81"/>
            <rFont val="Tahoma"/>
            <family val="2"/>
          </rPr>
          <t>Filed Punch Alteration Application on Oct 10</t>
        </r>
      </text>
    </comment>
    <comment ref="C55" authorId="0" shapeId="0" xr:uid="{560F359B-EC6A-4E87-AB30-47B24267D64E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O55" authorId="0" shapeId="0" xr:uid="{5245C7DD-1646-47BD-8EA5-62C75FC48B98}">
      <text>
        <r>
          <rPr>
            <b/>
            <sz val="9"/>
            <color indexed="81"/>
            <rFont val="Tahoma"/>
            <family val="2"/>
          </rPr>
          <t>Filed Overtime Application on Oct 8, 9</t>
        </r>
      </text>
    </comment>
    <comment ref="P55" authorId="0" shapeId="0" xr:uid="{1DE1CD7A-DCA5-47A8-ADAF-46F0BFB0D69C}">
      <text>
        <r>
          <rPr>
            <b/>
            <sz val="9"/>
            <color indexed="81"/>
            <rFont val="Tahoma"/>
            <family val="2"/>
          </rPr>
          <t>Filed Overtime Application on Oct 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0" authorId="0" shapeId="0" xr:uid="{EE11F47E-303C-457A-84A9-7EEBDC290D12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P10" authorId="0" shapeId="0" xr:uid="{D73F57AE-DAC8-49BB-A568-3C7AA632F267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Q10" authorId="0" shapeId="0" xr:uid="{ED050AD6-C038-4683-A58D-C19B2D79A6CA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N11" authorId="0" shapeId="0" xr:uid="{29F841F0-4B17-4F93-BE0B-23F8BDD245E3}">
      <text>
        <r>
          <rPr>
            <b/>
            <sz val="9"/>
            <color indexed="81"/>
            <rFont val="Tahoma"/>
            <family val="2"/>
          </rPr>
          <t>Overtime Application on Sep 11, 12, 17, 18, 19, 23, 24, 25</t>
        </r>
      </text>
    </comment>
    <comment ref="E12" authorId="0" shapeId="0" xr:uid="{58E1D801-F767-4DFD-BF6A-D465BD5EFE08}">
      <text>
        <r>
          <rPr>
            <b/>
            <sz val="9"/>
            <color indexed="81"/>
            <rFont val="Tahoma"/>
            <family val="2"/>
          </rPr>
          <t>Filled Overtime Application on Sep 15</t>
        </r>
      </text>
    </comment>
    <comment ref="C13" authorId="0" shapeId="0" xr:uid="{B3D53AC3-E1D8-4A0B-A2A9-58CD206DD67C}">
      <text>
        <r>
          <rPr>
            <b/>
            <sz val="9"/>
            <color indexed="81"/>
            <rFont val="Tahoma"/>
            <family val="2"/>
          </rPr>
          <t>Overtime Application on Sep 20</t>
        </r>
      </text>
    </comment>
    <comment ref="P13" authorId="0" shapeId="0" xr:uid="{1C0ECA88-B426-4B5B-B8D0-069ABF7EB57B}">
      <text>
        <r>
          <rPr>
            <b/>
            <sz val="9"/>
            <color indexed="81"/>
            <rFont val="Tahoma"/>
            <family val="2"/>
          </rPr>
          <t>Overtime Application on Sep 20</t>
        </r>
      </text>
    </comment>
    <comment ref="C14" authorId="0" shapeId="0" xr:uid="{FBC61F12-BF95-467F-8C40-74DB3D8A7908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D14" authorId="0" shapeId="0" xr:uid="{3C916810-64A4-4FFB-B20C-9A9CC5A61BC4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E14" authorId="0" shapeId="0" xr:uid="{19A75372-D5B7-40F0-9B93-8BC260B7DE4F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P14" authorId="0" shapeId="0" xr:uid="{BC37F90D-429C-4320-82B1-70DD0D7DE12A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Q14" authorId="0" shapeId="0" xr:uid="{D400A446-E3FF-464E-BB18-B63A69923345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R14" authorId="0" shapeId="0" xr:uid="{257F0EFA-2C5E-4952-BEF5-E133C05AC6F3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S14" authorId="0" shapeId="0" xr:uid="{194A9918-8A1C-458A-8979-2283CB76B394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C15" authorId="0" shapeId="0" xr:uid="{3AEEFFC6-F2C1-48B4-902A-F2064FB0434E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P15" authorId="0" shapeId="0" xr:uid="{AB16814D-F2AD-4D94-9809-C9BE7BA850E6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P16" authorId="0" shapeId="0" xr:uid="{8345E68D-5D24-43CC-84FE-68E163A7DBE6}">
      <text>
        <r>
          <rPr>
            <b/>
            <sz val="9"/>
            <color indexed="81"/>
            <rFont val="Tahoma"/>
            <family val="2"/>
          </rPr>
          <t>Filed Punch Alteration Application on Oct 07</t>
        </r>
      </text>
    </comment>
    <comment ref="D17" authorId="0" shapeId="0" xr:uid="{90BCF7ED-D0D4-4319-9618-993A6905DD83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17" authorId="0" shapeId="0" xr:uid="{D2C3E8C8-4873-452A-8F44-57B0B55952B6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R17" authorId="0" shapeId="0" xr:uid="{3025D9CD-3C35-420F-AC0B-70702D525700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S17" authorId="0" shapeId="0" xr:uid="{7217EA5C-480E-43E7-881F-B4743A0E5B81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18" authorId="0" shapeId="0" xr:uid="{B4FDD7C0-6548-404D-B556-28B78E0F22E5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R18" authorId="0" shapeId="0" xr:uid="{0D1A4DF7-D654-4EB0-A1EC-289A016BBA0D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E19" authorId="0" shapeId="0" xr:uid="{8571FEF1-F128-4198-B644-A3BA756EF344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R19" authorId="0" shapeId="0" xr:uid="{CAEF70C4-C5EC-476F-97D3-842621FC047B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C20" authorId="0" shapeId="0" xr:uid="{FAF85CCA-D83E-4036-9192-C8353702AC67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P20" authorId="0" shapeId="0" xr:uid="{8A195F6C-3AAA-4D22-993F-EFAE28DC57FD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C21" authorId="0" shapeId="0" xr:uid="{A241BFDC-FAE2-4ECB-881C-FC36B2EB8E71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P21" authorId="0" shapeId="0" xr:uid="{A034EDAC-B628-46BB-8418-12C07B020F42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C22" authorId="0" shapeId="0" xr:uid="{110E1E24-7DA8-401B-8D5E-3FEF96D11D4E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P22" authorId="0" shapeId="0" xr:uid="{DFE375FD-685F-43C0-8BB3-1CDEF3EBEF02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C23" authorId="0" shapeId="0" xr:uid="{BC4027E4-7DA4-420A-BC7D-9C9A7D5BCC18}">
      <text>
        <r>
          <rPr>
            <b/>
            <sz val="9"/>
            <color indexed="81"/>
            <rFont val="Tahoma"/>
            <family val="2"/>
          </rPr>
          <t>Filled Overtime Application on Oct 9, 10</t>
        </r>
      </text>
    </comment>
    <comment ref="C24" authorId="0" shapeId="0" xr:uid="{FEE49F20-12FE-4B44-B044-429440E539E7}">
      <text>
        <r>
          <rPr>
            <b/>
            <sz val="9"/>
            <color indexed="81"/>
            <rFont val="Tahoma"/>
            <family val="2"/>
          </rPr>
          <t>Filed Overtime Application on Oct 16, 17, 18, 19, 21, 22, 23, 24, 25</t>
        </r>
      </text>
    </comment>
    <comment ref="C25" authorId="0" shapeId="0" xr:uid="{6E0CBEC5-42CC-488A-BE10-D320C5FA979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25" authorId="0" shapeId="0" xr:uid="{BD3B3E49-B117-44A1-B42A-983A27F9EB5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26" authorId="0" shapeId="0" xr:uid="{E16EA9A9-5CF0-40D1-AD8E-87ADDB5F691D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26" authorId="0" shapeId="0" xr:uid="{00065AB0-99DB-4040-A318-C28912EB1A4C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Q26" authorId="0" shapeId="0" xr:uid="{5F3152F2-9F9B-4781-8493-EE5BB6C56BF3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28" authorId="0" shapeId="0" xr:uid="{68ADF061-FC38-4617-8F49-CC3F9759B60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29" authorId="0" shapeId="0" xr:uid="{A95D6245-1C6F-4619-B983-A934E8F91F5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30" authorId="0" shapeId="0" xr:uid="{D9FF231A-3CDC-4BA0-8E6E-64F41993FC99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N30" authorId="0" shapeId="0" xr:uid="{BB433BAA-97B2-49B1-BA20-EF5E125ADA0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30" authorId="0" shapeId="0" xr:uid="{068FE46A-B628-4644-8A82-906A1C1246D7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30" authorId="0" shapeId="0" xr:uid="{6EAE82F1-AE16-454A-90AB-E298B859A21C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31" authorId="0" shapeId="0" xr:uid="{A1A9EB98-D09B-470B-8D54-7C3097715EFB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1" authorId="0" shapeId="0" xr:uid="{D0917CE2-2310-4F6F-A722-BADEEC72D25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1" authorId="0" shapeId="0" xr:uid="{A03AF0EB-9412-4216-890B-350379AEBFB5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2" authorId="0" shapeId="0" xr:uid="{059B5851-4F0F-45CF-AE31-2F4E1A2726D4}">
      <text>
        <r>
          <rPr>
            <b/>
            <sz val="9"/>
            <color indexed="81"/>
            <rFont val="Tahoma"/>
            <family val="2"/>
          </rPr>
          <t>Filled Overtime Application on 18,22,23,24,25</t>
        </r>
      </text>
    </comment>
    <comment ref="D32" authorId="0" shapeId="0" xr:uid="{25E339C2-2128-4B2D-B8B8-AE1BB1088B69}">
      <text>
        <r>
          <rPr>
            <b/>
            <sz val="9"/>
            <color indexed="81"/>
            <rFont val="Tahoma"/>
            <family val="2"/>
          </rPr>
          <t>Filled Overtime Application on 12</t>
        </r>
      </text>
    </comment>
    <comment ref="P32" authorId="0" shapeId="0" xr:uid="{AE65BBF6-B1C3-49F9-98BB-F585E58F9784}">
      <text>
        <r>
          <rPr>
            <b/>
            <sz val="9"/>
            <color indexed="81"/>
            <rFont val="Tahoma"/>
            <family val="2"/>
          </rPr>
          <t>Filled Overtime Application on 22,24,25</t>
        </r>
      </text>
    </comment>
    <comment ref="C33" authorId="0" shapeId="0" xr:uid="{8381C857-4543-4E8B-8CCA-69785D6B9740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N33" authorId="0" shapeId="0" xr:uid="{8FD04C51-9BB6-4320-9DB4-9BDA65E724A7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33" authorId="0" shapeId="0" xr:uid="{774AB5F6-4AA1-423D-B0E0-EDDAFF493C3B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Q33" authorId="0" shapeId="0" xr:uid="{7556A0DA-34E5-47FC-BEC1-039BC9C21CBB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35" authorId="0" shapeId="0" xr:uid="{AF0BE1E4-CA1A-4456-91C9-F984341DA5A0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15, 18, 23, 24, 25</t>
        </r>
      </text>
    </comment>
    <comment ref="N35" authorId="0" shapeId="0" xr:uid="{79D31A78-7AE3-4832-B246-D7033FA1B92C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18, 23, 24, 25</t>
        </r>
      </text>
    </comment>
    <comment ref="O35" authorId="0" shapeId="0" xr:uid="{B102A007-0039-4BDD-9B97-483F9886BC08}">
      <text>
        <r>
          <rPr>
            <b/>
            <sz val="9"/>
            <color indexed="81"/>
            <rFont val="Tahoma"/>
            <family val="2"/>
          </rPr>
          <t>Filled Punch Alteration Application on Oct 22</t>
        </r>
      </text>
    </comment>
    <comment ref="P35" authorId="0" shapeId="0" xr:uid="{A916D834-6A9F-4B56-9B28-C121FA5BC99C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18, 23, 24, 25</t>
        </r>
      </text>
    </comment>
    <comment ref="C36" authorId="0" shapeId="0" xr:uid="{263E7E3F-D48C-4FD3-861C-B37AA0F2C0C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6" authorId="0" shapeId="0" xr:uid="{DC02E406-900B-4AB3-8C8C-712FC1DB5D7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6" authorId="0" shapeId="0" xr:uid="{B01F6645-28FE-4DC2-87CF-55F0A196CEB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7" authorId="0" shapeId="0" xr:uid="{E597C133-2DE9-453B-8925-6D4B53AA999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7" authorId="0" shapeId="0" xr:uid="{3F235C06-FCC3-486B-B0E0-129C0CDDA56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7" authorId="0" shapeId="0" xr:uid="{A5D5437D-B4D4-4993-96A8-841B57E097DA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8" authorId="0" shapeId="0" xr:uid="{15491B96-34F1-4A5F-9D34-0B63C9A23527}">
      <text>
        <r>
          <rPr>
            <b/>
            <sz val="9"/>
            <color indexed="81"/>
            <rFont val="Tahoma"/>
            <family val="2"/>
          </rPr>
          <t>Filled Overtime Application on Oct 23, 25</t>
        </r>
      </text>
    </comment>
    <comment ref="N38" authorId="0" shapeId="0" xr:uid="{45CB4BB3-F9A3-4FE7-A584-2ED00C14CF0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39" authorId="0" shapeId="0" xr:uid="{E95A9AB3-792F-4072-B6F5-BA4F45BA0147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P39" authorId="0" shapeId="0" xr:uid="{70EE8E2D-20F2-47D6-A41B-255085A4556E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Q39" authorId="0" shapeId="0" xr:uid="{D45C4C61-5618-4E20-B6F8-7738207A227C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C40" authorId="0" shapeId="0" xr:uid="{222B17AF-F701-40B7-902D-0144457EC26D}">
      <text>
        <r>
          <rPr>
            <b/>
            <sz val="9"/>
            <color indexed="81"/>
            <rFont val="Tahoma"/>
            <family val="2"/>
          </rPr>
          <t>Filling Overtime Application on Oct 25</t>
        </r>
      </text>
    </comment>
    <comment ref="C41" authorId="0" shapeId="0" xr:uid="{8B780957-6E36-480E-AECD-39C0F20F1DBD}">
      <text>
        <r>
          <rPr>
            <b/>
            <sz val="9"/>
            <color indexed="81"/>
            <rFont val="Tahoma"/>
            <family val="2"/>
          </rPr>
          <t>Filled Overtime Application on Oct 14, 22</t>
        </r>
      </text>
    </comment>
    <comment ref="C42" authorId="0" shapeId="0" xr:uid="{950B7073-300C-4156-AD00-8D192642F7E2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43" authorId="0" shapeId="0" xr:uid="{1AC410A6-4B3A-413B-8DF6-4E249477D44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43" authorId="0" shapeId="0" xr:uid="{38AA9390-4AFA-4FFD-BD45-A96165EEF38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43" authorId="0" shapeId="0" xr:uid="{E5303B32-C01D-43F0-BDC9-7D0A44D28292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43" authorId="0" shapeId="0" xr:uid="{D9D998F8-C395-4430-8908-98132B09A53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44" authorId="0" shapeId="0" xr:uid="{2C7639E4-96A7-499E-8175-3B139D4A9FB3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N44" authorId="0" shapeId="0" xr:uid="{8DC93974-B9B9-4412-BB39-2B8EC40C8B28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P44" authorId="0" shapeId="0" xr:uid="{F510D7BE-DBD5-4FB4-80C5-D53D567FBB20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C45" authorId="0" shapeId="0" xr:uid="{C87F0280-E238-420C-9D75-27D6058BC455}">
      <text>
        <r>
          <rPr>
            <b/>
            <sz val="9"/>
            <color indexed="81"/>
            <rFont val="Tahoma"/>
            <family val="2"/>
          </rPr>
          <t>Filled Overtime Application on Oct 14, 21, 22</t>
        </r>
      </text>
    </comment>
    <comment ref="D45" authorId="0" shapeId="0" xr:uid="{C7BDA08D-0712-4231-AD1A-4DCF38D46013}">
      <text>
        <r>
          <rPr>
            <b/>
            <sz val="9"/>
            <color indexed="81"/>
            <rFont val="Tahoma"/>
            <family val="2"/>
          </rPr>
          <t>Filled Overtime Application on Oct 12, 13</t>
        </r>
      </text>
    </comment>
    <comment ref="E45" authorId="0" shapeId="0" xr:uid="{8F84A29B-073F-4B14-89A9-3AB895ADEAD8}">
      <text>
        <r>
          <rPr>
            <b/>
            <sz val="9"/>
            <color indexed="81"/>
            <rFont val="Tahoma"/>
            <family val="2"/>
          </rPr>
          <t>Filled Overtime Application on Oct 12, 13</t>
        </r>
      </text>
    </comment>
    <comment ref="C46" authorId="0" shapeId="0" xr:uid="{ED8659AA-BB0B-48AB-8780-0AF908BA75CE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23, 24, 25</t>
        </r>
      </text>
    </comment>
    <comment ref="N46" authorId="0" shapeId="0" xr:uid="{39D9F9E6-E981-4735-9EFF-4D766A46E743}">
      <text>
        <r>
          <rPr>
            <b/>
            <sz val="9"/>
            <color indexed="81"/>
            <rFont val="Tahoma"/>
            <family val="2"/>
          </rPr>
          <t>Late on Oct 24, 25</t>
        </r>
      </text>
    </comment>
    <comment ref="O46" authorId="0" shapeId="0" xr:uid="{226E8B2B-9FE3-44F9-93D8-AF89C89BE143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23, 24, 25</t>
        </r>
      </text>
    </comment>
    <comment ref="C47" authorId="0" shapeId="0" xr:uid="{71996C68-DA96-4D32-B2AB-48CA2D0B35FC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Q47" authorId="0" shapeId="0" xr:uid="{3806ECCC-B9B9-404D-AE47-A3B14E7BF8D2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48" authorId="0" shapeId="0" xr:uid="{02260BEC-48CE-4991-985B-BE11F0F95DE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49" authorId="0" shapeId="0" xr:uid="{4FE6CD65-ED88-4F8D-A44E-C5D647933D25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N49" authorId="0" shapeId="0" xr:uid="{A5F0CC1F-97C2-4058-BCFA-1EEB83FE803B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P49" authorId="0" shapeId="0" xr:uid="{DF772C3C-8CB8-4CC3-8D1A-A7D54379541D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C50" authorId="0" shapeId="0" xr:uid="{6A85859C-04F9-4E4A-A354-5483617C37E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1" authorId="0" shapeId="0" xr:uid="{FECEF3E9-70EA-48F2-8A0B-10D2140D4E36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2" authorId="0" shapeId="0" xr:uid="{A9E70004-B939-4F23-813B-49CF983AE2FE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3" authorId="0" shapeId="0" xr:uid="{AA1EE899-B2FE-4E1A-B85C-43D7FDF8BE89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4" authorId="0" shapeId="0" xr:uid="{ACC7E6EB-764F-4972-B529-4C1DF8F56E9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5" authorId="0" shapeId="0" xr:uid="{6F22C189-0E63-4315-8A05-763B837051A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6" authorId="0" shapeId="0" xr:uid="{72445DE8-9AF8-4246-B22C-74179300A225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7" authorId="0" shapeId="0" xr:uid="{96D54715-218F-4819-B90A-D391F2FB1BB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58" authorId="0" shapeId="0" xr:uid="{EA0742E7-3C4F-4879-B9F8-96C366D45A6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59" authorId="0" shapeId="0" xr:uid="{C45B5C1D-A254-4E44-8E75-A8CA3307351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59" authorId="0" shapeId="0" xr:uid="{D9F51629-C735-4444-8292-55A3F0AE5A77}">
      <text>
        <r>
          <rPr>
            <b/>
            <sz val="9"/>
            <color indexed="81"/>
            <rFont val="Tahoma"/>
            <family val="2"/>
          </rPr>
          <t>Overtime on Oct 21, 22, 23, 24</t>
        </r>
      </text>
    </comment>
    <comment ref="N60" authorId="0" shapeId="0" xr:uid="{B96A613F-9712-4920-A90C-4D9474BA7A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0" authorId="0" shapeId="0" xr:uid="{84083096-52A0-40E5-9909-E87CD861BC9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1" authorId="0" shapeId="0" xr:uid="{393AA5BF-A091-4438-90EF-4EBA35D9F557}">
      <text>
        <r>
          <rPr>
            <b/>
            <sz val="9"/>
            <color indexed="81"/>
            <rFont val="Tahoma"/>
            <family val="2"/>
          </rPr>
          <t>Filled Punch Alteration Application on Oct 25</t>
        </r>
      </text>
    </comment>
    <comment ref="O61" authorId="0" shapeId="0" xr:uid="{56F80992-8F97-4252-B6C6-93CF0419E680}">
      <text>
        <r>
          <rPr>
            <b/>
            <sz val="9"/>
            <color indexed="81"/>
            <rFont val="Tahoma"/>
            <family val="2"/>
          </rPr>
          <t>Filled Punch Alteration Application on Oct 23</t>
        </r>
      </text>
    </comment>
    <comment ref="N62" authorId="0" shapeId="0" xr:uid="{6BA95BD4-4C34-487D-8419-144D3AB3219A}">
      <text>
        <r>
          <rPr>
            <b/>
            <sz val="9"/>
            <color indexed="81"/>
            <rFont val="Tahoma"/>
            <family val="2"/>
          </rPr>
          <t>Filled Leave Application-Calamity and Emergency Leave on Oct 25</t>
        </r>
      </text>
    </comment>
    <comment ref="O63" authorId="0" shapeId="0" xr:uid="{312E4397-333F-4359-B89A-3A042B984440}">
      <text>
        <r>
          <rPr>
            <b/>
            <sz val="9"/>
            <color indexed="81"/>
            <rFont val="Tahoma"/>
            <family val="2"/>
          </rPr>
          <t>Filled Change Schedule Application on Oct 25</t>
        </r>
      </text>
    </comment>
    <comment ref="O64" authorId="0" shapeId="0" xr:uid="{E887297F-3219-4810-971B-EBBE1915D03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65" authorId="0" shapeId="0" xr:uid="{C2B129D5-351F-4EBC-B54B-3306192DA371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25</t>
        </r>
      </text>
    </comment>
    <comment ref="N66" authorId="0" shapeId="0" xr:uid="{248931E4-07EE-4B41-8D7B-6D14664D257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6" authorId="0" shapeId="0" xr:uid="{754A620D-D6ED-4536-BDE1-F9FEAED6A1D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67" authorId="0" shapeId="0" xr:uid="{33D457B2-893E-44CA-9C0D-E3DA1C0D7D5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8" authorId="0" shapeId="0" xr:uid="{32F6CE18-09AC-40D4-91E4-2A16E27DE92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8" authorId="0" shapeId="0" xr:uid="{2794BA19-5DBF-460E-BBA0-5A89FC5E622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9" authorId="0" shapeId="0" xr:uid="{3EF66F68-5628-4B0E-A584-A424D4D3F86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9" authorId="0" shapeId="0" xr:uid="{FD7B5A2A-0036-4554-8206-A64A1674EBA7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N70" authorId="0" shapeId="0" xr:uid="{08992DB2-50A2-46F2-B32C-E884D4600FE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70" authorId="0" shapeId="0" xr:uid="{F7AD2C90-140D-4661-A94E-92280DD1E57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71" authorId="0" shapeId="0" xr:uid="{12E2ADA8-6672-4291-B422-84686201B64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O72" authorId="0" shapeId="0" xr:uid="{ACDF5218-E2B4-4D41-A240-3C3762654A7F}">
      <text>
        <r>
          <rPr>
            <b/>
            <sz val="9"/>
            <color indexed="81"/>
            <rFont val="Tahoma"/>
            <family val="2"/>
          </rPr>
          <t xml:space="preserve">Filled Change Schedule on </t>
        </r>
      </text>
    </comment>
    <comment ref="N73" authorId="0" shapeId="0" xr:uid="{F1BA5E0E-0B1A-4E90-8572-9C8E19F836F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73" authorId="0" shapeId="0" xr:uid="{1DB8F027-4251-4984-9096-AE3B4360D87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74" authorId="0" shapeId="0" xr:uid="{6B253A64-CF0E-40BB-A76C-AD5222667DFA}">
      <text>
        <r>
          <rPr>
            <b/>
            <sz val="9"/>
            <color indexed="81"/>
            <rFont val="Tahoma"/>
            <family val="2"/>
          </rPr>
          <t>Filled Punch Alteration Application on Oct 21</t>
        </r>
      </text>
    </comment>
    <comment ref="O75" authorId="0" shapeId="0" xr:uid="{309A7217-AA6E-467C-A151-97A4C107661B}">
      <text>
        <r>
          <rPr>
            <b/>
            <sz val="9"/>
            <color indexed="81"/>
            <rFont val="Tahoma"/>
            <family val="2"/>
          </rPr>
          <t>Filled Punch Alteration Application on Oct 25</t>
        </r>
      </text>
    </comment>
    <comment ref="C76" authorId="0" shapeId="0" xr:uid="{488CF646-F2D9-4524-8592-29C226DE56E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77" authorId="0" shapeId="0" xr:uid="{DF88EFFA-E894-4345-82CC-175CDB7CB95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77" authorId="0" shapeId="0" xr:uid="{1C89BD94-269E-4F8A-8C6B-CE17EC37659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77" authorId="0" shapeId="0" xr:uid="{C287732D-804F-4EC8-973B-67CD204EF1A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78" authorId="0" shapeId="0" xr:uid="{653C9AC5-6F46-4216-961C-997F61CE68A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79" authorId="0" shapeId="0" xr:uid="{822AABC9-10E2-4E21-A514-4970A8256B01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0" authorId="0" shapeId="0" xr:uid="{BB8C8B13-0F43-4EB8-9894-DCF817F7E06A}">
      <text>
        <r>
          <rPr>
            <b/>
            <sz val="9"/>
            <color indexed="81"/>
            <rFont val="Tahoma"/>
            <family val="2"/>
          </rPr>
          <t>Cause of Cancelled Non Rest Day Holiday &amp; Filled Leave Application on Oct 25</t>
        </r>
      </text>
    </comment>
    <comment ref="C81" authorId="0" shapeId="0" xr:uid="{E07D655B-9354-4634-B891-442368F06C6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1" authorId="0" shapeId="0" xr:uid="{7B5F5790-E0CE-462B-A190-FE4EF9073B5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81" authorId="0" shapeId="0" xr:uid="{4FBDCD6C-C65C-468D-BD8E-BB61C4FA3771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81" authorId="0" shapeId="0" xr:uid="{B327E083-6760-4A11-A595-9FB770CAF6B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2" authorId="0" shapeId="0" xr:uid="{AA00F1B5-AC43-4E9F-A550-D049808B723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3" authorId="0" shapeId="0" xr:uid="{B321C9FF-1CAB-4C90-BC42-C5BE7831D3A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4" authorId="0" shapeId="0" xr:uid="{AF26D815-115E-4ACA-96A1-D7B6AD02183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4" authorId="0" shapeId="0" xr:uid="{5E382416-7758-4C8B-8BFB-8456DAC14EF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5" authorId="0" shapeId="0" xr:uid="{62D20243-E26D-4578-98C0-51B84619715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85" authorId="0" shapeId="0" xr:uid="{3D39C8D0-540E-4EA8-8A49-88641A9FF0D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7" authorId="0" shapeId="0" xr:uid="{E9127377-4B32-4CAD-AFF2-C6A3628EB02B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8" authorId="0" shapeId="0" xr:uid="{77FA8648-E4FF-4062-A6C7-1CC6DF4B3AB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88" authorId="0" shapeId="0" xr:uid="{900561E3-C9F4-447D-BF9D-D1DE8E450222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9" authorId="0" shapeId="0" xr:uid="{22DCFA45-0083-4E42-86F3-3EF0EC9A4C4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9" authorId="0" shapeId="0" xr:uid="{D43CF0B5-146E-486B-A1CF-787297F7542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0" authorId="0" shapeId="0" xr:uid="{4669AD68-CB0A-49F4-A9BB-806119710F5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90" authorId="0" shapeId="0" xr:uid="{C649A4B1-5AC1-4065-B193-4405D39ED4B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90" authorId="0" shapeId="0" xr:uid="{B6CB29FB-A504-4BB9-A832-3E1C3FF5839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1" authorId="0" shapeId="0" xr:uid="{41C2A4A8-8CAA-4302-B903-53E30ACE112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1" authorId="0" shapeId="0" xr:uid="{99CAAD72-06FB-4696-AF8B-BB6E158643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1" authorId="0" shapeId="0" xr:uid="{F17B7C8B-8459-41CB-8165-3B91C976407D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1" authorId="0" shapeId="0" xr:uid="{34DD3504-7629-48A8-BE55-D7ADBA72F84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2" authorId="0" shapeId="0" xr:uid="{88D5D74F-EB05-45F2-A538-D2B5E8D7BD8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92" authorId="0" shapeId="0" xr:uid="{348C2099-C099-46B7-948A-E43F1459675C}">
      <text>
        <r>
          <rPr>
            <b/>
            <sz val="9"/>
            <color indexed="81"/>
            <rFont val="Tahoma"/>
            <family val="2"/>
          </rPr>
          <t xml:space="preserve">Cause of Cancelled Non Rest Day Holiday on Oct 24
</t>
        </r>
      </text>
    </comment>
    <comment ref="C93" authorId="0" shapeId="0" xr:uid="{0976DC6C-7587-472A-8C95-2CDBF22B3702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93" authorId="0" shapeId="0" xr:uid="{C33A8410-14AB-4C2F-B16E-3C7ED402191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D94" authorId="0" shapeId="0" xr:uid="{9FA9BDA8-845E-4279-8828-8EC97200A829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E94" authorId="0" shapeId="0" xr:uid="{35BA1C30-C9E9-4326-85A5-94CCB34132FA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N94" authorId="0" shapeId="0" xr:uid="{DBA82AF9-4A51-47A5-BF92-3F6295FFAFF6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94" authorId="0" shapeId="0" xr:uid="{100E19DA-688C-45D2-B51F-4CB7AF4359B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Q94" authorId="0" shapeId="0" xr:uid="{D1E23E3E-F4CD-4BA7-BAF9-4234A9C3C09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R94" authorId="0" shapeId="0" xr:uid="{BC68E9A8-064A-4D7F-8767-84E3027E4D16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S94" authorId="0" shapeId="0" xr:uid="{ECCDEA42-3B27-4DFF-9BA9-D58359216DCE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C95" authorId="0" shapeId="0" xr:uid="{B4A891B8-5A6B-4601-A390-9BCD3C773A5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6" authorId="0" shapeId="0" xr:uid="{765DB171-53E4-4810-A2E0-1F533387DDD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6" authorId="0" shapeId="0" xr:uid="{6BAEB10A-C23E-4792-9C6A-3D7BB972A39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6" authorId="0" shapeId="0" xr:uid="{3036767E-A271-49F0-81BC-0C9ACBE8B3FB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6" authorId="0" shapeId="0" xr:uid="{07A36A61-DF9C-450C-8B0F-ABA50864932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7" authorId="0" shapeId="0" xr:uid="{A0C1E44D-FDAA-40B0-AC1E-6B6E7185A8C4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98" authorId="0" shapeId="0" xr:uid="{0AB28F87-2BDF-46F6-AAC7-C8E197FB2DB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8" authorId="0" shapeId="0" xr:uid="{110237E1-569A-4907-80E4-A3D846420C9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8" authorId="0" shapeId="0" xr:uid="{EC4811F2-F621-4A41-9773-6BDDEE7A0585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8" authorId="0" shapeId="0" xr:uid="{B005B2CB-80AB-4EF4-A4C2-EF5514B5B2D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9" authorId="0" shapeId="0" xr:uid="{65254C98-352D-466C-8DE0-9E61EAE2BDB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9" authorId="0" shapeId="0" xr:uid="{58BE1E40-A1AC-4F11-A020-ED55F7132AE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9" authorId="0" shapeId="0" xr:uid="{C23A6408-3CD2-43AA-AED2-C38389016A3E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9" authorId="0" shapeId="0" xr:uid="{662A5050-F8B6-41D3-B440-585188E19200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0" authorId="0" shapeId="0" xr:uid="{5BC1946A-ACB3-4EE5-99E5-D8F92C9BDD9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0" authorId="0" shapeId="0" xr:uid="{97034421-67C2-4C9E-AE82-1CA655CEE15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0" authorId="0" shapeId="0" xr:uid="{AACD5B3C-B42C-41AE-BBD0-CB991354A772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00" authorId="0" shapeId="0" xr:uid="{0F017105-224D-485E-9115-59EBBEF1CB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1" authorId="0" shapeId="0" xr:uid="{816C1686-77A4-43C9-AF14-872EF08C920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2" authorId="0" shapeId="0" xr:uid="{9725F659-AF61-43D2-AD45-EFB8AF54303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2" authorId="0" shapeId="0" xr:uid="{1589FEDF-1B1E-41FA-88F2-FD41E006763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2" authorId="0" shapeId="0" xr:uid="{3949E8E3-745C-4FF9-853A-D147145EF95D}">
      <text>
        <r>
          <rPr>
            <b/>
            <sz val="9"/>
            <color indexed="81"/>
            <rFont val="Tahoma"/>
            <family val="2"/>
          </rPr>
          <t>Overtime on 25</t>
        </r>
      </text>
    </comment>
    <comment ref="Q102" authorId="0" shapeId="0" xr:uid="{A8037D20-9183-416A-A069-BD550ABB11B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3" authorId="0" shapeId="0" xr:uid="{98A8EF03-0D83-42DF-B32C-7F81D8D7E32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3" authorId="0" shapeId="0" xr:uid="{A3136B8D-E0C9-4462-A8F5-316255004A4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3" authorId="0" shapeId="0" xr:uid="{32417DCA-CFAB-4EB9-A39B-4281A69FA92E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03" authorId="0" shapeId="0" xr:uid="{25891F15-3948-4084-89F8-B68EA05C016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4" authorId="0" shapeId="0" xr:uid="{4AE7DD9C-5007-411F-95C8-B7D3D7C905B9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04" authorId="0" shapeId="0" xr:uid="{E7461F55-D15B-463D-89B5-F1E03798DC14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5" authorId="0" shapeId="0" xr:uid="{BD613D8F-882F-4828-AF11-CA29F4B1783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6" authorId="0" shapeId="0" xr:uid="{71FFF644-8806-4FE7-8ECB-C6E0C0341BA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06" authorId="0" shapeId="0" xr:uid="{196F8960-68F1-4EEF-93D6-289FB24A489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7" authorId="0" shapeId="0" xr:uid="{ACEC0D29-21B4-41B8-9AF9-84A3FD3D03A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8" authorId="0" shapeId="0" xr:uid="{A6B3F363-684B-409A-87F4-7EDB0E77B35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9" authorId="0" shapeId="0" xr:uid="{49D230E7-C8A0-4105-B604-C103AB54D23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09" authorId="0" shapeId="0" xr:uid="{9CCB36A6-483D-464D-8D27-97C377EAB0F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Q109" authorId="0" shapeId="0" xr:uid="{B11384A0-7281-4C36-8DF1-6F057D0D99AE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0" authorId="0" shapeId="0" xr:uid="{4421DBE8-DD30-471D-8BF6-42F3505AA67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10" authorId="0" shapeId="0" xr:uid="{5C206821-A424-4903-A4DB-6FC654744C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1" authorId="0" shapeId="0" xr:uid="{8483C8E4-D80B-45EA-BB4D-919DFDAD21A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11" authorId="0" shapeId="0" xr:uid="{EA4D2940-0F28-43C8-BE91-0252D1C9BF11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2" authorId="0" shapeId="0" xr:uid="{9CA56EDF-F764-42DB-9258-F2635291FAF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3" authorId="0" shapeId="0" xr:uid="{A5528280-6439-496B-9242-95B4CED7B71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3" authorId="0" shapeId="0" xr:uid="{3F46BFDA-DFD4-4B82-8D73-D282A1803A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3" authorId="0" shapeId="0" xr:uid="{01E74FC5-F59E-40D8-91B5-93AB77E97C47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13" authorId="0" shapeId="0" xr:uid="{CCC5F469-FD12-46A3-97FF-3668F0EE490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4" authorId="0" shapeId="0" xr:uid="{A53B9C8D-B343-4FAB-BB01-1FF5FBD374B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114" authorId="0" shapeId="0" xr:uid="{63E15E48-9434-48C3-8034-9E681C4571A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5" authorId="0" shapeId="0" xr:uid="{905E7E59-AEC3-4655-922E-D8C87A38C70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5" authorId="0" shapeId="0" xr:uid="{A54CCB4A-94F4-462E-AF7D-993EB52C24D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5" authorId="0" shapeId="0" xr:uid="{9386964B-537F-410E-89C7-D48919C53F1A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15" authorId="0" shapeId="0" xr:uid="{D0EA6133-6499-4FC2-875C-B3B304EF06E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6" authorId="0" shapeId="0" xr:uid="{3B47C0C0-304C-4318-97DC-C545363AF75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7" authorId="0" shapeId="0" xr:uid="{431B74C4-8118-426E-819E-A54089C5A7F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17" authorId="0" shapeId="0" xr:uid="{64AC67B7-60B3-4D0B-A2C2-E61747C7146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9" authorId="0" shapeId="0" xr:uid="{B81D5BC5-3E61-46F8-B7FC-D0EC632035C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9" authorId="0" shapeId="0" xr:uid="{849C83D2-A180-4044-841E-76131399E85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9" authorId="0" shapeId="0" xr:uid="{6C4224AF-8147-4248-8640-C88E8D798B5B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19" authorId="0" shapeId="0" xr:uid="{556C78B0-452E-495F-AED6-9380AEC2B3F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0" authorId="0" shapeId="0" xr:uid="{87AD17E1-8CA3-4984-9694-C54BCA4D2B6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0" authorId="0" shapeId="0" xr:uid="{A48725BF-740D-4939-AAAD-4C7DE29D178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0" authorId="0" shapeId="0" xr:uid="{D6326E7C-3055-497F-AC63-FE5444913C1C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0" authorId="0" shapeId="0" xr:uid="{31DCCA97-C0E9-4F61-A1EE-C60F9D86D04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1" authorId="0" shapeId="0" xr:uid="{4E27D4DB-5018-4C8B-B713-EDC5559E32C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1" authorId="0" shapeId="0" xr:uid="{52811063-B9D4-41A5-A3B2-D2166226E9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1" authorId="0" shapeId="0" xr:uid="{D35B7EB0-3531-4311-AF62-32F6615945EC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1" authorId="0" shapeId="0" xr:uid="{F3945205-C6D5-47DF-BC3F-810A8393E48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2" authorId="0" shapeId="0" xr:uid="{83CEAC29-5AF0-4A07-8391-13188D245C7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2" authorId="0" shapeId="0" xr:uid="{10560635-4C95-4D76-9611-D98316BC1DD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2" authorId="0" shapeId="0" xr:uid="{DB7A8025-E979-4127-9C12-3BD884DE9EB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2" authorId="0" shapeId="0" xr:uid="{3000A760-C48A-4BB6-B792-B3B4B31C0B0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3" authorId="0" shapeId="0" xr:uid="{D8496E0F-6229-45AC-824E-FF78E289F3C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4" authorId="0" shapeId="0" xr:uid="{F36415D0-337A-4529-BD93-1612EBCED88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4" authorId="0" shapeId="0" xr:uid="{B7897CE6-2254-4C91-B232-6C06B96F14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4" authorId="0" shapeId="0" xr:uid="{7180BD27-8E0B-44F5-836E-DC9FEACCBB53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24" authorId="0" shapeId="0" xr:uid="{F54D91E8-8EF6-4C91-ADA0-1E7A6C8DBA1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5" authorId="0" shapeId="0" xr:uid="{0F6662C2-3868-431D-AD51-8AAF453331EC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125" authorId="0" shapeId="0" xr:uid="{B0814EAC-5342-452A-B733-14BD3DD5C45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6" authorId="0" shapeId="0" xr:uid="{E29DCF88-993F-4784-8D01-085F7C358B2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7" authorId="0" shapeId="0" xr:uid="{A43B7721-93E4-4B6A-BBB5-66E4AAC8AD2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7" authorId="0" shapeId="0" xr:uid="{63BBB2CF-0E41-4CEF-99BC-CD1690D4B18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7" authorId="0" shapeId="0" xr:uid="{878025D2-6241-4A5E-8012-69F02E310EE3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7" authorId="0" shapeId="0" xr:uid="{72C3BA77-2FEE-4821-9987-3FC40C0D15B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8" authorId="0" shapeId="0" xr:uid="{334C0D52-CF5E-49A2-A191-02C39C25803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8" authorId="0" shapeId="0" xr:uid="{925D13F9-D256-46BF-BD6D-D6C3655CBE0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8" authorId="0" shapeId="0" xr:uid="{46DFD2BD-22CD-45DF-A3E2-347BEC6CC0A2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8" authorId="0" shapeId="0" xr:uid="{9ABEDB61-A3FF-4511-971E-5B4990E42E4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9" authorId="0" shapeId="0" xr:uid="{F62548B9-BE1D-4835-B3B1-687C80D0B59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9" authorId="0" shapeId="0" xr:uid="{63B953A2-C849-413D-9650-2E34383D753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9" authorId="0" shapeId="0" xr:uid="{EEC72730-88A9-44E7-A840-3CAA636CE80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9" authorId="0" shapeId="0" xr:uid="{B4C5C7CA-B2F9-4066-8533-80216CBC651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0" authorId="0" shapeId="0" xr:uid="{DB5C402B-CA39-4279-A5E9-8444627D03C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0" authorId="0" shapeId="0" xr:uid="{C9048B23-6516-48B1-8F76-5E60F290970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1" authorId="0" shapeId="0" xr:uid="{E18A24C9-2372-402A-A4C2-CC48074AFFF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1" authorId="0" shapeId="0" xr:uid="{2E1165ED-16DC-41E6-9392-48D76EFC906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3" authorId="0" shapeId="0" xr:uid="{E00F59E5-5115-4237-8E8D-9087BA60FB8C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N133" authorId="0" shapeId="0" xr:uid="{392A596C-C777-4ED2-91B0-093EB5B78C1B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O133" authorId="0" shapeId="0" xr:uid="{479BA015-C680-494D-8EAE-7D659292D0FD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Q133" authorId="0" shapeId="0" xr:uid="{96FA0E28-8FD0-4550-A47F-C462835ADF5B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C134" authorId="0" shapeId="0" xr:uid="{61C33676-0BD4-4EA5-AE10-AFB29AF025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4" authorId="0" shapeId="0" xr:uid="{800E6115-F125-4B6A-8953-80547E54C4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5" authorId="0" shapeId="0" xr:uid="{57CA407F-743B-4B0E-87DB-BB04C2A3440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6" authorId="0" shapeId="0" xr:uid="{C633EA32-EC64-4A7B-B5C7-BE43D563F22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6" authorId="0" shapeId="0" xr:uid="{F00802CC-D9B7-424E-A41D-25EECFF49B3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7" authorId="0" shapeId="0" xr:uid="{4C67E4A8-6873-46D5-8391-6326B35B717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37" authorId="0" shapeId="0" xr:uid="{3AD2A207-D114-46E2-86C6-08F32825F76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37" authorId="0" shapeId="0" xr:uid="{28E759BD-4E07-4F5D-BEE3-EA19CF10B1D9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37" authorId="0" shapeId="0" xr:uid="{D6C518EF-BC52-4216-ADC2-7CACFFFD4C8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37" authorId="0" shapeId="0" xr:uid="{33DC81CD-AA7B-4EA1-A03F-BAF710AB7390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8" authorId="0" shapeId="0" xr:uid="{CD4809CD-15CE-4A0D-8009-ADDCB0B0BCA1}">
      <text>
        <r>
          <rPr>
            <b/>
            <sz val="9"/>
            <color indexed="81"/>
            <rFont val="Tahoma"/>
            <family val="2"/>
          </rPr>
          <t xml:space="preserve">Cause of Cancelled Non Rest Day Holiday on Oct 24
</t>
        </r>
      </text>
    </comment>
    <comment ref="C139" authorId="0" shapeId="0" xr:uid="{EBAC8688-B54F-46BC-B524-5ABCAD2F9C9B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0" authorId="0" shapeId="0" xr:uid="{6B87B535-485D-45B5-B9E7-E029082E8DA7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1" authorId="0" shapeId="0" xr:uid="{32BA3983-E8E1-4580-A428-86164159CE0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41" authorId="0" shapeId="0" xr:uid="{428C1A38-3C21-4A15-8802-00E49451BA5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1" authorId="0" shapeId="0" xr:uid="{2A1D3ACA-699C-4D87-BA23-38392146648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2" authorId="0" shapeId="0" xr:uid="{BF6A580E-0EB5-4FB7-83BF-0CEDEC04D24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42" authorId="0" shapeId="0" xr:uid="{88DB147B-E20D-4962-A083-67648F77DCF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42" authorId="0" shapeId="0" xr:uid="{6F7EFD67-DC2A-4E35-A999-270219F05E3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42" authorId="0" shapeId="0" xr:uid="{8A2D39C7-A581-48AA-9D0D-5355AAC99C0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2" authorId="0" shapeId="0" xr:uid="{EC03C121-D5B3-4ECB-85C3-8A1BD838AF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3" authorId="0" shapeId="0" xr:uid="{300EED8F-5671-4EFC-874F-B11723B53DE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4" authorId="0" shapeId="0" xr:uid="{9B2F7E6B-0FC3-4DFF-BB23-35FF23489BF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5" authorId="0" shapeId="0" xr:uid="{B6FA3219-C1AA-4D1C-929E-603B776EF3B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46" authorId="0" shapeId="0" xr:uid="{73A48EA0-78B8-42EA-8A58-B8B34A4DC58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46" authorId="0" shapeId="0" xr:uid="{A184CCA9-BD04-4746-8845-BF46461DB33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46" authorId="0" shapeId="0" xr:uid="{184F3E68-715D-46F9-AEBB-34891D24AEE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46" authorId="0" shapeId="0" xr:uid="{E2AC11E3-3ED1-4F43-BF92-413E0672E45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6" authorId="0" shapeId="0" xr:uid="{84027069-87BE-47F5-B0D1-65CB788FAAD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7" authorId="0" shapeId="0" xr:uid="{8BAFEF07-7DF6-477E-AD79-EA8A1CF0F8D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47" authorId="0" shapeId="0" xr:uid="{DA8C8EE9-AC72-4F63-8799-3101CE81D8A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48" authorId="0" shapeId="0" xr:uid="{472F8F10-CDE4-4DD5-8CEE-0C93BE142A0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48" authorId="0" shapeId="0" xr:uid="{671B1A4D-C516-4FA5-9339-7299BE6E10C6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9" authorId="0" shapeId="0" xr:uid="{B57C2CA9-7294-47EB-A3B6-072051C928D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49" authorId="0" shapeId="0" xr:uid="{A3998D37-E05E-4469-8A40-FE411E0EBA0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50" authorId="0" shapeId="0" xr:uid="{041ACE3F-5AA4-4E4C-AEB3-2ED95227733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1" authorId="0" shapeId="0" xr:uid="{94A61E4D-87FE-467E-8115-CECFF32660EA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1" authorId="0" shapeId="0" xr:uid="{9A823B87-0DA6-4A61-9B79-3E2401EBDA7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2" authorId="0" shapeId="0" xr:uid="{EF4F1BF0-17D7-45D3-AB54-B144C5979C9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3" authorId="0" shapeId="0" xr:uid="{D3A0B128-1FF4-4A2B-82A8-429CF2D652C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3" authorId="0" shapeId="0" xr:uid="{2E0E4A7B-E23D-4868-8378-234DB5880C6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53" authorId="0" shapeId="0" xr:uid="{C98BE23D-A319-4090-9AD5-A6A5F6B5FDC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4" authorId="0" shapeId="0" xr:uid="{AEF5CEB1-74D4-46F6-BE32-789A2DEB86D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4" authorId="0" shapeId="0" xr:uid="{CDBC209D-5A20-43F8-8A82-C81998FF51E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5" authorId="0" shapeId="0" xr:uid="{C7A7D070-0DC6-4F68-840D-1E8004B3B173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5" authorId="0" shapeId="0" xr:uid="{D692D830-8979-46C3-ADCC-9BC5ACCA6B2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55" authorId="0" shapeId="0" xr:uid="{6EE5CB40-B9C5-405F-BBA7-17F17A8409DA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P155" authorId="0" shapeId="0" xr:uid="{F9AAA8B0-A67C-46BF-A203-2B902B8A7B6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55" authorId="0" shapeId="0" xr:uid="{5CC0A518-1518-4E0C-B298-EC88607A7AA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6" authorId="0" shapeId="0" xr:uid="{F323DE56-C5AC-4634-8105-AACB53D608BA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N156" authorId="0" shapeId="0" xr:uid="{CC1A52B6-35E3-450A-8EDE-E7D31F62AB77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P156" authorId="0" shapeId="0" xr:uid="{6F857637-1504-4626-A758-B5CF539579A6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Q156" authorId="0" shapeId="0" xr:uid="{673AEDEE-1609-441A-B359-1D6886F5A3EC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C157" authorId="0" shapeId="0" xr:uid="{5FA255FE-3A59-4E41-B4C8-E7B6144E8C7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8" authorId="0" shapeId="0" xr:uid="{65C4FDC7-78BD-459F-91AD-AB0E0F6F873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0" authorId="0" shapeId="0" xr:uid="{3D6C8404-B176-4DD5-91B0-AD3E1A82B9C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2" authorId="0" shapeId="0" xr:uid="{6FCF15E3-8422-49F2-84AA-0E3574E3A5A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2" authorId="0" shapeId="0" xr:uid="{16536C8C-2404-41CD-B094-7C16126A828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162" authorId="0" shapeId="0" xr:uid="{383CE6EE-D8E0-4C6F-8850-69AD842F2C04}">
      <text>
        <r>
          <rPr>
            <b/>
            <sz val="9"/>
            <color indexed="81"/>
            <rFont val="Tahoma"/>
            <family val="2"/>
          </rPr>
          <t>Overtime on Oct 24, 25</t>
        </r>
      </text>
    </comment>
    <comment ref="Q162" authorId="0" shapeId="0" xr:uid="{A08351CC-8275-43BD-ACDC-18119BEE25C1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3" authorId="0" shapeId="0" xr:uid="{CD1DA09D-1BC3-4B9C-AB5A-556E7872902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3" authorId="0" shapeId="0" xr:uid="{2B6BB5AC-C1AE-43F2-A370-E0444163491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4" authorId="0" shapeId="0" xr:uid="{FDAF514D-2CEB-4918-BE6C-F851C41C8CDA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64" authorId="0" shapeId="0" xr:uid="{18DD255B-53D8-4575-9BA9-E33925119481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C165" authorId="0" shapeId="0" xr:uid="{459FAF3A-CA0A-4657-836F-FDAADEA37838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6" authorId="0" shapeId="0" xr:uid="{E2859C81-B543-4DE4-A245-76F008128B7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7" authorId="0" shapeId="0" xr:uid="{FD7709C5-2B1C-4157-8649-4E11EA4DF9B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8" authorId="0" shapeId="0" xr:uid="{BE9E8AC7-175B-4DEC-ACC9-8F387CAAB57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8" authorId="0" shapeId="0" xr:uid="{D1AD9462-AF2C-415B-8C90-48BC9DEBF39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168" authorId="0" shapeId="0" xr:uid="{CD7DC7CD-BF9F-427E-9B97-6CBE8A778CCF}">
      <text>
        <r>
          <rPr>
            <b/>
            <sz val="9"/>
            <color indexed="81"/>
            <rFont val="Tahoma"/>
            <family val="2"/>
          </rPr>
          <t>Overtime on Oct 24, 25</t>
        </r>
      </text>
    </comment>
    <comment ref="Q168" authorId="0" shapeId="0" xr:uid="{B6C40590-0839-427C-AC52-E7A82BAFBA2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9" authorId="0" shapeId="0" xr:uid="{76CA1C79-BBA7-4E8D-8917-11B1BD2A4D1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0" authorId="0" shapeId="0" xr:uid="{D69345A9-1173-4862-AA4E-323DF422953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1" authorId="0" shapeId="0" xr:uid="{7AEBBD56-5197-4268-BD08-B82CF9C4E81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2" authorId="0" shapeId="0" xr:uid="{05B34A85-6B00-441B-B841-6CADABDBDFB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3" authorId="0" shapeId="0" xr:uid="{D828263E-5DE3-4FF6-8247-5936EC45084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73" authorId="0" shapeId="0" xr:uid="{3E5B5D9E-C04A-471A-9618-B997E574CFB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4" authorId="0" shapeId="0" xr:uid="{72163C2F-73E0-4DDA-8820-7007C8AEEB3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5" authorId="0" shapeId="0" xr:uid="{6C263F09-0FAF-4B02-8628-A3E9A485F4D3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75" authorId="0" shapeId="0" xr:uid="{36606031-3C2B-434B-9440-ECB5BACA109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6" authorId="0" shapeId="0" xr:uid="{2B4D4925-B224-409F-8B63-F550C63261B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77" authorId="0" shapeId="0" xr:uid="{BCAAE693-1B18-441F-B06B-A9043CF3A02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77" authorId="0" shapeId="0" xr:uid="{E26A4FEB-4003-4B5E-BD10-B0D888D2F23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8" authorId="0" shapeId="0" xr:uid="{9E11D457-011F-40D5-9D83-4F30FC9DCE1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9" authorId="0" shapeId="0" xr:uid="{1022FEB6-D219-4F39-9E54-8D922BC29AF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79" authorId="0" shapeId="0" xr:uid="{D344A085-DCCD-4A39-A4EE-FCB87EE3551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0" authorId="0" shapeId="0" xr:uid="{1528FA09-EC17-4200-A5F6-1BBFFF8A9FC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80" authorId="0" shapeId="0" xr:uid="{23A73E50-0D8F-4400-B19D-844C51CE126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80" authorId="0" shapeId="0" xr:uid="{D877D2CC-EB0A-4F59-9B33-8EB249F01A86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80" authorId="0" shapeId="0" xr:uid="{70CE42E3-C0AB-4C78-9AF4-E4F0BD6A843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81" authorId="0" shapeId="0" xr:uid="{D5D2AB7B-24CE-4C3D-96E4-93079BAC138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82" authorId="0" shapeId="0" xr:uid="{611DA316-64E8-4C8F-9CEA-2F60781664E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82" authorId="0" shapeId="0" xr:uid="{2023BFAA-5A12-415C-A416-EC68A43BF15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3" authorId="0" shapeId="0" xr:uid="{C54832F1-3814-497D-9E88-AC42A94B967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4" authorId="0" shapeId="0" xr:uid="{60A8A286-74BF-4780-8A3A-EEAB5DA38AF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84" authorId="0" shapeId="0" xr:uid="{16197693-22A6-465C-AF2E-AF298F6A6D5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5" authorId="0" shapeId="0" xr:uid="{B0BE2A73-A377-45F9-A86E-001245CA1F2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6" authorId="0" shapeId="0" xr:uid="{B1AD6218-3B2F-4572-98EE-0AAA26AE541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86" authorId="0" shapeId="0" xr:uid="{6D27CD83-D52A-4C64-828A-A3DA75E66CA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Q186" authorId="0" shapeId="0" xr:uid="{3F5CBD7A-4D85-4516-9257-DCC180B78D5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7" authorId="0" shapeId="0" xr:uid="{36E140B8-FB5C-4D68-991B-4D1209EBA886}">
      <text>
        <r>
          <rPr>
            <b/>
            <sz val="9"/>
            <color indexed="81"/>
            <rFont val="Tahoma"/>
            <family val="2"/>
          </rPr>
          <t>Cause of Cancelled Non Rest Day Holiday on Oct 23, 24</t>
        </r>
      </text>
    </comment>
    <comment ref="C188" authorId="0" shapeId="0" xr:uid="{8B038742-F5F0-4FCC-BDF0-0DF4F6D6290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96" authorId="0" shapeId="0" xr:uid="{8A9ACE48-4776-4EB1-B273-B2381A4953E2}">
      <text>
        <r>
          <rPr>
            <b/>
            <sz val="9"/>
            <color indexed="81"/>
            <rFont val="Tahoma"/>
            <family val="2"/>
          </rPr>
          <t>Filed Overtime Application on Jul 4, 5, 8, 9, 10</t>
        </r>
      </text>
    </comment>
    <comment ref="O197" authorId="0" shapeId="0" xr:uid="{AB81EE46-6E99-429F-A7A4-6FB46B560613}">
      <text>
        <r>
          <rPr>
            <b/>
            <sz val="9"/>
            <color indexed="81"/>
            <rFont val="Tahoma"/>
            <family val="2"/>
          </rPr>
          <t>Filed Change Schedule Application on Nov 4 to 8</t>
        </r>
      </text>
    </comment>
    <comment ref="C198" authorId="0" shapeId="0" xr:uid="{F360D0CD-FE15-42E1-9055-E6AED3CF569B}">
      <text>
        <r>
          <rPr>
            <b/>
            <sz val="9"/>
            <color indexed="81"/>
            <rFont val="Tahoma"/>
            <family val="2"/>
          </rPr>
          <t>Filed Overtime and Punch Alteration Application on Oct 28 - 31 and Nov 04, 05, 06, 08</t>
        </r>
      </text>
    </comment>
    <comment ref="C199" authorId="0" shapeId="0" xr:uid="{4C010612-198E-48C6-B656-1F7D10D31338}">
      <text>
        <r>
          <rPr>
            <b/>
            <sz val="9"/>
            <color indexed="81"/>
            <rFont val="Tahoma"/>
            <family val="2"/>
          </rPr>
          <t xml:space="preserve">Time out on Oct 31
</t>
        </r>
      </text>
    </comment>
    <comment ref="O199" authorId="0" shapeId="0" xr:uid="{6B034B91-0799-4721-B44C-52759488A023}">
      <text>
        <r>
          <rPr>
            <b/>
            <sz val="9"/>
            <color indexed="81"/>
            <rFont val="Tahoma"/>
            <family val="2"/>
          </rPr>
          <t xml:space="preserve">Time out on Oct 31
</t>
        </r>
      </text>
    </comment>
    <comment ref="C201" authorId="0" shapeId="0" xr:uid="{6DD8D4D8-C778-4A23-8316-FB0F4C6BCC85}">
      <text>
        <r>
          <rPr>
            <b/>
            <sz val="9"/>
            <color indexed="81"/>
            <rFont val="Tahoma"/>
            <family val="2"/>
          </rPr>
          <t>Filed Overtime Application on Nov 6, 7, 9</t>
        </r>
      </text>
    </comment>
    <comment ref="Q201" authorId="0" shapeId="0" xr:uid="{32351B6F-FA02-4AC4-836F-0835F8056E60}">
      <text>
        <r>
          <rPr>
            <b/>
            <sz val="9"/>
            <color indexed="81"/>
            <rFont val="Tahoma"/>
            <family val="2"/>
          </rPr>
          <t>Filed Overtime Application on Nov 6, 9</t>
        </r>
      </text>
    </comment>
    <comment ref="D202" authorId="0" shapeId="0" xr:uid="{42457FC1-84DE-472E-A426-B0D3611475AB}">
      <text>
        <r>
          <rPr>
            <b/>
            <sz val="9"/>
            <color indexed="81"/>
            <rFont val="Tahoma"/>
            <family val="2"/>
          </rPr>
          <t>Filed Overtime and Change Schedule Application on Oct 27</t>
        </r>
      </text>
    </comment>
    <comment ref="C203" authorId="0" shapeId="0" xr:uid="{A598F199-7C0E-4370-82B8-9E014C4954C0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O203" authorId="0" shapeId="0" xr:uid="{5E5572AF-6BC1-4351-AB0E-5047B1274809}">
      <text>
        <r>
          <rPr>
            <b/>
            <sz val="9"/>
            <color indexed="81"/>
            <rFont val="Tahoma"/>
            <family val="2"/>
          </rPr>
          <t>Filed Punch Alteration Application on Nov 8</t>
        </r>
      </text>
    </comment>
    <comment ref="D204" authorId="0" shapeId="0" xr:uid="{DFCA775F-791F-47FF-AAE0-1C6AFC2B99F2}">
      <text>
        <r>
          <rPr>
            <b/>
            <sz val="9"/>
            <color indexed="81"/>
            <rFont val="Tahoma"/>
            <family val="2"/>
          </rPr>
          <t>Filed Overtime Application on Nov 9</t>
        </r>
      </text>
    </comment>
    <comment ref="O205" authorId="0" shapeId="0" xr:uid="{3F1137C5-560F-4559-AC42-43C9E6249058}">
      <text>
        <r>
          <rPr>
            <b/>
            <sz val="9"/>
            <color indexed="81"/>
            <rFont val="Tahoma"/>
            <family val="2"/>
          </rPr>
          <t>Filed Change Schedule Application from Nov 1 to Oct 31</t>
        </r>
      </text>
    </comment>
    <comment ref="F206" authorId="0" shapeId="0" xr:uid="{9A3AC208-C5E6-42D2-8B56-9AF51D0F2C13}">
      <text>
        <r>
          <rPr>
            <b/>
            <sz val="9"/>
            <color indexed="81"/>
            <rFont val="Tahoma"/>
            <family val="2"/>
          </rPr>
          <t>Filed Punch Alteration Application on Nov 2</t>
        </r>
      </text>
    </comment>
    <comment ref="C207" authorId="0" shapeId="0" xr:uid="{D262D69F-4DF6-464A-B19B-042E19262DD8}">
      <text>
        <r>
          <rPr>
            <b/>
            <sz val="9"/>
            <color indexed="81"/>
            <rFont val="Tahoma"/>
            <family val="2"/>
          </rPr>
          <t>Filed Overtime Application on Nov 6</t>
        </r>
      </text>
    </comment>
    <comment ref="D207" authorId="0" shapeId="0" xr:uid="{9EBCB221-327C-4D03-A813-2E9986FE6688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07" authorId="0" shapeId="0" xr:uid="{D15DC601-5C7E-425D-B5B9-BD5A839F4DB0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C208" authorId="0" shapeId="0" xr:uid="{0F7A49ED-57BF-4B3D-86C0-DFFA187BEDBB}">
      <text>
        <r>
          <rPr>
            <b/>
            <sz val="9"/>
            <color indexed="81"/>
            <rFont val="Tahoma"/>
            <family val="2"/>
          </rPr>
          <t>Filed Overtime and Punch Alteration Application on Nov 8</t>
        </r>
      </text>
    </comment>
    <comment ref="N208" authorId="0" shapeId="0" xr:uid="{5D4B9E83-3B04-42A3-8CB7-75FD16A462BC}">
      <text>
        <r>
          <rPr>
            <b/>
            <sz val="9"/>
            <color indexed="81"/>
            <rFont val="Tahoma"/>
            <family val="2"/>
          </rPr>
          <t>Filed Overtime and Punch Alteration Application on Nov 8</t>
        </r>
      </text>
    </comment>
    <comment ref="C209" authorId="0" shapeId="0" xr:uid="{496B93F5-62D8-4BF2-AC5E-3AB767144AFA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O209" authorId="0" shapeId="0" xr:uid="{B2875A54-4E6F-4318-A0CF-3BA0F7B12682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P209" authorId="0" shapeId="0" xr:uid="{EA465A70-8A00-4B58-B1D2-ECD9FB0AFB66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C210" authorId="0" shapeId="0" xr:uid="{955D247B-783A-41F1-8DFF-030101D4A182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P210" authorId="0" shapeId="0" xr:uid="{172801E7-0BFA-4BAE-8E6C-8AD6DB07F24B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Q210" authorId="0" shapeId="0" xr:uid="{D153813B-1384-470E-B026-64AE5D5E9D15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D211" authorId="0" shapeId="0" xr:uid="{58F07495-4BBA-46D8-BE0C-388BD371DFC6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11" authorId="0" shapeId="0" xr:uid="{48A10B14-DAFA-4436-9222-B2A999CD1904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D212" authorId="0" shapeId="0" xr:uid="{50B55BF7-B026-4ADE-A452-B88F3E70791F}">
      <text>
        <r>
          <rPr>
            <b/>
            <sz val="9"/>
            <color indexed="81"/>
            <rFont val="Tahoma"/>
            <family val="2"/>
          </rPr>
          <t>Filed Overtime Application on Nov 10</t>
        </r>
      </text>
    </comment>
    <comment ref="C213" authorId="0" shapeId="0" xr:uid="{39F6D3F1-801A-4B92-A449-B90895D9DD01}">
      <text>
        <r>
          <rPr>
            <b/>
            <sz val="9"/>
            <color indexed="81"/>
            <rFont val="Tahoma"/>
            <family val="2"/>
          </rPr>
          <t>Filed Punch Alteration Application on Oct 30</t>
        </r>
      </text>
    </comment>
    <comment ref="P213" authorId="0" shapeId="0" xr:uid="{4DE1B695-BA23-4A5D-A9E2-47A1548BCE8E}">
      <text>
        <r>
          <rPr>
            <b/>
            <sz val="9"/>
            <color indexed="81"/>
            <rFont val="Tahoma"/>
            <family val="2"/>
          </rPr>
          <t>Filed Punch Alteration Application on Oct 30</t>
        </r>
      </text>
    </comment>
    <comment ref="D214" authorId="0" shapeId="0" xr:uid="{2ED85794-7DD2-4497-BE82-8D76DDE58FC9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14" authorId="0" shapeId="0" xr:uid="{AA6BC7C6-F857-42C8-8707-663ADDED141B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3" authorId="0" shapeId="0" xr:uid="{E058C9F3-315E-4C87-9907-8B4A09226A5E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F16" authorId="0" shapeId="0" xr:uid="{BCD2CCC5-1D7B-49E1-A689-119CB641027D}">
      <text>
        <r>
          <rPr>
            <b/>
            <sz val="9"/>
            <color indexed="81"/>
            <rFont val="Tahoma"/>
            <family val="2"/>
          </rPr>
          <t>Undertime on Oct 1</t>
        </r>
      </text>
    </comment>
    <comment ref="F18" authorId="0" shapeId="0" xr:uid="{0EEF0715-B2CB-45AE-B6C9-3A1F49F17737}">
      <text>
        <r>
          <rPr>
            <b/>
            <sz val="9"/>
            <color indexed="81"/>
            <rFont val="Tahoma"/>
            <family val="2"/>
          </rPr>
          <t xml:space="preserve">Has Late on Oct 01, 07 </t>
        </r>
      </text>
    </comment>
    <comment ref="F19" authorId="0" shapeId="0" xr:uid="{63360136-7AC4-4023-AC09-A047042ACDB6}">
      <text>
        <r>
          <rPr>
            <b/>
            <sz val="9"/>
            <color indexed="81"/>
            <rFont val="Tahoma"/>
            <family val="2"/>
          </rPr>
          <t xml:space="preserve">Late Oct 04, 05
</t>
        </r>
      </text>
    </comment>
    <comment ref="F24" authorId="0" shapeId="0" xr:uid="{84B0EA38-25B6-44AC-A251-FDA82E8AEE0B}">
      <text>
        <r>
          <rPr>
            <b/>
            <sz val="9"/>
            <color indexed="81"/>
            <rFont val="Tahoma"/>
            <family val="2"/>
          </rPr>
          <t>Late Sep 30 &amp; Oct 01, 02, 09</t>
        </r>
      </text>
    </comment>
    <comment ref="F34" authorId="0" shapeId="0" xr:uid="{77141F9F-EE28-494F-8052-72891F66C257}">
      <text>
        <r>
          <rPr>
            <b/>
            <sz val="9"/>
            <color indexed="81"/>
            <rFont val="Tahoma"/>
            <family val="2"/>
          </rPr>
          <t>Undertime Oct 09</t>
        </r>
      </text>
    </comment>
    <comment ref="F35" authorId="0" shapeId="0" xr:uid="{081E6E63-3274-4A79-A110-102EAE75D9FF}">
      <text>
        <r>
          <rPr>
            <b/>
            <sz val="9"/>
            <color indexed="81"/>
            <rFont val="Tahoma"/>
            <family val="2"/>
          </rPr>
          <t>Undertime Oct 07</t>
        </r>
      </text>
    </comment>
    <comment ref="F38" authorId="0" shapeId="0" xr:uid="{5C6D2E85-1955-427A-A06E-47E8D3925BCC}">
      <text>
        <r>
          <rPr>
            <b/>
            <sz val="9"/>
            <color indexed="81"/>
            <rFont val="Tahoma"/>
            <family val="2"/>
          </rPr>
          <t xml:space="preserve">Undertime on Oct 04
</t>
        </r>
      </text>
    </comment>
    <comment ref="F46" authorId="0" shapeId="0" xr:uid="{3837137F-F0AA-4E03-BDE1-17E9B441668E}">
      <text>
        <r>
          <rPr>
            <b/>
            <sz val="9"/>
            <color indexed="81"/>
            <rFont val="Tahoma"/>
            <family val="2"/>
          </rPr>
          <t>Late and Undertime on Sept 28 and Oct 02</t>
        </r>
      </text>
    </comment>
    <comment ref="F51" authorId="0" shapeId="0" xr:uid="{E11A889E-C49F-45F1-8653-8F50BADDD2EF}">
      <text>
        <r>
          <rPr>
            <b/>
            <sz val="9"/>
            <color indexed="81"/>
            <rFont val="Tahoma"/>
            <family val="2"/>
          </rPr>
          <t>Late on Oct 09</t>
        </r>
      </text>
    </comment>
    <comment ref="F52" authorId="0" shapeId="0" xr:uid="{6492BFDF-1BCF-4A3E-9245-AAE255DE2A1E}">
      <text>
        <r>
          <rPr>
            <b/>
            <sz val="9"/>
            <color indexed="81"/>
            <rFont val="Tahoma"/>
            <family val="2"/>
          </rPr>
          <t xml:space="preserve">Late on Oct 09, 10
</t>
        </r>
      </text>
    </comment>
    <comment ref="F56" authorId="0" shapeId="0" xr:uid="{FCBD3459-B930-4E09-B4D6-BE35E7D0772C}">
      <text>
        <r>
          <rPr>
            <b/>
            <sz val="9"/>
            <color indexed="81"/>
            <rFont val="Tahoma"/>
            <family val="2"/>
          </rPr>
          <t>Late on Sep 27 and Oct 01, 02, 03</t>
        </r>
      </text>
    </comment>
    <comment ref="F58" authorId="0" shapeId="0" xr:uid="{549DA1DB-66C4-4EA8-8E0C-8BE6A359C228}">
      <text>
        <r>
          <rPr>
            <b/>
            <sz val="9"/>
            <color indexed="81"/>
            <rFont val="Tahoma"/>
            <family val="2"/>
          </rPr>
          <t>Late and Undertime on Oct 03, 07, 08, 10</t>
        </r>
      </text>
    </comment>
    <comment ref="F61" authorId="0" shapeId="0" xr:uid="{2F18ABC0-1B29-409C-88CB-D3503D6580C1}">
      <text>
        <r>
          <rPr>
            <b/>
            <sz val="9"/>
            <color indexed="81"/>
            <rFont val="Tahoma"/>
            <family val="2"/>
          </rPr>
          <t>Late and Undertime on Sep 30 and Oct 07, 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  <author>Kathleen May Catapia</author>
  </authors>
  <commentList>
    <comment ref="F53" authorId="0" shapeId="0" xr:uid="{B3069582-E71F-4242-A956-89273B3AFE4F}">
      <text>
        <r>
          <rPr>
            <b/>
            <sz val="9"/>
            <color indexed="81"/>
            <rFont val="Tahoma"/>
            <family val="2"/>
          </rPr>
          <t>Undertime on Sep 23</t>
        </r>
      </text>
    </comment>
    <comment ref="F55" authorId="0" shapeId="0" xr:uid="{EF99A071-655A-4DBF-8C5F-D362762BB5C3}">
      <text>
        <r>
          <rPr>
            <b/>
            <sz val="9"/>
            <color indexed="81"/>
            <rFont val="Tahoma"/>
            <family val="2"/>
          </rPr>
          <t>Undertime on Sep 14</t>
        </r>
      </text>
    </comment>
    <comment ref="F61" authorId="0" shapeId="0" xr:uid="{8D041116-BA0B-45BC-984A-AB037152C4F1}">
      <text>
        <r>
          <rPr>
            <b/>
            <sz val="9"/>
            <color indexed="81"/>
            <rFont val="Tahoma"/>
            <family val="2"/>
          </rPr>
          <t>Late on Sep 26, Oct 01, 07, 08, 09</t>
        </r>
      </text>
    </comment>
    <comment ref="F62" authorId="0" shapeId="0" xr:uid="{7C1D6D83-DE7F-466B-BFD8-62C808338449}">
      <text>
        <r>
          <rPr>
            <b/>
            <sz val="9"/>
            <color indexed="81"/>
            <rFont val="Tahoma"/>
            <family val="2"/>
          </rPr>
          <t>Late on Oct 7</t>
        </r>
      </text>
    </comment>
    <comment ref="F64" authorId="0" shapeId="0" xr:uid="{739DC86C-A3E6-4C92-A570-843B0D1A7719}">
      <text>
        <r>
          <rPr>
            <b/>
            <sz val="9"/>
            <color indexed="81"/>
            <rFont val="Tahoma"/>
            <family val="2"/>
          </rPr>
          <t>Late &amp; Undertime on Sep 27</t>
        </r>
      </text>
    </comment>
    <comment ref="F69" authorId="1" shapeId="0" xr:uid="{EF913A24-FBB1-4410-9EE3-5FC3AF9E6857}">
      <text>
        <r>
          <rPr>
            <b/>
            <sz val="9"/>
            <color indexed="81"/>
            <rFont val="Tahoma"/>
            <family val="2"/>
          </rPr>
          <t>Undertime on Oct 24</t>
        </r>
      </text>
    </comment>
    <comment ref="F70" authorId="1" shapeId="0" xr:uid="{8010F4F5-F40C-4551-BCC4-45AEAD00F221}">
      <text>
        <r>
          <rPr>
            <b/>
            <sz val="9"/>
            <color indexed="81"/>
            <rFont val="Tahoma"/>
            <family val="2"/>
          </rPr>
          <t>Late Oct 25</t>
        </r>
      </text>
    </comment>
    <comment ref="F71" authorId="1" shapeId="0" xr:uid="{4021EA75-1317-439C-A907-EE5892CFC9E9}">
      <text>
        <r>
          <rPr>
            <b/>
            <sz val="9"/>
            <color indexed="81"/>
            <rFont val="Tahoma"/>
            <family val="2"/>
          </rPr>
          <t>Undertime Oct 25</t>
        </r>
      </text>
    </comment>
    <comment ref="F72" authorId="1" shapeId="0" xr:uid="{63A49862-86D8-4650-A447-2DE8ED7C88CD}">
      <text>
        <r>
          <rPr>
            <b/>
            <sz val="9"/>
            <color indexed="81"/>
            <rFont val="Tahoma"/>
            <family val="2"/>
          </rPr>
          <t>Late Oct 17</t>
        </r>
      </text>
    </comment>
    <comment ref="F75" authorId="1" shapeId="0" xr:uid="{E4DEEB04-C9FC-47F1-B7B9-C55369EB4C16}">
      <text>
        <r>
          <rPr>
            <b/>
            <sz val="9"/>
            <color indexed="81"/>
            <rFont val="Tahoma"/>
            <family val="2"/>
          </rPr>
          <t xml:space="preserve">Late: </t>
        </r>
        <r>
          <rPr>
            <b/>
            <sz val="9"/>
            <color indexed="81"/>
            <rFont val="Tahoma"/>
            <family val="2"/>
          </rPr>
          <t>Oct 24</t>
        </r>
      </text>
    </comment>
    <comment ref="F76" authorId="1" shapeId="0" xr:uid="{23691CDE-2786-4E44-87E9-CC70173F6245}">
      <text>
        <r>
          <rPr>
            <b/>
            <sz val="9"/>
            <color indexed="81"/>
            <rFont val="Tahoma"/>
            <family val="2"/>
          </rPr>
          <t>Undertime Oct 24, 25</t>
        </r>
      </text>
    </comment>
    <comment ref="F86" authorId="1" shapeId="0" xr:uid="{3FDCB268-A919-4CF9-9FB2-CDB94710D2D8}">
      <text>
        <r>
          <rPr>
            <b/>
            <sz val="9"/>
            <color indexed="81"/>
            <rFont val="Tahoma"/>
            <family val="2"/>
          </rPr>
          <t>Undertime on Oct 24</t>
        </r>
      </text>
    </comment>
    <comment ref="F87" authorId="1" shapeId="0" xr:uid="{43F14625-2388-412A-BC1A-0F6706581418}">
      <text>
        <r>
          <rPr>
            <b/>
            <sz val="9"/>
            <color indexed="81"/>
            <rFont val="Tahoma"/>
            <family val="2"/>
          </rPr>
          <t xml:space="preserve">Undertime on Oct 25
</t>
        </r>
      </text>
    </comment>
    <comment ref="F89" authorId="1" shapeId="0" xr:uid="{5326FE3C-E216-46DE-8E25-875775F15412}">
      <text>
        <r>
          <rPr>
            <b/>
            <sz val="9"/>
            <color indexed="81"/>
            <rFont val="Tahoma"/>
            <family val="2"/>
          </rPr>
          <t>Undertime Oct 24 &amp; 25</t>
        </r>
      </text>
    </comment>
    <comment ref="F90" authorId="1" shapeId="0" xr:uid="{B83D363F-04FF-43B8-98CE-8A9B556A6CD7}">
      <text>
        <r>
          <rPr>
            <b/>
            <sz val="9"/>
            <color indexed="81"/>
            <rFont val="Tahoma"/>
            <family val="2"/>
          </rPr>
          <t>Late on Oct 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3" authorId="1" shapeId="0" xr:uid="{FF83FD91-4FF3-46EB-A3C7-22BADCE58EB0}">
      <text>
        <r>
          <rPr>
            <b/>
            <sz val="9"/>
            <color indexed="81"/>
            <rFont val="Tahoma"/>
            <family val="2"/>
          </rPr>
          <t>Undertime on Oct 25</t>
        </r>
      </text>
    </comment>
    <comment ref="F94" authorId="1" shapeId="0" xr:uid="{3DDC89B3-1FD4-4ED0-9B53-FADE87BF22E5}">
      <text>
        <r>
          <rPr>
            <b/>
            <sz val="9"/>
            <color indexed="81"/>
            <rFont val="Tahoma"/>
            <family val="2"/>
          </rPr>
          <t>Late on Oct 24 &amp; 25</t>
        </r>
      </text>
    </comment>
    <comment ref="F98" authorId="1" shapeId="0" xr:uid="{E1E51695-50FB-4F22-AD73-903663D760BB}">
      <text>
        <r>
          <rPr>
            <b/>
            <sz val="9"/>
            <color indexed="81"/>
            <rFont val="Tahoma"/>
            <family val="2"/>
          </rPr>
          <t>Late Oct 24</t>
        </r>
      </text>
    </comment>
    <comment ref="F101" authorId="1" shapeId="0" xr:uid="{23BA8418-4C89-460E-BD9B-40D48CF10BE6}">
      <text>
        <r>
          <rPr>
            <b/>
            <sz val="9"/>
            <color indexed="81"/>
            <rFont val="Tahoma"/>
            <family val="2"/>
          </rPr>
          <t>Undertime on Oct 25</t>
        </r>
      </text>
    </comment>
    <comment ref="F102" authorId="1" shapeId="0" xr:uid="{6EF1C453-4368-4FD0-9DEC-45C67978BE92}">
      <text>
        <r>
          <rPr>
            <b/>
            <sz val="9"/>
            <color indexed="81"/>
            <rFont val="Tahoma"/>
            <family val="2"/>
          </rPr>
          <t>Late Oct 14-16, 21, 23 and
UndertimeOct 22-23</t>
        </r>
      </text>
    </comment>
    <comment ref="F103" authorId="1" shapeId="0" xr:uid="{191BE3D5-84E4-424D-B876-A81B3E9B0245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04" authorId="1" shapeId="0" xr:uid="{8D183223-9EF5-4D5B-92A7-826481BFC88C}">
      <text>
        <r>
          <rPr>
            <b/>
            <sz val="9"/>
            <color indexed="81"/>
            <rFont val="Tahoma"/>
            <family val="2"/>
          </rPr>
          <t>Kathleen May Catapia: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5" authorId="1" shapeId="0" xr:uid="{61B00A3D-E76F-4277-98C2-248FDEF06772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09" authorId="1" shapeId="0" xr:uid="{05288664-39ED-4801-9097-80C779E5C302}">
      <text>
        <r>
          <rPr>
            <b/>
            <sz val="9"/>
            <color indexed="81"/>
            <rFont val="Tahoma"/>
            <family val="2"/>
          </rPr>
          <t>Late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1" authorId="1" shapeId="0" xr:uid="{3A7B0A8B-0F33-4223-9605-0B5177E4905B}">
      <text>
        <r>
          <rPr>
            <b/>
            <sz val="9"/>
            <color indexed="81"/>
            <rFont val="Tahoma"/>
            <family val="2"/>
          </rPr>
          <t>Late on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3" authorId="1" shapeId="0" xr:uid="{A555F36D-2D7C-4D8A-8551-96497D0C1524}">
      <text>
        <r>
          <rPr>
            <b/>
            <sz val="9"/>
            <color indexed="81"/>
            <rFont val="Tahoma"/>
            <family val="2"/>
          </rPr>
          <t>Undertime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0" authorId="1" shapeId="0" xr:uid="{B45221BC-52BA-44AB-A50C-CE3031992A6D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25" authorId="1" shapeId="0" xr:uid="{527019C4-D8EE-4838-8F62-E3E78E061386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26" authorId="1" shapeId="0" xr:uid="{85A69C90-F8BE-4784-BF37-7E3C99D772A4}">
      <text>
        <r>
          <rPr>
            <b/>
            <sz val="9"/>
            <color indexed="81"/>
            <rFont val="Tahoma"/>
            <family val="2"/>
          </rPr>
          <t>Undertime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1" shapeId="0" xr:uid="{A7C640D2-0EA4-4865-847B-2F99A91B6F43}">
      <text>
        <r>
          <rPr>
            <b/>
            <sz val="9"/>
            <color indexed="81"/>
            <rFont val="Tahoma"/>
            <family val="2"/>
          </rPr>
          <t>Late Oct 21</t>
        </r>
      </text>
    </comment>
    <comment ref="F132" authorId="1" shapeId="0" xr:uid="{1395EA05-18A4-4BFB-9A59-1614C388E283}">
      <text>
        <r>
          <rPr>
            <b/>
            <sz val="9"/>
            <color indexed="81"/>
            <rFont val="Tahoma"/>
            <family val="2"/>
          </rPr>
          <t xml:space="preserve">Undertime Oct 25
</t>
        </r>
      </text>
    </comment>
    <comment ref="F135" authorId="1" shapeId="0" xr:uid="{77AE0347-5996-4AB2-8BF0-AD45D1C22458}">
      <text>
        <r>
          <rPr>
            <b/>
            <sz val="9"/>
            <color indexed="81"/>
            <rFont val="Tahoma"/>
            <family val="2"/>
          </rPr>
          <t>Undertime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1" shapeId="0" xr:uid="{A65C3AE9-E899-4BE6-B068-3A7A9DE4ADB9}">
      <text>
        <r>
          <rPr>
            <b/>
            <sz val="9"/>
            <color indexed="81"/>
            <rFont val="Tahoma"/>
            <family val="2"/>
          </rPr>
          <t>Late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8" authorId="1" shapeId="0" xr:uid="{0FFD39F9-C4D3-40A3-8107-3F0882C5C93F}">
      <text>
        <r>
          <rPr>
            <b/>
            <sz val="9"/>
            <color indexed="81"/>
            <rFont val="Tahoma"/>
            <family val="2"/>
          </rPr>
          <t>Undertime Oct 24
Late Oct 25, 24, 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0" authorId="1" shapeId="0" xr:uid="{0375CA45-8A84-400C-8663-02BF405E076E}">
      <text>
        <r>
          <rPr>
            <b/>
            <sz val="9"/>
            <color indexed="81"/>
            <rFont val="Tahoma"/>
            <family val="2"/>
          </rPr>
          <t>Undertime Oct 19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Y18" authorId="0" shapeId="0" xr:uid="{9FA397EF-D828-4343-8A07-7EC15834CD7F}">
      <text>
        <r>
          <rPr>
            <b/>
            <sz val="9"/>
            <color indexed="81"/>
            <rFont val="Tahoma"/>
            <charset val="1"/>
          </rPr>
          <t>Oct 9, 10</t>
        </r>
      </text>
    </comment>
    <comment ref="C22" authorId="0" shapeId="0" xr:uid="{18F9E36F-0F41-43C4-AE63-972AA7DF6AAC}">
      <text>
        <r>
          <rPr>
            <b/>
            <sz val="9"/>
            <color indexed="81"/>
            <rFont val="Tahoma"/>
            <charset val="1"/>
          </rPr>
          <t>2.15 lang dapat Oct 2, 4, 10</t>
        </r>
      </text>
    </comment>
    <comment ref="C33" authorId="0" shapeId="0" xr:uid="{CCBF5ADA-EF91-4CEF-8E14-A7889A535E4E}">
      <text>
        <r>
          <rPr>
            <b/>
            <sz val="9"/>
            <color indexed="81"/>
            <rFont val="Tahoma"/>
            <charset val="1"/>
          </rPr>
          <t>1h lang dapat nung Oct 9</t>
        </r>
      </text>
    </comment>
    <comment ref="Z49" authorId="0" shapeId="0" xr:uid="{DB6EFFB5-6E36-4D5C-BEF0-4893A72207D7}">
      <text>
        <r>
          <rPr>
            <b/>
            <sz val="9"/>
            <color indexed="81"/>
            <rFont val="Tahoma"/>
            <charset val="1"/>
          </rPr>
          <t>Nag time out sya ng 18:22 which is start ng OTND is 6pm so may 22minutes syang OTND na Equivalent sa 0.37</t>
        </r>
      </text>
    </comment>
    <comment ref="C51" authorId="0" shapeId="0" xr:uid="{84FF6CAD-ADFF-4FE9-9FEB-9DFBEC128F3C}">
      <text>
        <r>
          <rPr>
            <b/>
            <sz val="9"/>
            <color indexed="81"/>
            <rFont val="Tahoma"/>
            <charset val="1"/>
          </rPr>
          <t>Yung mga Approval ng application nya ay Oct 27 so pasok parin ito sa last cutoff date
dapat meron itong 39h na ot</t>
        </r>
      </text>
    </comment>
    <comment ref="C54" authorId="0" shapeId="0" xr:uid="{3ADE3BD3-6F88-40FC-B137-1217E47DF894}">
      <text>
        <r>
          <rPr>
            <b/>
            <sz val="9"/>
            <color indexed="81"/>
            <rFont val="Tahoma"/>
            <charset val="1"/>
          </rPr>
          <t>Dapat may nakuha ditong 2.63 dated ng Sep 27 at Oct 4</t>
        </r>
      </text>
    </comment>
    <comment ref="T54" authorId="0" shapeId="0" xr:uid="{A436DE6E-A00C-488C-AC40-B5FFC4D19C40}">
      <text>
        <r>
          <rPr>
            <b/>
            <sz val="9"/>
            <color indexed="81"/>
            <rFont val="Tahoma"/>
            <charset val="1"/>
          </rPr>
          <t>Wala dapat syang OTND</t>
        </r>
      </text>
    </comment>
    <comment ref="C55" authorId="0" shapeId="0" xr:uid="{4912042B-3B51-4B0A-BCE0-30FE857BBFBA}">
      <text>
        <r>
          <rPr>
            <b/>
            <sz val="9"/>
            <color indexed="81"/>
            <rFont val="Tahoma"/>
            <charset val="1"/>
          </rPr>
          <t xml:space="preserve">Oct 3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E3" authorId="0" shapeId="0" xr:uid="{1F5CB251-8C17-42D1-9EB8-3CDA2CCC546F}">
      <text>
        <r>
          <rPr>
            <b/>
            <sz val="9"/>
            <color indexed="81"/>
            <rFont val="Tahoma"/>
            <charset val="1"/>
          </rPr>
          <t>Manual Error nung Oct 9 and 10</t>
        </r>
      </text>
    </comment>
    <comment ref="D10" authorId="0" shapeId="0" xr:uid="{AE8ED829-44DB-42EC-B3F8-066917983592}">
      <text>
        <r>
          <rPr>
            <b/>
            <sz val="9"/>
            <color indexed="81"/>
            <rFont val="Tahoma"/>
            <charset val="1"/>
          </rPr>
          <t>Oct11 Oct25 na cutoff tally Dated nang Oct10</t>
        </r>
      </text>
    </comment>
    <comment ref="G10" authorId="0" shapeId="0" xr:uid="{9F88C9C6-EBB3-476C-99B8-A7FDCFA2058D}">
      <text>
        <r>
          <rPr>
            <b/>
            <sz val="9"/>
            <color indexed="81"/>
            <rFont val="Tahoma"/>
            <charset val="1"/>
          </rPr>
          <t>Walang time in sa cutoff na Sep26 Oct10 pero nakukuha nya yung OT na naka file dito</t>
        </r>
      </text>
    </comment>
    <comment ref="AJ10" authorId="0" shapeId="0" xr:uid="{018EB4CB-4882-4CDE-A9F5-FC77E55A141D}">
      <text>
        <r>
          <rPr>
            <b/>
            <sz val="9"/>
            <color indexed="81"/>
            <rFont val="Tahoma"/>
            <charset val="1"/>
          </rPr>
          <t>Wala syang time nito kaya dapat wala syang makukuha dito na 8h nung Sep15</t>
        </r>
      </text>
    </comment>
    <comment ref="X16" authorId="0" shapeId="0" xr:uid="{173367D4-724B-4F80-9CE4-76D061110FC0}">
      <text>
        <r>
          <rPr>
            <b/>
            <sz val="9"/>
            <color indexed="81"/>
            <rFont val="Tahoma"/>
            <charset val="1"/>
          </rPr>
          <t>wala syang ankuha sa nov 9, sa overtime adjustment id:  64efe1f2c8</t>
        </r>
      </text>
    </comment>
    <comment ref="D20" authorId="0" shapeId="0" xr:uid="{3B9C9227-93DD-4602-BDA1-A29EAF5F3E2E}">
      <text>
        <r>
          <rPr>
            <b/>
            <sz val="9"/>
            <color indexed="81"/>
            <rFont val="Tahoma"/>
            <charset val="1"/>
          </rPr>
          <t>Hindi na deduct yung late dun sa OT nya</t>
        </r>
      </text>
    </comment>
    <comment ref="AA20" authorId="0" shapeId="0" xr:uid="{1FF4A471-AA25-4383-AEA2-010AF3B87931}">
      <text>
        <r>
          <rPr>
            <b/>
            <sz val="9"/>
            <color indexed="81"/>
            <rFont val="Tahoma"/>
            <charset val="1"/>
          </rPr>
          <t xml:space="preserve">same dito hindi na deduct yung late nya sa OT
</t>
        </r>
      </text>
    </comment>
    <comment ref="D31" authorId="0" shapeId="0" xr:uid="{6C472D3B-7602-4C42-A4C1-5A6709B1B088}">
      <text>
        <r>
          <rPr>
            <b/>
            <sz val="9"/>
            <color indexed="81"/>
            <rFont val="Tahoma"/>
            <charset val="1"/>
          </rPr>
          <t>2 period Sep26 Oct10 &amp; Oct11 Oct25
Dated at Sep 24, 25 and Oct10</t>
        </r>
      </text>
    </comment>
    <comment ref="U31" authorId="0" shapeId="0" xr:uid="{7E299CFC-692C-484D-8C2D-D58FA7B15E5A}">
      <text>
        <r>
          <rPr>
            <b/>
            <sz val="9"/>
            <color indexed="81"/>
            <rFont val="Tahoma"/>
            <charset val="1"/>
          </rPr>
          <t>dapat wala na ito kasi from previous pato nakuha sa adjustment nya wala</t>
        </r>
      </text>
    </comment>
    <comment ref="X31" authorId="0" shapeId="0" xr:uid="{DAB0C9DF-E31A-4D21-8DDD-10F57EAF2C8F}">
      <text>
        <r>
          <rPr>
            <b/>
            <sz val="9"/>
            <color indexed="81"/>
            <rFont val="Tahoma"/>
            <charset val="1"/>
          </rPr>
          <t xml:space="preserve">should be 8h
</t>
        </r>
      </text>
    </comment>
    <comment ref="AC41" authorId="0" shapeId="0" xr:uid="{59E0FE0A-4A8F-4312-BE9F-245DBAFE326A}">
      <text>
        <r>
          <rPr>
            <b/>
            <sz val="9"/>
            <color indexed="81"/>
            <rFont val="Tahoma"/>
            <charset val="1"/>
          </rPr>
          <t>Wala dapat syang makukung ND sa Oct 10</t>
        </r>
      </text>
    </comment>
    <comment ref="AB44" authorId="0" shapeId="0" xr:uid="{C7E72771-22A0-42C1-90AD-9284A7B8794E}">
      <text>
        <r>
          <rPr>
            <b/>
            <sz val="9"/>
            <color indexed="81"/>
            <rFont val="Tahoma"/>
            <charset val="1"/>
          </rPr>
          <t>Manual Error on Oct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D10" authorId="0" shapeId="0" xr:uid="{4FBABA7C-E756-4233-9935-C4400F1EA0B6}">
      <text>
        <r>
          <rPr>
            <b/>
            <sz val="9"/>
            <color indexed="81"/>
            <rFont val="Tahoma"/>
            <charset val="1"/>
          </rPr>
          <t>Sep 23, 24, 25 Approved on Oct 14
pasok sa last cutoff date</t>
        </r>
      </text>
    </comment>
    <comment ref="F16" authorId="0" shapeId="0" xr:uid="{A3599B1F-E0BB-4B36-A478-4BD78D95F89D}">
      <text>
        <r>
          <rPr>
            <b/>
            <sz val="9"/>
            <color indexed="81"/>
            <rFont val="Tahoma"/>
            <charset val="1"/>
          </rPr>
          <t xml:space="preserve">May nakukuha sya nung Oct 10 kahit wala naman sya punch alterations nung date nato pero nag karoon ng time out kapag adjusted
</t>
        </r>
      </text>
    </comment>
    <comment ref="L36" authorId="0" shapeId="0" xr:uid="{7CCED782-D986-4FC5-8758-5DEABA34720C}">
      <text>
        <r>
          <rPr>
            <b/>
            <sz val="9"/>
            <color indexed="81"/>
            <rFont val="Tahoma"/>
            <charset val="1"/>
          </rPr>
          <t>Manual adjustment hindi nakuha yung undertime nung jul10 sa Jul11 Jul25 na period</t>
        </r>
      </text>
    </comment>
    <comment ref="D42" authorId="0" shapeId="0" xr:uid="{E32077CC-8AEF-4BA4-BE5D-1AD333D03813}">
      <text>
        <r>
          <rPr>
            <b/>
            <sz val="9"/>
            <color indexed="81"/>
            <rFont val="Tahoma"/>
            <charset val="1"/>
          </rPr>
          <t>walang nakuha sa manual nung Oct 3</t>
        </r>
      </text>
    </comment>
    <comment ref="F47" authorId="0" shapeId="0" xr:uid="{080B063C-850D-4954-86AF-8742B1FBEEB3}">
      <text>
        <r>
          <rPr>
            <b/>
            <sz val="9"/>
            <color indexed="81"/>
            <rFont val="Tahoma"/>
            <charset val="1"/>
          </rPr>
          <t xml:space="preserve">Manual adjustment
Oct 4,5
</t>
        </r>
      </text>
    </comment>
  </commentList>
</comments>
</file>

<file path=xl/sharedStrings.xml><?xml version="1.0" encoding="utf-8"?>
<sst xmlns="http://schemas.openxmlformats.org/spreadsheetml/2006/main" count="2160" uniqueCount="732">
  <si>
    <t>Remarks</t>
  </si>
  <si>
    <t>LATES AND ABSENCES</t>
  </si>
  <si>
    <t>REMARKS</t>
  </si>
  <si>
    <t>Pay Period:</t>
  </si>
  <si>
    <t>REST DAY</t>
  </si>
  <si>
    <t>SPECIAL HOLIDAY</t>
  </si>
  <si>
    <t>REGULAR HOLIDAY</t>
  </si>
  <si>
    <t>OVERTIME HOURS</t>
  </si>
  <si>
    <t>OVERTIME NIGHT DIFFERENTIAL HOURS</t>
  </si>
  <si>
    <t>REGULAR</t>
  </si>
  <si>
    <t>ALASKA MILK CORPORATION</t>
  </si>
  <si>
    <t>REG DAY</t>
  </si>
  <si>
    <t>1ST 8 Hours</t>
  </si>
  <si>
    <t>TYPE 1</t>
  </si>
  <si>
    <t>TYPE 2</t>
  </si>
  <si>
    <t>OVERTIME</t>
  </si>
  <si>
    <t>HAZARD PAY</t>
  </si>
  <si>
    <t>06-0395</t>
  </si>
  <si>
    <t>16-0084</t>
  </si>
  <si>
    <t>16-0048</t>
  </si>
  <si>
    <t>ORDINARY NIGHTDIFF HOURS</t>
  </si>
  <si>
    <t>SPECIAL HOLIDAY &amp; RD</t>
  </si>
  <si>
    <t>REGULAR HOLIDAY &amp; RD</t>
  </si>
  <si>
    <t>Empoyee Number</t>
  </si>
  <si>
    <t>Employee Name</t>
  </si>
  <si>
    <t>OVER</t>
  </si>
  <si>
    <t>PER DAY</t>
  </si>
  <si>
    <t>PER HOUR</t>
  </si>
  <si>
    <t>Employee ID</t>
  </si>
  <si>
    <t>Reversal (in days)</t>
  </si>
  <si>
    <t>Absent (in days)</t>
  </si>
  <si>
    <t>Undertime(in hours)</t>
  </si>
  <si>
    <t>Grand Total</t>
  </si>
  <si>
    <t>03-0017</t>
  </si>
  <si>
    <t>07-0380</t>
  </si>
  <si>
    <t>17-0126</t>
  </si>
  <si>
    <t>Bacera, Romy MAYORDOMO</t>
  </si>
  <si>
    <t>21-0055</t>
  </si>
  <si>
    <t>05-0370</t>
  </si>
  <si>
    <t>18-0051</t>
  </si>
  <si>
    <t>19-0034</t>
  </si>
  <si>
    <t>07-0285</t>
  </si>
  <si>
    <t>Capati, Albert Ramos</t>
  </si>
  <si>
    <t>17-0282</t>
  </si>
  <si>
    <t>18-0014</t>
  </si>
  <si>
    <t>Cruz, Edelyn Mae Roberto</t>
  </si>
  <si>
    <t>17-0222</t>
  </si>
  <si>
    <t>16-0154</t>
  </si>
  <si>
    <t>17-0266</t>
  </si>
  <si>
    <t>Gaba, Eileen Seprado</t>
  </si>
  <si>
    <t>17-0139</t>
  </si>
  <si>
    <t>21-0057</t>
  </si>
  <si>
    <t>21-0032</t>
  </si>
  <si>
    <t>07-0123</t>
  </si>
  <si>
    <t>03-0147</t>
  </si>
  <si>
    <t>18-0069</t>
  </si>
  <si>
    <t>17-0293</t>
  </si>
  <si>
    <t>17-0251</t>
  </si>
  <si>
    <t>Medina, Mary Ann Palomar</t>
  </si>
  <si>
    <t>19-0102</t>
  </si>
  <si>
    <t>15-0079</t>
  </si>
  <si>
    <t>12-0044</t>
  </si>
  <si>
    <t>Murchante, Nova Santelices</t>
  </si>
  <si>
    <t>16-0028</t>
  </si>
  <si>
    <t>15-0073</t>
  </si>
  <si>
    <t>92-0140</t>
  </si>
  <si>
    <t>18-0034</t>
  </si>
  <si>
    <t>20-0029</t>
  </si>
  <si>
    <t>17-0183</t>
  </si>
  <si>
    <t>19-0069</t>
  </si>
  <si>
    <t>22-0021</t>
  </si>
  <si>
    <t>16-0111</t>
  </si>
  <si>
    <t>05-0336</t>
  </si>
  <si>
    <t>17-0284</t>
  </si>
  <si>
    <t>19-0029</t>
  </si>
  <si>
    <t>Sablada, Elica Cesar</t>
  </si>
  <si>
    <t>17-0088</t>
  </si>
  <si>
    <t>11-0104</t>
  </si>
  <si>
    <t>19-0121</t>
  </si>
  <si>
    <t>17-0132</t>
  </si>
  <si>
    <t>07-0501</t>
  </si>
  <si>
    <t>16-0015</t>
  </si>
  <si>
    <t>19-0107</t>
  </si>
  <si>
    <t>04-0381</t>
  </si>
  <si>
    <t>Unpaid Dates</t>
  </si>
  <si>
    <t>19-0116</t>
  </si>
  <si>
    <t>16-0091</t>
  </si>
  <si>
    <t>Aralar, Anthony Blanco</t>
  </si>
  <si>
    <t>00-0249</t>
  </si>
  <si>
    <t>Arboleda, Josie Zausa</t>
  </si>
  <si>
    <t>17-0133</t>
  </si>
  <si>
    <t>Asuncion, Mark Louie MITRA</t>
  </si>
  <si>
    <t>22-0062</t>
  </si>
  <si>
    <t>16-0162</t>
  </si>
  <si>
    <t>Buenaobra, Jeffrey Gemao</t>
  </si>
  <si>
    <t>Commandante, Ciara Galang</t>
  </si>
  <si>
    <t>Erno, Marlon Estobo</t>
  </si>
  <si>
    <t>Esguerra, Monica Atienza</t>
  </si>
  <si>
    <t>07-0122</t>
  </si>
  <si>
    <t>Gabarda, Amiel Andrada</t>
  </si>
  <si>
    <t>Gaitos, Gemver AMAGO</t>
  </si>
  <si>
    <t>99-0266</t>
  </si>
  <si>
    <t>Gultiano, Joel DEL CARMEN</t>
  </si>
  <si>
    <t>Heredia, Marlon Sacayan</t>
  </si>
  <si>
    <t>22-0050</t>
  </si>
  <si>
    <t>Liwanag, Jessie Niel Tagalacia</t>
  </si>
  <si>
    <t>Lopez, Elton Jay Lao</t>
  </si>
  <si>
    <t>Macalinao, Reagan Boots Reginal</t>
  </si>
  <si>
    <t>Mendoza, Angelo RIOVEROS</t>
  </si>
  <si>
    <t>Nepomuceno, Dexter GONZALES</t>
  </si>
  <si>
    <t>04-0236</t>
  </si>
  <si>
    <t>Olazo, Kristine Calma</t>
  </si>
  <si>
    <t>12-0045</t>
  </si>
  <si>
    <t>19-0101</t>
  </si>
  <si>
    <t>Pajarillo, Raffy MANUEL</t>
  </si>
  <si>
    <t>Patino, Jonas Samaniego</t>
  </si>
  <si>
    <t>Pedracio, Allan PABINES</t>
  </si>
  <si>
    <t>Pelagio, Robin LAOMOC</t>
  </si>
  <si>
    <t>Pineda-Brucal, Sheena Marie Valenzuela</t>
  </si>
  <si>
    <t>Posada, Joey Yago</t>
  </si>
  <si>
    <t>16-0029</t>
  </si>
  <si>
    <t>Reloban, Richard ITIG</t>
  </si>
  <si>
    <t>16-0127</t>
  </si>
  <si>
    <t>Reyes, Direck Aguilar</t>
  </si>
  <si>
    <t>17-0145</t>
  </si>
  <si>
    <t>Sapla, Rolly PATALAY</t>
  </si>
  <si>
    <t>Sarmienta, Rolando Borromeo</t>
  </si>
  <si>
    <t>Silvano, Sonny LOPEZ</t>
  </si>
  <si>
    <t>Sunga, Alding BISMAR</t>
  </si>
  <si>
    <t>Yambao, Mark Christopher GUICO</t>
  </si>
  <si>
    <t>18-0141</t>
  </si>
  <si>
    <t>Zablan, Carmelito Carreon</t>
  </si>
  <si>
    <t>Cabunoc, Melvin Moras</t>
  </si>
  <si>
    <t>Perez, Jan Deliso</t>
  </si>
  <si>
    <t>Runas, Kirby Fernandez</t>
  </si>
  <si>
    <t>Santillan, Christian Paul MAYOLA</t>
  </si>
  <si>
    <t>Bayudan, Franz Camille Salamat</t>
  </si>
  <si>
    <t>07-0458</t>
  </si>
  <si>
    <t>Biay, Jason Reyes</t>
  </si>
  <si>
    <t>18-0022</t>
  </si>
  <si>
    <t>Gloria, Mary Mayelle Turgo</t>
  </si>
  <si>
    <t>Guamos, Christine Jane Mallari</t>
  </si>
  <si>
    <t>Ilmedo, Wally Lizarda</t>
  </si>
  <si>
    <t>Miranda, Gilbert GUTIERREZ</t>
  </si>
  <si>
    <t>Aban, Connie Rey Illescas</t>
  </si>
  <si>
    <t>23-0001</t>
  </si>
  <si>
    <t>Lopez, Rusty Ang</t>
  </si>
  <si>
    <t>17-0302</t>
  </si>
  <si>
    <t>20-0033</t>
  </si>
  <si>
    <t>Timbalopez, Ludwig Mondez</t>
  </si>
  <si>
    <t>Canlas, Ma. Suzanne Grezelda Pagaduan</t>
  </si>
  <si>
    <t>Brosoto, Allan Madlangbayan</t>
  </si>
  <si>
    <t>Cay, Angella Pauline Constantino</t>
  </si>
  <si>
    <t>Granados, Oliver Magboo</t>
  </si>
  <si>
    <t>Orendain, Michelle Gil Galamay</t>
  </si>
  <si>
    <t>23-0020</t>
  </si>
  <si>
    <t>Amador, Marta Angelica Tamayo</t>
  </si>
  <si>
    <t>Yebes, Kristine Anne Mamucod</t>
  </si>
  <si>
    <t>Aclan, Rex Valdez</t>
  </si>
  <si>
    <t>Cruz, Rocky AMPER</t>
  </si>
  <si>
    <t>Oliver, Ma.Lourdes ALMEIDA</t>
  </si>
  <si>
    <t>Vega, Jayson RIVERA</t>
  </si>
  <si>
    <t>Olivarez, Brian Temprosa</t>
  </si>
  <si>
    <t>Pedrosa, Williamor PAMULAKLAKIN</t>
  </si>
  <si>
    <t>23-0089</t>
  </si>
  <si>
    <t>Distor, Jason Jan Yap</t>
  </si>
  <si>
    <t>24-0007</t>
  </si>
  <si>
    <t>24-0015</t>
  </si>
  <si>
    <t>24-0008</t>
  </si>
  <si>
    <t>24-0017</t>
  </si>
  <si>
    <t>Bautista, Rhose Claire Batas</t>
  </si>
  <si>
    <t>Cruz, Riza Del Ayre</t>
  </si>
  <si>
    <t>Eturalde, Mary Cris Espina</t>
  </si>
  <si>
    <t>Nave, Ma. Regina Sabater</t>
  </si>
  <si>
    <t>Penaflor, Jay-Ar Buave</t>
  </si>
  <si>
    <t>24-0029</t>
  </si>
  <si>
    <t>Collo, Mary Katherine Ane Agar</t>
  </si>
  <si>
    <t>Pay Period: Sep11 Sep25 - AMC2024</t>
  </si>
  <si>
    <t>Maranan, Jonh Paul Abila</t>
  </si>
  <si>
    <t>PAYADE, ROSEMARIE SOTASO</t>
  </si>
  <si>
    <t>BERMILLO, ROCHELLE BARRAMEDA</t>
  </si>
  <si>
    <t>Pay Period: Sep26 Oct10 - AMC2024</t>
  </si>
  <si>
    <t>Adjustment</t>
  </si>
  <si>
    <t>Total</t>
  </si>
  <si>
    <t>Pay Period: Jul11 Jul25 - AMC2024</t>
  </si>
  <si>
    <t>Pay Period: Oct11 Oct25 - AMC2024</t>
  </si>
  <si>
    <t>Include in Final Pay Period: Oct11 Oct25 - AMC2024</t>
  </si>
  <si>
    <t>Machado, Ranier Carlos Cañelas</t>
  </si>
  <si>
    <t>October 26- November 10, 2024</t>
  </si>
  <si>
    <t>Pay Period: Nov26 Dec10 - AMC2024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</si>
  <si>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</si>
  <si>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</si>
  <si>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</si>
  <si>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</si>
  <si>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</si>
  <si>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</si>
  <si>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</si>
  <si>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</si>
  <si>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</si>
  <si>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</si>
  <si>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</si>
  <si>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</si>
  <si>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</si>
  <si>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</si>
  <si>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</si>
  <si>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REST DAY ND TYPE 1</t>
  </si>
  <si>
    <t>REST DAY ND TYPE 2</t>
  </si>
  <si>
    <t>SPECIAL HOLIDAY ND TYPE 1</t>
  </si>
  <si>
    <t>SPECIAL HOLIDAY ND TYPE 2</t>
  </si>
  <si>
    <t>SPECIAL HOLIDAY &amp; RD ND TYPE 1</t>
  </si>
  <si>
    <t>SPECIAL HOLIDAY &amp; RD ND TYPE 2</t>
  </si>
  <si>
    <t>REGULAR HOLIDAY ND TYPE 1</t>
  </si>
  <si>
    <t>REGULAR HOLIDAY ND TYPE 2</t>
  </si>
  <si>
    <t>REGULAR HOLIDAY &amp; RD ND TYPE 1</t>
  </si>
  <si>
    <t>REGULAR HOLIDAY &amp; RD ND TYPE 2</t>
  </si>
  <si>
    <t>HAZARD PAY PER DAY</t>
  </si>
  <si>
    <t>HAZARD PAY PER HOUR</t>
  </si>
  <si>
    <t>13-0015</t>
  </si>
  <si>
    <t>Abril, Jose Jr. Roman</t>
  </si>
  <si>
    <t>12-0109</t>
  </si>
  <si>
    <t>Agrimana, Benedicto GAITOS</t>
  </si>
  <si>
    <t>17-0174</t>
  </si>
  <si>
    <t>Ague, Angelo DIADULA</t>
  </si>
  <si>
    <t>07-0461</t>
  </si>
  <si>
    <t>Aguilar, Jomar Tipon</t>
  </si>
  <si>
    <t>07-0521</t>
  </si>
  <si>
    <t>Albino, Peter Jr. Casimiro</t>
  </si>
  <si>
    <t>12-0038</t>
  </si>
  <si>
    <t>Alicando, Joel Bernas</t>
  </si>
  <si>
    <t>17-0175</t>
  </si>
  <si>
    <t>Alpa, Aldrich RAMIREZ</t>
  </si>
  <si>
    <t>15-0103</t>
  </si>
  <si>
    <t>Alvarez, Gibson ESTREMADURA</t>
  </si>
  <si>
    <t>24-0028</t>
  </si>
  <si>
    <t>Amadure, Daniela Joy Celebre</t>
  </si>
  <si>
    <t>23-0019</t>
  </si>
  <si>
    <t>Amo, Terence Dave Tagocon</t>
  </si>
  <si>
    <t>12-0021</t>
  </si>
  <si>
    <t>Anoyo, Alvin Balmes</t>
  </si>
  <si>
    <t>11-0095</t>
  </si>
  <si>
    <t>Apolinar, Gabriel Muncada</t>
  </si>
  <si>
    <t>17-0221</t>
  </si>
  <si>
    <t>Aragon, Louie CLOSA</t>
  </si>
  <si>
    <t>19-0030</t>
  </si>
  <si>
    <t>Atiga, Danjo Antonio</t>
  </si>
  <si>
    <t>17-0166</t>
  </si>
  <si>
    <t>Austria, John Demver SANCHEZ</t>
  </si>
  <si>
    <t>11-0109</t>
  </si>
  <si>
    <t>Babano, Joseph Alicer</t>
  </si>
  <si>
    <t>05-0287</t>
  </si>
  <si>
    <t>Bala, Edgardo Deriquito</t>
  </si>
  <si>
    <t>17-0333</t>
  </si>
  <si>
    <t>Baldonado, Vanessa Marie Orense</t>
  </si>
  <si>
    <t>15-0101</t>
  </si>
  <si>
    <t>Balsote, Eric John MANLANGIT</t>
  </si>
  <si>
    <t>09-0019</t>
  </si>
  <si>
    <t>Bandales, Dan Lemuel Alpay</t>
  </si>
  <si>
    <t>08-0202</t>
  </si>
  <si>
    <t>Barcelona, Darwin Tracy Salanga</t>
  </si>
  <si>
    <t>15-0075</t>
  </si>
  <si>
    <t>Barcenas, Rico JOVELLANO</t>
  </si>
  <si>
    <t>23-0081</t>
  </si>
  <si>
    <t>Bautista, Ryan James Panday</t>
  </si>
  <si>
    <t>12-0097</t>
  </si>
  <si>
    <t>Belandres, Carlos Jr. DELA PENA</t>
  </si>
  <si>
    <t>12-0057</t>
  </si>
  <si>
    <t>Belen, Alfie Idio</t>
  </si>
  <si>
    <t>11-0081</t>
  </si>
  <si>
    <t>Bermido, Alvin Santos</t>
  </si>
  <si>
    <t>Bermillo, Rochelle Barrameda</t>
  </si>
  <si>
    <t>17-0150</t>
  </si>
  <si>
    <t>Bernas, Robert Junnar TORELLO</t>
  </si>
  <si>
    <t>10-0031</t>
  </si>
  <si>
    <t>Betron, John Lester Hachaso</t>
  </si>
  <si>
    <t>11-0102</t>
  </si>
  <si>
    <t>Bioco, Marvin Dizon</t>
  </si>
  <si>
    <t>23-0067</t>
  </si>
  <si>
    <t>Bobadilla, Rana Marie Macaranas</t>
  </si>
  <si>
    <t>99-0111</t>
  </si>
  <si>
    <t>Borja, Rominando IBANEZ</t>
  </si>
  <si>
    <t>11-0068</t>
  </si>
  <si>
    <t>23-0087</t>
  </si>
  <si>
    <t>Brinosa, John James Serenio</t>
  </si>
  <si>
    <t>17-0071</t>
  </si>
  <si>
    <t>Buenavente, Edwin AREVALO</t>
  </si>
  <si>
    <t>12-0104</t>
  </si>
  <si>
    <t>Buitre, Roel VILLARINO</t>
  </si>
  <si>
    <t>19-0058</t>
  </si>
  <si>
    <t>CACNIO, DUNN KEVIN GALLARDO</t>
  </si>
  <si>
    <t>07-0003</t>
  </si>
  <si>
    <t>Caldozo, Robert Cuello</t>
  </si>
  <si>
    <t>18-0127</t>
  </si>
  <si>
    <t>Caloring, Ivy Mae Bactol</t>
  </si>
  <si>
    <t>11-0138</t>
  </si>
  <si>
    <t>Camasosa, Jerico Berroya</t>
  </si>
  <si>
    <t>16-0044</t>
  </si>
  <si>
    <t>Carreon, Randy CALICA</t>
  </si>
  <si>
    <t>11-0005</t>
  </si>
  <si>
    <t>Casinos, Darwin Bautista</t>
  </si>
  <si>
    <t>09-0021</t>
  </si>
  <si>
    <t>15-0089</t>
  </si>
  <si>
    <t>Castillo, Marvin P</t>
  </si>
  <si>
    <t>13-0024</t>
  </si>
  <si>
    <t>Castillon, Nolan CABATUAN</t>
  </si>
  <si>
    <t>17-0080</t>
  </si>
  <si>
    <t>Catangue, Ariel DEL ROSARIO</t>
  </si>
  <si>
    <t>24-0018</t>
  </si>
  <si>
    <t xml:space="preserve">Cawas, Jerico </t>
  </si>
  <si>
    <t>17-0238</t>
  </si>
  <si>
    <t>Celestial, Vann Erolle SARAZA</t>
  </si>
  <si>
    <t>17-0235</t>
  </si>
  <si>
    <t>Clerigo, Julius C</t>
  </si>
  <si>
    <t>11-0071</t>
  </si>
  <si>
    <t>15-0087</t>
  </si>
  <si>
    <t>Cristobal, Jessica Binamira</t>
  </si>
  <si>
    <t>16-0007</t>
  </si>
  <si>
    <t>De Guzman, Kenneth SUELTO</t>
  </si>
  <si>
    <t>11-0026</t>
  </si>
  <si>
    <t>De Guzman, Ruben Caparas</t>
  </si>
  <si>
    <t>17-0151</t>
  </si>
  <si>
    <t>Dedicatoria, Dennis CAPACETE</t>
  </si>
  <si>
    <t>17-0122</t>
  </si>
  <si>
    <t>Dela Cruz-Bolanos, Catherine Dionela</t>
  </si>
  <si>
    <t>12-0110</t>
  </si>
  <si>
    <t>Delos Santos, Erwin GROYON</t>
  </si>
  <si>
    <t>11-0148</t>
  </si>
  <si>
    <t>Delos Santos, Geron Graboso</t>
  </si>
  <si>
    <t>10-0029</t>
  </si>
  <si>
    <t>Demetrio, Jose Ricacho</t>
  </si>
  <si>
    <t>11-0022</t>
  </si>
  <si>
    <t>Dimailig, Michael Mallen</t>
  </si>
  <si>
    <t>16-0170</t>
  </si>
  <si>
    <t>Dioso, Joyce Ecalnir</t>
  </si>
  <si>
    <t>11-0008</t>
  </si>
  <si>
    <t>Domingo, Ronel Maala</t>
  </si>
  <si>
    <t>11-0144</t>
  </si>
  <si>
    <t>Dulce, Jonald Cacapit</t>
  </si>
  <si>
    <t>23-0060</t>
  </si>
  <si>
    <t>Dulva, Jeric Perez</t>
  </si>
  <si>
    <t>10-0024</t>
  </si>
  <si>
    <t>Echevari, Carlito Perez</t>
  </si>
  <si>
    <t>11-0023</t>
  </si>
  <si>
    <t>Enrique, Rogen Derayo</t>
  </si>
  <si>
    <t>91-0184</t>
  </si>
  <si>
    <t>Espino, Gherman V</t>
  </si>
  <si>
    <t>09-0100</t>
  </si>
  <si>
    <t>Estolano, Angelito Magpantay</t>
  </si>
  <si>
    <t>24-0011</t>
  </si>
  <si>
    <t>13-0016</t>
  </si>
  <si>
    <t>Estubo, Watchon EBUNA</t>
  </si>
  <si>
    <t>17-0227</t>
  </si>
  <si>
    <t>Eusebio, Kristopher CALUGDAY</t>
  </si>
  <si>
    <t>07-0476</t>
  </si>
  <si>
    <t>Fabila, Arnold Cunanan</t>
  </si>
  <si>
    <t>11-0098</t>
  </si>
  <si>
    <t>Fabregas, Joel Villaruel</t>
  </si>
  <si>
    <t>18-0122</t>
  </si>
  <si>
    <t>Fernandez, Mark Anthony Zambrona</t>
  </si>
  <si>
    <t>17-0212</t>
  </si>
  <si>
    <t>10-0049</t>
  </si>
  <si>
    <t>Fitalvo, Romeo Bue</t>
  </si>
  <si>
    <t>91-0342</t>
  </si>
  <si>
    <t>12-0027</t>
  </si>
  <si>
    <t>Francisco, Joel Dancil</t>
  </si>
  <si>
    <t>17-0092</t>
  </si>
  <si>
    <t>Fuentes, Mark Kenneth ALCALA</t>
  </si>
  <si>
    <t>17-0090</t>
  </si>
  <si>
    <t>Galagala, Ian Rey ARAIZA</t>
  </si>
  <si>
    <t>23-0053</t>
  </si>
  <si>
    <t>Gamboa, Ashlyn Shane Dela Cruz</t>
  </si>
  <si>
    <t>04-0237</t>
  </si>
  <si>
    <t>17-0226</t>
  </si>
  <si>
    <t>Gameng, Joselito CARDENAS</t>
  </si>
  <si>
    <t>05-0132</t>
  </si>
  <si>
    <t>Gamier, Wilfredo Codiamat</t>
  </si>
  <si>
    <t>11-0111</t>
  </si>
  <si>
    <t>Ganot, Jayson Paulin</t>
  </si>
  <si>
    <t>17-0303</t>
  </si>
  <si>
    <t>Gella, Jeremie Doriman</t>
  </si>
  <si>
    <t>89-0286</t>
  </si>
  <si>
    <t>Gemao, Jaime Jr. ESCASINAS</t>
  </si>
  <si>
    <t>17-0177</t>
  </si>
  <si>
    <t>Genciana, Carmelo JAVIER</t>
  </si>
  <si>
    <t>10-0013</t>
  </si>
  <si>
    <t>Gilbuena, Edmon Lizarda</t>
  </si>
  <si>
    <t>17-0223</t>
  </si>
  <si>
    <t>Ginos, Nelia ARTIGAS</t>
  </si>
  <si>
    <t>11-0015</t>
  </si>
  <si>
    <t>Glico, Fredelito Rodriguez</t>
  </si>
  <si>
    <t>05-0207</t>
  </si>
  <si>
    <t>Guia, Derick Sarmiento</t>
  </si>
  <si>
    <t>19-0071</t>
  </si>
  <si>
    <t>Guste, Gil Areglado</t>
  </si>
  <si>
    <t>18-0135</t>
  </si>
  <si>
    <t>Habla, Michael Charles Parungao</t>
  </si>
  <si>
    <t>22-0042</t>
  </si>
  <si>
    <t>Hadlocon, Ma. Jacklyn Velarde</t>
  </si>
  <si>
    <t>05-0317</t>
  </si>
  <si>
    <t>Hallig, Roel Panelo</t>
  </si>
  <si>
    <t>92-0132</t>
  </si>
  <si>
    <t>Hernandez, Winston VALENCIA</t>
  </si>
  <si>
    <t>11-0034</t>
  </si>
  <si>
    <t>Ico, Crisanto Barberan</t>
  </si>
  <si>
    <t>19-0099</t>
  </si>
  <si>
    <t>Ignacio, Russell Jess DE LIMA</t>
  </si>
  <si>
    <t>15-0097</t>
  </si>
  <si>
    <t>Intia, Roi ORETA</t>
  </si>
  <si>
    <t>17-0242</t>
  </si>
  <si>
    <t>Izon, Jordan Michael Delos Reyes</t>
  </si>
  <si>
    <t>11-0129</t>
  </si>
  <si>
    <t>Jaculo, Alex Jayme</t>
  </si>
  <si>
    <t>17-0073</t>
  </si>
  <si>
    <t>Jadie, Jomar</t>
  </si>
  <si>
    <t>12-0016</t>
  </si>
  <si>
    <t>Jadraque, Jeneses Cardines</t>
  </si>
  <si>
    <t>17-0083</t>
  </si>
  <si>
    <t>Jalimao, Romeo NANTES</t>
  </si>
  <si>
    <t>07-0466</t>
  </si>
  <si>
    <t>Jarque, Mario Delizo</t>
  </si>
  <si>
    <t>11-0099</t>
  </si>
  <si>
    <t>Jemsy, George Nabalitan</t>
  </si>
  <si>
    <t>02-0141</t>
  </si>
  <si>
    <t>Jholancob, Eduardo Arce</t>
  </si>
  <si>
    <t>11-0009</t>
  </si>
  <si>
    <t>Jimenez, Jordan Jimeth Bautista</t>
  </si>
  <si>
    <t>17-0341</t>
  </si>
  <si>
    <t>Labarete, Lorenzo Miguel Abad</t>
  </si>
  <si>
    <t>15-0072</t>
  </si>
  <si>
    <t>Labrado, Justine BARBO</t>
  </si>
  <si>
    <t>17-0142</t>
  </si>
  <si>
    <t>Lacsi, Jeffrey BADIOLA</t>
  </si>
  <si>
    <t>17-0168</t>
  </si>
  <si>
    <t>Laudato, Domhiel VALDEZ</t>
  </si>
  <si>
    <t>17-0084</t>
  </si>
  <si>
    <t>Lavina, Jonathan ALCONES</t>
  </si>
  <si>
    <t>18-0042</t>
  </si>
  <si>
    <t>Lim Jr., Fernando Maturino</t>
  </si>
  <si>
    <t>11-0048</t>
  </si>
  <si>
    <t>Lim, Sarah Jane Cena</t>
  </si>
  <si>
    <t>07-0440</t>
  </si>
  <si>
    <t>Lorenzo, Howell Geli</t>
  </si>
  <si>
    <t>17-0085</t>
  </si>
  <si>
    <t>Loria, Ronald LOCRE</t>
  </si>
  <si>
    <t>07-0462</t>
  </si>
  <si>
    <t>Lotino, Ian Bonsa</t>
  </si>
  <si>
    <t>15-0012</t>
  </si>
  <si>
    <t>Luingas, Richard OGAHAYON</t>
  </si>
  <si>
    <t>07-0094</t>
  </si>
  <si>
    <t>Macalinao, Ronnie Lacdan</t>
  </si>
  <si>
    <t>17-0059</t>
  </si>
  <si>
    <t>Machado, Anderson MATABUENA</t>
  </si>
  <si>
    <t>18-0128</t>
  </si>
  <si>
    <t>Magdasal, Venerando Rag</t>
  </si>
  <si>
    <t>17-0120</t>
  </si>
  <si>
    <t>Maigue, Jr., Carlito MAMISAO</t>
  </si>
  <si>
    <t>07-0062</t>
  </si>
  <si>
    <t>Malate, Elmer Bismar</t>
  </si>
  <si>
    <t>15-0062</t>
  </si>
  <si>
    <t>Marcos, Sandie SANDAGON</t>
  </si>
  <si>
    <t>13-0026</t>
  </si>
  <si>
    <t>Mariscal, Ruben Jr. SAMILLAN</t>
  </si>
  <si>
    <t>12-0101</t>
  </si>
  <si>
    <t>Marmeto, John Erwin MOLERA</t>
  </si>
  <si>
    <t>15-0086</t>
  </si>
  <si>
    <t>Mata, Roberto BIO</t>
  </si>
  <si>
    <t>17-0199</t>
  </si>
  <si>
    <t>Mayor Ii, Danilo BOBIS</t>
  </si>
  <si>
    <t>15-0088</t>
  </si>
  <si>
    <t>Medina, Ellen Rose Santos</t>
  </si>
  <si>
    <t>17-0224</t>
  </si>
  <si>
    <t>10-0032</t>
  </si>
  <si>
    <t>Mendoza, Aris Huevos</t>
  </si>
  <si>
    <t>17-0239</t>
  </si>
  <si>
    <t>10-0015</t>
  </si>
  <si>
    <t>Mercado, Telly Rose Mangubat</t>
  </si>
  <si>
    <t>12-0112</t>
  </si>
  <si>
    <t>Millares, Reynaldo LOGO</t>
  </si>
  <si>
    <t>03-0381</t>
  </si>
  <si>
    <t>Mingoa, Allan Esteban</t>
  </si>
  <si>
    <t>06-0128</t>
  </si>
  <si>
    <t>11-0031</t>
  </si>
  <si>
    <t>Mondragon, Nick Macahiya</t>
  </si>
  <si>
    <t>17-0125</t>
  </si>
  <si>
    <t>Morales, Doriecar LAUZ</t>
  </si>
  <si>
    <t>09-0093</t>
  </si>
  <si>
    <t>Nasayao, Milrose Napa</t>
  </si>
  <si>
    <t>17-0033</t>
  </si>
  <si>
    <t>Natividad, Jenny Lynn Aquino</t>
  </si>
  <si>
    <t>17-0144</t>
  </si>
  <si>
    <t>Navoa, Mhelbert PETATE</t>
  </si>
  <si>
    <t>10-0053</t>
  </si>
  <si>
    <t>Nazareno, Dennis Ibarra</t>
  </si>
  <si>
    <t>17-0201</t>
  </si>
  <si>
    <t>Obcena, Paul Aldrin C</t>
  </si>
  <si>
    <t>17-0184</t>
  </si>
  <si>
    <t>Olipano, Jr., Sinando ABERIA</t>
  </si>
  <si>
    <t>12-0087</t>
  </si>
  <si>
    <t>Orongan, Jacinto Jr. INJUG</t>
  </si>
  <si>
    <t>17-0311</t>
  </si>
  <si>
    <t>12-0039</t>
  </si>
  <si>
    <t>Pagkaliwangan, Rojohn Liwanag</t>
  </si>
  <si>
    <t>17-0128</t>
  </si>
  <si>
    <t>Paigan, Joy CORTEZ</t>
  </si>
  <si>
    <t>11-0139</t>
  </si>
  <si>
    <t>Palmones, Redentor Panimdim</t>
  </si>
  <si>
    <t>23-0012</t>
  </si>
  <si>
    <t>Pamittan, Keisha Maglinao</t>
  </si>
  <si>
    <t>21-0007</t>
  </si>
  <si>
    <t>Paredes, Emherlyn Joy GRECIA</t>
  </si>
  <si>
    <t>05-0408</t>
  </si>
  <si>
    <t>Pasalo, Genario Agonoy</t>
  </si>
  <si>
    <t>06-0323</t>
  </si>
  <si>
    <t>Paulo, Fernando Jr. Obispo</t>
  </si>
  <si>
    <t>Payade, Rosemarie Sotaso</t>
  </si>
  <si>
    <t>19-0110</t>
  </si>
  <si>
    <t>Perez, Misael JANABAN</t>
  </si>
  <si>
    <t>23-0025</t>
  </si>
  <si>
    <t>Ponce, Jemima Kim Talosig</t>
  </si>
  <si>
    <t>18-0098</t>
  </si>
  <si>
    <t>Portugal, Jerald Opena</t>
  </si>
  <si>
    <t>16-0043</t>
  </si>
  <si>
    <t>Pusing, Eugene AQUINO</t>
  </si>
  <si>
    <t>07-0444</t>
  </si>
  <si>
    <t>Ramos Jr., Enrique Camero</t>
  </si>
  <si>
    <t>10-0003</t>
  </si>
  <si>
    <t>Ramos, Adrian Manalo</t>
  </si>
  <si>
    <t>17-0045</t>
  </si>
  <si>
    <t>Remolacio, Danica DALANGIN</t>
  </si>
  <si>
    <t>16-0165</t>
  </si>
  <si>
    <t>Reyes, Ronalyn Oliver</t>
  </si>
  <si>
    <t>15-0018</t>
  </si>
  <si>
    <t>Rivad, Angelo REMANDABAN</t>
  </si>
  <si>
    <t>11-0085</t>
  </si>
  <si>
    <t>Rivera, Orlando Arciaga</t>
  </si>
  <si>
    <t>17-0236</t>
  </si>
  <si>
    <t>19-0066</t>
  </si>
  <si>
    <t>Robles, Mark Anthony ORTEGA</t>
  </si>
  <si>
    <t>14-0025</t>
  </si>
  <si>
    <t>Rodrigueza Jr., Rodolfo Inopia</t>
  </si>
  <si>
    <t>19-0114</t>
  </si>
  <si>
    <t>Ruiz Jr., Cesar BIDIONES</t>
  </si>
  <si>
    <t>12-0041</t>
  </si>
  <si>
    <t>Sabandal, Orlando Jr. Briones</t>
  </si>
  <si>
    <t>24-0042</t>
  </si>
  <si>
    <t>Salazar, Janica Santos</t>
  </si>
  <si>
    <t>17-0161</t>
  </si>
  <si>
    <t>Salvador, Vidal VILLANUEVA</t>
  </si>
  <si>
    <t>15-0102</t>
  </si>
  <si>
    <t>Samano, Khryz Kenneth NEPOMUCENO</t>
  </si>
  <si>
    <t>12-0072</t>
  </si>
  <si>
    <t>Samson, Juhn Alan ESCUDERO</t>
  </si>
  <si>
    <t>17-0220</t>
  </si>
  <si>
    <t>Sanchez, Sonny CARILLO</t>
  </si>
  <si>
    <t>17-0021</t>
  </si>
  <si>
    <t>Santos, Louie Jayson Culala</t>
  </si>
  <si>
    <t>17-0076</t>
  </si>
  <si>
    <t>Sarad, Aldin PANES</t>
  </si>
  <si>
    <t>10-0028</t>
  </si>
  <si>
    <t>Sarte, Ruel Mendoza</t>
  </si>
  <si>
    <t>11-0012</t>
  </si>
  <si>
    <t>Secretario, Dominic Carreon</t>
  </si>
  <si>
    <t>22-0046</t>
  </si>
  <si>
    <t>07-0477</t>
  </si>
  <si>
    <t>Siarot, Erwin Ybarrita</t>
  </si>
  <si>
    <t>03-0003</t>
  </si>
  <si>
    <t>Sicat, Maria Corazon Herrera</t>
  </si>
  <si>
    <t>16-0076</t>
  </si>
  <si>
    <t>Simpson, Roman Seat</t>
  </si>
  <si>
    <t>16-0136</t>
  </si>
  <si>
    <t>Solinap, David Christian Galvan</t>
  </si>
  <si>
    <t>17-0171</t>
  </si>
  <si>
    <t>Suanque, Jr., Patrocenio MALONES</t>
  </si>
  <si>
    <t>17-0066</t>
  </si>
  <si>
    <t>Tamayo, Roston</t>
  </si>
  <si>
    <t>17-0233</t>
  </si>
  <si>
    <t>17-0230</t>
  </si>
  <si>
    <t>Templado, Jomel UMBAO</t>
  </si>
  <si>
    <t>22-0037</t>
  </si>
  <si>
    <t>99-0191</t>
  </si>
  <si>
    <t>Toboso, Liberato III SARMIENTO</t>
  </si>
  <si>
    <t>17-0070</t>
  </si>
  <si>
    <t>Ubas, Keith Bryle GUZMAN</t>
  </si>
  <si>
    <t>07-0118</t>
  </si>
  <si>
    <t>Ugjoc, Dominic Mario Timowain</t>
  </si>
  <si>
    <t>20-0009</t>
  </si>
  <si>
    <t>Valencia, Arah Mina BAUTISTA</t>
  </si>
  <si>
    <t>09-0101</t>
  </si>
  <si>
    <t>Vea, Dinorey Miguel</t>
  </si>
  <si>
    <t>86-0073</t>
  </si>
  <si>
    <t>Vierneza, Rico AVELINA</t>
  </si>
  <si>
    <t>10-0022</t>
  </si>
  <si>
    <t>Villadiego, Benjamin Berin</t>
  </si>
  <si>
    <t>17-0162</t>
  </si>
  <si>
    <t>Villarosa, Mark Anthony MORALES</t>
  </si>
  <si>
    <t>17-0154</t>
  </si>
  <si>
    <t>Villaruel, Mark Vincent PERMEJO</t>
  </si>
  <si>
    <t>11-0116</t>
  </si>
  <si>
    <t>Yaguel, Melvin Labiste</t>
  </si>
  <si>
    <t>11-0140</t>
  </si>
  <si>
    <t>Ybanez, Baltazar Albino</t>
  </si>
  <si>
    <t>Pay Period: Oct26 Nov10 - AMC2024</t>
  </si>
  <si>
    <t>Estrebilla, Joanne</t>
  </si>
  <si>
    <t>Casipit, Nino Paterno Quintos</t>
  </si>
  <si>
    <t>Pay Period: Nov11 Nov25 - AMC2024</t>
  </si>
  <si>
    <t>Pay Period: Nov11 - 25 - AMC2024</t>
  </si>
  <si>
    <t>BORJA, ROMINANDO IBANEZ</t>
  </si>
  <si>
    <t>Adjustment for Nov 1&amp;2, 2024 (Monthly Paid) employees</t>
  </si>
  <si>
    <t>CRUZ, EDELYN MAE ROBERTO</t>
  </si>
  <si>
    <t>MELITON, DANNIE DOBLE</t>
  </si>
  <si>
    <t>ATIGA, DANJO ANTONIO</t>
  </si>
  <si>
    <t>MEDINA, MARY ANN PALOMAR</t>
  </si>
  <si>
    <t>MACHADO, RANIER CARLOS CAÑELAS</t>
  </si>
  <si>
    <t>CLERIGO, JULIUS COLASITO</t>
  </si>
  <si>
    <t>MEDINA, ELLEN ROSE SANTOS</t>
  </si>
  <si>
    <t>GANOT, JAYSON PAULIN</t>
  </si>
  <si>
    <t>PAGKALIWANGAN, ROJOHN LIWANAG</t>
  </si>
  <si>
    <t>MERCADO, TELLY ROSE MANGUBAT</t>
  </si>
  <si>
    <t>MATA, ROBERTO BIO</t>
  </si>
  <si>
    <t>YBANEZ, BALTAZAR ALBINO</t>
  </si>
  <si>
    <t>GABA, EILEEN SEPRADO</t>
  </si>
  <si>
    <t>ALICANDO, JOEL BERNAS</t>
  </si>
  <si>
    <t>ALBINO JR, PETER CASIMIRO</t>
  </si>
  <si>
    <t>TOBOSO III, LIBERATO SARMIENTO</t>
  </si>
  <si>
    <t>GAMENG, INGRID MOLOMOG</t>
  </si>
  <si>
    <t>ESTOLANO, ANGELITO MAGPANTAY</t>
  </si>
  <si>
    <t>FRANCISCO, JOCELYN TORRES</t>
  </si>
  <si>
    <t>MINGUEZ, ANTHONY ESTOMATA</t>
  </si>
  <si>
    <t>PASALO, GENARIO AGONOY</t>
  </si>
  <si>
    <t>FERRER, APRIL EUNICE CUETO</t>
  </si>
  <si>
    <t>SABLADA, ELICA CESAR</t>
  </si>
  <si>
    <t>CALORING, IVY MAE BACTOL</t>
  </si>
  <si>
    <t>SANTOS, LOUIE JAYSON CULALA</t>
  </si>
  <si>
    <t>TANALA, JEROME QUINIA</t>
  </si>
  <si>
    <t>LABRADO, JUSTINE BARBO</t>
  </si>
  <si>
    <t>MERCADO, PAUL ADRIANE PANGAN</t>
  </si>
  <si>
    <t>TEMPLADO, JOMEL UMBAO</t>
  </si>
  <si>
    <t>SEGALA, YNEL SUPREMO</t>
  </si>
  <si>
    <t>BACERA, ROMY MAYORDOMO</t>
  </si>
  <si>
    <t>MURCHANTE, NOVA SANTELICES</t>
  </si>
  <si>
    <t>EUSEBIO, KRISTOPHER CALUGDAY</t>
  </si>
  <si>
    <t>YAGUEL, MELVIN LABISTE</t>
  </si>
  <si>
    <t>CASIPIT, NINO PATERNO QUINTOS</t>
  </si>
  <si>
    <t>CORTEZ, REYVENSOR VERGARA</t>
  </si>
  <si>
    <t>CAMASOSA, JERICO BERROYA</t>
  </si>
  <si>
    <t>BARCELONA, DARWIN TRACY SALANGA</t>
  </si>
  <si>
    <t>BORROMEO, RONALD DADOR</t>
  </si>
  <si>
    <t>PADUA, ADRIAN DE LEON</t>
  </si>
  <si>
    <t>RIZADO JR, MARIO QUIBOL</t>
  </si>
  <si>
    <t>Pay Period: Jul26 Aug10 - AMC2024</t>
  </si>
  <si>
    <t>Pay Period: Jul11-25 - AMC2024</t>
  </si>
  <si>
    <t>Tirao, Rene Brebopneria</t>
  </si>
  <si>
    <t>Pay Period: Aug26 Sep10 - AMC2024</t>
  </si>
  <si>
    <t>Pay Period: Nov11- 25- AMC2024</t>
  </si>
  <si>
    <t>employee</t>
  </si>
  <si>
    <t>employee_name</t>
  </si>
  <si>
    <t>regular_day</t>
  </si>
  <si>
    <t>10-0027</t>
  </si>
  <si>
    <t>Rañada, Jonathan Salen</t>
  </si>
  <si>
    <t>Peñaflor, Jay-Ar Buave</t>
  </si>
  <si>
    <t>rest_day_8</t>
  </si>
  <si>
    <t>rest_day_over</t>
  </si>
  <si>
    <t>special_holiday_8</t>
  </si>
  <si>
    <t>special_holiday_over</t>
  </si>
  <si>
    <t>special_holiday_rest_day_8</t>
  </si>
  <si>
    <t>special_holiday_rest_day_over</t>
  </si>
  <si>
    <t>regular_holiday_8</t>
  </si>
  <si>
    <t>regular_holiday_over</t>
  </si>
  <si>
    <t>regular_holiday_rest_day8</t>
  </si>
  <si>
    <t>regular_holiday_rest_day_over</t>
  </si>
  <si>
    <t>ordinary_nd_1</t>
  </si>
  <si>
    <t>ordinary_nd_2</t>
  </si>
  <si>
    <t>regular_ot_nd_1</t>
  </si>
  <si>
    <t>regular_ot_nd_2</t>
  </si>
  <si>
    <t>rest_day_ot_nd_1</t>
  </si>
  <si>
    <t>rest_day_ot_nd_2</t>
  </si>
  <si>
    <t>special_holiday_ot_nd_1</t>
  </si>
  <si>
    <t>special_holiday_ot_nd_2</t>
  </si>
  <si>
    <t>special_holiday_rest_day_ot_nd_1</t>
  </si>
  <si>
    <t>special_holiday_rest_day_ot_nd_2</t>
  </si>
  <si>
    <t>regular_holiday_ot_nd_1</t>
  </si>
  <si>
    <t>regular_holiday_ot_nd_2</t>
  </si>
  <si>
    <t>regular_holiday_rest_day_ot_nd_1</t>
  </si>
  <si>
    <t>regular_holiday_rest_day_ot_nd_2</t>
  </si>
  <si>
    <t>hazard_pay_day</t>
  </si>
  <si>
    <t>hazard_pay_hour</t>
  </si>
  <si>
    <t>payroll_period</t>
  </si>
  <si>
    <t>Oct26 Nov10 - AMC2024</t>
  </si>
  <si>
    <t>manula</t>
  </si>
  <si>
    <t>diff</t>
  </si>
  <si>
    <t>Payroll Period</t>
  </si>
  <si>
    <t>Reversal In Days</t>
  </si>
  <si>
    <t>Absent In Days</t>
  </si>
  <si>
    <t>Undertime In Hours</t>
  </si>
  <si>
    <t>2024-10-04</t>
  </si>
  <si>
    <t>Oct11 Oct25 - AMC2024</t>
  </si>
  <si>
    <t>2024-10-10</t>
  </si>
  <si>
    <t>2024-10-10,2024-10-09,2024-09-30</t>
  </si>
  <si>
    <t>2024-09-27,2024-09-26</t>
  </si>
  <si>
    <t xml:space="preserve">2024-10-09, </t>
  </si>
  <si>
    <t>2024-08-29,2024-08-30,2024-08-31</t>
  </si>
  <si>
    <t>Sep11 Sep25 - AMC2024</t>
  </si>
  <si>
    <t>2024-09-24,2024-09-25,2024-09-23</t>
  </si>
  <si>
    <t>Sep26 Oct10 - AMC2024</t>
  </si>
  <si>
    <t>2024-09-26,2024-09-27,2024-09-28</t>
  </si>
  <si>
    <t>2024-10-10,2024-10-08</t>
  </si>
  <si>
    <t>2024-10-02,2024-10-07</t>
  </si>
  <si>
    <t>2024-10-09</t>
  </si>
  <si>
    <t>2024-09-28</t>
  </si>
  <si>
    <t xml:space="preserve">2024-10-08, </t>
  </si>
  <si>
    <t>2024-10-05,2024-10-02,2024-10-04,2024-09-28,2024-10-01</t>
  </si>
  <si>
    <t>2024-10-02,2024-10-04,2024-10-03,2024-10-09,2024-10-08,2024-10-07,2024-10-10,2024-10-01</t>
  </si>
  <si>
    <t>2024-10-02</t>
  </si>
  <si>
    <t>2024-10-09,2024-10-08</t>
  </si>
  <si>
    <t xml:space="preserve">2024-10-10, </t>
  </si>
  <si>
    <t>Sep26 Oct10 - AMC2024, Oct11 Oct25 - AMC2024</t>
  </si>
  <si>
    <t>2024-09-27</t>
  </si>
  <si>
    <t>2024-10-09,2024-10-10,2024-10-08</t>
  </si>
  <si>
    <t>2024-10-09,2024-10-10</t>
  </si>
  <si>
    <t>2024-10-07</t>
  </si>
  <si>
    <t>2024-10-01,2024-10-03,2024-09-30,2024-10-08,2024-10-07,2024-09-27,2024-10-10,2024-09-26,2024-10-04,2024-10-02,2024-10-09</t>
  </si>
  <si>
    <t>2024-10-05</t>
  </si>
  <si>
    <t xml:space="preserve">2024-10-07,2024-09-23,2024-10-02, </t>
  </si>
  <si>
    <t>Oct11 Oct25 - AMC2024, Sep26 Oct10 - AMC2024</t>
  </si>
  <si>
    <t>2024-10-03,2024-10-08,2024-10-01,2024-10-04,2024-10-10,2024-10-07,2024-10-09,2024-07-10,2024-09-25,2024-10-02</t>
  </si>
  <si>
    <t>Oct11 Oct25 - AMC2024, Jul11 Jul25 - AMC2024, Sep26 Oct10 - AMC2024</t>
  </si>
  <si>
    <t>2024-10-10,2024-10-08,2024-10-04</t>
  </si>
  <si>
    <t>2024-09-23</t>
  </si>
  <si>
    <t>2024-10-04,2024-09-30,2024-10-01,2024-10-02</t>
  </si>
  <si>
    <t>2024-10-03</t>
  </si>
  <si>
    <t>2024-09-17,2024-10-02,2024-10-03,2024-09-19,2024-10-09,2024-10-01,2024-10-10,2024-09-24,2024-09-16,2024-10-07,2024-10-08</t>
  </si>
  <si>
    <t xml:space="preserve">2024-10-04,2024-10-07, </t>
  </si>
  <si>
    <t>2024-10-04,2024-10-05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</si>
</sst>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Php&quot;* #,##0.00_);_(&quot;Php&quot;* \(#,##0.00\);_(&quot;Php&quot;* &quot;-&quot;??_);_(@_)"/>
    <numFmt numFmtId="167" formatCode="[$-1010409]General"/>
  </numFmts>
  <fonts count="72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Sans"/>
    </font>
    <font>
      <b/>
      <sz val="10"/>
      <color theme="1"/>
      <name val="Verdana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b/>
      <sz val="10"/>
      <color theme="0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i/>
      <sz val="10"/>
      <color rgb="FF7F7F7F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6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0">
    <xf numFmtId="0" fontId="0" fillId="0" borderId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5" fillId="0" borderId="0"/>
    <xf numFmtId="0" fontId="22" fillId="0" borderId="0"/>
    <xf numFmtId="0" fontId="25" fillId="0" borderId="0"/>
    <xf numFmtId="0" fontId="23" fillId="0" borderId="0"/>
    <xf numFmtId="0" fontId="26" fillId="0" borderId="0">
      <alignment wrapText="1"/>
    </xf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25" fillId="13" borderId="23" applyNumberFormat="0" applyFont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4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47" fillId="37" borderId="0" applyNumberFormat="0" applyBorder="0" applyAlignment="0" applyProtection="0"/>
    <xf numFmtId="0" fontId="23" fillId="0" borderId="0"/>
    <xf numFmtId="0" fontId="26" fillId="0" borderId="0">
      <alignment wrapText="1"/>
    </xf>
    <xf numFmtId="0" fontId="25" fillId="0" borderId="0"/>
    <xf numFmtId="0" fontId="50" fillId="0" borderId="0"/>
    <xf numFmtId="0" fontId="25" fillId="0" borderId="0"/>
    <xf numFmtId="0" fontId="21" fillId="0" borderId="0"/>
    <xf numFmtId="165" fontId="21" fillId="0" borderId="0" applyFont="0" applyFill="0" applyBorder="0" applyAlignment="0" applyProtection="0"/>
    <xf numFmtId="0" fontId="20" fillId="0" borderId="0"/>
    <xf numFmtId="43" fontId="22" fillId="0" borderId="0" applyFont="0" applyFill="0" applyBorder="0" applyAlignment="0" applyProtection="0"/>
    <xf numFmtId="0" fontId="25" fillId="0" borderId="0"/>
    <xf numFmtId="0" fontId="19" fillId="0" borderId="0"/>
    <xf numFmtId="0" fontId="25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32" fillId="0" borderId="0"/>
    <xf numFmtId="9" fontId="3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3" fillId="0" borderId="0"/>
    <xf numFmtId="4" fontId="52" fillId="0" borderId="25" applyNumberFormat="0" applyProtection="0">
      <alignment horizontal="right" vertical="center"/>
    </xf>
    <xf numFmtId="0" fontId="23" fillId="0" borderId="0"/>
    <xf numFmtId="0" fontId="12" fillId="0" borderId="0"/>
    <xf numFmtId="0" fontId="11" fillId="0" borderId="0"/>
    <xf numFmtId="0" fontId="23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26" fillId="0" borderId="0">
      <alignment wrapText="1"/>
    </xf>
    <xf numFmtId="0" fontId="6" fillId="0" borderId="0"/>
    <xf numFmtId="0" fontId="5" fillId="0" borderId="0"/>
    <xf numFmtId="0" fontId="23" fillId="0" borderId="0"/>
    <xf numFmtId="0" fontId="53" fillId="0" borderId="0"/>
    <xf numFmtId="0" fontId="5" fillId="0" borderId="0"/>
    <xf numFmtId="165" fontId="32" fillId="0" borderId="0" applyFont="0" applyFill="0" applyBorder="0" applyAlignment="0" applyProtection="0"/>
    <xf numFmtId="0" fontId="52" fillId="39" borderId="0"/>
    <xf numFmtId="0" fontId="4" fillId="0" borderId="0"/>
    <xf numFmtId="165" fontId="22" fillId="0" borderId="0" applyFon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25" fillId="13" borderId="23" applyNumberFormat="0" applyFont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" fillId="13" borderId="23" applyNumberFormat="0" applyFont="0" applyAlignment="0" applyProtection="0"/>
    <xf numFmtId="0" fontId="59" fillId="7" borderId="0" applyNumberFormat="0" applyBorder="0" applyAlignment="0" applyProtection="0"/>
    <xf numFmtId="0" fontId="60" fillId="8" borderId="0" applyNumberFormat="0" applyBorder="0" applyAlignment="0" applyProtection="0"/>
    <xf numFmtId="0" fontId="61" fillId="9" borderId="0" applyNumberFormat="0" applyBorder="0" applyAlignment="0" applyProtection="0"/>
    <xf numFmtId="0" fontId="62" fillId="10" borderId="19" applyNumberFormat="0" applyAlignment="0" applyProtection="0"/>
    <xf numFmtId="0" fontId="63" fillId="11" borderId="20" applyNumberFormat="0" applyAlignment="0" applyProtection="0"/>
    <xf numFmtId="0" fontId="64" fillId="11" borderId="19" applyNumberFormat="0" applyAlignment="0" applyProtection="0"/>
    <xf numFmtId="0" fontId="65" fillId="0" borderId="21" applyNumberFormat="0" applyFill="0" applyAlignment="0" applyProtection="0"/>
    <xf numFmtId="0" fontId="58" fillId="12" borderId="22" applyNumberFormat="0" applyAlignment="0" applyProtection="0"/>
    <xf numFmtId="0" fontId="5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24" applyNumberFormat="0" applyFill="0" applyAlignment="0" applyProtection="0"/>
    <xf numFmtId="0" fontId="67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7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7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7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7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67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43" fontId="25" fillId="0" borderId="0" applyFont="0" applyFill="0" applyBorder="0" applyAlignment="0" applyProtection="0"/>
  </cellStyleXfs>
  <cellXfs count="83">
    <xf numFmtId="0" fontId="0" fillId="0" borderId="0" xfId="0"/>
    <xf numFmtId="0" fontId="27" fillId="0" borderId="0" xfId="0" applyFont="1"/>
    <xf numFmtId="0" fontId="29" fillId="0" borderId="0" xfId="0" applyFont="1"/>
    <xf numFmtId="0" fontId="29" fillId="2" borderId="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2" fontId="24" fillId="4" borderId="14" xfId="0" applyNumberFormat="1" applyFont="1" applyFill="1" applyBorder="1" applyAlignment="1">
      <alignment horizontal="center" vertical="center"/>
    </xf>
    <xf numFmtId="2" fontId="28" fillId="6" borderId="14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2" fontId="0" fillId="0" borderId="0" xfId="0" applyNumberFormat="1"/>
    <xf numFmtId="0" fontId="0" fillId="38" borderId="0" xfId="0" applyFill="1"/>
    <xf numFmtId="0" fontId="0" fillId="0" borderId="0" xfId="0" applyAlignment="1">
      <alignment wrapText="1"/>
    </xf>
    <xf numFmtId="0" fontId="28" fillId="3" borderId="6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2" fontId="28" fillId="3" borderId="7" xfId="0" applyNumberFormat="1" applyFont="1" applyFill="1" applyBorder="1" applyAlignment="1">
      <alignment horizontal="center" vertical="center" wrapText="1"/>
    </xf>
    <xf numFmtId="0" fontId="28" fillId="3" borderId="26" xfId="0" applyFont="1" applyFill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0" fontId="31" fillId="0" borderId="2" xfId="0" applyFont="1" applyBorder="1"/>
    <xf numFmtId="0" fontId="0" fillId="38" borderId="2" xfId="0" applyFill="1" applyBorder="1"/>
    <xf numFmtId="2" fontId="0" fillId="38" borderId="2" xfId="0" applyNumberFormat="1" applyFill="1" applyBorder="1"/>
    <xf numFmtId="2" fontId="28" fillId="3" borderId="14" xfId="0" applyNumberFormat="1" applyFont="1" applyFill="1" applyBorder="1" applyAlignment="1">
      <alignment horizontal="center" vertical="center"/>
    </xf>
    <xf numFmtId="0" fontId="27" fillId="0" borderId="28" xfId="0" applyFont="1" applyBorder="1"/>
    <xf numFmtId="0" fontId="29" fillId="0" borderId="0" xfId="0" applyFont="1" applyAlignment="1">
      <alignment horizontal="center" vertical="center" wrapText="1"/>
    </xf>
    <xf numFmtId="0" fontId="31" fillId="0" borderId="27" xfId="0" applyFont="1" applyBorder="1"/>
    <xf numFmtId="0" fontId="0" fillId="0" borderId="27" xfId="0" applyBorder="1"/>
    <xf numFmtId="2" fontId="0" fillId="0" borderId="27" xfId="0" applyNumberFormat="1" applyBorder="1"/>
    <xf numFmtId="0" fontId="31" fillId="0" borderId="0" xfId="0" applyFont="1"/>
    <xf numFmtId="0" fontId="0" fillId="5" borderId="28" xfId="0" applyFill="1" applyBorder="1"/>
    <xf numFmtId="165" fontId="0" fillId="5" borderId="28" xfId="0" applyNumberFormat="1" applyFill="1" applyBorder="1"/>
    <xf numFmtId="165" fontId="27" fillId="5" borderId="28" xfId="141" applyFont="1" applyFill="1" applyBorder="1"/>
    <xf numFmtId="0" fontId="0" fillId="0" borderId="28" xfId="0" applyBorder="1"/>
    <xf numFmtId="165" fontId="27" fillId="0" borderId="28" xfId="141" applyFont="1" applyFill="1" applyBorder="1"/>
    <xf numFmtId="165" fontId="0" fillId="0" borderId="28" xfId="0" applyNumberFormat="1" applyBorder="1"/>
    <xf numFmtId="0" fontId="31" fillId="0" borderId="28" xfId="0" applyFont="1" applyBorder="1"/>
    <xf numFmtId="2" fontId="0" fillId="5" borderId="2" xfId="0" applyNumberFormat="1" applyFill="1" applyBorder="1"/>
    <xf numFmtId="2" fontId="0" fillId="0" borderId="28" xfId="0" applyNumberFormat="1" applyBorder="1"/>
    <xf numFmtId="165" fontId="31" fillId="0" borderId="28" xfId="0" applyNumberFormat="1" applyFont="1" applyBorder="1"/>
    <xf numFmtId="2" fontId="31" fillId="0" borderId="28" xfId="0" applyNumberFormat="1" applyFont="1" applyBorder="1"/>
    <xf numFmtId="0" fontId="29" fillId="5" borderId="28" xfId="0" applyFont="1" applyFill="1" applyBorder="1"/>
    <xf numFmtId="0" fontId="0" fillId="0" borderId="29" xfId="0" applyBorder="1"/>
    <xf numFmtId="165" fontId="27" fillId="0" borderId="28" xfId="0" applyNumberFormat="1" applyFont="1" applyBorder="1"/>
    <xf numFmtId="165" fontId="29" fillId="0" borderId="28" xfId="0" applyNumberFormat="1" applyFont="1" applyBorder="1"/>
    <xf numFmtId="0" fontId="29" fillId="0" borderId="3" xfId="0" applyFont="1" applyBorder="1" applyAlignment="1">
      <alignment horizontal="left"/>
    </xf>
    <xf numFmtId="2" fontId="29" fillId="0" borderId="3" xfId="0" applyNumberFormat="1" applyFont="1" applyBorder="1"/>
    <xf numFmtId="0" fontId="29" fillId="0" borderId="3" xfId="0" applyFont="1" applyBorder="1"/>
    <xf numFmtId="165" fontId="0" fillId="0" borderId="2" xfId="141" applyFont="1" applyBorder="1"/>
    <xf numFmtId="165" fontId="31" fillId="0" borderId="2" xfId="141" applyFont="1" applyBorder="1"/>
    <xf numFmtId="165" fontId="0" fillId="0" borderId="2" xfId="0" applyNumberFormat="1" applyBorder="1"/>
    <xf numFmtId="165" fontId="27" fillId="0" borderId="2" xfId="141" applyFont="1" applyFill="1" applyBorder="1"/>
    <xf numFmtId="0" fontId="27" fillId="0" borderId="2" xfId="0" applyFont="1" applyBorder="1"/>
    <xf numFmtId="165" fontId="27" fillId="0" borderId="2" xfId="0" applyNumberFormat="1" applyFont="1" applyBorder="1"/>
    <xf numFmtId="0" fontId="29" fillId="0" borderId="2" xfId="0" applyFont="1" applyBorder="1"/>
    <xf numFmtId="165" fontId="29" fillId="0" borderId="2" xfId="141" applyFont="1" applyFill="1" applyBorder="1"/>
    <xf numFmtId="2" fontId="69" fillId="3" borderId="7" xfId="0" applyNumberFormat="1" applyFont="1" applyFill="1" applyBorder="1" applyAlignment="1">
      <alignment horizontal="center" vertical="center" wrapText="1"/>
    </xf>
    <xf numFmtId="167" fontId="30" fillId="0" borderId="2" xfId="0" applyNumberFormat="1" applyFont="1" applyBorder="1" applyAlignment="1">
      <alignment horizontal="center" vertical="center" readingOrder="1"/>
    </xf>
    <xf numFmtId="167" fontId="30" fillId="0" borderId="2" xfId="111" applyNumberFormat="1" applyFont="1" applyBorder="1" applyAlignment="1">
      <alignment horizontal="left" vertical="center" readingOrder="1"/>
    </xf>
    <xf numFmtId="0" fontId="0" fillId="0" borderId="2" xfId="0" applyBorder="1" applyAlignment="1">
      <alignment horizontal="center"/>
    </xf>
    <xf numFmtId="165" fontId="0" fillId="0" borderId="2" xfId="141" applyFont="1" applyBorder="1" applyAlignment="1">
      <alignment horizontal="center"/>
    </xf>
    <xf numFmtId="43" fontId="0" fillId="40" borderId="0" xfId="269" applyFont="1" applyFill="1"/>
    <xf numFmtId="43" fontId="0" fillId="0" borderId="0" xfId="269" applyFont="1" applyFill="1"/>
    <xf numFmtId="43" fontId="0" fillId="0" borderId="0" xfId="0" applyNumberFormat="1"/>
    <xf numFmtId="43" fontId="0" fillId="0" borderId="0" xfId="269" applyFont="1"/>
    <xf numFmtId="43" fontId="0" fillId="41" borderId="0" xfId="269" applyFont="1" applyFill="1"/>
    <xf numFmtId="43" fontId="0" fillId="42" borderId="0" xfId="269" applyFont="1" applyFill="1"/>
    <xf numFmtId="43" fontId="0" fillId="43" borderId="0" xfId="269" applyFont="1" applyFill="1"/>
    <xf numFmtId="0" fontId="0" fillId="40" borderId="0" xfId="0" applyFill="1"/>
    <xf numFmtId="0" fontId="0" fillId="44" borderId="0" xfId="0" applyFill="1"/>
    <xf numFmtId="0" fontId="0" fillId="43" borderId="0" xfId="0" applyFill="1"/>
    <xf numFmtId="0" fontId="0" fillId="42" borderId="0" xfId="0" applyFill="1"/>
    <xf numFmtId="0" fontId="29" fillId="0" borderId="1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2" fontId="28" fillId="3" borderId="2" xfId="0" applyNumberFormat="1" applyFont="1" applyFill="1" applyBorder="1" applyAlignment="1">
      <alignment horizontal="center" vertical="center"/>
    </xf>
    <xf numFmtId="2" fontId="28" fillId="3" borderId="14" xfId="0" applyNumberFormat="1" applyFont="1" applyFill="1" applyBorder="1" applyAlignment="1">
      <alignment horizontal="center" vertical="center"/>
    </xf>
    <xf numFmtId="2" fontId="28" fillId="6" borderId="2" xfId="0" applyNumberFormat="1" applyFont="1" applyFill="1" applyBorder="1" applyAlignment="1">
      <alignment horizontal="center" vertical="center"/>
    </xf>
    <xf numFmtId="2" fontId="29" fillId="4" borderId="9" xfId="0" applyNumberFormat="1" applyFont="1" applyFill="1" applyBorder="1" applyAlignment="1">
      <alignment horizontal="center" vertical="center"/>
    </xf>
    <xf numFmtId="2" fontId="24" fillId="4" borderId="9" xfId="0" applyNumberFormat="1" applyFont="1" applyFill="1" applyBorder="1" applyAlignment="1">
      <alignment horizontal="center" vertical="center"/>
    </xf>
    <xf numFmtId="2" fontId="24" fillId="4" borderId="2" xfId="0" applyNumberFormat="1" applyFont="1" applyFill="1" applyBorder="1" applyAlignment="1">
      <alignment horizontal="center" vertical="center"/>
    </xf>
    <xf numFmtId="43" fontId="0" fillId="44" borderId="0" xfId="269" applyFont="1" applyFill="1"/>
  </cellXfs>
  <cellStyles count="270">
    <cellStyle name="20% - Accent1" xfId="44" builtinId="30" customBuiltin="1"/>
    <cellStyle name="20% - Accent1 2" xfId="88" xr:uid="{6BDBBA2F-92E9-4D1E-985F-1DC1D0CFB5F9}"/>
    <cellStyle name="20% - Accent1 2 2" xfId="243" xr:uid="{36382D89-230F-4202-AAD5-F60ECC923BB3}"/>
    <cellStyle name="20% - Accent1 3" xfId="179" xr:uid="{BE30B05A-A747-4F9D-A6E9-C9E563463CDB}"/>
    <cellStyle name="20% - Accent2" xfId="48" builtinId="34" customBuiltin="1"/>
    <cellStyle name="20% - Accent2 2" xfId="92" xr:uid="{E85F0594-F0A5-4EE2-9A85-D2DBA73E2A90}"/>
    <cellStyle name="20% - Accent2 2 2" xfId="247" xr:uid="{32C85551-CB38-4506-A9F3-389268F0A323}"/>
    <cellStyle name="20% - Accent2 3" xfId="183" xr:uid="{8C9E8498-A2E7-47C4-8845-87B7C6F62D82}"/>
    <cellStyle name="20% - Accent3" xfId="52" builtinId="38" customBuiltin="1"/>
    <cellStyle name="20% - Accent3 2" xfId="96" xr:uid="{D2961106-3C5C-4695-9EA4-13BB162DAC56}"/>
    <cellStyle name="20% - Accent3 2 2" xfId="251" xr:uid="{EEDB7891-F997-435E-84FB-199B4995A723}"/>
    <cellStyle name="20% - Accent3 3" xfId="187" xr:uid="{50B95AF4-8914-4D3A-B5C1-208002971B2C}"/>
    <cellStyle name="20% - Accent4" xfId="56" builtinId="42" customBuiltin="1"/>
    <cellStyle name="20% - Accent4 2" xfId="100" xr:uid="{704CFFEF-7325-4C05-B686-944A08759D6D}"/>
    <cellStyle name="20% - Accent4 2 2" xfId="255" xr:uid="{5DE782E0-70FC-44F6-B7BD-B8CAFF1876C7}"/>
    <cellStyle name="20% - Accent4 3" xfId="191" xr:uid="{8779F139-3AEB-411B-A6CD-FE03CD38273B}"/>
    <cellStyle name="20% - Accent5" xfId="60" builtinId="46" customBuiltin="1"/>
    <cellStyle name="20% - Accent5 2" xfId="104" xr:uid="{99FEA483-781B-44F5-BFA2-A961230DB920}"/>
    <cellStyle name="20% - Accent5 2 2" xfId="259" xr:uid="{1041B648-0C29-442C-8F89-39DF48D1FD88}"/>
    <cellStyle name="20% - Accent5 3" xfId="195" xr:uid="{3FDE168F-0936-4CBB-B6C5-FEA6EC4E4522}"/>
    <cellStyle name="20% - Accent6" xfId="64" builtinId="50" customBuiltin="1"/>
    <cellStyle name="20% - Accent6 2" xfId="108" xr:uid="{2C1343B7-DE72-42BE-9C5C-91C67743815E}"/>
    <cellStyle name="20% - Accent6 2 2" xfId="263" xr:uid="{CF124F54-8A1D-4E3D-873B-0DEE80EF8D64}"/>
    <cellStyle name="20% - Accent6 3" xfId="199" xr:uid="{E6222DD2-26D4-4D69-96F0-D394C2B25704}"/>
    <cellStyle name="40% - Accent1" xfId="45" builtinId="31" customBuiltin="1"/>
    <cellStyle name="40% - Accent1 2" xfId="89" xr:uid="{801A00D5-5F0E-4E9A-8EEA-50EA13215F67}"/>
    <cellStyle name="40% - Accent1 2 2" xfId="244" xr:uid="{DC17182C-972C-42AB-99B5-6F934FB021ED}"/>
    <cellStyle name="40% - Accent1 3" xfId="180" xr:uid="{D78C2F44-1DD1-48CC-B227-5A1886562EB8}"/>
    <cellStyle name="40% - Accent2" xfId="49" builtinId="35" customBuiltin="1"/>
    <cellStyle name="40% - Accent2 2" xfId="93" xr:uid="{6D81842D-F196-46CF-BAF5-AEECEBE9750C}"/>
    <cellStyle name="40% - Accent2 2 2" xfId="248" xr:uid="{97746AFF-1E9D-4573-967C-8A330BCDD914}"/>
    <cellStyle name="40% - Accent2 3" xfId="184" xr:uid="{4EF96256-C6AE-4B39-9A23-185D571A351F}"/>
    <cellStyle name="40% - Accent3" xfId="53" builtinId="39" customBuiltin="1"/>
    <cellStyle name="40% - Accent3 2" xfId="97" xr:uid="{E0018A2D-7B6F-49BF-B685-A2A560DF82E3}"/>
    <cellStyle name="40% - Accent3 2 2" xfId="252" xr:uid="{4C182C7F-C208-412E-87DF-0A87986630F7}"/>
    <cellStyle name="40% - Accent3 3" xfId="188" xr:uid="{86A2F43D-529C-4D24-A7B4-F8BF09DB7C21}"/>
    <cellStyle name="40% - Accent4" xfId="57" builtinId="43" customBuiltin="1"/>
    <cellStyle name="40% - Accent4 2" xfId="101" xr:uid="{756148BE-A355-4817-92FF-6818DF0562F1}"/>
    <cellStyle name="40% - Accent4 2 2" xfId="256" xr:uid="{77991FFF-269C-47BD-83D4-79C0DCA504AC}"/>
    <cellStyle name="40% - Accent4 3" xfId="192" xr:uid="{C0926511-73F7-45BE-B45A-EAE066DD92D5}"/>
    <cellStyle name="40% - Accent5" xfId="61" builtinId="47" customBuiltin="1"/>
    <cellStyle name="40% - Accent5 2" xfId="105" xr:uid="{BE1A80B4-F742-45D9-8302-9188FB5CF4F7}"/>
    <cellStyle name="40% - Accent5 2 2" xfId="260" xr:uid="{3C6DC3FD-665D-4234-8705-D3A04B3B1C0C}"/>
    <cellStyle name="40% - Accent5 3" xfId="196" xr:uid="{8D02F48D-8287-443E-A51E-55EA8C3BD602}"/>
    <cellStyle name="40% - Accent6" xfId="65" builtinId="51" customBuiltin="1"/>
    <cellStyle name="40% - Accent6 2" xfId="109" xr:uid="{B2479077-1E79-4E22-9734-62349C534007}"/>
    <cellStyle name="40% - Accent6 2 2" xfId="264" xr:uid="{85CBBC86-CBC6-4EE0-912E-A1DA54C11D3F}"/>
    <cellStyle name="40% - Accent6 3" xfId="200" xr:uid="{49E311D3-8104-4BD4-A4F6-920B114A56FB}"/>
    <cellStyle name="60% - Accent1" xfId="46" builtinId="32" customBuiltin="1"/>
    <cellStyle name="60% - Accent1 2" xfId="90" xr:uid="{D9D7B409-D4F2-4287-AF2D-4F07A13433C3}"/>
    <cellStyle name="60% - Accent1 2 2" xfId="245" xr:uid="{AFDE685D-CF69-450A-BA4B-D6A75D67B2E0}"/>
    <cellStyle name="60% - Accent1 3" xfId="181" xr:uid="{DFFAFC3F-AB2D-478C-B683-ADEB7C9D3D08}"/>
    <cellStyle name="60% - Accent2" xfId="50" builtinId="36" customBuiltin="1"/>
    <cellStyle name="60% - Accent2 2" xfId="94" xr:uid="{9CE5DC6A-EB10-4AA2-9177-00B0E85FE857}"/>
    <cellStyle name="60% - Accent2 2 2" xfId="249" xr:uid="{C6F4012F-42D8-4675-B49E-A6600FF26683}"/>
    <cellStyle name="60% - Accent2 3" xfId="185" xr:uid="{1CEF4B60-5150-4C3F-A863-BFABED0617A4}"/>
    <cellStyle name="60% - Accent3" xfId="54" builtinId="40" customBuiltin="1"/>
    <cellStyle name="60% - Accent3 2" xfId="98" xr:uid="{24A590FC-707B-4B50-A8E4-AE89989820D9}"/>
    <cellStyle name="60% - Accent3 2 2" xfId="253" xr:uid="{9D5E5454-265C-41BA-AB40-53EA58F140C1}"/>
    <cellStyle name="60% - Accent3 3" xfId="189" xr:uid="{07E61A1E-5FEC-4B99-982E-29BFE2816DD6}"/>
    <cellStyle name="60% - Accent4" xfId="58" builtinId="44" customBuiltin="1"/>
    <cellStyle name="60% - Accent4 2" xfId="102" xr:uid="{D39AB554-1782-4D53-9B9F-EAA252885107}"/>
    <cellStyle name="60% - Accent4 2 2" xfId="257" xr:uid="{CA58D60E-E522-4DA4-A447-918E8B20F2F4}"/>
    <cellStyle name="60% - Accent4 3" xfId="193" xr:uid="{8EE8B21E-3886-4D44-8270-51BD4F6FF03A}"/>
    <cellStyle name="60% - Accent5" xfId="62" builtinId="48" customBuiltin="1"/>
    <cellStyle name="60% - Accent5 2" xfId="106" xr:uid="{AE5313C7-6399-46D1-82EC-2DD4C6FADDE5}"/>
    <cellStyle name="60% - Accent5 2 2" xfId="261" xr:uid="{8742F91F-DC01-4199-8E00-217BD8CC2C11}"/>
    <cellStyle name="60% - Accent5 3" xfId="197" xr:uid="{1A2D4FFB-5D9B-4999-B960-846600289FF2}"/>
    <cellStyle name="60% - Accent6" xfId="66" builtinId="52" customBuiltin="1"/>
    <cellStyle name="60% - Accent6 2" xfId="110" xr:uid="{056AAB72-CDAC-4363-A9D6-9CB47DE1536A}"/>
    <cellStyle name="60% - Accent6 2 2" xfId="265" xr:uid="{1FFF258F-26CE-4F40-8B36-F82201B9F310}"/>
    <cellStyle name="60% - Accent6 3" xfId="201" xr:uid="{F79A4CB2-3D68-4EEE-A48F-FA272AAA647A}"/>
    <cellStyle name="Accent1" xfId="43" builtinId="29" customBuiltin="1"/>
    <cellStyle name="Accent1 2" xfId="87" xr:uid="{7FC7C3E0-5AE2-43C7-B677-D855521FC788}"/>
    <cellStyle name="Accent1 2 2" xfId="242" xr:uid="{64FD526F-F787-447A-8968-65F47A117075}"/>
    <cellStyle name="Accent1 3" xfId="178" xr:uid="{3D732D0F-E55B-43BE-9A5E-EEB3656E52C0}"/>
    <cellStyle name="Accent2" xfId="47" builtinId="33" customBuiltin="1"/>
    <cellStyle name="Accent2 2" xfId="91" xr:uid="{49A10FD3-FE3A-429E-9E3B-A5058AFA1867}"/>
    <cellStyle name="Accent2 2 2" xfId="246" xr:uid="{59C2B504-64C7-4989-A5AE-8CE9BDD024F3}"/>
    <cellStyle name="Accent2 3" xfId="182" xr:uid="{8010EC2D-E5E2-441E-BF5D-EBECFC3C7ECD}"/>
    <cellStyle name="Accent3" xfId="51" builtinId="37" customBuiltin="1"/>
    <cellStyle name="Accent3 2" xfId="95" xr:uid="{C346D816-AF31-4713-A65C-9984E5DA9132}"/>
    <cellStyle name="Accent3 2 2" xfId="250" xr:uid="{2A28CCBE-5452-4AE9-9ACD-512B696215E4}"/>
    <cellStyle name="Accent3 3" xfId="186" xr:uid="{1F6EE629-BA09-4C8D-B2F7-037BE8B48425}"/>
    <cellStyle name="Accent4" xfId="55" builtinId="41" customBuiltin="1"/>
    <cellStyle name="Accent4 2" xfId="99" xr:uid="{FFCB97FA-2202-415D-ABCF-34792A2A74FC}"/>
    <cellStyle name="Accent4 2 2" xfId="254" xr:uid="{2D62922C-2DC3-41C8-B502-724A2824606F}"/>
    <cellStyle name="Accent4 3" xfId="190" xr:uid="{D1A7439F-9B72-48E7-B7D4-590D20DAE8AE}"/>
    <cellStyle name="Accent5" xfId="59" builtinId="45" customBuiltin="1"/>
    <cellStyle name="Accent5 2" xfId="103" xr:uid="{C7EE8701-074A-41AD-8EFF-9D636408E41D}"/>
    <cellStyle name="Accent5 2 2" xfId="258" xr:uid="{A16BC4C2-DB70-4078-9308-6547C1E14237}"/>
    <cellStyle name="Accent5 3" xfId="194" xr:uid="{50A57AAB-ECC9-4E4E-ADBD-787727830B19}"/>
    <cellStyle name="Accent6" xfId="63" builtinId="49" customBuiltin="1"/>
    <cellStyle name="Accent6 2" xfId="107" xr:uid="{62375F4A-C296-4A4F-8784-7C4E18998160}"/>
    <cellStyle name="Accent6 2 2" xfId="262" xr:uid="{1C59813E-034E-4BD3-85F7-5D85F6CA07B9}"/>
    <cellStyle name="Accent6 3" xfId="198" xr:uid="{690773B6-BE21-457D-947C-0C79E26C2FF7}"/>
    <cellStyle name="Bad" xfId="32" builtinId="27" customBuiltin="1"/>
    <cellStyle name="Bad 2" xfId="77" xr:uid="{EA5D722D-8506-4EC1-8AA2-8469E04C71A5}"/>
    <cellStyle name="Bad 2 2" xfId="232" xr:uid="{1E574A63-18F4-4716-AD4C-EBA26A56ECB2}"/>
    <cellStyle name="Bad 3" xfId="167" xr:uid="{3A4BCCFC-1790-4C23-9F14-AEF5081C8713}"/>
    <cellStyle name="Calculation" xfId="36" builtinId="22" customBuiltin="1"/>
    <cellStyle name="Calculation 2" xfId="81" xr:uid="{E1397381-7B19-4175-BA2D-34C72380954B}"/>
    <cellStyle name="Calculation 2 2" xfId="236" xr:uid="{61206F48-B441-4FAE-BA78-0CD33B1076C8}"/>
    <cellStyle name="Calculation 3" xfId="171" xr:uid="{F2C21E52-1BDD-44A4-977E-8773E1AA7A67}"/>
    <cellStyle name="Check Cell" xfId="38" builtinId="23" customBuiltin="1"/>
    <cellStyle name="Check Cell 2" xfId="83" xr:uid="{81996CE5-A984-4AE5-82FC-BB54F0CEB2EC}"/>
    <cellStyle name="Check Cell 2 2" xfId="238" xr:uid="{46671E93-29F4-4D11-8C1C-60EC5C1E6B47}"/>
    <cellStyle name="Check Cell 3" xfId="173" xr:uid="{F7A06AF1-5226-480C-85DD-8CB30291E39A}"/>
    <cellStyle name="Comma" xfId="269" builtinId="3"/>
    <cellStyle name="Comma 10" xfId="141" xr:uid="{35B23C7A-1804-4091-ACB3-FFE3CEC69F4D}"/>
    <cellStyle name="Comma 10 6" xfId="119" xr:uid="{1F17B55C-B501-4B18-9F72-93B03F51F74E}"/>
    <cellStyle name="Comma 11 2" xfId="1" xr:uid="{00000000-0005-0000-0000-000001000000}"/>
    <cellStyle name="Comma 11 2 2" xfId="2" xr:uid="{00000000-0005-0000-0000-000002000000}"/>
    <cellStyle name="Comma 11 2 2 2" xfId="25" xr:uid="{CDEE64C1-76D6-4630-A518-DDBCB5345089}"/>
    <cellStyle name="Comma 17 2" xfId="3" xr:uid="{00000000-0005-0000-0000-000003000000}"/>
    <cellStyle name="Comma 17 2 2" xfId="4" xr:uid="{00000000-0005-0000-0000-000004000000}"/>
    <cellStyle name="Comma 2" xfId="5" xr:uid="{00000000-0005-0000-0000-000005000000}"/>
    <cellStyle name="Comma 2 10" xfId="136" xr:uid="{38C32373-D6D7-4699-B7A3-C2C80A5E3B75}"/>
    <cellStyle name="Comma 2 13" xfId="134" xr:uid="{EE9F6D3D-90BF-41FA-B726-E499E71C9D4C}"/>
    <cellStyle name="Comma 2 2" xfId="6" xr:uid="{00000000-0005-0000-0000-000006000000}"/>
    <cellStyle name="Comma 2 2 2" xfId="7" xr:uid="{00000000-0005-0000-0000-000007000000}"/>
    <cellStyle name="Comma 2 2 2 2" xfId="8" xr:uid="{00000000-0005-0000-0000-000008000000}"/>
    <cellStyle name="Comma 2 2 2 2 2" xfId="9" xr:uid="{00000000-0005-0000-0000-000009000000}"/>
    <cellStyle name="Comma 2 2 3" xfId="10" xr:uid="{00000000-0005-0000-0000-00000A000000}"/>
    <cellStyle name="Comma 2 2 4" xfId="133" xr:uid="{6E0019E0-694B-47F8-85E4-35AA5841A5CB}"/>
    <cellStyle name="Comma 2 2 5" xfId="225" xr:uid="{906353AF-CAD4-42EB-BF0E-A7C276020D57}"/>
    <cellStyle name="Comma 2 3" xfId="139" xr:uid="{31943397-E7E4-4D53-9927-C4749B807711}"/>
    <cellStyle name="Comma 2 6" xfId="11" xr:uid="{00000000-0005-0000-0000-00000B000000}"/>
    <cellStyle name="Comma 2 6 2" xfId="12" xr:uid="{00000000-0005-0000-0000-00000C000000}"/>
    <cellStyle name="Comma 2 6 2 2" xfId="13" xr:uid="{00000000-0005-0000-0000-00000D000000}"/>
    <cellStyle name="Comma 3" xfId="14" xr:uid="{00000000-0005-0000-0000-00000E000000}"/>
    <cellStyle name="Comma 3 2" xfId="15" xr:uid="{00000000-0005-0000-0000-00000F000000}"/>
    <cellStyle name="Comma 3 3" xfId="16" xr:uid="{00000000-0005-0000-0000-000010000000}"/>
    <cellStyle name="Comma 3 3 2" xfId="17" xr:uid="{00000000-0005-0000-0000-000011000000}"/>
    <cellStyle name="Comma 34" xfId="18" xr:uid="{00000000-0005-0000-0000-000012000000}"/>
    <cellStyle name="Comma 4" xfId="68" xr:uid="{9389C178-F317-44D6-9BCB-EED0D197E8C7}"/>
    <cellStyle name="Comma 4 2" xfId="67" xr:uid="{8E903BE2-9136-490A-8094-C89F8BD5C008}"/>
    <cellStyle name="Comma 5" xfId="117" xr:uid="{40EF7365-3B32-4B20-9F70-D0A59390D2C8}"/>
    <cellStyle name="Comma 5 2" xfId="203" xr:uid="{B4BA9BCA-C8C0-4D7C-8E22-AF444A407FA9}"/>
    <cellStyle name="Comma 6" xfId="158" xr:uid="{954E9B3A-7FE2-4998-BF3F-9D0586294F2A}"/>
    <cellStyle name="Comma 7" xfId="161" xr:uid="{6EBFAC3F-485E-493B-A552-899F66F05372}"/>
    <cellStyle name="Comma 8" xfId="267" xr:uid="{B6A15F01-DADC-4AEB-8AE6-ABFB5A2FA7CA}"/>
    <cellStyle name="Currency 2" xfId="70" xr:uid="{E2B9A9B1-D8D4-46A6-81DD-B63717C60335}"/>
    <cellStyle name="Currency 3" xfId="69" xr:uid="{30789EBC-50F4-4A55-A024-D457A4587B56}"/>
    <cellStyle name="Explanatory Text" xfId="41" builtinId="53" customBuiltin="1"/>
    <cellStyle name="Explanatory Text 2" xfId="85" xr:uid="{F607BF9E-B04E-4937-ACE6-60A559B5A57B}"/>
    <cellStyle name="Explanatory Text 2 2" xfId="240" xr:uid="{422441FE-3C4D-4CA2-ABAE-5CA1363DABE0}"/>
    <cellStyle name="Explanatory Text 3" xfId="176" xr:uid="{9595652F-011D-439F-9973-6F6CFB8D0695}"/>
    <cellStyle name="Good" xfId="31" builtinId="26" customBuiltin="1"/>
    <cellStyle name="Good 2" xfId="76" xr:uid="{46C09E33-2B13-446A-93B8-5240483649B8}"/>
    <cellStyle name="Good 2 2" xfId="231" xr:uid="{84C4BDBC-A509-4E14-9B4E-C9F8D36EB02E}"/>
    <cellStyle name="Good 3" xfId="166" xr:uid="{9E6F6190-4A0E-4DE8-9ED0-73D574CA1B8B}"/>
    <cellStyle name="Heading 1" xfId="27" builtinId="16" customBuiltin="1"/>
    <cellStyle name="Heading 1 2" xfId="72" xr:uid="{2E692E9B-5C78-4C2B-ACC6-C7D21DDF67C3}"/>
    <cellStyle name="Heading 1 3" xfId="162" xr:uid="{2D44B01C-A520-4B8C-A884-BC13F3258D3A}"/>
    <cellStyle name="Heading 1 4" xfId="226" xr:uid="{0062CAA4-6FCE-482A-ACE0-ABF30A146ACA}"/>
    <cellStyle name="Heading 2" xfId="28" builtinId="17" customBuiltin="1"/>
    <cellStyle name="Heading 2 2" xfId="73" xr:uid="{00C99756-ABD9-46A5-9646-6E3D65609A15}"/>
    <cellStyle name="Heading 2 3" xfId="163" xr:uid="{99AC02B3-AA64-4608-81C5-B40CE3F43FE5}"/>
    <cellStyle name="Heading 2 4" xfId="227" xr:uid="{EDAF1C82-FB0D-4EB5-A950-AA8EBBBE9B32}"/>
    <cellStyle name="Heading 3" xfId="29" builtinId="18" customBuiltin="1"/>
    <cellStyle name="Heading 3 2" xfId="74" xr:uid="{9609B7DE-294E-4E3B-9D55-48879A9DBA03}"/>
    <cellStyle name="Heading 3 3" xfId="164" xr:uid="{39703364-F152-4DC8-9276-233917E64A00}"/>
    <cellStyle name="Heading 3 4" xfId="228" xr:uid="{ADE824A2-71E5-49ED-A634-80D6AFEAB5AA}"/>
    <cellStyle name="Heading 4" xfId="30" builtinId="19" customBuiltin="1"/>
    <cellStyle name="Heading 4 2" xfId="75" xr:uid="{30DF371B-1E8C-4A86-8700-E32F59EAE154}"/>
    <cellStyle name="Heading 4 3" xfId="165" xr:uid="{915C96F0-C497-4B5B-B591-57C3417D8CCF}"/>
    <cellStyle name="Heading 4 4" xfId="229" xr:uid="{CF06F114-97C6-4E01-A1E9-0F959A5C8F41}"/>
    <cellStyle name="Input" xfId="34" builtinId="20" customBuiltin="1"/>
    <cellStyle name="Input 2" xfId="79" xr:uid="{C824D4B0-884F-45AD-B678-0021618B6150}"/>
    <cellStyle name="Input 2 2" xfId="234" xr:uid="{E6FC37AE-FCF0-46D1-BED9-C60F5D9BC226}"/>
    <cellStyle name="Input 3" xfId="169" xr:uid="{7345DE6C-2167-42CD-8A0C-04FF53E85B50}"/>
    <cellStyle name="Linked Cell" xfId="37" builtinId="24" customBuiltin="1"/>
    <cellStyle name="Linked Cell 2" xfId="82" xr:uid="{13C8E97E-A683-4DAA-A81A-3E85B9233FC9}"/>
    <cellStyle name="Linked Cell 2 2" xfId="237" xr:uid="{1BEDECDF-F863-497D-91FF-60A32AED7440}"/>
    <cellStyle name="Linked Cell 3" xfId="172" xr:uid="{BD4B412F-1397-4093-ADF5-13B2ECA3E052}"/>
    <cellStyle name="Neutral" xfId="33" builtinId="28" customBuiltin="1"/>
    <cellStyle name="Neutral 2" xfId="78" xr:uid="{FF52A69B-2128-41B6-BB16-8B4949FB8FAD}"/>
    <cellStyle name="Neutral 2 2" xfId="233" xr:uid="{6161AB72-44B7-4CF1-8CF8-2AC3D3BE57FE}"/>
    <cellStyle name="Neutral 3" xfId="168" xr:uid="{ECFDB10D-0295-4B50-B6CC-BECCDBE0A2B6}"/>
    <cellStyle name="Normal" xfId="0" builtinId="0"/>
    <cellStyle name="Normal 10" xfId="127" xr:uid="{726C3748-B2E1-48FA-AD52-918DE0A1E8CA}"/>
    <cellStyle name="Normal 10 2" xfId="210" xr:uid="{9EB3C70B-114A-43EC-97F8-D46ACA8FCDF4}"/>
    <cellStyle name="Normal 100" xfId="19" xr:uid="{00000000-0005-0000-0000-000014000000}"/>
    <cellStyle name="Normal 11" xfId="130" xr:uid="{93CD8F7F-D231-420E-AF50-9F6FC41A1DE9}"/>
    <cellStyle name="Normal 11 2" xfId="213" xr:uid="{355A5FBE-FD08-4A8C-9492-C53B4E6C209C}"/>
    <cellStyle name="Normal 12" xfId="149" xr:uid="{6A81E8A9-74BF-4EB8-A2B2-E4ED3497F42F}"/>
    <cellStyle name="Normal 12 2" xfId="217" xr:uid="{AF7560F0-374A-4EBD-B1F3-2BEEDF227235}"/>
    <cellStyle name="Normal 13" xfId="20" xr:uid="{00000000-0005-0000-0000-000015000000}"/>
    <cellStyle name="Normal 14" xfId="154" xr:uid="{398061B0-E04B-43DD-BC0E-BD3CD7B19B4C}"/>
    <cellStyle name="Normal 15" xfId="160" xr:uid="{D23013E8-78C4-48BD-B99E-3D8A2E5EE9C5}"/>
    <cellStyle name="Normal 16" xfId="21" xr:uid="{00000000-0005-0000-0000-000016000000}"/>
    <cellStyle name="Normal 16 2" xfId="144" xr:uid="{6FFF2B4E-E9E1-4425-A6D5-DEF4C71E253B}"/>
    <cellStyle name="Normal 17" xfId="266" xr:uid="{6E247F8D-69A3-4D8D-93E4-4E105E36FA7F}"/>
    <cellStyle name="Normal 18" xfId="268" xr:uid="{5BDE5330-A0D5-46D1-9861-CBEE0E126E7C}"/>
    <cellStyle name="Normal 2" xfId="22" xr:uid="{00000000-0005-0000-0000-000017000000}"/>
    <cellStyle name="Normal 2 2" xfId="111" xr:uid="{FB482200-9BA9-4722-B83B-A925BF921D30}"/>
    <cellStyle name="Normal 2 2 2" xfId="159" xr:uid="{34355859-682E-43B9-BE49-44ADB572C38D}"/>
    <cellStyle name="Normal 2 3" xfId="120" xr:uid="{EE55A0E5-C9BF-4DE7-9851-78A9D1BE3B93}"/>
    <cellStyle name="Normal 2 4" xfId="128" xr:uid="{1CC2F0D9-A4EC-4B56-ADC0-C9236C29E3A0}"/>
    <cellStyle name="Normal 2 4 2" xfId="211" xr:uid="{224C9E56-89FA-4B97-B44F-C6B256D73636}"/>
    <cellStyle name="Normal 2 5" xfId="152" xr:uid="{12EF7DB5-8FB0-4FCD-B8DD-74545035F8F3}"/>
    <cellStyle name="Normal 2 6" xfId="221" xr:uid="{F5F747DA-0084-4B18-A89D-3E471946E9FB}"/>
    <cellStyle name="Normal 3" xfId="23" xr:uid="{00000000-0005-0000-0000-000018000000}"/>
    <cellStyle name="Normal 3 10" xfId="147" xr:uid="{582C02DE-D3C3-4A48-90AB-0A2026883B74}"/>
    <cellStyle name="Normal 3 11" xfId="148" xr:uid="{B6A718F0-C8F9-4DF4-967B-E10F384EAF60}"/>
    <cellStyle name="Normal 3 11 2" xfId="216" xr:uid="{F7C3130B-FE62-4418-93C8-754154F9D2FE}"/>
    <cellStyle name="Normal 3 12" xfId="150" xr:uid="{23657983-4202-4096-88F9-0040E1FD95F8}"/>
    <cellStyle name="Normal 3 12 2" xfId="218" xr:uid="{F74038D5-4DDD-421F-9DBD-FB7F99A54EBF}"/>
    <cellStyle name="Normal 3 13" xfId="151" xr:uid="{580B8737-222E-489E-AB19-1CAD67C4CF0E}"/>
    <cellStyle name="Normal 3 13 2" xfId="219" xr:uid="{0548C3E6-5E21-4332-AEF4-920C412296F2}"/>
    <cellStyle name="Normal 3 14" xfId="153" xr:uid="{B5A31817-8897-47A8-8135-74BE65B1A28A}"/>
    <cellStyle name="Normal 3 14 2" xfId="220" xr:uid="{B6A9A6A3-1518-487F-AAB4-A3D8E8518EF0}"/>
    <cellStyle name="Normal 3 15" xfId="156" xr:uid="{623C7B36-4D7B-4024-848B-D325AEBC05E7}"/>
    <cellStyle name="Normal 3 16" xfId="157" xr:uid="{F97EB77F-3495-40FB-9D1C-E29E8D592E32}"/>
    <cellStyle name="Normal 3 17" xfId="222" xr:uid="{BDD1DFC8-8231-45CF-8FFF-28327BB1CEFD}"/>
    <cellStyle name="Normal 3 2" xfId="114" xr:uid="{D6EDEEBD-4763-44D9-8989-D5499704DC80}"/>
    <cellStyle name="Normal 3 3" xfId="121" xr:uid="{84CD67B6-F36D-426A-B65F-8FBB8271CD78}"/>
    <cellStyle name="Normal 3 3 2" xfId="205" xr:uid="{E0104B9D-EFBA-49C2-9230-A6622FDCAC71}"/>
    <cellStyle name="Normal 3 4" xfId="123" xr:uid="{F143CA69-A81B-4153-9459-0B3A84DDF152}"/>
    <cellStyle name="Normal 3 4 2" xfId="206" xr:uid="{61AAB882-F49C-4BCE-B781-F1B0A6D7DB13}"/>
    <cellStyle name="Normal 3 5" xfId="124" xr:uid="{CE644E6B-C8B8-4305-BF43-C2B265AEA851}"/>
    <cellStyle name="Normal 3 5 2" xfId="207" xr:uid="{E8A79FB7-D5A7-4F91-BB80-D512689CB2B8}"/>
    <cellStyle name="Normal 3 6" xfId="126" xr:uid="{3355925C-FE50-459A-BD78-421D3C74226C}"/>
    <cellStyle name="Normal 3 6 2" xfId="209" xr:uid="{AEA6D0C4-41C9-4614-843A-C4CC14C88BC4}"/>
    <cellStyle name="Normal 3 7" xfId="129" xr:uid="{1A362521-A210-452C-AF33-6DD997847273}"/>
    <cellStyle name="Normal 3 7 2" xfId="212" xr:uid="{86A4F2D7-33FB-47B0-BE5D-7C475DFA92CD}"/>
    <cellStyle name="Normal 3 8" xfId="145" xr:uid="{B612BE79-1D03-4D6F-9B74-E23350A563EC}"/>
    <cellStyle name="Normal 3 8 2" xfId="214" xr:uid="{14D4FC39-E33B-4DAD-880F-FCA517B28492}"/>
    <cellStyle name="Normal 3 9" xfId="146" xr:uid="{7C9C9D96-5D3C-47BE-9CA4-BB4228E6BA09}"/>
    <cellStyle name="Normal 3 9 2" xfId="215" xr:uid="{A3D5A77E-6AF2-46E0-A153-4189F9B71CE0}"/>
    <cellStyle name="Normal 4" xfId="115" xr:uid="{6ECD531B-452D-4F66-B8D0-1EE896E5E9FD}"/>
    <cellStyle name="Normal 4 2" xfId="131" xr:uid="{CDD228A5-0D22-4F30-930D-290680735632}"/>
    <cellStyle name="Normal 4 3" xfId="155" xr:uid="{FF220921-F426-4807-A4A6-75EAA6DEB3D3}"/>
    <cellStyle name="Normal 5" xfId="116" xr:uid="{7C5131E3-A461-4A8C-B82F-D9CB60D90827}"/>
    <cellStyle name="Normal 5 2" xfId="142" xr:uid="{839E6938-B7CA-493B-B28E-77E3419A99F8}"/>
    <cellStyle name="Normal 5 3" xfId="202" xr:uid="{E1CE7CCA-3847-4D27-A4AC-4AAEB797EDA4}"/>
    <cellStyle name="Normal 6" xfId="118" xr:uid="{05D37F95-8669-4AB4-89E1-49EECBA2552F}"/>
    <cellStyle name="Normal 6 2" xfId="204" xr:uid="{870A2054-4A89-41BC-AB6D-63CB86A4D4FF}"/>
    <cellStyle name="Normal 7" xfId="112" xr:uid="{5BC410D7-0E02-4099-97ED-DBBCDED06868}"/>
    <cellStyle name="Normal 7 2" xfId="113" xr:uid="{4869827B-0862-4FD3-8433-77FBFBDCA055}"/>
    <cellStyle name="Normal 8" xfId="122" xr:uid="{A92E03D9-1583-4090-8407-6288D6CF1954}"/>
    <cellStyle name="Normal 9" xfId="125" xr:uid="{EEA6CCF9-DA26-4281-B230-102A23965CCF}"/>
    <cellStyle name="Normal 9 2" xfId="208" xr:uid="{133AF2AD-62B7-494E-BB7D-9DD59E3E1F44}"/>
    <cellStyle name="Note" xfId="40" builtinId="10" customBuiltin="1"/>
    <cellStyle name="Note 2" xfId="175" xr:uid="{72CCBA02-B2D0-44CA-9B8F-8087E3F4F3B8}"/>
    <cellStyle name="Note 3" xfId="230" xr:uid="{A54BB7B9-012A-4745-955C-527C8481330B}"/>
    <cellStyle name="Output" xfId="35" builtinId="21" customBuiltin="1"/>
    <cellStyle name="Output 2" xfId="80" xr:uid="{083BA069-CA23-48BE-BB39-9B13AACD3D39}"/>
    <cellStyle name="Output 2 2" xfId="235" xr:uid="{1C4E03D6-97B2-4CED-AE07-F101D1D02807}"/>
    <cellStyle name="Output 3" xfId="170" xr:uid="{6160F465-A5D7-4678-A376-4B451A8776C5}"/>
    <cellStyle name="Percent 10" xfId="137" xr:uid="{BE20E7AA-7939-40E9-A840-D429509BD4F7}"/>
    <cellStyle name="Percent 17" xfId="140" xr:uid="{C42046F6-093F-4F71-88EF-E672A825C6AA}"/>
    <cellStyle name="Percent 2" xfId="24" xr:uid="{00000000-0005-0000-0000-00001E000000}"/>
    <cellStyle name="Percent 2 2" xfId="132" xr:uid="{8BD60192-C5D3-4074-96C3-DDFD18121644}"/>
    <cellStyle name="Percent 2 3" xfId="138" xr:uid="{8136982A-6FB3-458C-8F15-F26630BC5C89}"/>
    <cellStyle name="Percent 2 4" xfId="224" xr:uid="{B7F6D8B0-4CBA-4CF5-9939-1365BEA93344}"/>
    <cellStyle name="Percent 3" xfId="135" xr:uid="{5BE946D4-F71C-499D-B8B9-DFE7DD7F60A3}"/>
    <cellStyle name="Percent 4" xfId="223" xr:uid="{CA628E86-9FA8-4767-9D4A-87397337FF35}"/>
    <cellStyle name="SAPBEXstdData 10" xfId="143" xr:uid="{470F1CB7-4DAD-460F-9ED3-30C7D9AF5E3A}"/>
    <cellStyle name="Title" xfId="26" builtinId="15" customBuiltin="1"/>
    <cellStyle name="Title 2" xfId="71" xr:uid="{9EB3CA37-9CE3-432B-BE3E-213BB1EE5F79}"/>
    <cellStyle name="Total" xfId="42" builtinId="25" customBuiltin="1"/>
    <cellStyle name="Total 2" xfId="86" xr:uid="{9D8DF2DA-F25D-4FBA-AB87-D8B5B7AF54E6}"/>
    <cellStyle name="Total 2 2" xfId="241" xr:uid="{06B7BED0-3B15-402E-A532-6D79D05C43A3}"/>
    <cellStyle name="Total 3" xfId="177" xr:uid="{51F927DA-FC1A-4001-A384-199A2E1A3049}"/>
    <cellStyle name="Warning Text" xfId="39" builtinId="11" customBuiltin="1"/>
    <cellStyle name="Warning Text 2" xfId="84" xr:uid="{4DD43810-8ACF-41B3-A338-2E308C3DDC06}"/>
    <cellStyle name="Warning Text 2 2" xfId="239" xr:uid="{2955295E-9F53-4908-BAE9-0636356095D5}"/>
    <cellStyle name="Warning Text 3" xfId="174" xr:uid="{A28A86ED-C212-4941-BCC1-D707EAE3A0D0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FB08675-08BF-4801-B2EA-2DD8E657A3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castro/Documents/GEOD/Template/7%20-%20GEOD%20for%20upload%20on%20April%207,%202015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urfrieslandcampina.sharepoint.com/sites/AMCPayrollteam/Shared%20Documents/General/1%20Payroll%20Files/2024/1%20Payroll/Semi-%20Monthly/10%20October/1st%20Half/AMC%20-%20Payroll%20Instructions%20Report%20V32%20-%20Sep26-%20Oct10,%202024.xlsx" TargetMode="External"/><Relationship Id="rId1" Type="http://schemas.openxmlformats.org/officeDocument/2006/relationships/externalLinkPath" Target="https://ourfrieslandcampina.sharepoint.com/sites/AMCPayrollteam/Shared%20Documents/General/1%20Payroll%20Files/2024/1%20Payroll/Semi-%20Monthly/10%20October/1st%20Half/AMC%20-%20Payroll%20Instructions%20Report%20V32%20-%20Sep26-%20Oct10,%202024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urfrieslandcampina.sharepoint.com/sites/AMCPayrollteam/Shared%20Documents/General/1%20Payroll%20Files/2024/1%20Payroll/Semi-%20Monthly/12%20December/1st%20Half/AMC%20-%20Payroll%20Instructions%20Report%20V32%20-%20Nov%2026-%20Dec10,%202024.xlsx" TargetMode="External"/><Relationship Id="rId2" Type="http://schemas.microsoft.com/office/2019/04/relationships/externalLinkLongPath" Target="https://ourfrieslandcampina.sharepoint.com/sites/AMCPayrollteam/Shared%20Documents/General/1%20Payroll%20Files/2024/1%20Payroll/Semi-%20Monthly/12%20December/1st%20Half/AMC%20-%20Payroll%20Instructions%20Report%20V32%20-%20Nov%2026-%20Dec10,%202024.xlsx?CAF5A161" TargetMode="External"/><Relationship Id="rId1" Type="http://schemas.openxmlformats.org/officeDocument/2006/relationships/externalLinkPath" Target="file:///\\CAF5A161\AMC%20-%20Payroll%20Instructions%20Report%20V32%20-%20Nov%2026-%20Dec10,%2020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ourfrieslandcampina.sharepoint.com/Users/ResulJ01/OneDrive%20-%20FrieslandCampina/Documents/1%20Payroll%20Files/2021/1%20Payroll/1%20Semi-Monthly/5%20May/1st%20half/Instructions/AMC%20Semi%20monthly_Payroll%20Instruction_Apr%2026%20-%20May%2010%202021_Final%20run%20-%20SPL%20-%20Run%202%20with%20canteen%20deduction.xlsx?1463635F" TargetMode="External"/><Relationship Id="rId1" Type="http://schemas.openxmlformats.org/officeDocument/2006/relationships/externalLinkPath" Target="file:///\\1463635F\AMC%20Semi%20monthly_Payroll%20Instruction_Apr%2026%20-%20May%2010%202021_Final%20run%20-%20SPL%20-%20Run%202%20with%20canteen%20de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Tables"/>
      <sheetName val="Domain ID"/>
      <sheetName val="Organisation ID"/>
      <sheetName val="Account Code"/>
      <sheetName val="Plnt HQ stafdiensten department"/>
      <sheetName val="FC USER"/>
      <sheetName val="Sheet2"/>
      <sheetName val="Sheet1"/>
    </sheetNames>
    <sheetDataSet>
      <sheetData sheetId="0"/>
      <sheetData sheetId="1">
        <row r="2">
          <cell r="Z2" t="str">
            <v>NL-CAO1</v>
          </cell>
          <cell r="AA2" t="str">
            <v>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1. New Hires or Re-hires"/>
      <sheetName val="2. Resigned and-or Hold"/>
      <sheetName val="3. Masterfile Update"/>
      <sheetName val="4. Salary Adj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/>
      <sheetData sheetId="1"/>
      <sheetData sheetId="2"/>
      <sheetData sheetId="3">
        <row r="1">
          <cell r="A1" t="str">
            <v>ALASKA MILK CORPORATION</v>
          </cell>
        </row>
        <row r="2">
          <cell r="A2" t="str">
            <v>Masterfile Update</v>
          </cell>
        </row>
        <row r="3">
          <cell r="A3" t="str">
            <v>Pay Period: Sep26 Oct10 - AMC2024</v>
          </cell>
        </row>
        <row r="5">
          <cell r="A5" t="str">
            <v>Employee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ummary"/>
      <sheetName val="1. New Hires or Re-hires"/>
      <sheetName val="2. Resigned and-or Hold"/>
      <sheetName val="3. Masterfile Update"/>
      <sheetName val="4. Salary Adj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ALASKA MILK CORPORATION</v>
          </cell>
        </row>
        <row r="2">
          <cell r="A2" t="str">
            <v>Masterfile Update</v>
          </cell>
        </row>
        <row r="3">
          <cell r="A3" t="str">
            <v>Pay Period: Nov26 Dec10 - AMC2024</v>
          </cell>
        </row>
        <row r="5">
          <cell r="A5" t="str">
            <v>Employee</v>
          </cell>
        </row>
        <row r="6">
          <cell r="A6" t="str">
            <v>21-0031</v>
          </cell>
        </row>
        <row r="7">
          <cell r="A7" t="str">
            <v>21-0031</v>
          </cell>
        </row>
        <row r="8">
          <cell r="A8" t="str">
            <v>21-0031</v>
          </cell>
        </row>
        <row r="9">
          <cell r="A9" t="str">
            <v>21-0031</v>
          </cell>
        </row>
        <row r="10">
          <cell r="A10" t="str">
            <v>21-0031</v>
          </cell>
        </row>
        <row r="11">
          <cell r="A11" t="str">
            <v>24-0013</v>
          </cell>
        </row>
      </sheetData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F78C-7625-4935-85BC-C473A255AE53}">
  <sheetPr>
    <tabColor theme="9" tint="0.39997558519241921"/>
  </sheetPr>
  <dimension ref="A1:AZ9328"/>
  <sheetViews>
    <sheetView zoomScaleNormal="100" workbookViewId="0">
      <pane xSplit="2" ySplit="7" topLeftCell="M8" activePane="bottomRight" state="frozen"/>
      <selection pane="topRight" activeCell="C1" sqref="C1"/>
      <selection pane="bottomLeft" activeCell="A9" sqref="A9"/>
      <selection pane="bottomRight" activeCell="T23" sqref="T23"/>
    </sheetView>
  </sheetViews>
  <sheetFormatPr defaultColWidth="9.140625" defaultRowHeight="15"/>
  <cols>
    <col min="1" max="1" width="16" style="19" customWidth="1"/>
    <col min="2" max="2" width="43.140625" style="19" bestFit="1" customWidth="1"/>
    <col min="3" max="3" width="11.85546875" style="20" bestFit="1" customWidth="1"/>
    <col min="4" max="4" width="16.28515625" style="20" customWidth="1"/>
    <col min="5" max="5" width="11.5703125" style="20" customWidth="1"/>
    <col min="6" max="6" width="15.7109375" style="20" customWidth="1"/>
    <col min="7" max="7" width="11.28515625" style="20" customWidth="1"/>
    <col min="8" max="8" width="14.5703125" style="20" customWidth="1"/>
    <col min="9" max="9" width="13.5703125" style="20" customWidth="1"/>
    <col min="10" max="10" width="15.85546875" style="20" customWidth="1"/>
    <col min="11" max="11" width="11.42578125" style="20" customWidth="1"/>
    <col min="12" max="12" width="15.85546875" style="20" customWidth="1"/>
    <col min="13" max="13" width="10.140625" style="20" customWidth="1"/>
    <col min="14" max="14" width="12.7109375" style="20" customWidth="1"/>
    <col min="15" max="15" width="17.140625" style="20" customWidth="1"/>
    <col min="16" max="16" width="11.7109375" style="20" customWidth="1"/>
    <col min="17" max="17" width="10.85546875" style="20" customWidth="1"/>
    <col min="18" max="18" width="12.28515625" style="20" customWidth="1"/>
    <col min="19" max="19" width="11.85546875" style="20" customWidth="1"/>
    <col min="20" max="20" width="13.85546875" style="20" customWidth="1"/>
    <col min="21" max="21" width="11.7109375" style="20" customWidth="1"/>
    <col min="22" max="24" width="11.5703125" style="20" customWidth="1"/>
    <col min="25" max="25" width="9.85546875" style="20" customWidth="1"/>
    <col min="26" max="26" width="11.85546875" style="20" customWidth="1"/>
    <col min="27" max="27" width="14.42578125" style="20" customWidth="1"/>
    <col min="28" max="28" width="9.28515625" style="20" customWidth="1"/>
    <col min="29" max="29" width="11.5703125" style="20" customWidth="1"/>
    <col min="30" max="30" width="25.140625" style="19" customWidth="1"/>
  </cols>
  <sheetData>
    <row r="1" spans="1:31">
      <c r="A1" s="2" t="s">
        <v>10</v>
      </c>
      <c r="B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/>
    </row>
    <row r="2" spans="1:31">
      <c r="A2" s="2" t="s">
        <v>15</v>
      </c>
      <c r="B2" s="30" t="s">
        <v>188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/>
    </row>
    <row r="3" spans="1:31">
      <c r="A3" s="2" t="s">
        <v>3</v>
      </c>
      <c r="B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/>
    </row>
    <row r="4" spans="1:31" ht="15.75" thickBot="1">
      <c r="A4"/>
      <c r="B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/>
    </row>
    <row r="5" spans="1:31" s="5" customFormat="1" ht="12.75">
      <c r="A5" s="3"/>
      <c r="B5" s="4"/>
      <c r="C5" s="79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80" t="s">
        <v>20</v>
      </c>
      <c r="O5" s="80"/>
      <c r="P5" s="79" t="s">
        <v>8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3" t="s">
        <v>2</v>
      </c>
    </row>
    <row r="6" spans="1:31" s="5" customFormat="1" ht="12.75">
      <c r="A6" s="6"/>
      <c r="B6" s="7"/>
      <c r="C6" s="76" t="s">
        <v>11</v>
      </c>
      <c r="D6" s="76" t="s">
        <v>4</v>
      </c>
      <c r="E6" s="76"/>
      <c r="F6" s="76" t="s">
        <v>5</v>
      </c>
      <c r="G6" s="76"/>
      <c r="H6" s="76" t="s">
        <v>21</v>
      </c>
      <c r="I6" s="76"/>
      <c r="J6" s="76" t="s">
        <v>6</v>
      </c>
      <c r="K6" s="76"/>
      <c r="L6" s="76" t="s">
        <v>22</v>
      </c>
      <c r="M6" s="76"/>
      <c r="N6" s="81"/>
      <c r="O6" s="81"/>
      <c r="P6" s="78" t="s">
        <v>9</v>
      </c>
      <c r="Q6" s="78"/>
      <c r="R6" s="78" t="s">
        <v>4</v>
      </c>
      <c r="S6" s="78"/>
      <c r="T6" s="78" t="s">
        <v>5</v>
      </c>
      <c r="U6" s="78"/>
      <c r="V6" s="78" t="s">
        <v>21</v>
      </c>
      <c r="W6" s="78"/>
      <c r="X6" s="78" t="s">
        <v>6</v>
      </c>
      <c r="Y6" s="78"/>
      <c r="Z6" s="78" t="s">
        <v>22</v>
      </c>
      <c r="AA6" s="78"/>
      <c r="AB6" s="78" t="s">
        <v>16</v>
      </c>
      <c r="AC6" s="78"/>
      <c r="AD6" s="74"/>
    </row>
    <row r="7" spans="1:31" s="5" customFormat="1" ht="13.5" thickBot="1">
      <c r="A7" s="11" t="s">
        <v>23</v>
      </c>
      <c r="B7" s="8" t="s">
        <v>24</v>
      </c>
      <c r="C7" s="77"/>
      <c r="D7" s="24" t="s">
        <v>12</v>
      </c>
      <c r="E7" s="24" t="s">
        <v>25</v>
      </c>
      <c r="F7" s="24" t="s">
        <v>12</v>
      </c>
      <c r="G7" s="24" t="s">
        <v>25</v>
      </c>
      <c r="H7" s="24" t="s">
        <v>12</v>
      </c>
      <c r="I7" s="24" t="s">
        <v>25</v>
      </c>
      <c r="J7" s="24" t="s">
        <v>12</v>
      </c>
      <c r="K7" s="24" t="s">
        <v>25</v>
      </c>
      <c r="L7" s="24" t="s">
        <v>12</v>
      </c>
      <c r="M7" s="24" t="s">
        <v>25</v>
      </c>
      <c r="N7" s="9" t="s">
        <v>13</v>
      </c>
      <c r="O7" s="9" t="s">
        <v>14</v>
      </c>
      <c r="P7" s="10" t="s">
        <v>13</v>
      </c>
      <c r="Q7" s="10" t="s">
        <v>14</v>
      </c>
      <c r="R7" s="10" t="s">
        <v>13</v>
      </c>
      <c r="S7" s="10" t="s">
        <v>14</v>
      </c>
      <c r="T7" s="10" t="s">
        <v>13</v>
      </c>
      <c r="U7" s="10" t="s">
        <v>14</v>
      </c>
      <c r="V7" s="10" t="s">
        <v>13</v>
      </c>
      <c r="W7" s="10" t="s">
        <v>14</v>
      </c>
      <c r="X7" s="10" t="s">
        <v>13</v>
      </c>
      <c r="Y7" s="10" t="s">
        <v>14</v>
      </c>
      <c r="Z7" s="10" t="s">
        <v>13</v>
      </c>
      <c r="AA7" s="10" t="s">
        <v>14</v>
      </c>
      <c r="AB7" s="10" t="s">
        <v>26</v>
      </c>
      <c r="AC7" s="10" t="s">
        <v>27</v>
      </c>
      <c r="AD7" s="75"/>
    </row>
    <row r="8" spans="1:31">
      <c r="A8" s="27" t="s">
        <v>182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8"/>
    </row>
    <row r="9" spans="1:31" s="1" customFormat="1">
      <c r="A9" s="34" t="s">
        <v>80</v>
      </c>
      <c r="B9" s="43" t="s">
        <v>149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>
        <v>11.5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25"/>
      <c r="AC9" s="25"/>
      <c r="AD9" s="44">
        <f>SUM(C9:AC9)</f>
        <v>11.5</v>
      </c>
      <c r="AE9" s="2" t="s">
        <v>177</v>
      </c>
    </row>
    <row r="10" spans="1:31" s="1" customFormat="1">
      <c r="A10" s="34" t="s">
        <v>168</v>
      </c>
      <c r="B10" s="43" t="s">
        <v>152</v>
      </c>
      <c r="C10" s="35">
        <v>6.95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25"/>
      <c r="AC10" s="25"/>
      <c r="AD10" s="44">
        <f t="shared" ref="AD10:AD55" si="0">SUM(C10:AC10)</f>
        <v>6.95</v>
      </c>
      <c r="AE10" s="2" t="s">
        <v>181</v>
      </c>
    </row>
    <row r="11" spans="1:31" s="1" customFormat="1">
      <c r="A11" s="34" t="s">
        <v>155</v>
      </c>
      <c r="B11" s="43" t="s">
        <v>156</v>
      </c>
      <c r="C11" s="36">
        <v>41</v>
      </c>
      <c r="D11" s="36">
        <v>0</v>
      </c>
      <c r="E11" s="36">
        <v>0</v>
      </c>
      <c r="F11" s="35"/>
      <c r="G11" s="35"/>
      <c r="H11" s="35"/>
      <c r="I11" s="35"/>
      <c r="J11" s="35"/>
      <c r="K11" s="35"/>
      <c r="L11" s="35"/>
      <c r="M11" s="35"/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5"/>
      <c r="U11" s="35"/>
      <c r="V11" s="35"/>
      <c r="W11" s="35"/>
      <c r="X11" s="35"/>
      <c r="Y11" s="35"/>
      <c r="Z11" s="35"/>
      <c r="AA11" s="35"/>
      <c r="AB11" s="25"/>
      <c r="AC11" s="25"/>
      <c r="AD11" s="44">
        <f t="shared" si="0"/>
        <v>41</v>
      </c>
      <c r="AE11" s="2" t="s">
        <v>185</v>
      </c>
    </row>
    <row r="12" spans="1:31" s="1" customFormat="1">
      <c r="A12" s="34" t="s">
        <v>86</v>
      </c>
      <c r="B12" s="43" t="s">
        <v>87</v>
      </c>
      <c r="C12" s="36">
        <v>0</v>
      </c>
      <c r="D12" s="36">
        <v>0</v>
      </c>
      <c r="E12" s="36">
        <v>0</v>
      </c>
      <c r="F12" s="35"/>
      <c r="G12" s="35"/>
      <c r="H12" s="35"/>
      <c r="I12" s="35"/>
      <c r="J12" s="35"/>
      <c r="K12" s="35"/>
      <c r="L12" s="35"/>
      <c r="M12" s="35"/>
      <c r="N12" s="36">
        <v>0</v>
      </c>
      <c r="O12" s="36">
        <v>6</v>
      </c>
      <c r="P12" s="36">
        <v>0</v>
      </c>
      <c r="Q12" s="36">
        <v>0</v>
      </c>
      <c r="R12" s="36">
        <v>0</v>
      </c>
      <c r="S12" s="36">
        <v>0</v>
      </c>
      <c r="T12" s="35"/>
      <c r="U12" s="35"/>
      <c r="V12" s="35"/>
      <c r="W12" s="35"/>
      <c r="X12" s="35"/>
      <c r="Y12" s="35"/>
      <c r="Z12" s="35"/>
      <c r="AA12" s="35"/>
      <c r="AB12" s="25"/>
      <c r="AC12" s="25"/>
      <c r="AD12" s="44">
        <f t="shared" si="0"/>
        <v>6</v>
      </c>
      <c r="AE12" s="2" t="s">
        <v>185</v>
      </c>
    </row>
    <row r="13" spans="1:31" s="1" customFormat="1">
      <c r="A13" s="34" t="s">
        <v>88</v>
      </c>
      <c r="B13" s="43" t="s">
        <v>89</v>
      </c>
      <c r="C13" s="36">
        <v>2.25</v>
      </c>
      <c r="D13" s="36">
        <v>0</v>
      </c>
      <c r="E13" s="36">
        <v>0</v>
      </c>
      <c r="F13" s="35"/>
      <c r="G13" s="35"/>
      <c r="H13" s="35"/>
      <c r="I13" s="35"/>
      <c r="J13" s="35"/>
      <c r="K13" s="35"/>
      <c r="L13" s="35"/>
      <c r="M13" s="35"/>
      <c r="N13" s="36">
        <v>0</v>
      </c>
      <c r="O13" s="36">
        <v>0</v>
      </c>
      <c r="P13" s="36">
        <v>1.25</v>
      </c>
      <c r="Q13" s="36">
        <v>0</v>
      </c>
      <c r="R13" s="36">
        <v>0</v>
      </c>
      <c r="S13" s="36">
        <v>0</v>
      </c>
      <c r="T13" s="35"/>
      <c r="U13" s="35"/>
      <c r="V13" s="35"/>
      <c r="W13" s="35"/>
      <c r="X13" s="35"/>
      <c r="Y13" s="35"/>
      <c r="Z13" s="35"/>
      <c r="AA13" s="35"/>
      <c r="AB13" s="25"/>
      <c r="AC13" s="25"/>
      <c r="AD13" s="44">
        <f t="shared" si="0"/>
        <v>3.5</v>
      </c>
      <c r="AE13" s="2" t="s">
        <v>185</v>
      </c>
    </row>
    <row r="14" spans="1:31" s="1" customFormat="1">
      <c r="A14" s="34" t="s">
        <v>90</v>
      </c>
      <c r="B14" s="43" t="s">
        <v>91</v>
      </c>
      <c r="C14" s="36">
        <v>0</v>
      </c>
      <c r="D14" s="36">
        <v>0</v>
      </c>
      <c r="E14" s="36">
        <v>0</v>
      </c>
      <c r="F14" s="35"/>
      <c r="G14" s="35"/>
      <c r="H14" s="35"/>
      <c r="I14" s="35"/>
      <c r="J14" s="35"/>
      <c r="K14" s="35"/>
      <c r="L14" s="35"/>
      <c r="M14" s="35"/>
      <c r="N14" s="36">
        <v>0</v>
      </c>
      <c r="O14" s="36">
        <v>8</v>
      </c>
      <c r="P14" s="36">
        <v>0</v>
      </c>
      <c r="Q14" s="36">
        <v>0</v>
      </c>
      <c r="R14" s="36">
        <v>0</v>
      </c>
      <c r="S14" s="36">
        <v>0</v>
      </c>
      <c r="T14" s="35"/>
      <c r="U14" s="35"/>
      <c r="V14" s="35"/>
      <c r="W14" s="35"/>
      <c r="X14" s="35"/>
      <c r="Y14" s="35"/>
      <c r="Z14" s="35"/>
      <c r="AA14" s="35"/>
      <c r="AB14" s="25"/>
      <c r="AC14" s="25"/>
      <c r="AD14" s="44">
        <f t="shared" si="0"/>
        <v>8</v>
      </c>
      <c r="AE14" s="2" t="s">
        <v>185</v>
      </c>
    </row>
    <row r="15" spans="1:31" s="1" customFormat="1">
      <c r="A15" s="34" t="s">
        <v>35</v>
      </c>
      <c r="B15" s="43" t="s">
        <v>36</v>
      </c>
      <c r="C15" s="36">
        <v>4</v>
      </c>
      <c r="D15" s="36">
        <v>0</v>
      </c>
      <c r="E15" s="36">
        <v>0</v>
      </c>
      <c r="F15" s="35"/>
      <c r="G15" s="35"/>
      <c r="H15" s="35"/>
      <c r="I15" s="35"/>
      <c r="J15" s="35"/>
      <c r="K15" s="35"/>
      <c r="L15" s="35"/>
      <c r="M15" s="35"/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5"/>
      <c r="U15" s="35"/>
      <c r="V15" s="35"/>
      <c r="W15" s="35"/>
      <c r="X15" s="35"/>
      <c r="Y15" s="35"/>
      <c r="Z15" s="35"/>
      <c r="AA15" s="35"/>
      <c r="AB15" s="25"/>
      <c r="AC15" s="25"/>
      <c r="AD15" s="44">
        <f t="shared" si="0"/>
        <v>4</v>
      </c>
      <c r="AE15" s="2" t="s">
        <v>185</v>
      </c>
    </row>
    <row r="16" spans="1:31" s="1" customFormat="1">
      <c r="A16" s="34" t="s">
        <v>137</v>
      </c>
      <c r="B16" s="43" t="s">
        <v>138</v>
      </c>
      <c r="C16" s="36">
        <v>8.82</v>
      </c>
      <c r="D16" s="36">
        <v>0</v>
      </c>
      <c r="E16" s="36">
        <v>0</v>
      </c>
      <c r="F16" s="35"/>
      <c r="G16" s="35"/>
      <c r="H16" s="35"/>
      <c r="I16" s="35"/>
      <c r="J16" s="35"/>
      <c r="K16" s="35"/>
      <c r="L16" s="35"/>
      <c r="M16" s="35"/>
      <c r="N16" s="36">
        <v>0</v>
      </c>
      <c r="O16" s="36">
        <v>0</v>
      </c>
      <c r="P16" s="36">
        <v>5.0500000000000007</v>
      </c>
      <c r="Q16" s="36">
        <v>0</v>
      </c>
      <c r="R16" s="36">
        <v>0</v>
      </c>
      <c r="S16" s="36">
        <v>0</v>
      </c>
      <c r="T16" s="35"/>
      <c r="U16" s="35"/>
      <c r="V16" s="35"/>
      <c r="W16" s="35"/>
      <c r="X16" s="35"/>
      <c r="Y16" s="35"/>
      <c r="Z16" s="35"/>
      <c r="AA16" s="35"/>
      <c r="AB16" s="25"/>
      <c r="AC16" s="25"/>
      <c r="AD16" s="44">
        <f t="shared" si="0"/>
        <v>13.870000000000001</v>
      </c>
      <c r="AE16" s="2" t="s">
        <v>185</v>
      </c>
    </row>
    <row r="17" spans="1:31" s="1" customFormat="1">
      <c r="A17" s="34" t="s">
        <v>93</v>
      </c>
      <c r="B17" s="43" t="s">
        <v>94</v>
      </c>
      <c r="C17" s="36">
        <v>1.25</v>
      </c>
      <c r="D17" s="36">
        <v>0</v>
      </c>
      <c r="E17" s="36">
        <v>0</v>
      </c>
      <c r="F17" s="35"/>
      <c r="G17" s="35"/>
      <c r="H17" s="35"/>
      <c r="I17" s="35"/>
      <c r="J17" s="35"/>
      <c r="K17" s="35"/>
      <c r="L17" s="35"/>
      <c r="M17" s="35"/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5"/>
      <c r="U17" s="35"/>
      <c r="V17" s="35"/>
      <c r="W17" s="35"/>
      <c r="X17" s="35"/>
      <c r="Y17" s="35"/>
      <c r="Z17" s="35"/>
      <c r="AA17" s="35"/>
      <c r="AB17" s="25"/>
      <c r="AC17" s="25"/>
      <c r="AD17" s="44">
        <f t="shared" si="0"/>
        <v>1.25</v>
      </c>
      <c r="AE17" s="2" t="s">
        <v>185</v>
      </c>
    </row>
    <row r="18" spans="1:31" s="1" customFormat="1">
      <c r="A18" s="34" t="s">
        <v>39</v>
      </c>
      <c r="B18" s="43" t="s">
        <v>132</v>
      </c>
      <c r="C18" s="36">
        <v>10.27</v>
      </c>
      <c r="D18" s="36">
        <v>0</v>
      </c>
      <c r="E18" s="36">
        <v>0</v>
      </c>
      <c r="F18" s="35"/>
      <c r="G18" s="35"/>
      <c r="H18" s="35"/>
      <c r="I18" s="35"/>
      <c r="J18" s="35"/>
      <c r="K18" s="35"/>
      <c r="L18" s="35"/>
      <c r="M18" s="35"/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5"/>
      <c r="U18" s="35"/>
      <c r="V18" s="35"/>
      <c r="W18" s="35"/>
      <c r="X18" s="35"/>
      <c r="Y18" s="35"/>
      <c r="Z18" s="35"/>
      <c r="AA18" s="35"/>
      <c r="AB18" s="25"/>
      <c r="AC18" s="25"/>
      <c r="AD18" s="44">
        <f t="shared" si="0"/>
        <v>10.27</v>
      </c>
      <c r="AE18" s="2" t="s">
        <v>185</v>
      </c>
    </row>
    <row r="19" spans="1:31" s="1" customFormat="1">
      <c r="A19" s="34" t="s">
        <v>41</v>
      </c>
      <c r="B19" s="43" t="s">
        <v>42</v>
      </c>
      <c r="C19" s="36">
        <v>14.869999999999997</v>
      </c>
      <c r="D19" s="36">
        <v>0</v>
      </c>
      <c r="E19" s="36">
        <v>0</v>
      </c>
      <c r="F19" s="35"/>
      <c r="G19" s="35"/>
      <c r="H19" s="35"/>
      <c r="I19" s="35"/>
      <c r="J19" s="35"/>
      <c r="K19" s="35"/>
      <c r="L19" s="35"/>
      <c r="M19" s="35"/>
      <c r="N19" s="36">
        <v>0</v>
      </c>
      <c r="O19" s="36">
        <v>8</v>
      </c>
      <c r="P19" s="36">
        <v>12</v>
      </c>
      <c r="Q19" s="36">
        <v>0</v>
      </c>
      <c r="R19" s="36">
        <v>0</v>
      </c>
      <c r="S19" s="36">
        <v>0</v>
      </c>
      <c r="T19" s="35"/>
      <c r="U19" s="35"/>
      <c r="V19" s="35"/>
      <c r="W19" s="35"/>
      <c r="X19" s="35"/>
      <c r="Y19" s="35"/>
      <c r="Z19" s="35"/>
      <c r="AA19" s="35"/>
      <c r="AB19" s="25"/>
      <c r="AC19" s="25"/>
      <c r="AD19" s="44">
        <f t="shared" si="0"/>
        <v>34.869999999999997</v>
      </c>
      <c r="AE19" s="2" t="s">
        <v>185</v>
      </c>
    </row>
    <row r="20" spans="1:31" s="1" customFormat="1">
      <c r="A20" s="34" t="s">
        <v>168</v>
      </c>
      <c r="B20" s="43" t="s">
        <v>152</v>
      </c>
      <c r="C20" s="36">
        <v>2.63</v>
      </c>
      <c r="D20" s="36">
        <v>0</v>
      </c>
      <c r="E20" s="36">
        <v>0</v>
      </c>
      <c r="F20" s="35"/>
      <c r="G20" s="35"/>
      <c r="H20" s="35"/>
      <c r="I20" s="35"/>
      <c r="J20" s="35"/>
      <c r="K20" s="35"/>
      <c r="L20" s="35"/>
      <c r="M20" s="35"/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5"/>
      <c r="U20" s="35"/>
      <c r="V20" s="35"/>
      <c r="W20" s="35"/>
      <c r="X20" s="35"/>
      <c r="Y20" s="35"/>
      <c r="Z20" s="35"/>
      <c r="AA20" s="35"/>
      <c r="AB20" s="25"/>
      <c r="AC20" s="25"/>
      <c r="AD20" s="44">
        <f t="shared" si="0"/>
        <v>2.63</v>
      </c>
      <c r="AE20" s="2" t="s">
        <v>185</v>
      </c>
    </row>
    <row r="21" spans="1:31" s="1" customFormat="1">
      <c r="A21" s="34" t="s">
        <v>43</v>
      </c>
      <c r="B21" s="43" t="s">
        <v>95</v>
      </c>
      <c r="C21" s="36">
        <v>1</v>
      </c>
      <c r="D21" s="36">
        <v>0</v>
      </c>
      <c r="E21" s="36">
        <v>0</v>
      </c>
      <c r="F21" s="35"/>
      <c r="G21" s="35"/>
      <c r="H21" s="35"/>
      <c r="I21" s="35"/>
      <c r="J21" s="35"/>
      <c r="K21" s="35"/>
      <c r="L21" s="35"/>
      <c r="M21" s="35"/>
      <c r="N21" s="36">
        <v>0</v>
      </c>
      <c r="O21" s="36">
        <v>8</v>
      </c>
      <c r="P21" s="36">
        <v>0</v>
      </c>
      <c r="Q21" s="36">
        <v>0</v>
      </c>
      <c r="R21" s="36">
        <v>0</v>
      </c>
      <c r="S21" s="36">
        <v>0</v>
      </c>
      <c r="T21" s="35"/>
      <c r="U21" s="35"/>
      <c r="V21" s="35"/>
      <c r="W21" s="35"/>
      <c r="X21" s="35"/>
      <c r="Y21" s="35"/>
      <c r="Z21" s="35"/>
      <c r="AA21" s="35"/>
      <c r="AB21" s="25"/>
      <c r="AC21" s="25"/>
      <c r="AD21" s="44">
        <f t="shared" si="0"/>
        <v>9</v>
      </c>
      <c r="AE21" s="2" t="s">
        <v>185</v>
      </c>
    </row>
    <row r="22" spans="1:31" s="1" customFormat="1">
      <c r="A22" s="34" t="s">
        <v>44</v>
      </c>
      <c r="B22" s="43" t="s">
        <v>45</v>
      </c>
      <c r="C22" s="36">
        <v>15.03</v>
      </c>
      <c r="D22" s="36">
        <v>0</v>
      </c>
      <c r="E22" s="36">
        <v>0</v>
      </c>
      <c r="F22" s="35"/>
      <c r="G22" s="35"/>
      <c r="H22" s="35"/>
      <c r="I22" s="35"/>
      <c r="J22" s="35"/>
      <c r="K22" s="35"/>
      <c r="L22" s="35"/>
      <c r="M22" s="35"/>
      <c r="N22" s="36">
        <v>0</v>
      </c>
      <c r="O22" s="36">
        <v>0</v>
      </c>
      <c r="P22" s="36">
        <v>1.28</v>
      </c>
      <c r="Q22" s="36">
        <v>0</v>
      </c>
      <c r="R22" s="36">
        <v>0</v>
      </c>
      <c r="S22" s="36">
        <v>0</v>
      </c>
      <c r="T22" s="35"/>
      <c r="U22" s="35"/>
      <c r="V22" s="35"/>
      <c r="W22" s="35"/>
      <c r="X22" s="35"/>
      <c r="Y22" s="35"/>
      <c r="Z22" s="35"/>
      <c r="AA22" s="35"/>
      <c r="AB22" s="25"/>
      <c r="AC22" s="25"/>
      <c r="AD22" s="44">
        <f t="shared" si="0"/>
        <v>16.309999999999999</v>
      </c>
      <c r="AE22" s="2" t="s">
        <v>185</v>
      </c>
    </row>
    <row r="23" spans="1:31" s="1" customFormat="1">
      <c r="A23" s="34" t="s">
        <v>46</v>
      </c>
      <c r="B23" s="43" t="s">
        <v>171</v>
      </c>
      <c r="C23" s="36">
        <v>4</v>
      </c>
      <c r="D23" s="36">
        <v>0</v>
      </c>
      <c r="E23" s="36">
        <v>0</v>
      </c>
      <c r="F23" s="35"/>
      <c r="G23" s="35"/>
      <c r="H23" s="35"/>
      <c r="I23" s="35"/>
      <c r="J23" s="35"/>
      <c r="K23" s="35"/>
      <c r="L23" s="35"/>
      <c r="M23" s="35"/>
      <c r="N23" s="36">
        <v>0</v>
      </c>
      <c r="O23" s="36">
        <v>0</v>
      </c>
      <c r="P23" s="36">
        <v>4</v>
      </c>
      <c r="Q23" s="36">
        <v>0</v>
      </c>
      <c r="R23" s="36">
        <v>0</v>
      </c>
      <c r="S23" s="36">
        <v>0</v>
      </c>
      <c r="T23" s="35"/>
      <c r="U23" s="35"/>
      <c r="V23" s="35"/>
      <c r="W23" s="35"/>
      <c r="X23" s="35"/>
      <c r="Y23" s="35"/>
      <c r="Z23" s="35"/>
      <c r="AA23" s="35"/>
      <c r="AB23" s="25"/>
      <c r="AC23" s="25"/>
      <c r="AD23" s="44">
        <f t="shared" si="0"/>
        <v>8</v>
      </c>
      <c r="AE23" s="2" t="s">
        <v>185</v>
      </c>
    </row>
    <row r="24" spans="1:31" s="1" customFormat="1">
      <c r="A24" s="34" t="s">
        <v>47</v>
      </c>
      <c r="B24" s="43" t="s">
        <v>96</v>
      </c>
      <c r="C24" s="36">
        <v>0</v>
      </c>
      <c r="D24" s="36">
        <v>0</v>
      </c>
      <c r="E24" s="36">
        <v>0</v>
      </c>
      <c r="F24" s="35"/>
      <c r="G24" s="35"/>
      <c r="H24" s="35"/>
      <c r="I24" s="35"/>
      <c r="J24" s="35"/>
      <c r="K24" s="35"/>
      <c r="L24" s="35"/>
      <c r="M24" s="35"/>
      <c r="N24" s="36">
        <v>0</v>
      </c>
      <c r="O24" s="36">
        <v>8</v>
      </c>
      <c r="P24" s="36">
        <v>0</v>
      </c>
      <c r="Q24" s="36">
        <v>0</v>
      </c>
      <c r="R24" s="36">
        <v>0</v>
      </c>
      <c r="S24" s="36">
        <v>0</v>
      </c>
      <c r="T24" s="35"/>
      <c r="U24" s="35"/>
      <c r="V24" s="35"/>
      <c r="W24" s="35"/>
      <c r="X24" s="35"/>
      <c r="Y24" s="35"/>
      <c r="Z24" s="35"/>
      <c r="AA24" s="35"/>
      <c r="AB24" s="25"/>
      <c r="AC24" s="25"/>
      <c r="AD24" s="44">
        <f t="shared" si="0"/>
        <v>8</v>
      </c>
      <c r="AE24" s="2" t="s">
        <v>185</v>
      </c>
    </row>
    <row r="25" spans="1:31" s="1" customFormat="1">
      <c r="A25" s="34" t="s">
        <v>167</v>
      </c>
      <c r="B25" s="43" t="s">
        <v>172</v>
      </c>
      <c r="C25" s="36">
        <v>1</v>
      </c>
      <c r="D25" s="36">
        <v>0</v>
      </c>
      <c r="E25" s="36">
        <v>0</v>
      </c>
      <c r="F25" s="35"/>
      <c r="G25" s="35"/>
      <c r="H25" s="35"/>
      <c r="I25" s="35"/>
      <c r="J25" s="35"/>
      <c r="K25" s="35"/>
      <c r="L25" s="35"/>
      <c r="M25" s="35"/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5"/>
      <c r="U25" s="35"/>
      <c r="V25" s="35"/>
      <c r="W25" s="35"/>
      <c r="X25" s="35"/>
      <c r="Y25" s="35"/>
      <c r="Z25" s="35"/>
      <c r="AA25" s="35"/>
      <c r="AB25" s="25"/>
      <c r="AC25" s="25"/>
      <c r="AD25" s="44">
        <f t="shared" si="0"/>
        <v>1</v>
      </c>
      <c r="AE25" s="2" t="s">
        <v>185</v>
      </c>
    </row>
    <row r="26" spans="1:31" s="1" customFormat="1">
      <c r="A26" s="34" t="s">
        <v>17</v>
      </c>
      <c r="B26" s="43" t="s">
        <v>49</v>
      </c>
      <c r="C26" s="36">
        <v>1.22</v>
      </c>
      <c r="D26" s="36">
        <v>0</v>
      </c>
      <c r="E26" s="36">
        <v>0</v>
      </c>
      <c r="F26" s="35"/>
      <c r="G26" s="35"/>
      <c r="H26" s="35"/>
      <c r="I26" s="35"/>
      <c r="J26" s="35"/>
      <c r="K26" s="35"/>
      <c r="L26" s="35"/>
      <c r="M26" s="35"/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5"/>
      <c r="U26" s="35"/>
      <c r="V26" s="35"/>
      <c r="W26" s="35"/>
      <c r="X26" s="35"/>
      <c r="Y26" s="35"/>
      <c r="Z26" s="35"/>
      <c r="AA26" s="35"/>
      <c r="AB26" s="25"/>
      <c r="AC26" s="25"/>
      <c r="AD26" s="44">
        <f t="shared" si="0"/>
        <v>1.22</v>
      </c>
      <c r="AE26" s="2" t="s">
        <v>185</v>
      </c>
    </row>
    <row r="27" spans="1:31" s="1" customFormat="1">
      <c r="A27" s="34" t="s">
        <v>98</v>
      </c>
      <c r="B27" s="43" t="s">
        <v>99</v>
      </c>
      <c r="C27" s="36">
        <v>2</v>
      </c>
      <c r="D27" s="36">
        <v>0</v>
      </c>
      <c r="E27" s="36">
        <v>0</v>
      </c>
      <c r="F27" s="35"/>
      <c r="G27" s="35"/>
      <c r="H27" s="35"/>
      <c r="I27" s="35"/>
      <c r="J27" s="35"/>
      <c r="K27" s="35"/>
      <c r="L27" s="35"/>
      <c r="M27" s="35"/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5"/>
      <c r="U27" s="35"/>
      <c r="V27" s="35"/>
      <c r="W27" s="35"/>
      <c r="X27" s="35"/>
      <c r="Y27" s="35"/>
      <c r="Z27" s="35"/>
      <c r="AA27" s="35"/>
      <c r="AB27" s="25"/>
      <c r="AC27" s="25"/>
      <c r="AD27" s="44">
        <f t="shared" si="0"/>
        <v>2</v>
      </c>
      <c r="AE27" s="2" t="s">
        <v>185</v>
      </c>
    </row>
    <row r="28" spans="1:31" s="1" customFormat="1">
      <c r="A28" s="34" t="s">
        <v>50</v>
      </c>
      <c r="B28" s="43" t="s">
        <v>100</v>
      </c>
      <c r="C28" s="36">
        <v>23.67</v>
      </c>
      <c r="D28" s="36">
        <v>8</v>
      </c>
      <c r="E28" s="36">
        <v>0</v>
      </c>
      <c r="F28" s="35"/>
      <c r="G28" s="35"/>
      <c r="H28" s="35"/>
      <c r="I28" s="35"/>
      <c r="J28" s="35"/>
      <c r="K28" s="35"/>
      <c r="L28" s="35"/>
      <c r="M28" s="35"/>
      <c r="N28" s="36">
        <v>0</v>
      </c>
      <c r="O28" s="36">
        <v>0</v>
      </c>
      <c r="P28" s="36">
        <v>12</v>
      </c>
      <c r="Q28" s="36">
        <v>0</v>
      </c>
      <c r="R28" s="36">
        <v>0</v>
      </c>
      <c r="S28" s="36">
        <v>8</v>
      </c>
      <c r="T28" s="35"/>
      <c r="U28" s="35"/>
      <c r="V28" s="35"/>
      <c r="W28" s="35"/>
      <c r="X28" s="35"/>
      <c r="Y28" s="35"/>
      <c r="Z28" s="35"/>
      <c r="AA28" s="35"/>
      <c r="AB28" s="25"/>
      <c r="AC28" s="25"/>
      <c r="AD28" s="44">
        <f t="shared" si="0"/>
        <v>51.67</v>
      </c>
      <c r="AE28" s="2" t="s">
        <v>185</v>
      </c>
    </row>
    <row r="29" spans="1:31" s="1" customFormat="1">
      <c r="A29" s="34" t="s">
        <v>104</v>
      </c>
      <c r="B29" s="43" t="s">
        <v>105</v>
      </c>
      <c r="C29" s="36">
        <v>4.3599999999999994</v>
      </c>
      <c r="D29" s="36">
        <v>0</v>
      </c>
      <c r="E29" s="36">
        <v>0</v>
      </c>
      <c r="F29" s="35"/>
      <c r="G29" s="35"/>
      <c r="H29" s="35"/>
      <c r="I29" s="35"/>
      <c r="J29" s="35"/>
      <c r="K29" s="35"/>
      <c r="L29" s="35"/>
      <c r="M29" s="35"/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5"/>
      <c r="U29" s="35"/>
      <c r="V29" s="35"/>
      <c r="W29" s="35"/>
      <c r="X29" s="35"/>
      <c r="Y29" s="35"/>
      <c r="Z29" s="35"/>
      <c r="AA29" s="35"/>
      <c r="AB29" s="25"/>
      <c r="AC29" s="25"/>
      <c r="AD29" s="44">
        <f t="shared" si="0"/>
        <v>4.3599999999999994</v>
      </c>
      <c r="AE29" s="2" t="s">
        <v>185</v>
      </c>
    </row>
    <row r="30" spans="1:31" s="1" customFormat="1">
      <c r="A30" s="34" t="s">
        <v>18</v>
      </c>
      <c r="B30" s="43" t="s">
        <v>106</v>
      </c>
      <c r="C30" s="36">
        <v>3.2500000000000036</v>
      </c>
      <c r="D30" s="36">
        <v>0</v>
      </c>
      <c r="E30" s="36">
        <v>0</v>
      </c>
      <c r="F30" s="35"/>
      <c r="G30" s="35"/>
      <c r="H30" s="35"/>
      <c r="I30" s="35"/>
      <c r="J30" s="35"/>
      <c r="K30" s="35"/>
      <c r="L30" s="35"/>
      <c r="M30" s="35"/>
      <c r="N30" s="36">
        <v>0</v>
      </c>
      <c r="O30" s="36">
        <v>0</v>
      </c>
      <c r="P30" s="36">
        <v>0</v>
      </c>
      <c r="Q30" s="36">
        <v>2.2200000000000006</v>
      </c>
      <c r="R30" s="36">
        <v>0</v>
      </c>
      <c r="S30" s="36">
        <v>0</v>
      </c>
      <c r="T30" s="35"/>
      <c r="U30" s="35"/>
      <c r="V30" s="35"/>
      <c r="W30" s="35"/>
      <c r="X30" s="35"/>
      <c r="Y30" s="35"/>
      <c r="Z30" s="35"/>
      <c r="AA30" s="35"/>
      <c r="AB30" s="25"/>
      <c r="AC30" s="25"/>
      <c r="AD30" s="44">
        <f t="shared" si="0"/>
        <v>5.4700000000000042</v>
      </c>
      <c r="AE30" s="2" t="s">
        <v>185</v>
      </c>
    </row>
    <row r="31" spans="1:31" s="1" customFormat="1">
      <c r="A31" s="34" t="s">
        <v>145</v>
      </c>
      <c r="B31" s="43" t="s">
        <v>146</v>
      </c>
      <c r="C31" s="36">
        <v>0</v>
      </c>
      <c r="D31" s="36">
        <v>0</v>
      </c>
      <c r="E31" s="36">
        <v>0</v>
      </c>
      <c r="F31" s="35"/>
      <c r="G31" s="35"/>
      <c r="H31" s="35"/>
      <c r="I31" s="35"/>
      <c r="J31" s="35"/>
      <c r="K31" s="35"/>
      <c r="L31" s="35"/>
      <c r="M31" s="35"/>
      <c r="N31" s="36">
        <v>0.5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5"/>
      <c r="U31" s="35"/>
      <c r="V31" s="35"/>
      <c r="W31" s="35"/>
      <c r="X31" s="35"/>
      <c r="Y31" s="35"/>
      <c r="Z31" s="35"/>
      <c r="AA31" s="35"/>
      <c r="AB31" s="25"/>
      <c r="AC31" s="25"/>
      <c r="AD31" s="44">
        <f t="shared" si="0"/>
        <v>0.5</v>
      </c>
      <c r="AE31" s="2" t="s">
        <v>185</v>
      </c>
    </row>
    <row r="32" spans="1:31" s="1" customFormat="1">
      <c r="A32" s="34" t="s">
        <v>56</v>
      </c>
      <c r="B32" s="43" t="s">
        <v>187</v>
      </c>
      <c r="C32" s="36">
        <v>10</v>
      </c>
      <c r="D32" s="36">
        <v>0</v>
      </c>
      <c r="E32" s="36">
        <v>0</v>
      </c>
      <c r="F32" s="35"/>
      <c r="G32" s="35"/>
      <c r="H32" s="35"/>
      <c r="I32" s="35"/>
      <c r="J32" s="35"/>
      <c r="K32" s="35"/>
      <c r="L32" s="35"/>
      <c r="M32" s="35"/>
      <c r="N32" s="36">
        <v>0</v>
      </c>
      <c r="O32" s="36">
        <v>0</v>
      </c>
      <c r="P32" s="36">
        <v>4</v>
      </c>
      <c r="Q32" s="36">
        <v>0</v>
      </c>
      <c r="R32" s="36">
        <v>0</v>
      </c>
      <c r="S32" s="36">
        <v>0</v>
      </c>
      <c r="T32" s="35"/>
      <c r="U32" s="35"/>
      <c r="V32" s="35"/>
      <c r="W32" s="35"/>
      <c r="X32" s="35"/>
      <c r="Y32" s="35"/>
      <c r="Z32" s="35"/>
      <c r="AA32" s="35"/>
      <c r="AB32" s="25"/>
      <c r="AC32" s="25"/>
      <c r="AD32" s="44">
        <f t="shared" si="0"/>
        <v>14</v>
      </c>
      <c r="AE32" s="2" t="s">
        <v>185</v>
      </c>
    </row>
    <row r="33" spans="1:31" s="1" customFormat="1">
      <c r="A33" s="34" t="s">
        <v>147</v>
      </c>
      <c r="B33" s="43" t="s">
        <v>178</v>
      </c>
      <c r="C33" s="36">
        <v>1.5</v>
      </c>
      <c r="D33" s="36">
        <v>0</v>
      </c>
      <c r="E33" s="36">
        <v>0</v>
      </c>
      <c r="F33" s="35"/>
      <c r="G33" s="35"/>
      <c r="H33" s="35"/>
      <c r="I33" s="35"/>
      <c r="J33" s="35"/>
      <c r="K33" s="35"/>
      <c r="L33" s="35"/>
      <c r="M33" s="35"/>
      <c r="N33" s="36">
        <v>0</v>
      </c>
      <c r="O33" s="36">
        <v>0</v>
      </c>
      <c r="P33" s="36">
        <v>0.5</v>
      </c>
      <c r="Q33" s="36">
        <v>0</v>
      </c>
      <c r="R33" s="36">
        <v>0</v>
      </c>
      <c r="S33" s="36">
        <v>0</v>
      </c>
      <c r="T33" s="35"/>
      <c r="U33" s="35"/>
      <c r="V33" s="35"/>
      <c r="W33" s="35"/>
      <c r="X33" s="35"/>
      <c r="Y33" s="35"/>
      <c r="Z33" s="35"/>
      <c r="AA33" s="35"/>
      <c r="AB33" s="25"/>
      <c r="AC33" s="25"/>
      <c r="AD33" s="44">
        <f t="shared" si="0"/>
        <v>2</v>
      </c>
      <c r="AE33" s="2" t="s">
        <v>185</v>
      </c>
    </row>
    <row r="34" spans="1:31" s="1" customFormat="1">
      <c r="A34" s="34" t="s">
        <v>59</v>
      </c>
      <c r="B34" s="43" t="s">
        <v>108</v>
      </c>
      <c r="C34" s="36">
        <v>0</v>
      </c>
      <c r="D34" s="36">
        <v>0</v>
      </c>
      <c r="E34" s="36">
        <v>0</v>
      </c>
      <c r="F34" s="35"/>
      <c r="G34" s="35"/>
      <c r="H34" s="35"/>
      <c r="I34" s="35"/>
      <c r="J34" s="35"/>
      <c r="K34" s="35"/>
      <c r="L34" s="35"/>
      <c r="M34" s="35"/>
      <c r="N34" s="36">
        <v>0</v>
      </c>
      <c r="O34" s="36">
        <v>8</v>
      </c>
      <c r="P34" s="36">
        <v>0</v>
      </c>
      <c r="Q34" s="36">
        <v>0</v>
      </c>
      <c r="R34" s="36">
        <v>0</v>
      </c>
      <c r="S34" s="36">
        <v>0</v>
      </c>
      <c r="T34" s="35"/>
      <c r="U34" s="35"/>
      <c r="V34" s="35"/>
      <c r="W34" s="35"/>
      <c r="X34" s="35"/>
      <c r="Y34" s="35"/>
      <c r="Z34" s="35"/>
      <c r="AA34" s="35"/>
      <c r="AB34" s="25"/>
      <c r="AC34" s="25"/>
      <c r="AD34" s="44">
        <f t="shared" si="0"/>
        <v>8</v>
      </c>
      <c r="AE34" s="2" t="s">
        <v>185</v>
      </c>
    </row>
    <row r="35" spans="1:31" s="1" customFormat="1">
      <c r="A35" s="34" t="s">
        <v>61</v>
      </c>
      <c r="B35" s="43" t="s">
        <v>62</v>
      </c>
      <c r="C35" s="36">
        <v>4</v>
      </c>
      <c r="D35" s="36">
        <v>0</v>
      </c>
      <c r="E35" s="36">
        <v>0</v>
      </c>
      <c r="F35" s="35"/>
      <c r="G35" s="35"/>
      <c r="H35" s="35"/>
      <c r="I35" s="35"/>
      <c r="J35" s="35"/>
      <c r="K35" s="35"/>
      <c r="L35" s="35"/>
      <c r="M35" s="35"/>
      <c r="N35" s="36">
        <v>0</v>
      </c>
      <c r="O35" s="36">
        <v>24</v>
      </c>
      <c r="P35" s="36">
        <v>4</v>
      </c>
      <c r="Q35" s="36">
        <v>0</v>
      </c>
      <c r="R35" s="36">
        <v>0</v>
      </c>
      <c r="S35" s="36">
        <v>0</v>
      </c>
      <c r="T35" s="35"/>
      <c r="U35" s="35"/>
      <c r="V35" s="35"/>
      <c r="W35" s="35"/>
      <c r="X35" s="35"/>
      <c r="Y35" s="35"/>
      <c r="Z35" s="35"/>
      <c r="AA35" s="35"/>
      <c r="AB35" s="25"/>
      <c r="AC35" s="25"/>
      <c r="AD35" s="44">
        <f t="shared" si="0"/>
        <v>32</v>
      </c>
      <c r="AE35" s="2" t="s">
        <v>185</v>
      </c>
    </row>
    <row r="36" spans="1:31" s="1" customFormat="1">
      <c r="A36" s="34" t="s">
        <v>63</v>
      </c>
      <c r="B36" s="43" t="s">
        <v>109</v>
      </c>
      <c r="C36" s="36">
        <v>7</v>
      </c>
      <c r="D36" s="36">
        <v>0</v>
      </c>
      <c r="E36" s="36">
        <v>0</v>
      </c>
      <c r="F36" s="35"/>
      <c r="G36" s="35"/>
      <c r="H36" s="35"/>
      <c r="I36" s="35"/>
      <c r="J36" s="35"/>
      <c r="K36" s="35"/>
      <c r="L36" s="35"/>
      <c r="M36" s="35"/>
      <c r="N36" s="36">
        <v>2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5"/>
      <c r="U36" s="35"/>
      <c r="V36" s="35"/>
      <c r="W36" s="35"/>
      <c r="X36" s="35"/>
      <c r="Y36" s="35"/>
      <c r="Z36" s="35"/>
      <c r="AA36" s="35"/>
      <c r="AB36" s="25"/>
      <c r="AC36" s="25"/>
      <c r="AD36" s="44">
        <f t="shared" si="0"/>
        <v>9</v>
      </c>
      <c r="AE36" s="2" t="s">
        <v>185</v>
      </c>
    </row>
    <row r="37" spans="1:31" s="1" customFormat="1">
      <c r="A37" s="34" t="s">
        <v>64</v>
      </c>
      <c r="B37" s="43" t="s">
        <v>162</v>
      </c>
      <c r="C37" s="36">
        <v>5.8999999999999915</v>
      </c>
      <c r="D37" s="36">
        <v>0</v>
      </c>
      <c r="E37" s="36">
        <v>0</v>
      </c>
      <c r="F37" s="35"/>
      <c r="G37" s="35"/>
      <c r="H37" s="35"/>
      <c r="I37" s="35"/>
      <c r="J37" s="35"/>
      <c r="K37" s="35"/>
      <c r="L37" s="35"/>
      <c r="M37" s="35"/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5"/>
      <c r="U37" s="35"/>
      <c r="V37" s="35"/>
      <c r="W37" s="35"/>
      <c r="X37" s="35"/>
      <c r="Y37" s="35"/>
      <c r="Z37" s="35"/>
      <c r="AA37" s="35"/>
      <c r="AB37" s="25"/>
      <c r="AC37" s="25"/>
      <c r="AD37" s="44">
        <f t="shared" si="0"/>
        <v>5.8999999999999915</v>
      </c>
      <c r="AE37" s="2" t="s">
        <v>185</v>
      </c>
    </row>
    <row r="38" spans="1:31" s="1" customFormat="1">
      <c r="A38" s="34" t="s">
        <v>65</v>
      </c>
      <c r="B38" s="43" t="s">
        <v>160</v>
      </c>
      <c r="C38" s="36">
        <v>0</v>
      </c>
      <c r="D38" s="36">
        <v>8</v>
      </c>
      <c r="E38" s="36">
        <v>4.9999999999999822E-2</v>
      </c>
      <c r="F38" s="35"/>
      <c r="G38" s="35"/>
      <c r="H38" s="35"/>
      <c r="I38" s="35"/>
      <c r="J38" s="35"/>
      <c r="K38" s="35"/>
      <c r="L38" s="35"/>
      <c r="M38" s="35"/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8</v>
      </c>
      <c r="T38" s="35"/>
      <c r="U38" s="35"/>
      <c r="V38" s="35"/>
      <c r="W38" s="35"/>
      <c r="X38" s="35"/>
      <c r="Y38" s="35"/>
      <c r="Z38" s="35"/>
      <c r="AA38" s="35"/>
      <c r="AB38" s="25"/>
      <c r="AC38" s="25"/>
      <c r="AD38" s="44">
        <f t="shared" si="0"/>
        <v>16.05</v>
      </c>
      <c r="AE38" s="2" t="s">
        <v>185</v>
      </c>
    </row>
    <row r="39" spans="1:31" s="1" customFormat="1">
      <c r="A39" s="34" t="s">
        <v>113</v>
      </c>
      <c r="B39" s="43" t="s">
        <v>114</v>
      </c>
      <c r="C39" s="36">
        <v>0</v>
      </c>
      <c r="D39" s="36">
        <v>0</v>
      </c>
      <c r="E39" s="36">
        <v>0</v>
      </c>
      <c r="F39" s="35"/>
      <c r="G39" s="35"/>
      <c r="H39" s="35"/>
      <c r="I39" s="35"/>
      <c r="J39" s="35"/>
      <c r="K39" s="35"/>
      <c r="L39" s="35"/>
      <c r="M39" s="35"/>
      <c r="N39" s="36">
        <v>0</v>
      </c>
      <c r="O39" s="36">
        <v>8</v>
      </c>
      <c r="P39" s="36">
        <v>0</v>
      </c>
      <c r="Q39" s="36">
        <v>0</v>
      </c>
      <c r="R39" s="36">
        <v>0</v>
      </c>
      <c r="S39" s="36">
        <v>0</v>
      </c>
      <c r="T39" s="35"/>
      <c r="U39" s="35"/>
      <c r="V39" s="35"/>
      <c r="W39" s="35"/>
      <c r="X39" s="35"/>
      <c r="Y39" s="35"/>
      <c r="Z39" s="35"/>
      <c r="AA39" s="35"/>
      <c r="AB39" s="25"/>
      <c r="AC39" s="25"/>
      <c r="AD39" s="44">
        <f t="shared" si="0"/>
        <v>8</v>
      </c>
      <c r="AE39" s="2" t="s">
        <v>185</v>
      </c>
    </row>
    <row r="40" spans="1:31" s="1" customFormat="1">
      <c r="A40" s="34" t="s">
        <v>66</v>
      </c>
      <c r="B40" s="43" t="s">
        <v>115</v>
      </c>
      <c r="C40" s="36">
        <v>5</v>
      </c>
      <c r="D40" s="36">
        <v>0</v>
      </c>
      <c r="E40" s="36">
        <v>0</v>
      </c>
      <c r="F40" s="35"/>
      <c r="G40" s="35"/>
      <c r="H40" s="35"/>
      <c r="I40" s="35"/>
      <c r="J40" s="35"/>
      <c r="K40" s="35"/>
      <c r="L40" s="35"/>
      <c r="M40" s="35"/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5"/>
      <c r="U40" s="35"/>
      <c r="V40" s="35"/>
      <c r="W40" s="35"/>
      <c r="X40" s="35"/>
      <c r="Y40" s="35"/>
      <c r="Z40" s="35"/>
      <c r="AA40" s="35"/>
      <c r="AB40" s="25"/>
      <c r="AC40" s="25"/>
      <c r="AD40" s="44">
        <f t="shared" si="0"/>
        <v>5</v>
      </c>
      <c r="AE40" s="2" t="s">
        <v>185</v>
      </c>
    </row>
    <row r="41" spans="1:31" s="1" customFormat="1">
      <c r="A41" s="34" t="s">
        <v>19</v>
      </c>
      <c r="B41" s="43" t="s">
        <v>116</v>
      </c>
      <c r="C41" s="36">
        <v>10</v>
      </c>
      <c r="D41" s="36">
        <v>0</v>
      </c>
      <c r="E41" s="36">
        <v>0</v>
      </c>
      <c r="F41" s="35"/>
      <c r="G41" s="35"/>
      <c r="H41" s="35"/>
      <c r="I41" s="35"/>
      <c r="J41" s="35"/>
      <c r="K41" s="35"/>
      <c r="L41" s="35"/>
      <c r="M41" s="35"/>
      <c r="N41" s="36">
        <v>0</v>
      </c>
      <c r="O41" s="36">
        <v>0</v>
      </c>
      <c r="P41" s="36">
        <v>4</v>
      </c>
      <c r="Q41" s="36">
        <v>0</v>
      </c>
      <c r="R41" s="36">
        <v>0</v>
      </c>
      <c r="S41" s="36">
        <v>0</v>
      </c>
      <c r="T41" s="35"/>
      <c r="U41" s="35"/>
      <c r="V41" s="35"/>
      <c r="W41" s="35"/>
      <c r="X41" s="35"/>
      <c r="Y41" s="35"/>
      <c r="Z41" s="35"/>
      <c r="AA41" s="35"/>
      <c r="AB41" s="25"/>
      <c r="AC41" s="25"/>
      <c r="AD41" s="44">
        <f t="shared" si="0"/>
        <v>14</v>
      </c>
      <c r="AE41" s="2" t="s">
        <v>185</v>
      </c>
    </row>
    <row r="42" spans="1:31" s="1" customFormat="1">
      <c r="A42" s="34" t="s">
        <v>68</v>
      </c>
      <c r="B42" s="43" t="s">
        <v>117</v>
      </c>
      <c r="C42" s="36">
        <v>4.0400000000000009</v>
      </c>
      <c r="D42" s="36">
        <v>0</v>
      </c>
      <c r="E42" s="36">
        <v>0</v>
      </c>
      <c r="F42" s="35"/>
      <c r="G42" s="35"/>
      <c r="H42" s="35"/>
      <c r="I42" s="35"/>
      <c r="J42" s="35"/>
      <c r="K42" s="35"/>
      <c r="L42" s="35"/>
      <c r="M42" s="35"/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5"/>
      <c r="U42" s="35"/>
      <c r="V42" s="35"/>
      <c r="W42" s="35"/>
      <c r="X42" s="35"/>
      <c r="Y42" s="35"/>
      <c r="Z42" s="35"/>
      <c r="AA42" s="35"/>
      <c r="AB42" s="25"/>
      <c r="AC42" s="25"/>
      <c r="AD42" s="44">
        <f t="shared" si="0"/>
        <v>4.0400000000000009</v>
      </c>
      <c r="AE42" s="2" t="s">
        <v>185</v>
      </c>
    </row>
    <row r="43" spans="1:31" s="1" customFormat="1">
      <c r="A43" s="34" t="s">
        <v>69</v>
      </c>
      <c r="B43" s="43" t="s">
        <v>174</v>
      </c>
      <c r="C43" s="36">
        <v>4</v>
      </c>
      <c r="D43" s="36">
        <v>0</v>
      </c>
      <c r="E43" s="36">
        <v>0</v>
      </c>
      <c r="F43" s="35"/>
      <c r="G43" s="35"/>
      <c r="H43" s="35"/>
      <c r="I43" s="35"/>
      <c r="J43" s="35"/>
      <c r="K43" s="35"/>
      <c r="L43" s="35"/>
      <c r="M43" s="35"/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5"/>
      <c r="U43" s="35"/>
      <c r="V43" s="35"/>
      <c r="W43" s="35"/>
      <c r="X43" s="35"/>
      <c r="Y43" s="35"/>
      <c r="Z43" s="35"/>
      <c r="AA43" s="35"/>
      <c r="AB43" s="25"/>
      <c r="AC43" s="25"/>
      <c r="AD43" s="44">
        <f t="shared" si="0"/>
        <v>4</v>
      </c>
      <c r="AE43" s="2" t="s">
        <v>185</v>
      </c>
    </row>
    <row r="44" spans="1:31" s="1" customFormat="1">
      <c r="A44" s="34" t="s">
        <v>71</v>
      </c>
      <c r="B44" s="43" t="s">
        <v>118</v>
      </c>
      <c r="C44" s="36">
        <v>2.15</v>
      </c>
      <c r="D44" s="36">
        <v>0</v>
      </c>
      <c r="E44" s="36">
        <v>0</v>
      </c>
      <c r="F44" s="35"/>
      <c r="G44" s="35"/>
      <c r="H44" s="35"/>
      <c r="I44" s="35"/>
      <c r="J44" s="35"/>
      <c r="K44" s="35"/>
      <c r="L44" s="35"/>
      <c r="M44" s="35"/>
      <c r="N44" s="36">
        <v>0</v>
      </c>
      <c r="O44" s="36">
        <v>0</v>
      </c>
      <c r="P44" s="36">
        <v>1.52</v>
      </c>
      <c r="Q44" s="36">
        <v>0</v>
      </c>
      <c r="R44" s="36">
        <v>0</v>
      </c>
      <c r="S44" s="36">
        <v>0</v>
      </c>
      <c r="T44" s="35"/>
      <c r="U44" s="35"/>
      <c r="V44" s="35"/>
      <c r="W44" s="35"/>
      <c r="X44" s="35"/>
      <c r="Y44" s="35"/>
      <c r="Z44" s="35"/>
      <c r="AA44" s="35"/>
      <c r="AB44" s="25"/>
      <c r="AC44" s="25"/>
      <c r="AD44" s="44">
        <f t="shared" si="0"/>
        <v>3.67</v>
      </c>
      <c r="AE44" s="2" t="s">
        <v>185</v>
      </c>
    </row>
    <row r="45" spans="1:31" s="1" customFormat="1">
      <c r="A45" s="34" t="s">
        <v>72</v>
      </c>
      <c r="B45" s="43" t="s">
        <v>119</v>
      </c>
      <c r="C45" s="36">
        <v>0</v>
      </c>
      <c r="D45" s="36">
        <v>0</v>
      </c>
      <c r="E45" s="36">
        <v>0</v>
      </c>
      <c r="F45" s="35"/>
      <c r="G45" s="35"/>
      <c r="H45" s="35"/>
      <c r="I45" s="35"/>
      <c r="J45" s="35"/>
      <c r="K45" s="35"/>
      <c r="L45" s="35"/>
      <c r="M45" s="35"/>
      <c r="N45" s="36">
        <v>0.02</v>
      </c>
      <c r="O45" s="36">
        <v>7.98</v>
      </c>
      <c r="P45" s="36">
        <v>0</v>
      </c>
      <c r="Q45" s="36">
        <v>0</v>
      </c>
      <c r="R45" s="36">
        <v>0</v>
      </c>
      <c r="S45" s="36">
        <v>0</v>
      </c>
      <c r="T45" s="35"/>
      <c r="U45" s="35"/>
      <c r="V45" s="35"/>
      <c r="W45" s="35"/>
      <c r="X45" s="35"/>
      <c r="Y45" s="35"/>
      <c r="Z45" s="35"/>
      <c r="AA45" s="35"/>
      <c r="AB45" s="25"/>
      <c r="AC45" s="25"/>
      <c r="AD45" s="44">
        <f t="shared" si="0"/>
        <v>8</v>
      </c>
      <c r="AE45" s="2" t="s">
        <v>185</v>
      </c>
    </row>
    <row r="46" spans="1:31" s="1" customFormat="1">
      <c r="A46" s="34" t="s">
        <v>120</v>
      </c>
      <c r="B46" s="43" t="s">
        <v>121</v>
      </c>
      <c r="C46" s="36">
        <v>0</v>
      </c>
      <c r="D46" s="36">
        <v>0</v>
      </c>
      <c r="E46" s="36">
        <v>0</v>
      </c>
      <c r="F46" s="35"/>
      <c r="G46" s="35"/>
      <c r="H46" s="35"/>
      <c r="I46" s="35"/>
      <c r="J46" s="35"/>
      <c r="K46" s="35"/>
      <c r="L46" s="35"/>
      <c r="M46" s="35"/>
      <c r="N46" s="36">
        <v>0</v>
      </c>
      <c r="O46" s="36">
        <v>16</v>
      </c>
      <c r="P46" s="36">
        <v>0</v>
      </c>
      <c r="Q46" s="36">
        <v>0</v>
      </c>
      <c r="R46" s="36">
        <v>0</v>
      </c>
      <c r="S46" s="36">
        <v>0</v>
      </c>
      <c r="T46" s="35"/>
      <c r="U46" s="35"/>
      <c r="V46" s="35"/>
      <c r="W46" s="35"/>
      <c r="X46" s="35"/>
      <c r="Y46" s="35"/>
      <c r="Z46" s="35"/>
      <c r="AA46" s="35"/>
      <c r="AB46" s="25"/>
      <c r="AC46" s="25"/>
      <c r="AD46" s="44">
        <f t="shared" si="0"/>
        <v>16</v>
      </c>
      <c r="AE46" s="2" t="s">
        <v>185</v>
      </c>
    </row>
    <row r="47" spans="1:31" s="1" customFormat="1">
      <c r="A47" s="34" t="s">
        <v>122</v>
      </c>
      <c r="B47" s="43" t="s">
        <v>123</v>
      </c>
      <c r="C47" s="36">
        <v>8</v>
      </c>
      <c r="D47" s="36">
        <v>8</v>
      </c>
      <c r="E47" s="36">
        <v>6</v>
      </c>
      <c r="F47" s="35"/>
      <c r="G47" s="35"/>
      <c r="H47" s="35"/>
      <c r="I47" s="35"/>
      <c r="J47" s="35"/>
      <c r="K47" s="35"/>
      <c r="L47" s="35"/>
      <c r="M47" s="35"/>
      <c r="N47" s="36">
        <v>0</v>
      </c>
      <c r="O47" s="36">
        <v>0</v>
      </c>
      <c r="P47" s="36">
        <v>8</v>
      </c>
      <c r="Q47" s="36">
        <v>0</v>
      </c>
      <c r="R47" s="36">
        <v>4</v>
      </c>
      <c r="S47" s="36">
        <v>8</v>
      </c>
      <c r="T47" s="35"/>
      <c r="U47" s="35"/>
      <c r="V47" s="35"/>
      <c r="W47" s="35"/>
      <c r="X47" s="35"/>
      <c r="Y47" s="35"/>
      <c r="Z47" s="35"/>
      <c r="AA47" s="35"/>
      <c r="AB47" s="25"/>
      <c r="AC47" s="25"/>
      <c r="AD47" s="44">
        <f t="shared" si="0"/>
        <v>42</v>
      </c>
      <c r="AE47" s="2" t="s">
        <v>185</v>
      </c>
    </row>
    <row r="48" spans="1:31" s="1" customFormat="1">
      <c r="A48" s="34" t="s">
        <v>73</v>
      </c>
      <c r="B48" s="43" t="s">
        <v>134</v>
      </c>
      <c r="C48" s="36">
        <v>0</v>
      </c>
      <c r="D48" s="36">
        <v>7.22</v>
      </c>
      <c r="E48" s="36">
        <v>0</v>
      </c>
      <c r="F48" s="35"/>
      <c r="G48" s="35"/>
      <c r="H48" s="35"/>
      <c r="I48" s="35"/>
      <c r="J48" s="35"/>
      <c r="K48" s="35"/>
      <c r="L48" s="35"/>
      <c r="M48" s="35"/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5"/>
      <c r="U48" s="35"/>
      <c r="V48" s="35"/>
      <c r="W48" s="35"/>
      <c r="X48" s="35"/>
      <c r="Y48" s="35"/>
      <c r="Z48" s="35"/>
      <c r="AA48" s="35"/>
      <c r="AB48" s="25"/>
      <c r="AC48" s="25"/>
      <c r="AD48" s="44">
        <f t="shared" si="0"/>
        <v>7.22</v>
      </c>
      <c r="AE48" s="2" t="s">
        <v>185</v>
      </c>
    </row>
    <row r="49" spans="1:31" s="1" customFormat="1">
      <c r="A49" s="34" t="s">
        <v>74</v>
      </c>
      <c r="B49" s="43" t="s">
        <v>75</v>
      </c>
      <c r="C49" s="36">
        <v>2.8299999999999983</v>
      </c>
      <c r="D49" s="36">
        <v>7.2200000000000006</v>
      </c>
      <c r="E49" s="36">
        <v>0</v>
      </c>
      <c r="F49" s="35"/>
      <c r="G49" s="35"/>
      <c r="H49" s="35"/>
      <c r="I49" s="35"/>
      <c r="J49" s="35"/>
      <c r="K49" s="35"/>
      <c r="L49" s="35"/>
      <c r="M49" s="35"/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5"/>
      <c r="U49" s="35"/>
      <c r="V49" s="35"/>
      <c r="W49" s="35"/>
      <c r="X49" s="35"/>
      <c r="Y49" s="35"/>
      <c r="Z49" s="35"/>
      <c r="AA49" s="35"/>
      <c r="AB49" s="25"/>
      <c r="AC49" s="25"/>
      <c r="AD49" s="44">
        <f t="shared" si="0"/>
        <v>10.049999999999999</v>
      </c>
      <c r="AE49" s="2" t="s">
        <v>185</v>
      </c>
    </row>
    <row r="50" spans="1:31" s="1" customFormat="1">
      <c r="A50" s="34" t="s">
        <v>76</v>
      </c>
      <c r="B50" s="43" t="s">
        <v>135</v>
      </c>
      <c r="C50" s="36">
        <v>0</v>
      </c>
      <c r="D50" s="36">
        <v>8</v>
      </c>
      <c r="E50" s="36">
        <v>4</v>
      </c>
      <c r="F50" s="35"/>
      <c r="G50" s="35"/>
      <c r="H50" s="35"/>
      <c r="I50" s="35"/>
      <c r="J50" s="35"/>
      <c r="K50" s="35"/>
      <c r="L50" s="35"/>
      <c r="M50" s="35"/>
      <c r="N50" s="36">
        <v>4</v>
      </c>
      <c r="O50" s="36">
        <v>0</v>
      </c>
      <c r="P50" s="36">
        <v>0</v>
      </c>
      <c r="Q50" s="36">
        <v>0</v>
      </c>
      <c r="R50" s="36">
        <v>4</v>
      </c>
      <c r="S50" s="36">
        <v>8</v>
      </c>
      <c r="T50" s="35"/>
      <c r="U50" s="35"/>
      <c r="V50" s="35"/>
      <c r="W50" s="35"/>
      <c r="X50" s="35"/>
      <c r="Y50" s="35"/>
      <c r="Z50" s="35"/>
      <c r="AA50" s="35"/>
      <c r="AB50" s="25"/>
      <c r="AC50" s="25"/>
      <c r="AD50" s="44">
        <f t="shared" si="0"/>
        <v>28</v>
      </c>
      <c r="AE50" s="2" t="s">
        <v>185</v>
      </c>
    </row>
    <row r="51" spans="1:31" s="1" customFormat="1">
      <c r="A51" s="34" t="s">
        <v>124</v>
      </c>
      <c r="B51" s="43" t="s">
        <v>125</v>
      </c>
      <c r="C51" s="36">
        <v>0</v>
      </c>
      <c r="D51" s="36">
        <v>0</v>
      </c>
      <c r="E51" s="36">
        <v>0</v>
      </c>
      <c r="F51" s="35"/>
      <c r="G51" s="35"/>
      <c r="H51" s="35"/>
      <c r="I51" s="35"/>
      <c r="J51" s="35"/>
      <c r="K51" s="35"/>
      <c r="L51" s="35"/>
      <c r="M51" s="35"/>
      <c r="N51" s="36">
        <v>0</v>
      </c>
      <c r="O51" s="36">
        <v>8</v>
      </c>
      <c r="P51" s="36">
        <v>0</v>
      </c>
      <c r="Q51" s="36">
        <v>0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25"/>
      <c r="AC51" s="25"/>
      <c r="AD51" s="44">
        <f t="shared" si="0"/>
        <v>8</v>
      </c>
      <c r="AE51" s="2" t="s">
        <v>185</v>
      </c>
    </row>
    <row r="52" spans="1:31" s="1" customFormat="1">
      <c r="A52" s="34" t="s">
        <v>77</v>
      </c>
      <c r="B52" s="43" t="s">
        <v>126</v>
      </c>
      <c r="C52" s="36">
        <v>4.07</v>
      </c>
      <c r="D52" s="36">
        <v>0</v>
      </c>
      <c r="E52" s="36">
        <v>0</v>
      </c>
      <c r="F52" s="35"/>
      <c r="G52" s="35"/>
      <c r="H52" s="35"/>
      <c r="I52" s="35"/>
      <c r="J52" s="35"/>
      <c r="K52" s="35"/>
      <c r="L52" s="35"/>
      <c r="M52" s="35"/>
      <c r="N52" s="36">
        <v>0</v>
      </c>
      <c r="O52" s="36">
        <v>0</v>
      </c>
      <c r="P52" s="36">
        <v>3.9999999999999996</v>
      </c>
      <c r="Q52" s="36">
        <v>0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25"/>
      <c r="AC52" s="25"/>
      <c r="AD52" s="44">
        <f t="shared" si="0"/>
        <v>8.07</v>
      </c>
      <c r="AE52" s="2" t="s">
        <v>185</v>
      </c>
    </row>
    <row r="53" spans="1:31" s="1" customFormat="1">
      <c r="A53" s="34" t="s">
        <v>78</v>
      </c>
      <c r="B53" s="43" t="s">
        <v>127</v>
      </c>
      <c r="C53" s="36">
        <v>2</v>
      </c>
      <c r="D53" s="36">
        <v>0</v>
      </c>
      <c r="E53" s="36">
        <v>0</v>
      </c>
      <c r="F53" s="35"/>
      <c r="G53" s="35"/>
      <c r="H53" s="35"/>
      <c r="I53" s="35"/>
      <c r="J53" s="35"/>
      <c r="K53" s="35"/>
      <c r="L53" s="35"/>
      <c r="M53" s="35"/>
      <c r="N53" s="36">
        <v>-2.9999999999999361E-2</v>
      </c>
      <c r="O53" s="36">
        <v>0</v>
      </c>
      <c r="P53" s="36">
        <v>0</v>
      </c>
      <c r="Q53" s="36"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25"/>
      <c r="AC53" s="25"/>
      <c r="AD53" s="44">
        <f t="shared" si="0"/>
        <v>1.9700000000000006</v>
      </c>
      <c r="AE53" s="2" t="s">
        <v>185</v>
      </c>
    </row>
    <row r="54" spans="1:31" s="1" customFormat="1">
      <c r="A54" s="34" t="s">
        <v>79</v>
      </c>
      <c r="B54" s="43" t="s">
        <v>128</v>
      </c>
      <c r="C54" s="36">
        <v>0</v>
      </c>
      <c r="D54" s="36">
        <v>0</v>
      </c>
      <c r="E54" s="36">
        <v>0</v>
      </c>
      <c r="F54" s="35"/>
      <c r="G54" s="35"/>
      <c r="H54" s="35"/>
      <c r="I54" s="35"/>
      <c r="J54" s="35"/>
      <c r="K54" s="35"/>
      <c r="L54" s="35"/>
      <c r="M54" s="35"/>
      <c r="N54" s="36">
        <v>0</v>
      </c>
      <c r="O54" s="36">
        <v>8</v>
      </c>
      <c r="P54" s="36">
        <v>0</v>
      </c>
      <c r="Q54" s="36">
        <v>0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25"/>
      <c r="AC54" s="25"/>
      <c r="AD54" s="44">
        <f t="shared" si="0"/>
        <v>8</v>
      </c>
      <c r="AE54" s="2" t="s">
        <v>185</v>
      </c>
    </row>
    <row r="55" spans="1:31" s="1" customFormat="1">
      <c r="A55" s="34" t="s">
        <v>81</v>
      </c>
      <c r="B55" s="43" t="s">
        <v>161</v>
      </c>
      <c r="C55" s="36">
        <v>21.699999999999996</v>
      </c>
      <c r="D55" s="36">
        <v>0</v>
      </c>
      <c r="E55" s="36">
        <v>0</v>
      </c>
      <c r="F55" s="35"/>
      <c r="G55" s="35"/>
      <c r="H55" s="35"/>
      <c r="I55" s="35"/>
      <c r="J55" s="35"/>
      <c r="K55" s="35"/>
      <c r="L55" s="35"/>
      <c r="M55" s="35"/>
      <c r="N55" s="36">
        <v>0</v>
      </c>
      <c r="O55" s="36">
        <v>8</v>
      </c>
      <c r="P55" s="36">
        <v>8</v>
      </c>
      <c r="Q55" s="36">
        <v>0</v>
      </c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25"/>
      <c r="AC55" s="25"/>
      <c r="AD55" s="44">
        <f t="shared" si="0"/>
        <v>37.699999999999996</v>
      </c>
      <c r="AE55" s="2" t="s">
        <v>185</v>
      </c>
    </row>
    <row r="56" spans="1:31" s="2" customFormat="1" ht="12.75">
      <c r="A56" s="2" t="s">
        <v>183</v>
      </c>
      <c r="C56" s="45">
        <f t="shared" ref="C56:AC56" si="1">SUM(C9:C55)</f>
        <v>239.75999999999993</v>
      </c>
      <c r="D56" s="45">
        <f t="shared" si="1"/>
        <v>46.44</v>
      </c>
      <c r="E56" s="45">
        <f t="shared" si="1"/>
        <v>10.050000000000001</v>
      </c>
      <c r="F56" s="45">
        <f t="shared" si="1"/>
        <v>0</v>
      </c>
      <c r="G56" s="45">
        <f t="shared" si="1"/>
        <v>0</v>
      </c>
      <c r="H56" s="45">
        <f t="shared" si="1"/>
        <v>0</v>
      </c>
      <c r="I56" s="45">
        <f t="shared" si="1"/>
        <v>0</v>
      </c>
      <c r="J56" s="45">
        <f t="shared" si="1"/>
        <v>0</v>
      </c>
      <c r="K56" s="45">
        <f t="shared" si="1"/>
        <v>0</v>
      </c>
      <c r="L56" s="45">
        <f t="shared" si="1"/>
        <v>0</v>
      </c>
      <c r="M56" s="45">
        <f t="shared" si="1"/>
        <v>0</v>
      </c>
      <c r="N56" s="45">
        <f t="shared" si="1"/>
        <v>17.990000000000002</v>
      </c>
      <c r="O56" s="45">
        <f t="shared" si="1"/>
        <v>125.98</v>
      </c>
      <c r="P56" s="45">
        <f t="shared" si="1"/>
        <v>69.599999999999994</v>
      </c>
      <c r="Q56" s="45">
        <f t="shared" si="1"/>
        <v>2.2200000000000006</v>
      </c>
      <c r="R56" s="45">
        <f t="shared" si="1"/>
        <v>8</v>
      </c>
      <c r="S56" s="45">
        <f t="shared" si="1"/>
        <v>32</v>
      </c>
      <c r="T56" s="45">
        <f t="shared" si="1"/>
        <v>0</v>
      </c>
      <c r="U56" s="45">
        <f t="shared" si="1"/>
        <v>0</v>
      </c>
      <c r="V56" s="45">
        <f t="shared" si="1"/>
        <v>0</v>
      </c>
      <c r="W56" s="45">
        <f t="shared" si="1"/>
        <v>0</v>
      </c>
      <c r="X56" s="45">
        <f t="shared" si="1"/>
        <v>0</v>
      </c>
      <c r="Y56" s="45">
        <f t="shared" si="1"/>
        <v>0</v>
      </c>
      <c r="Z56" s="45">
        <f t="shared" si="1"/>
        <v>0</v>
      </c>
      <c r="AA56" s="45">
        <f t="shared" si="1"/>
        <v>0</v>
      </c>
      <c r="AB56" s="45">
        <f t="shared" si="1"/>
        <v>0</v>
      </c>
      <c r="AC56" s="45">
        <f t="shared" si="1"/>
        <v>0</v>
      </c>
      <c r="AD56" s="45">
        <f>SUM(AD9:AD55)</f>
        <v>552.04000000000019</v>
      </c>
    </row>
    <row r="9328" spans="1:52">
      <c r="A9328" s="22"/>
      <c r="B9328" s="22"/>
      <c r="C9328" s="23"/>
      <c r="D9328" s="23"/>
      <c r="E9328" s="23"/>
      <c r="F9328" s="23"/>
      <c r="G9328" s="23"/>
      <c r="H9328" s="23"/>
      <c r="I9328" s="23"/>
      <c r="J9328" s="23"/>
      <c r="K9328" s="23"/>
      <c r="L9328" s="23"/>
      <c r="M9328" s="23"/>
      <c r="N9328" s="23"/>
      <c r="O9328" s="23"/>
      <c r="P9328" s="23"/>
      <c r="Q9328" s="23"/>
      <c r="R9328" s="23"/>
      <c r="S9328" s="23"/>
      <c r="T9328" s="23"/>
      <c r="U9328" s="23"/>
      <c r="V9328" s="23"/>
      <c r="W9328" s="23"/>
      <c r="X9328" s="23"/>
      <c r="Y9328" s="23"/>
      <c r="Z9328" s="23"/>
      <c r="AA9328" s="23"/>
      <c r="AB9328" s="23"/>
      <c r="AC9328" s="23"/>
      <c r="AD9328" s="22"/>
      <c r="AE9328" s="13"/>
      <c r="AF9328" s="13"/>
      <c r="AG9328" s="13"/>
      <c r="AH9328" s="13"/>
      <c r="AI9328" s="13"/>
      <c r="AJ9328" s="13"/>
      <c r="AK9328" s="13"/>
      <c r="AL9328" s="13"/>
      <c r="AM9328" s="13"/>
      <c r="AN9328" s="13"/>
      <c r="AO9328" s="13"/>
      <c r="AP9328" s="13"/>
      <c r="AQ9328" s="13"/>
      <c r="AR9328" s="13"/>
      <c r="AS9328" s="13"/>
      <c r="AT9328" s="13"/>
      <c r="AU9328" s="13"/>
      <c r="AV9328" s="13"/>
      <c r="AW9328" s="13"/>
      <c r="AX9328" s="13"/>
      <c r="AY9328" s="13"/>
      <c r="AZ9328" s="13"/>
    </row>
  </sheetData>
  <mergeCells count="17"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  <mergeCell ref="X6:Y6"/>
    <mergeCell ref="Z6:AA6"/>
    <mergeCell ref="C5:M5"/>
    <mergeCell ref="N5:O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B97A-211F-410E-A045-7D770E9F9555}">
  <sheetPr>
    <tabColor theme="9" tint="0.39997558519241921"/>
  </sheetPr>
  <dimension ref="A1:AZ9351"/>
  <sheetViews>
    <sheetView zoomScale="69" zoomScaleNormal="69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27" sqref="G27"/>
    </sheetView>
  </sheetViews>
  <sheetFormatPr defaultColWidth="9.140625" defaultRowHeight="15"/>
  <cols>
    <col min="1" max="1" width="35.7109375" style="19" bestFit="1" customWidth="1"/>
    <col min="2" max="2" width="43.140625" style="19" bestFit="1" customWidth="1"/>
    <col min="3" max="3" width="11.85546875" style="20" bestFit="1" customWidth="1"/>
    <col min="4" max="4" width="16.28515625" style="20" customWidth="1"/>
    <col min="5" max="5" width="11.5703125" style="20" customWidth="1"/>
    <col min="6" max="6" width="15.7109375" style="20" customWidth="1"/>
    <col min="7" max="7" width="11.28515625" style="20" customWidth="1"/>
    <col min="8" max="8" width="14.5703125" style="20" customWidth="1"/>
    <col min="9" max="9" width="13.5703125" style="20" customWidth="1"/>
    <col min="10" max="10" width="15.85546875" style="20" customWidth="1"/>
    <col min="11" max="11" width="11.42578125" style="20" customWidth="1"/>
    <col min="12" max="12" width="15.85546875" style="20" customWidth="1"/>
    <col min="13" max="13" width="10.140625" style="20" customWidth="1"/>
    <col min="14" max="14" width="12.7109375" style="20" customWidth="1"/>
    <col min="15" max="15" width="17.140625" style="20" customWidth="1"/>
    <col min="16" max="16" width="11.7109375" style="20" customWidth="1"/>
    <col min="17" max="17" width="10.85546875" style="20" customWidth="1"/>
    <col min="18" max="18" width="12.28515625" style="20" customWidth="1"/>
    <col min="19" max="19" width="11.85546875" style="20" customWidth="1"/>
    <col min="20" max="20" width="13.85546875" style="20" customWidth="1"/>
    <col min="21" max="21" width="11.7109375" style="20" customWidth="1"/>
    <col min="22" max="24" width="11.5703125" style="20" customWidth="1"/>
    <col min="25" max="25" width="9.85546875" style="20" customWidth="1"/>
    <col min="26" max="26" width="11.85546875" style="20" customWidth="1"/>
    <col min="27" max="27" width="14.42578125" style="20" customWidth="1"/>
    <col min="28" max="28" width="9.28515625" style="20" customWidth="1"/>
    <col min="29" max="29" width="11.5703125" style="20" customWidth="1"/>
    <col min="30" max="30" width="25.140625" style="19" customWidth="1"/>
  </cols>
  <sheetData>
    <row r="1" spans="1:31">
      <c r="A1" s="2" t="s">
        <v>10</v>
      </c>
      <c r="B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/>
    </row>
    <row r="2" spans="1:31">
      <c r="A2" s="2" t="s">
        <v>15</v>
      </c>
      <c r="B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/>
    </row>
    <row r="3" spans="1:31">
      <c r="A3" s="2" t="s">
        <v>604</v>
      </c>
      <c r="B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/>
    </row>
    <row r="4" spans="1:31" ht="15.75" thickBot="1">
      <c r="A4"/>
      <c r="B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/>
    </row>
    <row r="5" spans="1:31" s="5" customFormat="1" ht="12.75">
      <c r="A5" s="3"/>
      <c r="B5" s="4"/>
      <c r="C5" s="79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80" t="s">
        <v>20</v>
      </c>
      <c r="O5" s="80"/>
      <c r="P5" s="79" t="s">
        <v>8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3" t="s">
        <v>2</v>
      </c>
    </row>
    <row r="6" spans="1:31" s="5" customFormat="1" ht="12.75">
      <c r="A6" s="6"/>
      <c r="B6" s="7"/>
      <c r="C6" s="76" t="s">
        <v>11</v>
      </c>
      <c r="D6" s="76" t="s">
        <v>4</v>
      </c>
      <c r="E6" s="76"/>
      <c r="F6" s="76" t="s">
        <v>5</v>
      </c>
      <c r="G6" s="76"/>
      <c r="H6" s="76" t="s">
        <v>21</v>
      </c>
      <c r="I6" s="76"/>
      <c r="J6" s="76" t="s">
        <v>6</v>
      </c>
      <c r="K6" s="76"/>
      <c r="L6" s="76" t="s">
        <v>22</v>
      </c>
      <c r="M6" s="76"/>
      <c r="N6" s="81"/>
      <c r="O6" s="81"/>
      <c r="P6" s="78" t="s">
        <v>9</v>
      </c>
      <c r="Q6" s="78"/>
      <c r="R6" s="78" t="s">
        <v>4</v>
      </c>
      <c r="S6" s="78"/>
      <c r="T6" s="78" t="s">
        <v>5</v>
      </c>
      <c r="U6" s="78"/>
      <c r="V6" s="78" t="s">
        <v>21</v>
      </c>
      <c r="W6" s="78"/>
      <c r="X6" s="78" t="s">
        <v>6</v>
      </c>
      <c r="Y6" s="78"/>
      <c r="Z6" s="78" t="s">
        <v>22</v>
      </c>
      <c r="AA6" s="78"/>
      <c r="AB6" s="78" t="s">
        <v>16</v>
      </c>
      <c r="AC6" s="78"/>
      <c r="AD6" s="74"/>
    </row>
    <row r="7" spans="1:31" s="5" customFormat="1" ht="13.5" thickBot="1">
      <c r="A7" s="11" t="s">
        <v>23</v>
      </c>
      <c r="B7" s="8" t="s">
        <v>24</v>
      </c>
      <c r="C7" s="77"/>
      <c r="D7" s="24" t="s">
        <v>12</v>
      </c>
      <c r="E7" s="24" t="s">
        <v>25</v>
      </c>
      <c r="F7" s="24" t="s">
        <v>12</v>
      </c>
      <c r="G7" s="24" t="s">
        <v>25</v>
      </c>
      <c r="H7" s="24" t="s">
        <v>12</v>
      </c>
      <c r="I7" s="24" t="s">
        <v>25</v>
      </c>
      <c r="J7" s="24" t="s">
        <v>12</v>
      </c>
      <c r="K7" s="24" t="s">
        <v>25</v>
      </c>
      <c r="L7" s="24" t="s">
        <v>12</v>
      </c>
      <c r="M7" s="24" t="s">
        <v>25</v>
      </c>
      <c r="N7" s="9" t="s">
        <v>13</v>
      </c>
      <c r="O7" s="9" t="s">
        <v>14</v>
      </c>
      <c r="P7" s="10" t="s">
        <v>13</v>
      </c>
      <c r="Q7" s="10" t="s">
        <v>14</v>
      </c>
      <c r="R7" s="10" t="s">
        <v>13</v>
      </c>
      <c r="S7" s="10" t="s">
        <v>14</v>
      </c>
      <c r="T7" s="10" t="s">
        <v>13</v>
      </c>
      <c r="U7" s="10" t="s">
        <v>14</v>
      </c>
      <c r="V7" s="10" t="s">
        <v>13</v>
      </c>
      <c r="W7" s="10" t="s">
        <v>14</v>
      </c>
      <c r="X7" s="10" t="s">
        <v>13</v>
      </c>
      <c r="Y7" s="10" t="s">
        <v>14</v>
      </c>
      <c r="Z7" s="10" t="s">
        <v>13</v>
      </c>
      <c r="AA7" s="10" t="s">
        <v>14</v>
      </c>
      <c r="AB7" s="10" t="s">
        <v>26</v>
      </c>
      <c r="AC7" s="10" t="s">
        <v>27</v>
      </c>
      <c r="AD7" s="75"/>
    </row>
    <row r="8" spans="1:31" s="2" customFormat="1" ht="12.75" hidden="1">
      <c r="A8" s="46" t="s">
        <v>28</v>
      </c>
      <c r="B8" s="46" t="s">
        <v>24</v>
      </c>
      <c r="C8" s="47" t="s">
        <v>190</v>
      </c>
      <c r="D8" s="47" t="s">
        <v>191</v>
      </c>
      <c r="E8" s="47" t="s">
        <v>192</v>
      </c>
      <c r="F8" s="47" t="s">
        <v>193</v>
      </c>
      <c r="G8" s="47" t="s">
        <v>194</v>
      </c>
      <c r="H8" s="47" t="s">
        <v>195</v>
      </c>
      <c r="I8" s="47" t="s">
        <v>196</v>
      </c>
      <c r="J8" s="47" t="s">
        <v>197</v>
      </c>
      <c r="K8" s="47" t="s">
        <v>198</v>
      </c>
      <c r="L8" s="47" t="s">
        <v>199</v>
      </c>
      <c r="M8" s="47" t="s">
        <v>200</v>
      </c>
      <c r="N8" s="47" t="s">
        <v>201</v>
      </c>
      <c r="O8" s="47" t="s">
        <v>202</v>
      </c>
      <c r="P8" s="47" t="s">
        <v>203</v>
      </c>
      <c r="Q8" s="47" t="s">
        <v>204</v>
      </c>
      <c r="R8" s="47" t="s">
        <v>205</v>
      </c>
      <c r="S8" s="47" t="s">
        <v>206</v>
      </c>
      <c r="T8" s="47" t="s">
        <v>207</v>
      </c>
      <c r="U8" s="47" t="s">
        <v>208</v>
      </c>
      <c r="V8" s="47" t="s">
        <v>209</v>
      </c>
      <c r="W8" s="47" t="s">
        <v>210</v>
      </c>
      <c r="X8" s="47" t="s">
        <v>211</v>
      </c>
      <c r="Y8" s="47" t="s">
        <v>212</v>
      </c>
      <c r="Z8" s="47" t="s">
        <v>213</v>
      </c>
      <c r="AA8" s="47" t="s">
        <v>214</v>
      </c>
      <c r="AB8" s="47" t="s">
        <v>215</v>
      </c>
      <c r="AC8" s="47" t="s">
        <v>216</v>
      </c>
      <c r="AD8" s="48" t="s">
        <v>2</v>
      </c>
    </row>
    <row r="9" spans="1:31">
      <c r="A9" s="27" t="s">
        <v>182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8"/>
    </row>
    <row r="10" spans="1:31" s="53" customFormat="1">
      <c r="A10" s="19" t="s">
        <v>169</v>
      </c>
      <c r="B10" s="19" t="s">
        <v>170</v>
      </c>
      <c r="C10" s="51">
        <v>2</v>
      </c>
      <c r="D10" s="51">
        <v>0</v>
      </c>
      <c r="E10" s="51">
        <v>0</v>
      </c>
      <c r="F10" s="52"/>
      <c r="G10" s="52"/>
      <c r="H10" s="52"/>
      <c r="I10" s="52"/>
      <c r="J10" s="52"/>
      <c r="K10" s="52"/>
      <c r="L10" s="52"/>
      <c r="M10" s="52"/>
      <c r="N10" s="51">
        <v>0</v>
      </c>
      <c r="O10" s="52"/>
      <c r="P10" s="51">
        <v>2</v>
      </c>
      <c r="Q10" s="51">
        <v>0.5</v>
      </c>
      <c r="R10" s="51">
        <v>0</v>
      </c>
      <c r="S10" s="51">
        <v>0</v>
      </c>
      <c r="T10" s="52"/>
      <c r="U10" s="52"/>
      <c r="V10" s="52"/>
      <c r="W10" s="52"/>
      <c r="X10" s="52"/>
      <c r="Y10" s="52"/>
      <c r="Z10" s="52"/>
      <c r="AA10" s="52"/>
      <c r="AD10" s="54">
        <f>SUM(C10:AC10)</f>
        <v>4.5</v>
      </c>
      <c r="AE10" s="55" t="s">
        <v>181</v>
      </c>
    </row>
    <row r="11" spans="1:31" s="53" customFormat="1">
      <c r="A11" s="19" t="s">
        <v>368</v>
      </c>
      <c r="B11" s="19" t="s">
        <v>369</v>
      </c>
      <c r="C11" s="51">
        <v>0</v>
      </c>
      <c r="D11" s="51">
        <v>0</v>
      </c>
      <c r="E11" s="51">
        <v>0</v>
      </c>
      <c r="F11" s="52"/>
      <c r="G11" s="52"/>
      <c r="H11" s="52"/>
      <c r="I11" s="52"/>
      <c r="J11" s="52"/>
      <c r="K11" s="52"/>
      <c r="L11" s="52"/>
      <c r="M11" s="52"/>
      <c r="N11" s="51">
        <v>-3.4000000000000004</v>
      </c>
      <c r="O11" s="52"/>
      <c r="P11" s="51">
        <v>0</v>
      </c>
      <c r="Q11" s="51">
        <v>0</v>
      </c>
      <c r="R11" s="51">
        <v>0</v>
      </c>
      <c r="S11" s="51">
        <v>0</v>
      </c>
      <c r="T11" s="52"/>
      <c r="U11" s="52"/>
      <c r="V11" s="52"/>
      <c r="W11" s="52"/>
      <c r="X11" s="52"/>
      <c r="Y11" s="52"/>
      <c r="Z11" s="52"/>
      <c r="AA11" s="52"/>
      <c r="AD11" s="54">
        <f t="shared" ref="AD11:AD74" si="0">SUM(C11:AC11)</f>
        <v>-3.4000000000000004</v>
      </c>
      <c r="AE11" s="55" t="s">
        <v>181</v>
      </c>
    </row>
    <row r="12" spans="1:31" s="53" customFormat="1">
      <c r="A12" s="19" t="s">
        <v>488</v>
      </c>
      <c r="B12" s="19" t="s">
        <v>489</v>
      </c>
      <c r="C12" s="51">
        <v>0</v>
      </c>
      <c r="D12" s="51">
        <v>0</v>
      </c>
      <c r="E12" s="51">
        <v>1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1">
        <v>0</v>
      </c>
      <c r="Q12" s="51">
        <v>0</v>
      </c>
      <c r="R12" s="51">
        <v>0</v>
      </c>
      <c r="S12" s="51">
        <v>0</v>
      </c>
      <c r="T12" s="52"/>
      <c r="U12" s="52"/>
      <c r="V12" s="52"/>
      <c r="W12" s="52"/>
      <c r="X12" s="52"/>
      <c r="Y12" s="52"/>
      <c r="Z12" s="52"/>
      <c r="AA12" s="52"/>
      <c r="AD12" s="54">
        <f t="shared" si="0"/>
        <v>1</v>
      </c>
      <c r="AE12" s="55" t="s">
        <v>181</v>
      </c>
    </row>
    <row r="13" spans="1:31" s="53" customFormat="1">
      <c r="A13" s="19" t="s">
        <v>507</v>
      </c>
      <c r="B13" s="19" t="s">
        <v>508</v>
      </c>
      <c r="C13" s="51">
        <v>2</v>
      </c>
      <c r="D13" s="51">
        <v>0</v>
      </c>
      <c r="E13" s="51">
        <v>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1">
        <v>0.99999999999999956</v>
      </c>
      <c r="Q13" s="51">
        <v>0</v>
      </c>
      <c r="R13" s="51">
        <v>0</v>
      </c>
      <c r="S13" s="51">
        <v>0</v>
      </c>
      <c r="T13" s="52"/>
      <c r="U13" s="52"/>
      <c r="V13" s="52"/>
      <c r="W13" s="52"/>
      <c r="X13" s="52"/>
      <c r="Y13" s="52"/>
      <c r="Z13" s="52"/>
      <c r="AA13" s="52"/>
      <c r="AD13" s="54">
        <f t="shared" si="0"/>
        <v>2.9999999999999996</v>
      </c>
      <c r="AE13" s="55" t="s">
        <v>181</v>
      </c>
    </row>
    <row r="14" spans="1:31" s="53" customFormat="1">
      <c r="A14" s="19" t="s">
        <v>67</v>
      </c>
      <c r="B14" s="19" t="s">
        <v>163</v>
      </c>
      <c r="C14" s="51">
        <v>9.98</v>
      </c>
      <c r="D14" s="51">
        <v>8.0500000000000007</v>
      </c>
      <c r="E14" s="51">
        <v>10.42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1">
        <v>8.4</v>
      </c>
      <c r="Q14" s="51">
        <v>1.58</v>
      </c>
      <c r="R14" s="51">
        <v>4</v>
      </c>
      <c r="S14" s="51">
        <v>7.6</v>
      </c>
      <c r="T14" s="52"/>
      <c r="U14" s="52"/>
      <c r="V14" s="52"/>
      <c r="W14" s="52"/>
      <c r="X14" s="52"/>
      <c r="Y14" s="52"/>
      <c r="Z14" s="52"/>
      <c r="AA14" s="52"/>
      <c r="AD14" s="54">
        <f t="shared" si="0"/>
        <v>50.03</v>
      </c>
      <c r="AE14" s="55" t="s">
        <v>181</v>
      </c>
    </row>
    <row r="15" spans="1:31" s="53" customFormat="1">
      <c r="A15" s="19" t="s">
        <v>88</v>
      </c>
      <c r="B15" s="19" t="s">
        <v>89</v>
      </c>
      <c r="C15" s="51">
        <v>1.75</v>
      </c>
      <c r="D15" s="51">
        <v>0</v>
      </c>
      <c r="E15" s="51">
        <v>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1">
        <v>0.75</v>
      </c>
      <c r="Q15" s="52"/>
      <c r="R15" s="51">
        <v>0</v>
      </c>
      <c r="S15" s="51">
        <v>0</v>
      </c>
      <c r="T15" s="52"/>
      <c r="U15" s="52"/>
      <c r="V15" s="52"/>
      <c r="W15" s="52"/>
      <c r="X15" s="52"/>
      <c r="Y15" s="52"/>
      <c r="Z15" s="52"/>
      <c r="AA15" s="52"/>
      <c r="AD15" s="54">
        <f t="shared" si="0"/>
        <v>2.5</v>
      </c>
      <c r="AE15" s="55" t="s">
        <v>185</v>
      </c>
    </row>
    <row r="16" spans="1:31" s="53" customFormat="1">
      <c r="A16" s="19" t="s">
        <v>167</v>
      </c>
      <c r="B16" s="19" t="s">
        <v>172</v>
      </c>
      <c r="C16" s="51">
        <v>0</v>
      </c>
      <c r="D16" s="51">
        <v>0</v>
      </c>
      <c r="E16" s="51">
        <v>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1">
        <v>2.25</v>
      </c>
      <c r="Q16" s="52"/>
      <c r="R16" s="51">
        <v>0</v>
      </c>
      <c r="S16" s="51">
        <v>0</v>
      </c>
      <c r="T16" s="52"/>
      <c r="U16" s="52"/>
      <c r="V16" s="52"/>
      <c r="W16" s="52"/>
      <c r="X16" s="52"/>
      <c r="Y16" s="52"/>
      <c r="Z16" s="52"/>
      <c r="AA16" s="52"/>
      <c r="AD16" s="54">
        <f t="shared" si="0"/>
        <v>2.25</v>
      </c>
      <c r="AE16" s="55" t="s">
        <v>185</v>
      </c>
    </row>
    <row r="17" spans="1:31" s="53" customFormat="1">
      <c r="A17" s="19" t="s">
        <v>364</v>
      </c>
      <c r="B17" s="19" t="s">
        <v>365</v>
      </c>
      <c r="C17" s="51">
        <v>0</v>
      </c>
      <c r="D17" s="51">
        <v>8</v>
      </c>
      <c r="E17" s="51">
        <v>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1">
        <v>0</v>
      </c>
      <c r="Q17" s="52"/>
      <c r="R17" s="51">
        <v>4</v>
      </c>
      <c r="S17" s="51">
        <v>8</v>
      </c>
      <c r="T17" s="52"/>
      <c r="U17" s="52"/>
      <c r="V17" s="52"/>
      <c r="W17" s="52"/>
      <c r="X17" s="52"/>
      <c r="Y17" s="52"/>
      <c r="Z17" s="52"/>
      <c r="AA17" s="52"/>
      <c r="AD17" s="54">
        <f t="shared" si="0"/>
        <v>24</v>
      </c>
      <c r="AE17" s="55" t="s">
        <v>185</v>
      </c>
    </row>
    <row r="18" spans="1:31" s="53" customFormat="1">
      <c r="A18" s="19" t="s">
        <v>415</v>
      </c>
      <c r="B18" s="19" t="s">
        <v>416</v>
      </c>
      <c r="C18" s="51">
        <v>0</v>
      </c>
      <c r="D18" s="51">
        <v>0</v>
      </c>
      <c r="E18" s="51">
        <v>2.0000000000000018E-2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1">
        <v>0</v>
      </c>
      <c r="Q18" s="52"/>
      <c r="R18" s="51">
        <v>2.0000000000000018E-2</v>
      </c>
      <c r="S18" s="51">
        <v>0</v>
      </c>
      <c r="T18" s="52"/>
      <c r="U18" s="52"/>
      <c r="V18" s="52"/>
      <c r="W18" s="52"/>
      <c r="X18" s="52"/>
      <c r="Y18" s="52"/>
      <c r="Z18" s="52"/>
      <c r="AA18" s="52"/>
      <c r="AD18" s="54">
        <f t="shared" si="0"/>
        <v>4.0000000000000036E-2</v>
      </c>
      <c r="AE18" s="55" t="s">
        <v>185</v>
      </c>
    </row>
    <row r="19" spans="1:31" s="53" customFormat="1">
      <c r="A19" s="19" t="s">
        <v>65</v>
      </c>
      <c r="B19" s="19" t="s">
        <v>160</v>
      </c>
      <c r="C19" s="51">
        <v>0</v>
      </c>
      <c r="D19" s="51">
        <v>0</v>
      </c>
      <c r="E19" s="51">
        <v>8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1">
        <v>0</v>
      </c>
      <c r="Q19" s="52"/>
      <c r="R19" s="51">
        <v>4</v>
      </c>
      <c r="S19" s="51">
        <v>0</v>
      </c>
      <c r="T19" s="52"/>
      <c r="U19" s="52"/>
      <c r="V19" s="52"/>
      <c r="W19" s="52"/>
      <c r="X19" s="52"/>
      <c r="Y19" s="52"/>
      <c r="Z19" s="52"/>
      <c r="AA19" s="52"/>
      <c r="AD19" s="54">
        <f t="shared" si="0"/>
        <v>12</v>
      </c>
      <c r="AE19" s="55" t="s">
        <v>185</v>
      </c>
    </row>
    <row r="20" spans="1:31" s="53" customFormat="1">
      <c r="A20" s="19" t="s">
        <v>112</v>
      </c>
      <c r="B20" s="19" t="s">
        <v>154</v>
      </c>
      <c r="C20" s="51">
        <v>3.62</v>
      </c>
      <c r="D20" s="51">
        <v>0</v>
      </c>
      <c r="E20" s="51">
        <v>0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1">
        <v>1.88</v>
      </c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D20" s="54">
        <f t="shared" si="0"/>
        <v>5.5</v>
      </c>
      <c r="AE20" s="55" t="s">
        <v>185</v>
      </c>
    </row>
    <row r="21" spans="1:31" s="53" customFormat="1">
      <c r="A21" s="19" t="s">
        <v>166</v>
      </c>
      <c r="B21" s="19" t="s">
        <v>513</v>
      </c>
      <c r="C21" s="51">
        <v>2.5</v>
      </c>
      <c r="D21" s="51">
        <v>0</v>
      </c>
      <c r="E21" s="51">
        <v>0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1">
        <v>2.5</v>
      </c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D21" s="54">
        <f t="shared" si="0"/>
        <v>5</v>
      </c>
      <c r="AE21" s="55" t="s">
        <v>185</v>
      </c>
    </row>
    <row r="22" spans="1:31" s="53" customFormat="1">
      <c r="A22" s="19" t="s">
        <v>67</v>
      </c>
      <c r="B22" s="19" t="s">
        <v>163</v>
      </c>
      <c r="C22" s="51">
        <v>3.82</v>
      </c>
      <c r="D22" s="51">
        <v>0</v>
      </c>
      <c r="E22" s="51">
        <v>0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1">
        <v>3.82</v>
      </c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D22" s="54">
        <f t="shared" si="0"/>
        <v>7.64</v>
      </c>
      <c r="AE22" s="55" t="s">
        <v>185</v>
      </c>
    </row>
    <row r="23" spans="1:31" s="53" customFormat="1">
      <c r="A23" s="19" t="s">
        <v>72</v>
      </c>
      <c r="B23" s="19" t="s">
        <v>119</v>
      </c>
      <c r="C23" s="51">
        <v>4</v>
      </c>
      <c r="D23" s="51">
        <v>0</v>
      </c>
      <c r="E23" s="51">
        <v>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D23" s="54">
        <f t="shared" si="0"/>
        <v>4</v>
      </c>
      <c r="AE23" s="55" t="s">
        <v>185</v>
      </c>
    </row>
    <row r="24" spans="1:31" s="53" customFormat="1">
      <c r="A24" s="19" t="s">
        <v>155</v>
      </c>
      <c r="B24" s="19" t="s">
        <v>156</v>
      </c>
      <c r="C24" s="51">
        <v>48.85</v>
      </c>
      <c r="D24" s="51">
        <v>0</v>
      </c>
      <c r="E24" s="51">
        <v>0</v>
      </c>
      <c r="F24" s="52"/>
      <c r="G24" s="52"/>
      <c r="H24" s="52"/>
      <c r="I24" s="52"/>
      <c r="J24" s="52"/>
      <c r="K24" s="52"/>
      <c r="L24" s="52"/>
      <c r="M24" s="52"/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2"/>
      <c r="U24" s="52"/>
      <c r="V24" s="52"/>
      <c r="W24" s="52"/>
      <c r="X24" s="52"/>
      <c r="Y24" s="52"/>
      <c r="Z24" s="52"/>
      <c r="AA24" s="52"/>
      <c r="AD24" s="54">
        <f t="shared" si="0"/>
        <v>48.85</v>
      </c>
      <c r="AE24" s="55" t="s">
        <v>600</v>
      </c>
    </row>
    <row r="25" spans="1:31" s="53" customFormat="1">
      <c r="A25" s="19" t="s">
        <v>73</v>
      </c>
      <c r="B25" s="19" t="s">
        <v>134</v>
      </c>
      <c r="C25" s="51">
        <v>7.4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1">
        <v>-3.1799999999999997</v>
      </c>
      <c r="O25" s="51">
        <v>-1</v>
      </c>
      <c r="P25" s="51">
        <v>3.87</v>
      </c>
      <c r="Q25" s="51">
        <v>0</v>
      </c>
      <c r="R25" s="51">
        <v>0</v>
      </c>
      <c r="S25" s="51">
        <v>0</v>
      </c>
      <c r="T25" s="52"/>
      <c r="U25" s="52"/>
      <c r="V25" s="52"/>
      <c r="W25" s="52"/>
      <c r="X25" s="52"/>
      <c r="Y25" s="52"/>
      <c r="Z25" s="52"/>
      <c r="AA25" s="52"/>
      <c r="AD25" s="54">
        <f t="shared" si="0"/>
        <v>7.0900000000000007</v>
      </c>
      <c r="AE25" s="55" t="s">
        <v>600</v>
      </c>
    </row>
    <row r="26" spans="1:31" s="53" customFormat="1">
      <c r="A26" s="19" t="s">
        <v>393</v>
      </c>
      <c r="B26" s="19" t="s">
        <v>394</v>
      </c>
      <c r="C26" s="51">
        <v>2</v>
      </c>
      <c r="D26" s="51">
        <v>0</v>
      </c>
      <c r="E26" s="51">
        <v>0</v>
      </c>
      <c r="F26" s="52"/>
      <c r="G26" s="52"/>
      <c r="H26" s="52"/>
      <c r="I26" s="52"/>
      <c r="J26" s="52"/>
      <c r="K26" s="52"/>
      <c r="L26" s="52"/>
      <c r="M26" s="52"/>
      <c r="N26" s="51">
        <v>0</v>
      </c>
      <c r="O26" s="51">
        <v>0</v>
      </c>
      <c r="P26" s="51">
        <v>8</v>
      </c>
      <c r="Q26" s="51">
        <v>2</v>
      </c>
      <c r="R26" s="51">
        <v>0</v>
      </c>
      <c r="S26" s="51">
        <v>0</v>
      </c>
      <c r="T26" s="52"/>
      <c r="U26" s="52"/>
      <c r="V26" s="52"/>
      <c r="W26" s="52"/>
      <c r="X26" s="52"/>
      <c r="Y26" s="52"/>
      <c r="Z26" s="52"/>
      <c r="AA26" s="52"/>
      <c r="AD26" s="54">
        <f t="shared" si="0"/>
        <v>12</v>
      </c>
      <c r="AE26" s="55" t="s">
        <v>600</v>
      </c>
    </row>
    <row r="27" spans="1:31" s="53" customFormat="1">
      <c r="A27" s="19" t="s">
        <v>566</v>
      </c>
      <c r="B27" s="19" t="s">
        <v>567</v>
      </c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1">
        <v>0</v>
      </c>
      <c r="O27" s="51">
        <v>0</v>
      </c>
      <c r="P27" s="51">
        <v>4</v>
      </c>
      <c r="Q27" s="51">
        <v>8</v>
      </c>
      <c r="R27" s="51">
        <v>0</v>
      </c>
      <c r="S27" s="51">
        <v>0</v>
      </c>
      <c r="T27" s="52"/>
      <c r="U27" s="52"/>
      <c r="V27" s="52"/>
      <c r="W27" s="52"/>
      <c r="X27" s="52"/>
      <c r="Y27" s="52"/>
      <c r="Z27" s="52"/>
      <c r="AA27" s="52"/>
      <c r="AD27" s="54">
        <f t="shared" si="0"/>
        <v>12</v>
      </c>
      <c r="AE27" s="55" t="s">
        <v>600</v>
      </c>
    </row>
    <row r="28" spans="1:31" s="53" customFormat="1">
      <c r="A28" s="19" t="s">
        <v>492</v>
      </c>
      <c r="B28" s="19" t="s">
        <v>493</v>
      </c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2"/>
      <c r="U28" s="52"/>
      <c r="V28" s="52"/>
      <c r="W28" s="52"/>
      <c r="X28" s="52"/>
      <c r="Y28" s="52"/>
      <c r="Z28" s="52"/>
      <c r="AA28" s="52"/>
      <c r="AD28" s="54">
        <f t="shared" si="0"/>
        <v>0</v>
      </c>
      <c r="AE28" s="55" t="s">
        <v>600</v>
      </c>
    </row>
    <row r="29" spans="1:31" s="53" customFormat="1">
      <c r="A29" s="19" t="s">
        <v>339</v>
      </c>
      <c r="B29" s="19" t="s">
        <v>340</v>
      </c>
      <c r="C29" s="51"/>
      <c r="D29" s="51">
        <v>0</v>
      </c>
      <c r="E29" s="51">
        <v>0</v>
      </c>
      <c r="F29" s="52"/>
      <c r="G29" s="52"/>
      <c r="H29" s="52"/>
      <c r="I29" s="52"/>
      <c r="J29" s="52"/>
      <c r="K29" s="52"/>
      <c r="L29" s="52"/>
      <c r="M29" s="52"/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2"/>
      <c r="U29" s="52"/>
      <c r="V29" s="52"/>
      <c r="W29" s="52"/>
      <c r="X29" s="52"/>
      <c r="Y29" s="52"/>
      <c r="Z29" s="52"/>
      <c r="AA29" s="52"/>
      <c r="AD29" s="54">
        <f t="shared" si="0"/>
        <v>0</v>
      </c>
      <c r="AE29" s="55" t="s">
        <v>600</v>
      </c>
    </row>
    <row r="30" spans="1:31" s="53" customFormat="1">
      <c r="A30" s="19" t="s">
        <v>350</v>
      </c>
      <c r="B30" s="19" t="s">
        <v>351</v>
      </c>
      <c r="C30" s="51">
        <v>12.829999999999998</v>
      </c>
      <c r="D30" s="51">
        <v>0</v>
      </c>
      <c r="E30" s="51">
        <v>0</v>
      </c>
      <c r="F30" s="52"/>
      <c r="G30" s="52"/>
      <c r="H30" s="52"/>
      <c r="I30" s="52"/>
      <c r="J30" s="52"/>
      <c r="K30" s="52"/>
      <c r="L30" s="52"/>
      <c r="M30" s="52"/>
      <c r="N30" s="51">
        <v>-8</v>
      </c>
      <c r="O30" s="51">
        <v>16</v>
      </c>
      <c r="P30" s="51">
        <v>8</v>
      </c>
      <c r="Q30" s="51">
        <v>0</v>
      </c>
      <c r="R30" s="51">
        <v>0</v>
      </c>
      <c r="S30" s="51">
        <v>0</v>
      </c>
      <c r="T30" s="52"/>
      <c r="U30" s="52"/>
      <c r="V30" s="52"/>
      <c r="W30" s="52"/>
      <c r="X30" s="52"/>
      <c r="Y30" s="52"/>
      <c r="Z30" s="52"/>
      <c r="AA30" s="52"/>
      <c r="AD30" s="54">
        <f t="shared" si="0"/>
        <v>28.83</v>
      </c>
      <c r="AE30" s="55" t="s">
        <v>600</v>
      </c>
    </row>
    <row r="31" spans="1:31" s="53" customFormat="1">
      <c r="A31" s="19" t="s">
        <v>225</v>
      </c>
      <c r="B31" s="19" t="s">
        <v>226</v>
      </c>
      <c r="C31" s="51">
        <v>4</v>
      </c>
      <c r="D31" s="51">
        <v>0</v>
      </c>
      <c r="E31" s="51">
        <v>0</v>
      </c>
      <c r="F31" s="52"/>
      <c r="G31" s="52"/>
      <c r="H31" s="52"/>
      <c r="I31" s="52"/>
      <c r="J31" s="52"/>
      <c r="K31" s="52"/>
      <c r="L31" s="52"/>
      <c r="M31" s="52"/>
      <c r="N31" s="51">
        <v>0</v>
      </c>
      <c r="O31" s="51">
        <v>0</v>
      </c>
      <c r="P31" s="51">
        <v>4</v>
      </c>
      <c r="Q31" s="51">
        <v>8</v>
      </c>
      <c r="R31" s="51">
        <v>0</v>
      </c>
      <c r="S31" s="51">
        <v>0</v>
      </c>
      <c r="T31" s="52"/>
      <c r="U31" s="52"/>
      <c r="V31" s="52"/>
      <c r="W31" s="52"/>
      <c r="X31" s="52"/>
      <c r="Y31" s="52"/>
      <c r="Z31" s="52"/>
      <c r="AA31" s="52"/>
      <c r="AD31" s="54">
        <f t="shared" si="0"/>
        <v>16</v>
      </c>
      <c r="AE31" s="55" t="s">
        <v>600</v>
      </c>
    </row>
    <row r="32" spans="1:31" s="53" customFormat="1">
      <c r="A32" s="19" t="s">
        <v>147</v>
      </c>
      <c r="B32" s="19" t="s">
        <v>178</v>
      </c>
      <c r="C32" s="51">
        <v>11.969999999999999</v>
      </c>
      <c r="D32" s="51">
        <v>6</v>
      </c>
      <c r="E32" s="51">
        <v>0</v>
      </c>
      <c r="F32" s="52"/>
      <c r="G32" s="52"/>
      <c r="H32" s="52"/>
      <c r="I32" s="52"/>
      <c r="J32" s="52"/>
      <c r="K32" s="52"/>
      <c r="L32" s="52"/>
      <c r="M32" s="52"/>
      <c r="N32" s="51">
        <v>0</v>
      </c>
      <c r="O32" s="51">
        <v>0</v>
      </c>
      <c r="P32" s="51">
        <v>3.37</v>
      </c>
      <c r="Q32" s="51">
        <v>0</v>
      </c>
      <c r="R32" s="51">
        <v>0</v>
      </c>
      <c r="S32" s="51">
        <v>0</v>
      </c>
      <c r="T32" s="52"/>
      <c r="U32" s="52"/>
      <c r="V32" s="52"/>
      <c r="W32" s="52"/>
      <c r="X32" s="52"/>
      <c r="Y32" s="52"/>
      <c r="Z32" s="52"/>
      <c r="AA32" s="52"/>
      <c r="AD32" s="54">
        <f t="shared" si="0"/>
        <v>21.34</v>
      </c>
      <c r="AE32" s="55" t="s">
        <v>600</v>
      </c>
    </row>
    <row r="33" spans="1:31" s="53" customFormat="1">
      <c r="A33" s="19" t="s">
        <v>545</v>
      </c>
      <c r="B33" s="19" t="s">
        <v>546</v>
      </c>
      <c r="C33" s="51">
        <v>9.8300000000000018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-4</v>
      </c>
      <c r="O33" s="51">
        <v>0</v>
      </c>
      <c r="P33" s="51">
        <v>3.25</v>
      </c>
      <c r="Q33" s="51">
        <v>2.58</v>
      </c>
      <c r="R33" s="51">
        <v>0</v>
      </c>
      <c r="S33" s="51">
        <v>0</v>
      </c>
      <c r="T33" s="52"/>
      <c r="U33" s="52"/>
      <c r="V33" s="52"/>
      <c r="W33" s="52"/>
      <c r="X33" s="52"/>
      <c r="Y33" s="52"/>
      <c r="Z33" s="52"/>
      <c r="AA33" s="52"/>
      <c r="AD33" s="54">
        <f t="shared" si="0"/>
        <v>11.660000000000002</v>
      </c>
      <c r="AE33" s="55" t="s">
        <v>600</v>
      </c>
    </row>
    <row r="34" spans="1:31" s="53" customFormat="1">
      <c r="A34" s="19" t="s">
        <v>83</v>
      </c>
      <c r="B34" s="19" t="s">
        <v>131</v>
      </c>
      <c r="C34" s="51">
        <v>0.71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2"/>
      <c r="U34" s="52"/>
      <c r="V34" s="52"/>
      <c r="W34" s="52"/>
      <c r="X34" s="52"/>
      <c r="Y34" s="52"/>
      <c r="Z34" s="52"/>
      <c r="AA34" s="52"/>
      <c r="AD34" s="54">
        <f t="shared" si="0"/>
        <v>0.71</v>
      </c>
      <c r="AE34" s="55" t="s">
        <v>600</v>
      </c>
    </row>
    <row r="35" spans="1:31" s="53" customFormat="1">
      <c r="A35" s="19" t="s">
        <v>347</v>
      </c>
      <c r="B35" s="19" t="s">
        <v>601</v>
      </c>
      <c r="C35" s="51">
        <v>9.5500000000000007</v>
      </c>
      <c r="D35" s="51">
        <v>0</v>
      </c>
      <c r="E35" s="51">
        <v>0</v>
      </c>
      <c r="F35" s="52"/>
      <c r="G35" s="52"/>
      <c r="H35" s="52"/>
      <c r="I35" s="52"/>
      <c r="J35" s="52"/>
      <c r="K35" s="52"/>
      <c r="L35" s="52"/>
      <c r="M35" s="52"/>
      <c r="N35" s="51">
        <v>8.6199999999999992</v>
      </c>
      <c r="O35" s="51">
        <v>-6</v>
      </c>
      <c r="P35" s="51">
        <v>8.16</v>
      </c>
      <c r="Q35" s="51">
        <v>0</v>
      </c>
      <c r="R35" s="51">
        <v>0</v>
      </c>
      <c r="S35" s="51">
        <v>0</v>
      </c>
      <c r="T35" s="52"/>
      <c r="U35" s="52"/>
      <c r="V35" s="52"/>
      <c r="W35" s="52"/>
      <c r="X35" s="52"/>
      <c r="Y35" s="52"/>
      <c r="Z35" s="52"/>
      <c r="AA35" s="52"/>
      <c r="AD35" s="54">
        <f t="shared" si="0"/>
        <v>20.330000000000002</v>
      </c>
      <c r="AE35" s="55" t="s">
        <v>600</v>
      </c>
    </row>
    <row r="36" spans="1:31" s="53" customFormat="1">
      <c r="A36" s="19" t="s">
        <v>385</v>
      </c>
      <c r="B36" s="19" t="s">
        <v>386</v>
      </c>
      <c r="C36" s="51">
        <v>0.38</v>
      </c>
      <c r="D36" s="51">
        <v>0</v>
      </c>
      <c r="E36" s="51">
        <v>0</v>
      </c>
      <c r="F36" s="52"/>
      <c r="G36" s="52"/>
      <c r="H36" s="52"/>
      <c r="I36" s="52"/>
      <c r="J36" s="52"/>
      <c r="K36" s="52"/>
      <c r="L36" s="52"/>
      <c r="M36" s="52"/>
      <c r="N36" s="51">
        <v>0</v>
      </c>
      <c r="O36" s="51">
        <v>0</v>
      </c>
      <c r="P36" s="51">
        <v>4</v>
      </c>
      <c r="Q36" s="51">
        <v>0.23</v>
      </c>
      <c r="R36" s="51">
        <v>0</v>
      </c>
      <c r="S36" s="51">
        <v>0</v>
      </c>
      <c r="T36" s="52"/>
      <c r="U36" s="52"/>
      <c r="V36" s="52"/>
      <c r="W36" s="52"/>
      <c r="X36" s="52"/>
      <c r="Y36" s="52"/>
      <c r="Z36" s="52"/>
      <c r="AA36" s="52"/>
      <c r="AD36" s="54">
        <f t="shared" si="0"/>
        <v>4.6100000000000003</v>
      </c>
      <c r="AE36" s="55" t="s">
        <v>600</v>
      </c>
    </row>
    <row r="37" spans="1:31" s="53" customFormat="1">
      <c r="A37" s="19" t="s">
        <v>77</v>
      </c>
      <c r="B37" s="19" t="s">
        <v>126</v>
      </c>
      <c r="C37" s="51">
        <v>0.27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1">
        <v>0</v>
      </c>
      <c r="O37" s="51">
        <v>0</v>
      </c>
      <c r="P37" s="51">
        <v>0.05</v>
      </c>
      <c r="Q37" s="51">
        <v>8</v>
      </c>
      <c r="R37" s="51">
        <v>0</v>
      </c>
      <c r="S37" s="51">
        <v>0</v>
      </c>
      <c r="T37" s="52"/>
      <c r="U37" s="52"/>
      <c r="V37" s="52"/>
      <c r="W37" s="52"/>
      <c r="X37" s="52"/>
      <c r="Y37" s="52"/>
      <c r="Z37" s="52"/>
      <c r="AA37" s="52"/>
      <c r="AD37" s="54">
        <f t="shared" si="0"/>
        <v>8.32</v>
      </c>
      <c r="AE37" s="55" t="s">
        <v>600</v>
      </c>
    </row>
    <row r="38" spans="1:31" s="53" customFormat="1">
      <c r="A38" s="19" t="s">
        <v>333</v>
      </c>
      <c r="B38" s="19" t="s">
        <v>334</v>
      </c>
      <c r="C38" s="51">
        <v>8.25</v>
      </c>
      <c r="D38" s="51">
        <v>0</v>
      </c>
      <c r="E38" s="51">
        <v>0</v>
      </c>
      <c r="F38" s="52"/>
      <c r="G38" s="52"/>
      <c r="H38" s="52"/>
      <c r="I38" s="52"/>
      <c r="J38" s="52"/>
      <c r="K38" s="52"/>
      <c r="L38" s="52"/>
      <c r="M38" s="52"/>
      <c r="N38" s="51">
        <v>-0.18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2"/>
      <c r="U38" s="52"/>
      <c r="V38" s="52"/>
      <c r="W38" s="52"/>
      <c r="X38" s="52"/>
      <c r="Y38" s="52"/>
      <c r="Z38" s="52"/>
      <c r="AA38" s="52"/>
      <c r="AD38" s="54">
        <f t="shared" si="0"/>
        <v>8.07</v>
      </c>
      <c r="AE38" s="55" t="s">
        <v>600</v>
      </c>
    </row>
    <row r="39" spans="1:31" s="53" customFormat="1">
      <c r="A39" s="19" t="s">
        <v>229</v>
      </c>
      <c r="B39" s="19" t="s">
        <v>230</v>
      </c>
      <c r="C39" s="51">
        <v>0</v>
      </c>
      <c r="D39" s="51">
        <v>0</v>
      </c>
      <c r="E39" s="51">
        <v>0</v>
      </c>
      <c r="F39" s="52"/>
      <c r="G39" s="52"/>
      <c r="H39" s="52"/>
      <c r="I39" s="52"/>
      <c r="J39" s="52"/>
      <c r="K39" s="52"/>
      <c r="L39" s="52"/>
      <c r="M39" s="52"/>
      <c r="N39" s="51">
        <v>0</v>
      </c>
      <c r="O39" s="51">
        <v>0</v>
      </c>
      <c r="P39" s="51">
        <v>4</v>
      </c>
      <c r="Q39" s="51">
        <v>7.0000000000000007E-2</v>
      </c>
      <c r="R39" s="51">
        <v>0</v>
      </c>
      <c r="S39" s="51">
        <v>0</v>
      </c>
      <c r="T39" s="52"/>
      <c r="U39" s="52"/>
      <c r="V39" s="52"/>
      <c r="W39" s="52"/>
      <c r="X39" s="52"/>
      <c r="Y39" s="52"/>
      <c r="Z39" s="52"/>
      <c r="AA39" s="52"/>
      <c r="AD39" s="54">
        <f t="shared" si="0"/>
        <v>4.07</v>
      </c>
      <c r="AE39" s="55" t="s">
        <v>600</v>
      </c>
    </row>
    <row r="40" spans="1:31" s="53" customFormat="1">
      <c r="A40" s="19" t="s">
        <v>46</v>
      </c>
      <c r="B40" s="19" t="s">
        <v>171</v>
      </c>
      <c r="C40" s="51"/>
      <c r="D40" s="51">
        <v>0</v>
      </c>
      <c r="E40" s="51">
        <v>0</v>
      </c>
      <c r="F40" s="52"/>
      <c r="G40" s="52"/>
      <c r="H40" s="52"/>
      <c r="I40" s="52"/>
      <c r="J40" s="52"/>
      <c r="K40" s="52"/>
      <c r="L40" s="52"/>
      <c r="M40" s="52"/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2"/>
      <c r="U40" s="52"/>
      <c r="V40" s="52"/>
      <c r="W40" s="52"/>
      <c r="X40" s="52"/>
      <c r="Y40" s="52"/>
      <c r="Z40" s="52"/>
      <c r="AA40" s="52"/>
      <c r="AD40" s="54">
        <f t="shared" si="0"/>
        <v>0</v>
      </c>
      <c r="AE40" s="55" t="s">
        <v>600</v>
      </c>
    </row>
    <row r="41" spans="1:31" s="53" customFormat="1">
      <c r="A41" s="19" t="s">
        <v>43</v>
      </c>
      <c r="B41" s="19" t="s">
        <v>95</v>
      </c>
      <c r="C41" s="51">
        <v>6.55</v>
      </c>
      <c r="D41" s="51">
        <v>0</v>
      </c>
      <c r="E41" s="51">
        <v>0</v>
      </c>
      <c r="F41" s="52"/>
      <c r="G41" s="52"/>
      <c r="H41" s="52"/>
      <c r="I41" s="52"/>
      <c r="J41" s="52"/>
      <c r="K41" s="52"/>
      <c r="L41" s="52"/>
      <c r="M41" s="52"/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2"/>
      <c r="U41" s="52"/>
      <c r="V41" s="52"/>
      <c r="W41" s="52"/>
      <c r="X41" s="52"/>
      <c r="Y41" s="52"/>
      <c r="Z41" s="52"/>
      <c r="AA41" s="52"/>
      <c r="AD41" s="54">
        <f t="shared" si="0"/>
        <v>6.55</v>
      </c>
      <c r="AE41" s="55" t="s">
        <v>600</v>
      </c>
    </row>
    <row r="42" spans="1:31" s="53" customFormat="1">
      <c r="A42" s="19" t="s">
        <v>270</v>
      </c>
      <c r="B42" s="19" t="s">
        <v>271</v>
      </c>
      <c r="C42" s="51">
        <v>4</v>
      </c>
      <c r="D42" s="51">
        <v>0</v>
      </c>
      <c r="E42" s="51">
        <v>0</v>
      </c>
      <c r="F42" s="52"/>
      <c r="G42" s="52"/>
      <c r="H42" s="52"/>
      <c r="I42" s="52"/>
      <c r="J42" s="52"/>
      <c r="K42" s="52"/>
      <c r="L42" s="52"/>
      <c r="M42" s="52"/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2"/>
      <c r="U42" s="52"/>
      <c r="V42" s="52"/>
      <c r="W42" s="52"/>
      <c r="X42" s="52"/>
      <c r="Y42" s="52"/>
      <c r="Z42" s="52"/>
      <c r="AA42" s="52"/>
      <c r="AD42" s="54">
        <f t="shared" si="0"/>
        <v>4</v>
      </c>
      <c r="AE42" s="55" t="s">
        <v>600</v>
      </c>
    </row>
    <row r="43" spans="1:31" s="53" customFormat="1">
      <c r="A43" s="19" t="s">
        <v>56</v>
      </c>
      <c r="B43" s="19" t="s">
        <v>187</v>
      </c>
      <c r="C43" s="51">
        <v>4</v>
      </c>
      <c r="D43" s="51">
        <v>0</v>
      </c>
      <c r="E43" s="51">
        <v>0</v>
      </c>
      <c r="F43" s="52"/>
      <c r="G43" s="52"/>
      <c r="H43" s="52"/>
      <c r="I43" s="52"/>
      <c r="J43" s="52"/>
      <c r="K43" s="52"/>
      <c r="L43" s="52"/>
      <c r="M43" s="52"/>
      <c r="N43" s="51">
        <v>-4</v>
      </c>
      <c r="O43" s="51">
        <v>8</v>
      </c>
      <c r="P43" s="51">
        <v>4</v>
      </c>
      <c r="Q43" s="51">
        <v>0</v>
      </c>
      <c r="R43" s="51">
        <v>0</v>
      </c>
      <c r="S43" s="51">
        <v>0</v>
      </c>
      <c r="T43" s="52"/>
      <c r="U43" s="52"/>
      <c r="V43" s="52"/>
      <c r="W43" s="52"/>
      <c r="X43" s="52"/>
      <c r="Y43" s="52"/>
      <c r="Z43" s="52"/>
      <c r="AA43" s="52"/>
      <c r="AD43" s="54">
        <f t="shared" si="0"/>
        <v>12</v>
      </c>
      <c r="AE43" s="55" t="s">
        <v>600</v>
      </c>
    </row>
    <row r="44" spans="1:31" s="53" customFormat="1">
      <c r="A44" s="19" t="s">
        <v>507</v>
      </c>
      <c r="B44" s="19" t="s">
        <v>508</v>
      </c>
      <c r="C44" s="51">
        <v>3.8699999999999992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1">
        <v>2.3499999999999996</v>
      </c>
      <c r="O44" s="51">
        <v>0</v>
      </c>
      <c r="P44" s="51">
        <v>2.3499999999999996</v>
      </c>
      <c r="Q44" s="51">
        <v>0</v>
      </c>
      <c r="R44" s="51">
        <v>0</v>
      </c>
      <c r="S44" s="51">
        <v>0</v>
      </c>
      <c r="T44" s="52"/>
      <c r="U44" s="52"/>
      <c r="V44" s="52"/>
      <c r="W44" s="52"/>
      <c r="X44" s="52"/>
      <c r="Y44" s="52"/>
      <c r="Z44" s="52"/>
      <c r="AA44" s="52"/>
      <c r="AD44" s="54">
        <f t="shared" si="0"/>
        <v>8.5699999999999985</v>
      </c>
      <c r="AE44" s="55" t="s">
        <v>600</v>
      </c>
    </row>
    <row r="45" spans="1:31" s="53" customFormat="1">
      <c r="A45" s="19" t="s">
        <v>251</v>
      </c>
      <c r="B45" s="19" t="s">
        <v>252</v>
      </c>
      <c r="C45" s="51">
        <v>3.5</v>
      </c>
      <c r="D45" s="51">
        <v>16</v>
      </c>
      <c r="E45" s="51">
        <v>1</v>
      </c>
      <c r="F45" s="52"/>
      <c r="G45" s="52"/>
      <c r="H45" s="52"/>
      <c r="I45" s="52"/>
      <c r="J45" s="52"/>
      <c r="K45" s="52"/>
      <c r="L45" s="52"/>
      <c r="M45" s="52"/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2"/>
      <c r="U45" s="52"/>
      <c r="V45" s="52"/>
      <c r="W45" s="52"/>
      <c r="X45" s="52"/>
      <c r="Y45" s="52"/>
      <c r="Z45" s="52"/>
      <c r="AA45" s="52"/>
      <c r="AD45" s="54">
        <f t="shared" si="0"/>
        <v>20.5</v>
      </c>
      <c r="AE45" s="55" t="s">
        <v>600</v>
      </c>
    </row>
    <row r="46" spans="1:31" s="53" customFormat="1">
      <c r="A46" s="19" t="s">
        <v>257</v>
      </c>
      <c r="B46" s="19" t="s">
        <v>258</v>
      </c>
      <c r="C46" s="51">
        <v>3.5</v>
      </c>
      <c r="D46" s="51">
        <v>0</v>
      </c>
      <c r="E46" s="51">
        <v>0</v>
      </c>
      <c r="F46" s="52"/>
      <c r="G46" s="52"/>
      <c r="H46" s="52"/>
      <c r="I46" s="52"/>
      <c r="J46" s="52"/>
      <c r="K46" s="52"/>
      <c r="L46" s="52"/>
      <c r="M46" s="52"/>
      <c r="N46" s="51">
        <v>-4</v>
      </c>
      <c r="O46" s="51">
        <v>24.000000000000007</v>
      </c>
      <c r="P46" s="51">
        <v>0</v>
      </c>
      <c r="Q46" s="51">
        <v>0</v>
      </c>
      <c r="R46" s="51">
        <v>0</v>
      </c>
      <c r="S46" s="51">
        <v>0</v>
      </c>
      <c r="T46" s="52"/>
      <c r="U46" s="52"/>
      <c r="V46" s="52"/>
      <c r="W46" s="52"/>
      <c r="X46" s="52"/>
      <c r="Y46" s="52"/>
      <c r="Z46" s="52"/>
      <c r="AA46" s="52"/>
      <c r="AD46" s="54">
        <f t="shared" si="0"/>
        <v>23.500000000000007</v>
      </c>
      <c r="AE46" s="55" t="s">
        <v>600</v>
      </c>
    </row>
    <row r="47" spans="1:31" s="53" customFormat="1">
      <c r="A47" s="19" t="s">
        <v>381</v>
      </c>
      <c r="B47" s="19" t="s">
        <v>382</v>
      </c>
      <c r="C47" s="51">
        <v>3.5</v>
      </c>
      <c r="D47" s="51">
        <v>0</v>
      </c>
      <c r="E47" s="51">
        <v>0</v>
      </c>
      <c r="F47" s="52"/>
      <c r="G47" s="52"/>
      <c r="H47" s="52"/>
      <c r="I47" s="52"/>
      <c r="J47" s="52"/>
      <c r="K47" s="52"/>
      <c r="L47" s="52"/>
      <c r="M47" s="52"/>
      <c r="N47" s="51">
        <v>0</v>
      </c>
      <c r="O47" s="51">
        <v>0</v>
      </c>
      <c r="P47" s="51">
        <v>0</v>
      </c>
      <c r="Q47" s="51">
        <v>3.5</v>
      </c>
      <c r="R47" s="51">
        <v>0</v>
      </c>
      <c r="S47" s="51">
        <v>0</v>
      </c>
      <c r="T47" s="52"/>
      <c r="U47" s="52"/>
      <c r="V47" s="52"/>
      <c r="W47" s="52"/>
      <c r="X47" s="52"/>
      <c r="Y47" s="52"/>
      <c r="Z47" s="52"/>
      <c r="AA47" s="52"/>
      <c r="AD47" s="54">
        <f t="shared" si="0"/>
        <v>7</v>
      </c>
      <c r="AE47" s="55" t="s">
        <v>600</v>
      </c>
    </row>
    <row r="48" spans="1:31" s="53" customFormat="1">
      <c r="A48" s="19" t="s">
        <v>168</v>
      </c>
      <c r="B48" s="19" t="s">
        <v>152</v>
      </c>
      <c r="C48" s="51">
        <v>3.0000000000000009</v>
      </c>
      <c r="D48" s="51">
        <v>0</v>
      </c>
      <c r="E48" s="51">
        <v>0</v>
      </c>
      <c r="F48" s="52"/>
      <c r="G48" s="52"/>
      <c r="H48" s="52"/>
      <c r="I48" s="52"/>
      <c r="J48" s="52"/>
      <c r="K48" s="52"/>
      <c r="L48" s="52"/>
      <c r="M48" s="52"/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2"/>
      <c r="U48" s="52"/>
      <c r="V48" s="52"/>
      <c r="W48" s="52"/>
      <c r="X48" s="52"/>
      <c r="Y48" s="52"/>
      <c r="Z48" s="52"/>
      <c r="AA48" s="52"/>
      <c r="AD48" s="54">
        <f t="shared" si="0"/>
        <v>3.0000000000000009</v>
      </c>
      <c r="AE48" s="55" t="s">
        <v>600</v>
      </c>
    </row>
    <row r="49" spans="1:31" s="53" customFormat="1">
      <c r="A49" s="19" t="s">
        <v>167</v>
      </c>
      <c r="B49" s="19" t="s">
        <v>172</v>
      </c>
      <c r="C49" s="51">
        <v>2.5</v>
      </c>
      <c r="D49" s="51">
        <v>0</v>
      </c>
      <c r="E49" s="51">
        <v>0</v>
      </c>
      <c r="F49" s="52"/>
      <c r="G49" s="52"/>
      <c r="H49" s="52"/>
      <c r="I49" s="52"/>
      <c r="J49" s="52"/>
      <c r="K49" s="52"/>
      <c r="L49" s="52"/>
      <c r="M49" s="52"/>
      <c r="N49" s="51">
        <v>2.3499999999999996</v>
      </c>
      <c r="O49" s="51">
        <v>0</v>
      </c>
      <c r="P49" s="51">
        <v>2.4999999999999996</v>
      </c>
      <c r="Q49" s="51">
        <v>0</v>
      </c>
      <c r="R49" s="51">
        <v>0</v>
      </c>
      <c r="S49" s="51">
        <v>0</v>
      </c>
      <c r="T49" s="52"/>
      <c r="U49" s="52"/>
      <c r="V49" s="52"/>
      <c r="W49" s="52"/>
      <c r="X49" s="52"/>
      <c r="Y49" s="52"/>
      <c r="Z49" s="52"/>
      <c r="AA49" s="52"/>
      <c r="AD49" s="54">
        <f t="shared" si="0"/>
        <v>7.35</v>
      </c>
      <c r="AE49" s="55" t="s">
        <v>600</v>
      </c>
    </row>
    <row r="50" spans="1:31" s="53" customFormat="1">
      <c r="A50" s="19" t="s">
        <v>18</v>
      </c>
      <c r="B50" s="19" t="s">
        <v>106</v>
      </c>
      <c r="C50" s="51">
        <v>1.3500000000000014</v>
      </c>
      <c r="D50" s="51">
        <v>0</v>
      </c>
      <c r="E50" s="51">
        <v>0</v>
      </c>
      <c r="F50" s="52"/>
      <c r="G50" s="52"/>
      <c r="H50" s="52"/>
      <c r="I50" s="52"/>
      <c r="J50" s="52"/>
      <c r="K50" s="52"/>
      <c r="L50" s="52"/>
      <c r="M50" s="52"/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2"/>
      <c r="U50" s="52"/>
      <c r="V50" s="52"/>
      <c r="W50" s="52"/>
      <c r="X50" s="52"/>
      <c r="Y50" s="52"/>
      <c r="Z50" s="52"/>
      <c r="AA50" s="52"/>
      <c r="AD50" s="54">
        <f t="shared" si="0"/>
        <v>1.3500000000000014</v>
      </c>
      <c r="AE50" s="55" t="s">
        <v>600</v>
      </c>
    </row>
    <row r="51" spans="1:31" s="53" customFormat="1">
      <c r="A51" s="19" t="s">
        <v>356</v>
      </c>
      <c r="B51" s="19" t="s">
        <v>357</v>
      </c>
      <c r="C51" s="51">
        <v>1.1499999999999986</v>
      </c>
      <c r="D51" s="51">
        <v>0</v>
      </c>
      <c r="E51" s="51">
        <v>0</v>
      </c>
      <c r="F51" s="52"/>
      <c r="G51" s="52"/>
      <c r="H51" s="52"/>
      <c r="I51" s="52"/>
      <c r="J51" s="52"/>
      <c r="K51" s="52"/>
      <c r="L51" s="52"/>
      <c r="M51" s="52"/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2"/>
      <c r="U51" s="52"/>
      <c r="V51" s="52"/>
      <c r="W51" s="52"/>
      <c r="X51" s="52"/>
      <c r="Y51" s="52"/>
      <c r="Z51" s="52"/>
      <c r="AA51" s="52"/>
      <c r="AD51" s="54">
        <f t="shared" si="0"/>
        <v>1.1499999999999986</v>
      </c>
      <c r="AE51" s="55" t="s">
        <v>600</v>
      </c>
    </row>
    <row r="52" spans="1:31" s="53" customFormat="1">
      <c r="A52" s="19" t="s">
        <v>482</v>
      </c>
      <c r="B52" s="19" t="s">
        <v>483</v>
      </c>
      <c r="C52" s="51">
        <v>0.57999999999999996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2"/>
      <c r="U52" s="52"/>
      <c r="V52" s="52"/>
      <c r="W52" s="52"/>
      <c r="X52" s="52"/>
      <c r="Y52" s="52"/>
      <c r="Z52" s="52"/>
      <c r="AA52" s="52"/>
      <c r="AD52" s="54">
        <f t="shared" si="0"/>
        <v>0.57999999999999996</v>
      </c>
      <c r="AE52" s="55" t="s">
        <v>600</v>
      </c>
    </row>
    <row r="53" spans="1:31" s="53" customFormat="1">
      <c r="A53" s="19" t="s">
        <v>568</v>
      </c>
      <c r="B53" s="19" t="s">
        <v>569</v>
      </c>
      <c r="C53" s="51">
        <v>0.56999999999999995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2"/>
      <c r="U53" s="52"/>
      <c r="V53" s="52"/>
      <c r="W53" s="52"/>
      <c r="X53" s="52"/>
      <c r="Y53" s="52"/>
      <c r="Z53" s="52"/>
      <c r="AA53" s="52"/>
      <c r="AD53" s="54">
        <f t="shared" si="0"/>
        <v>0.56999999999999995</v>
      </c>
      <c r="AE53" s="55" t="s">
        <v>600</v>
      </c>
    </row>
    <row r="54" spans="1:31" s="53" customFormat="1">
      <c r="A54" s="19" t="s">
        <v>413</v>
      </c>
      <c r="B54" s="19" t="s">
        <v>414</v>
      </c>
      <c r="C54" s="51">
        <v>0.17999999999999972</v>
      </c>
      <c r="D54" s="51">
        <v>0</v>
      </c>
      <c r="E54" s="51">
        <v>0</v>
      </c>
      <c r="F54" s="52"/>
      <c r="G54" s="52"/>
      <c r="H54" s="52"/>
      <c r="I54" s="52"/>
      <c r="J54" s="52"/>
      <c r="K54" s="52"/>
      <c r="L54" s="52"/>
      <c r="M54" s="52"/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2"/>
      <c r="U54" s="52"/>
      <c r="V54" s="52"/>
      <c r="W54" s="52"/>
      <c r="X54" s="52"/>
      <c r="Y54" s="52"/>
      <c r="Z54" s="52"/>
      <c r="AA54" s="52"/>
      <c r="AD54" s="54">
        <f t="shared" si="0"/>
        <v>0.17999999999999972</v>
      </c>
      <c r="AE54" s="55" t="s">
        <v>600</v>
      </c>
    </row>
    <row r="55" spans="1:31" s="53" customFormat="1">
      <c r="A55" s="19" t="s">
        <v>259</v>
      </c>
      <c r="B55" s="19" t="s">
        <v>260</v>
      </c>
      <c r="C55" s="51">
        <v>0.10000000000000142</v>
      </c>
      <c r="D55" s="51">
        <v>0</v>
      </c>
      <c r="E55" s="51">
        <v>0</v>
      </c>
      <c r="F55" s="52"/>
      <c r="G55" s="52"/>
      <c r="H55" s="52"/>
      <c r="I55" s="52"/>
      <c r="J55" s="52"/>
      <c r="K55" s="52"/>
      <c r="L55" s="52"/>
      <c r="M55" s="52"/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2"/>
      <c r="U55" s="52"/>
      <c r="V55" s="52"/>
      <c r="W55" s="52"/>
      <c r="X55" s="52"/>
      <c r="Y55" s="52"/>
      <c r="Z55" s="52"/>
      <c r="AA55" s="52"/>
      <c r="AD55" s="54">
        <f t="shared" si="0"/>
        <v>0.10000000000000142</v>
      </c>
      <c r="AE55" s="55" t="s">
        <v>600</v>
      </c>
    </row>
    <row r="56" spans="1:31" s="53" customFormat="1">
      <c r="A56" s="19" t="s">
        <v>137</v>
      </c>
      <c r="B56" s="19" t="s">
        <v>138</v>
      </c>
      <c r="C56" s="51">
        <v>3.0000000000001137E-2</v>
      </c>
      <c r="D56" s="51">
        <v>0</v>
      </c>
      <c r="E56" s="51">
        <v>0</v>
      </c>
      <c r="F56" s="52"/>
      <c r="G56" s="52"/>
      <c r="H56" s="52"/>
      <c r="I56" s="52"/>
      <c r="J56" s="52"/>
      <c r="K56" s="52"/>
      <c r="L56" s="52"/>
      <c r="M56" s="52"/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2"/>
      <c r="U56" s="52"/>
      <c r="V56" s="52"/>
      <c r="W56" s="52"/>
      <c r="X56" s="52"/>
      <c r="Y56" s="52"/>
      <c r="Z56" s="52"/>
      <c r="AA56" s="52"/>
      <c r="AD56" s="54">
        <f t="shared" si="0"/>
        <v>3.0000000000001137E-2</v>
      </c>
      <c r="AE56" s="55" t="s">
        <v>600</v>
      </c>
    </row>
    <row r="57" spans="1:31" s="53" customFormat="1">
      <c r="A57" s="19" t="s">
        <v>302</v>
      </c>
      <c r="B57" s="19" t="s">
        <v>303</v>
      </c>
      <c r="C57" s="51">
        <v>3.0000000000001137E-2</v>
      </c>
      <c r="D57" s="51">
        <v>0</v>
      </c>
      <c r="E57" s="51">
        <v>0</v>
      </c>
      <c r="F57" s="52"/>
      <c r="G57" s="52"/>
      <c r="H57" s="52"/>
      <c r="I57" s="52"/>
      <c r="J57" s="52"/>
      <c r="K57" s="52"/>
      <c r="L57" s="52"/>
      <c r="M57" s="52"/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2"/>
      <c r="U57" s="52"/>
      <c r="V57" s="52"/>
      <c r="W57" s="52"/>
      <c r="X57" s="52"/>
      <c r="Y57" s="52"/>
      <c r="Z57" s="52"/>
      <c r="AA57" s="52"/>
      <c r="AD57" s="54">
        <f t="shared" si="0"/>
        <v>3.0000000000001137E-2</v>
      </c>
      <c r="AE57" s="55" t="s">
        <v>600</v>
      </c>
    </row>
    <row r="58" spans="1:31" s="53" customFormat="1">
      <c r="A58" s="19" t="s">
        <v>169</v>
      </c>
      <c r="B58" s="19" t="s">
        <v>170</v>
      </c>
      <c r="C58" s="51">
        <v>0</v>
      </c>
      <c r="D58" s="51">
        <v>0</v>
      </c>
      <c r="E58" s="51">
        <v>0</v>
      </c>
      <c r="F58" s="52"/>
      <c r="G58" s="52"/>
      <c r="H58" s="52"/>
      <c r="I58" s="52"/>
      <c r="J58" s="52"/>
      <c r="K58" s="52"/>
      <c r="L58" s="52"/>
      <c r="M58" s="52"/>
      <c r="N58" s="51">
        <v>3.660000000000001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2"/>
      <c r="U58" s="52"/>
      <c r="V58" s="52"/>
      <c r="W58" s="52"/>
      <c r="X58" s="52"/>
      <c r="Y58" s="52"/>
      <c r="Z58" s="52"/>
      <c r="AA58" s="52"/>
      <c r="AD58" s="54">
        <f t="shared" si="0"/>
        <v>3.660000000000001</v>
      </c>
      <c r="AE58" s="55" t="s">
        <v>600</v>
      </c>
    </row>
    <row r="59" spans="1:31" s="53" customFormat="1">
      <c r="A59" s="19" t="s">
        <v>267</v>
      </c>
      <c r="B59" s="19" t="s">
        <v>268</v>
      </c>
      <c r="C59" s="51">
        <v>0</v>
      </c>
      <c r="D59" s="51">
        <v>0</v>
      </c>
      <c r="E59" s="51">
        <v>0</v>
      </c>
      <c r="F59" s="52"/>
      <c r="G59" s="52"/>
      <c r="H59" s="52"/>
      <c r="I59" s="52"/>
      <c r="J59" s="52"/>
      <c r="K59" s="52"/>
      <c r="L59" s="52"/>
      <c r="M59" s="52"/>
      <c r="N59" s="51">
        <v>-4.42</v>
      </c>
      <c r="O59" s="51">
        <v>16</v>
      </c>
      <c r="P59" s="51">
        <v>0</v>
      </c>
      <c r="Q59" s="51">
        <v>0</v>
      </c>
      <c r="R59" s="51">
        <v>0</v>
      </c>
      <c r="S59" s="51">
        <v>0</v>
      </c>
      <c r="T59" s="52"/>
      <c r="U59" s="52"/>
      <c r="V59" s="52"/>
      <c r="W59" s="52"/>
      <c r="X59" s="52"/>
      <c r="Y59" s="52"/>
      <c r="Z59" s="52"/>
      <c r="AA59" s="52"/>
      <c r="AD59" s="54">
        <f t="shared" si="0"/>
        <v>11.58</v>
      </c>
      <c r="AE59" s="55" t="s">
        <v>600</v>
      </c>
    </row>
    <row r="60" spans="1:31" s="53" customFormat="1">
      <c r="A60" s="19" t="s">
        <v>323</v>
      </c>
      <c r="B60" s="19" t="s">
        <v>324</v>
      </c>
      <c r="C60" s="51">
        <v>0</v>
      </c>
      <c r="D60" s="51">
        <v>0</v>
      </c>
      <c r="E60" s="51">
        <v>0</v>
      </c>
      <c r="F60" s="52"/>
      <c r="G60" s="52"/>
      <c r="H60" s="52"/>
      <c r="I60" s="52"/>
      <c r="J60" s="52"/>
      <c r="K60" s="52"/>
      <c r="L60" s="52"/>
      <c r="M60" s="52"/>
      <c r="N60" s="51">
        <v>-8.0000000000000071E-2</v>
      </c>
      <c r="O60" s="51">
        <v>8</v>
      </c>
      <c r="P60" s="51">
        <v>0</v>
      </c>
      <c r="Q60" s="51">
        <v>0</v>
      </c>
      <c r="R60" s="51">
        <v>0</v>
      </c>
      <c r="S60" s="51">
        <v>0</v>
      </c>
      <c r="T60" s="52"/>
      <c r="U60" s="52"/>
      <c r="V60" s="52"/>
      <c r="W60" s="52"/>
      <c r="X60" s="52"/>
      <c r="Y60" s="52"/>
      <c r="Z60" s="52"/>
      <c r="AA60" s="52"/>
      <c r="AD60" s="54">
        <f t="shared" si="0"/>
        <v>7.92</v>
      </c>
      <c r="AE60" s="55" t="s">
        <v>600</v>
      </c>
    </row>
    <row r="61" spans="1:31" s="53" customFormat="1">
      <c r="A61" s="19" t="s">
        <v>48</v>
      </c>
      <c r="B61" s="19" t="s">
        <v>97</v>
      </c>
      <c r="C61" s="51">
        <v>0</v>
      </c>
      <c r="D61" s="51">
        <v>0</v>
      </c>
      <c r="E61" s="51">
        <v>0</v>
      </c>
      <c r="F61" s="52"/>
      <c r="G61" s="52"/>
      <c r="H61" s="52"/>
      <c r="I61" s="52"/>
      <c r="J61" s="52"/>
      <c r="K61" s="52"/>
      <c r="L61" s="52"/>
      <c r="M61" s="52"/>
      <c r="N61" s="51">
        <v>0.34999999999999964</v>
      </c>
      <c r="O61" s="51">
        <v>7.98</v>
      </c>
      <c r="P61" s="51">
        <v>0</v>
      </c>
      <c r="Q61" s="51">
        <v>0</v>
      </c>
      <c r="R61" s="51">
        <v>0</v>
      </c>
      <c r="S61" s="51">
        <v>0</v>
      </c>
      <c r="T61" s="52"/>
      <c r="U61" s="52"/>
      <c r="V61" s="52"/>
      <c r="W61" s="52"/>
      <c r="X61" s="52"/>
      <c r="Y61" s="52"/>
      <c r="Z61" s="52"/>
      <c r="AA61" s="52"/>
      <c r="AD61" s="54">
        <f t="shared" si="0"/>
        <v>8.33</v>
      </c>
      <c r="AE61" s="55" t="s">
        <v>600</v>
      </c>
    </row>
    <row r="62" spans="1:31" s="53" customFormat="1">
      <c r="A62" s="19" t="s">
        <v>368</v>
      </c>
      <c r="B62" s="19" t="s">
        <v>369</v>
      </c>
      <c r="C62" s="51">
        <v>0</v>
      </c>
      <c r="D62" s="51">
        <v>0</v>
      </c>
      <c r="E62" s="51">
        <v>0</v>
      </c>
      <c r="F62" s="52"/>
      <c r="G62" s="52"/>
      <c r="H62" s="52"/>
      <c r="I62" s="52"/>
      <c r="J62" s="52"/>
      <c r="K62" s="52"/>
      <c r="L62" s="52"/>
      <c r="M62" s="52"/>
      <c r="N62" s="51">
        <v>-3.15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2"/>
      <c r="U62" s="52"/>
      <c r="V62" s="52"/>
      <c r="W62" s="52"/>
      <c r="X62" s="52"/>
      <c r="Y62" s="52"/>
      <c r="Z62" s="52"/>
      <c r="AA62" s="52"/>
      <c r="AD62" s="54">
        <f t="shared" si="0"/>
        <v>-3.15</v>
      </c>
      <c r="AE62" s="55" t="s">
        <v>600</v>
      </c>
    </row>
    <row r="63" spans="1:31" s="53" customFormat="1">
      <c r="A63" s="19" t="s">
        <v>389</v>
      </c>
      <c r="B63" s="19" t="s">
        <v>390</v>
      </c>
      <c r="C63" s="51">
        <v>0</v>
      </c>
      <c r="D63" s="51">
        <v>0</v>
      </c>
      <c r="E63" s="51">
        <v>0</v>
      </c>
      <c r="F63" s="52"/>
      <c r="G63" s="52"/>
      <c r="H63" s="52"/>
      <c r="I63" s="52"/>
      <c r="J63" s="52"/>
      <c r="K63" s="52"/>
      <c r="L63" s="52"/>
      <c r="M63" s="52"/>
      <c r="N63" s="51">
        <v>0</v>
      </c>
      <c r="O63" s="51">
        <v>8</v>
      </c>
      <c r="P63" s="51">
        <v>0</v>
      </c>
      <c r="Q63" s="51">
        <v>0</v>
      </c>
      <c r="R63" s="51">
        <v>0</v>
      </c>
      <c r="S63" s="51">
        <v>0</v>
      </c>
      <c r="T63" s="52"/>
      <c r="U63" s="52"/>
      <c r="V63" s="52"/>
      <c r="W63" s="52"/>
      <c r="X63" s="52"/>
      <c r="Y63" s="52"/>
      <c r="Z63" s="52"/>
      <c r="AA63" s="52"/>
      <c r="AD63" s="54">
        <f t="shared" si="0"/>
        <v>8</v>
      </c>
      <c r="AE63" s="55" t="s">
        <v>600</v>
      </c>
    </row>
    <row r="64" spans="1:31" s="53" customFormat="1">
      <c r="A64" s="19" t="s">
        <v>403</v>
      </c>
      <c r="B64" s="19" t="s">
        <v>404</v>
      </c>
      <c r="C64" s="51">
        <v>0</v>
      </c>
      <c r="D64" s="51">
        <v>0</v>
      </c>
      <c r="E64" s="51">
        <v>0</v>
      </c>
      <c r="F64" s="52"/>
      <c r="G64" s="52"/>
      <c r="H64" s="52"/>
      <c r="I64" s="52"/>
      <c r="J64" s="52"/>
      <c r="K64" s="52"/>
      <c r="L64" s="52"/>
      <c r="M64" s="52"/>
      <c r="N64" s="51">
        <v>0</v>
      </c>
      <c r="O64" s="51">
        <v>7</v>
      </c>
      <c r="P64" s="51">
        <v>0</v>
      </c>
      <c r="Q64" s="51">
        <v>0</v>
      </c>
      <c r="R64" s="51">
        <v>0</v>
      </c>
      <c r="S64" s="51">
        <v>0</v>
      </c>
      <c r="T64" s="52"/>
      <c r="U64" s="52"/>
      <c r="V64" s="52"/>
      <c r="W64" s="52"/>
      <c r="X64" s="52"/>
      <c r="Y64" s="52"/>
      <c r="Z64" s="52"/>
      <c r="AA64" s="52"/>
      <c r="AD64" s="54">
        <f t="shared" si="0"/>
        <v>7</v>
      </c>
      <c r="AE64" s="55" t="s">
        <v>600</v>
      </c>
    </row>
    <row r="65" spans="1:31" s="53" customFormat="1">
      <c r="A65" s="19" t="s">
        <v>429</v>
      </c>
      <c r="B65" s="19" t="s">
        <v>430</v>
      </c>
      <c r="C65" s="51">
        <v>0</v>
      </c>
      <c r="D65" s="51">
        <v>0</v>
      </c>
      <c r="E65" s="51">
        <v>0</v>
      </c>
      <c r="F65" s="52"/>
      <c r="G65" s="52"/>
      <c r="H65" s="52"/>
      <c r="I65" s="52"/>
      <c r="J65" s="52"/>
      <c r="K65" s="52"/>
      <c r="L65" s="52"/>
      <c r="M65" s="52"/>
      <c r="N65" s="51">
        <v>0</v>
      </c>
      <c r="O65" s="51">
        <v>8</v>
      </c>
      <c r="P65" s="51">
        <v>0</v>
      </c>
      <c r="Q65" s="51">
        <v>0</v>
      </c>
      <c r="R65" s="51">
        <v>0</v>
      </c>
      <c r="S65" s="51">
        <v>0</v>
      </c>
      <c r="T65" s="52"/>
      <c r="U65" s="52"/>
      <c r="V65" s="52"/>
      <c r="W65" s="52"/>
      <c r="X65" s="52"/>
      <c r="Y65" s="52"/>
      <c r="Z65" s="52"/>
      <c r="AA65" s="52"/>
      <c r="AD65" s="54">
        <f t="shared" si="0"/>
        <v>8</v>
      </c>
      <c r="AE65" s="55" t="s">
        <v>600</v>
      </c>
    </row>
    <row r="66" spans="1:31" s="53" customFormat="1">
      <c r="A66" s="19" t="s">
        <v>431</v>
      </c>
      <c r="B66" s="19" t="s">
        <v>432</v>
      </c>
      <c r="C66" s="51">
        <v>0</v>
      </c>
      <c r="D66" s="51">
        <v>0</v>
      </c>
      <c r="E66" s="51">
        <v>0</v>
      </c>
      <c r="F66" s="52"/>
      <c r="G66" s="52"/>
      <c r="H66" s="52"/>
      <c r="I66" s="52"/>
      <c r="J66" s="52"/>
      <c r="K66" s="52"/>
      <c r="L66" s="52"/>
      <c r="M66" s="52"/>
      <c r="N66" s="51">
        <v>-1.9999999999999574E-2</v>
      </c>
      <c r="O66" s="51">
        <v>8</v>
      </c>
      <c r="P66" s="51">
        <v>0</v>
      </c>
      <c r="Q66" s="51">
        <v>0</v>
      </c>
      <c r="R66" s="51">
        <v>0</v>
      </c>
      <c r="S66" s="51">
        <v>0</v>
      </c>
      <c r="T66" s="52"/>
      <c r="U66" s="52"/>
      <c r="V66" s="52"/>
      <c r="W66" s="52"/>
      <c r="X66" s="52"/>
      <c r="Y66" s="52"/>
      <c r="Z66" s="52"/>
      <c r="AA66" s="52"/>
      <c r="AD66" s="54">
        <f t="shared" si="0"/>
        <v>7.98</v>
      </c>
      <c r="AE66" s="55" t="s">
        <v>600</v>
      </c>
    </row>
    <row r="67" spans="1:31" s="53" customFormat="1">
      <c r="A67" s="19" t="s">
        <v>447</v>
      </c>
      <c r="B67" s="19" t="s">
        <v>448</v>
      </c>
      <c r="C67" s="51">
        <v>0</v>
      </c>
      <c r="D67" s="51">
        <v>0</v>
      </c>
      <c r="E67" s="51">
        <v>0</v>
      </c>
      <c r="F67" s="52"/>
      <c r="G67" s="52"/>
      <c r="H67" s="52"/>
      <c r="I67" s="52"/>
      <c r="J67" s="52"/>
      <c r="K67" s="52"/>
      <c r="L67" s="52"/>
      <c r="M67" s="52"/>
      <c r="N67" s="51">
        <v>0</v>
      </c>
      <c r="O67" s="51">
        <v>7.9599999999999991</v>
      </c>
      <c r="P67" s="51">
        <v>0</v>
      </c>
      <c r="Q67" s="51">
        <v>0</v>
      </c>
      <c r="R67" s="51">
        <v>0</v>
      </c>
      <c r="S67" s="51">
        <v>0</v>
      </c>
      <c r="T67" s="52"/>
      <c r="U67" s="52"/>
      <c r="V67" s="52"/>
      <c r="W67" s="52"/>
      <c r="X67" s="52"/>
      <c r="Y67" s="52"/>
      <c r="Z67" s="52"/>
      <c r="AA67" s="52"/>
      <c r="AD67" s="54">
        <f t="shared" si="0"/>
        <v>7.9599999999999991</v>
      </c>
      <c r="AE67" s="55" t="s">
        <v>600</v>
      </c>
    </row>
    <row r="68" spans="1:31" s="53" customFormat="1">
      <c r="A68" s="19" t="s">
        <v>475</v>
      </c>
      <c r="B68" s="19" t="s">
        <v>476</v>
      </c>
      <c r="C68" s="51">
        <v>0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1">
        <v>-1.9999999999999574E-2</v>
      </c>
      <c r="O68" s="51">
        <v>8</v>
      </c>
      <c r="P68" s="51">
        <v>0</v>
      </c>
      <c r="Q68" s="51">
        <v>0</v>
      </c>
      <c r="R68" s="51">
        <v>0</v>
      </c>
      <c r="S68" s="51">
        <v>0</v>
      </c>
      <c r="T68" s="52"/>
      <c r="U68" s="52"/>
      <c r="V68" s="52"/>
      <c r="W68" s="52"/>
      <c r="X68" s="52"/>
      <c r="Y68" s="52"/>
      <c r="Z68" s="52"/>
      <c r="AA68" s="52"/>
      <c r="AD68" s="54">
        <f t="shared" si="0"/>
        <v>7.98</v>
      </c>
      <c r="AE68" s="55" t="s">
        <v>600</v>
      </c>
    </row>
    <row r="69" spans="1:31" s="53" customFormat="1">
      <c r="A69" s="19" t="s">
        <v>490</v>
      </c>
      <c r="B69" s="19" t="s">
        <v>491</v>
      </c>
      <c r="C69" s="51">
        <v>0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1">
        <v>-4</v>
      </c>
      <c r="O69" s="51">
        <v>8</v>
      </c>
      <c r="P69" s="51">
        <v>0</v>
      </c>
      <c r="Q69" s="51">
        <v>0</v>
      </c>
      <c r="R69" s="51">
        <v>0</v>
      </c>
      <c r="S69" s="51">
        <v>0</v>
      </c>
      <c r="T69" s="52"/>
      <c r="U69" s="52"/>
      <c r="V69" s="52"/>
      <c r="W69" s="52"/>
      <c r="X69" s="52"/>
      <c r="Y69" s="52"/>
      <c r="Z69" s="52"/>
      <c r="AA69" s="52"/>
      <c r="AD69" s="54">
        <f t="shared" si="0"/>
        <v>4</v>
      </c>
      <c r="AE69" s="55" t="s">
        <v>600</v>
      </c>
    </row>
    <row r="70" spans="1:31" s="53" customFormat="1">
      <c r="A70" s="19" t="s">
        <v>514</v>
      </c>
      <c r="B70" s="19" t="s">
        <v>515</v>
      </c>
      <c r="C70" s="51">
        <v>0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1">
        <v>-4</v>
      </c>
      <c r="O70" s="51">
        <v>8</v>
      </c>
      <c r="P70" s="51">
        <v>0</v>
      </c>
      <c r="Q70" s="51">
        <v>0</v>
      </c>
      <c r="R70" s="51">
        <v>0</v>
      </c>
      <c r="S70" s="51">
        <v>0</v>
      </c>
      <c r="T70" s="52"/>
      <c r="U70" s="52"/>
      <c r="V70" s="52"/>
      <c r="W70" s="52"/>
      <c r="X70" s="52"/>
      <c r="Y70" s="52"/>
      <c r="Z70" s="52"/>
      <c r="AA70" s="52"/>
      <c r="AD70" s="54">
        <f t="shared" si="0"/>
        <v>4</v>
      </c>
      <c r="AE70" s="55" t="s">
        <v>600</v>
      </c>
    </row>
    <row r="71" spans="1:31" s="53" customFormat="1">
      <c r="A71" s="19" t="s">
        <v>518</v>
      </c>
      <c r="B71" s="19" t="s">
        <v>519</v>
      </c>
      <c r="C71" s="51">
        <v>0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1">
        <v>-4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2"/>
      <c r="U71" s="52"/>
      <c r="V71" s="52"/>
      <c r="W71" s="52"/>
      <c r="X71" s="52"/>
      <c r="Y71" s="52"/>
      <c r="Z71" s="52"/>
      <c r="AA71" s="52"/>
      <c r="AD71" s="54">
        <f t="shared" si="0"/>
        <v>-4</v>
      </c>
      <c r="AE71" s="55" t="s">
        <v>600</v>
      </c>
    </row>
    <row r="72" spans="1:31" s="53" customFormat="1">
      <c r="A72" s="19" t="s">
        <v>522</v>
      </c>
      <c r="B72" s="19" t="s">
        <v>523</v>
      </c>
      <c r="C72" s="51">
        <v>0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1">
        <v>0</v>
      </c>
      <c r="O72" s="51">
        <v>8</v>
      </c>
      <c r="P72" s="51">
        <v>0</v>
      </c>
      <c r="Q72" s="51">
        <v>0</v>
      </c>
      <c r="R72" s="51">
        <v>0</v>
      </c>
      <c r="S72" s="51">
        <v>0</v>
      </c>
      <c r="T72" s="52"/>
      <c r="U72" s="52"/>
      <c r="V72" s="52"/>
      <c r="W72" s="52"/>
      <c r="X72" s="52"/>
      <c r="Y72" s="52"/>
      <c r="Z72" s="52"/>
      <c r="AA72" s="52"/>
      <c r="AD72" s="54">
        <f t="shared" si="0"/>
        <v>8</v>
      </c>
      <c r="AE72" s="55" t="s">
        <v>600</v>
      </c>
    </row>
    <row r="73" spans="1:31" s="53" customFormat="1">
      <c r="A73" s="19" t="s">
        <v>570</v>
      </c>
      <c r="B73" s="19" t="s">
        <v>571</v>
      </c>
      <c r="C73" s="51">
        <v>0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1">
        <v>-4.9999999999999822E-2</v>
      </c>
      <c r="O73" s="51">
        <v>8</v>
      </c>
      <c r="P73" s="51">
        <v>0</v>
      </c>
      <c r="Q73" s="51">
        <v>0</v>
      </c>
      <c r="R73" s="51">
        <v>0</v>
      </c>
      <c r="S73" s="51">
        <v>0</v>
      </c>
      <c r="T73" s="52"/>
      <c r="U73" s="52"/>
      <c r="V73" s="52"/>
      <c r="W73" s="52"/>
      <c r="X73" s="52"/>
      <c r="Y73" s="52"/>
      <c r="Z73" s="52"/>
      <c r="AA73" s="52"/>
      <c r="AD73" s="54">
        <f t="shared" si="0"/>
        <v>7.95</v>
      </c>
      <c r="AE73" s="55" t="s">
        <v>600</v>
      </c>
    </row>
    <row r="74" spans="1:31" s="53" customFormat="1">
      <c r="A74" s="19" t="s">
        <v>575</v>
      </c>
      <c r="B74" s="19" t="s">
        <v>576</v>
      </c>
      <c r="C74" s="51">
        <v>0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1">
        <v>0</v>
      </c>
      <c r="O74" s="51">
        <v>8</v>
      </c>
      <c r="P74" s="51">
        <v>0</v>
      </c>
      <c r="Q74" s="51">
        <v>0</v>
      </c>
      <c r="R74" s="51">
        <v>0</v>
      </c>
      <c r="S74" s="51">
        <v>0</v>
      </c>
      <c r="T74" s="52"/>
      <c r="U74" s="52"/>
      <c r="V74" s="52"/>
      <c r="W74" s="52"/>
      <c r="X74" s="52"/>
      <c r="Y74" s="52"/>
      <c r="Z74" s="52"/>
      <c r="AA74" s="52"/>
      <c r="AD74" s="54">
        <f t="shared" si="0"/>
        <v>8</v>
      </c>
      <c r="AE74" s="55" t="s">
        <v>600</v>
      </c>
    </row>
    <row r="75" spans="1:31" s="53" customFormat="1">
      <c r="A75" s="19" t="s">
        <v>80</v>
      </c>
      <c r="B75" s="19" t="s">
        <v>149</v>
      </c>
      <c r="C75" s="51">
        <v>0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1">
        <v>0</v>
      </c>
      <c r="O75" s="51">
        <v>8</v>
      </c>
      <c r="P75" s="51">
        <v>0</v>
      </c>
      <c r="Q75" s="51">
        <v>0</v>
      </c>
      <c r="R75" s="51">
        <v>0</v>
      </c>
      <c r="S75" s="51">
        <v>0</v>
      </c>
      <c r="T75" s="52"/>
      <c r="U75" s="52"/>
      <c r="V75" s="52"/>
      <c r="W75" s="52"/>
      <c r="X75" s="52"/>
      <c r="Y75" s="52"/>
      <c r="Z75" s="52"/>
      <c r="AA75" s="52"/>
      <c r="AD75" s="54">
        <f t="shared" ref="AD75:AD138" si="1">SUM(C75:AC75)</f>
        <v>8</v>
      </c>
      <c r="AE75" s="55" t="s">
        <v>600</v>
      </c>
    </row>
    <row r="76" spans="1:31" s="53" customFormat="1">
      <c r="A76" s="19" t="s">
        <v>319</v>
      </c>
      <c r="B76" s="19" t="s">
        <v>320</v>
      </c>
      <c r="C76" s="51">
        <v>-1</v>
      </c>
      <c r="D76" s="51">
        <v>0</v>
      </c>
      <c r="E76" s="51">
        <v>0</v>
      </c>
      <c r="F76" s="52"/>
      <c r="G76" s="52"/>
      <c r="H76" s="52"/>
      <c r="I76" s="52"/>
      <c r="J76" s="52"/>
      <c r="K76" s="52"/>
      <c r="L76" s="52"/>
      <c r="M76" s="52"/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2"/>
      <c r="U76" s="52"/>
      <c r="V76" s="52"/>
      <c r="W76" s="52"/>
      <c r="X76" s="52"/>
      <c r="Y76" s="52"/>
      <c r="Z76" s="52"/>
      <c r="AA76" s="52"/>
      <c r="AD76" s="54">
        <f t="shared" si="1"/>
        <v>-1</v>
      </c>
      <c r="AE76" s="55" t="s">
        <v>600</v>
      </c>
    </row>
    <row r="77" spans="1:31" s="53" customFormat="1">
      <c r="A77" s="19" t="s">
        <v>425</v>
      </c>
      <c r="B77" s="19" t="s">
        <v>426</v>
      </c>
      <c r="C77" s="51">
        <v>-2.2999999999999972</v>
      </c>
      <c r="D77" s="51">
        <v>0</v>
      </c>
      <c r="E77" s="51">
        <v>0</v>
      </c>
      <c r="F77" s="52"/>
      <c r="G77" s="52"/>
      <c r="H77" s="52"/>
      <c r="I77" s="52"/>
      <c r="J77" s="52"/>
      <c r="K77" s="52"/>
      <c r="L77" s="52"/>
      <c r="M77" s="52"/>
      <c r="N77" s="51">
        <v>-2.93</v>
      </c>
      <c r="O77" s="51">
        <v>0</v>
      </c>
      <c r="P77" s="51">
        <v>-1.5</v>
      </c>
      <c r="Q77" s="51">
        <v>0</v>
      </c>
      <c r="R77" s="51">
        <v>0</v>
      </c>
      <c r="S77" s="51">
        <v>0</v>
      </c>
      <c r="T77" s="52"/>
      <c r="U77" s="52"/>
      <c r="V77" s="52"/>
      <c r="W77" s="52"/>
      <c r="X77" s="52"/>
      <c r="Y77" s="52"/>
      <c r="Z77" s="52"/>
      <c r="AA77" s="52"/>
      <c r="AD77" s="54">
        <f t="shared" si="1"/>
        <v>-6.7299999999999969</v>
      </c>
      <c r="AE77" s="55" t="s">
        <v>600</v>
      </c>
    </row>
    <row r="78" spans="1:31" s="53" customFormat="1">
      <c r="A78" s="19" t="s">
        <v>526</v>
      </c>
      <c r="B78" s="19" t="s">
        <v>527</v>
      </c>
      <c r="C78" s="51">
        <v>-6.8000000000000007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2"/>
      <c r="U78" s="52"/>
      <c r="V78" s="52"/>
      <c r="W78" s="52"/>
      <c r="X78" s="52"/>
      <c r="Y78" s="52"/>
      <c r="Z78" s="52"/>
      <c r="AA78" s="52"/>
      <c r="AD78" s="54">
        <f t="shared" si="1"/>
        <v>-6.8000000000000007</v>
      </c>
      <c r="AE78" s="55" t="s">
        <v>600</v>
      </c>
    </row>
    <row r="79" spans="1:31" s="53" customFormat="1">
      <c r="A79" s="19" t="s">
        <v>441</v>
      </c>
      <c r="B79" s="19" t="s">
        <v>442</v>
      </c>
      <c r="C79" s="51">
        <v>-6.95</v>
      </c>
      <c r="D79" s="51">
        <v>0</v>
      </c>
      <c r="E79" s="51">
        <v>0</v>
      </c>
      <c r="F79" s="52"/>
      <c r="G79" s="52"/>
      <c r="H79" s="52"/>
      <c r="I79" s="52"/>
      <c r="J79" s="52"/>
      <c r="K79" s="52"/>
      <c r="L79" s="52"/>
      <c r="M79" s="52"/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2"/>
      <c r="U79" s="52"/>
      <c r="V79" s="52"/>
      <c r="W79" s="52"/>
      <c r="X79" s="52"/>
      <c r="Y79" s="52"/>
      <c r="Z79" s="52"/>
      <c r="AA79" s="52"/>
      <c r="AD79" s="54">
        <f t="shared" si="1"/>
        <v>-6.95</v>
      </c>
      <c r="AE79" s="55" t="s">
        <v>600</v>
      </c>
    </row>
    <row r="80" spans="1:31" s="53" customFormat="1">
      <c r="A80" s="19" t="s">
        <v>433</v>
      </c>
      <c r="B80" s="19" t="s">
        <v>434</v>
      </c>
      <c r="C80" s="51">
        <v>-7.120000000000001</v>
      </c>
      <c r="D80" s="51">
        <v>0</v>
      </c>
      <c r="E80" s="51">
        <v>0</v>
      </c>
      <c r="F80" s="52"/>
      <c r="G80" s="52"/>
      <c r="H80" s="52"/>
      <c r="I80" s="52"/>
      <c r="J80" s="52"/>
      <c r="K80" s="52"/>
      <c r="L80" s="52"/>
      <c r="M80" s="52"/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2"/>
      <c r="U80" s="52"/>
      <c r="V80" s="52"/>
      <c r="W80" s="52"/>
      <c r="X80" s="52"/>
      <c r="Y80" s="52"/>
      <c r="Z80" s="52"/>
      <c r="AA80" s="52"/>
      <c r="AD80" s="54">
        <f t="shared" si="1"/>
        <v>-7.120000000000001</v>
      </c>
      <c r="AE80" s="55" t="s">
        <v>600</v>
      </c>
    </row>
    <row r="81" spans="1:31" s="53" customFormat="1">
      <c r="A81" s="19" t="s">
        <v>397</v>
      </c>
      <c r="B81" s="19" t="s">
        <v>398</v>
      </c>
      <c r="C81" s="51">
        <v>-7.2299999999999969</v>
      </c>
      <c r="D81" s="51">
        <v>0</v>
      </c>
      <c r="E81" s="51">
        <v>0</v>
      </c>
      <c r="F81" s="52"/>
      <c r="G81" s="52"/>
      <c r="H81" s="52"/>
      <c r="I81" s="52"/>
      <c r="J81" s="52"/>
      <c r="K81" s="52"/>
      <c r="L81" s="52"/>
      <c r="M81" s="52"/>
      <c r="N81" s="51">
        <v>-0.68</v>
      </c>
      <c r="O81" s="51">
        <v>8</v>
      </c>
      <c r="P81" s="51">
        <v>0</v>
      </c>
      <c r="Q81" s="51">
        <v>-7.22</v>
      </c>
      <c r="R81" s="51">
        <v>0</v>
      </c>
      <c r="S81" s="51">
        <v>0</v>
      </c>
      <c r="T81" s="52"/>
      <c r="U81" s="52"/>
      <c r="V81" s="52"/>
      <c r="W81" s="52"/>
      <c r="X81" s="52"/>
      <c r="Y81" s="52"/>
      <c r="Z81" s="52"/>
      <c r="AA81" s="52"/>
      <c r="AD81" s="54">
        <f t="shared" si="1"/>
        <v>-7.1299999999999963</v>
      </c>
      <c r="AE81" s="55" t="s">
        <v>600</v>
      </c>
    </row>
    <row r="82" spans="1:31" s="53" customFormat="1">
      <c r="A82" s="19" t="s">
        <v>92</v>
      </c>
      <c r="B82" s="19" t="s">
        <v>269</v>
      </c>
      <c r="C82" s="51">
        <v>-7.75</v>
      </c>
      <c r="D82" s="51">
        <v>0</v>
      </c>
      <c r="E82" s="51">
        <v>0</v>
      </c>
      <c r="F82" s="52"/>
      <c r="G82" s="52"/>
      <c r="H82" s="52"/>
      <c r="I82" s="52"/>
      <c r="J82" s="52"/>
      <c r="K82" s="52"/>
      <c r="L82" s="52"/>
      <c r="M82" s="52"/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2"/>
      <c r="U82" s="52"/>
      <c r="V82" s="52"/>
      <c r="W82" s="52"/>
      <c r="X82" s="52"/>
      <c r="Y82" s="52"/>
      <c r="Z82" s="52"/>
      <c r="AA82" s="52"/>
      <c r="AD82" s="54">
        <f t="shared" si="1"/>
        <v>-7.75</v>
      </c>
      <c r="AE82" s="55" t="s">
        <v>600</v>
      </c>
    </row>
    <row r="83" spans="1:31" s="53" customFormat="1">
      <c r="A83" s="19" t="s">
        <v>383</v>
      </c>
      <c r="B83" s="19" t="s">
        <v>384</v>
      </c>
      <c r="C83" s="51">
        <v>-7.77</v>
      </c>
      <c r="D83" s="51">
        <v>0</v>
      </c>
      <c r="E83" s="51">
        <v>0</v>
      </c>
      <c r="F83" s="52"/>
      <c r="G83" s="52"/>
      <c r="H83" s="52"/>
      <c r="I83" s="52"/>
      <c r="J83" s="52"/>
      <c r="K83" s="52"/>
      <c r="L83" s="52"/>
      <c r="M83" s="52"/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2"/>
      <c r="U83" s="52"/>
      <c r="V83" s="52"/>
      <c r="W83" s="52"/>
      <c r="X83" s="52"/>
      <c r="Y83" s="52"/>
      <c r="Z83" s="52"/>
      <c r="AA83" s="52"/>
      <c r="AD83" s="54">
        <f t="shared" si="1"/>
        <v>-7.77</v>
      </c>
      <c r="AE83" s="55" t="s">
        <v>600</v>
      </c>
    </row>
    <row r="84" spans="1:31" s="53" customFormat="1">
      <c r="A84" s="19" t="s">
        <v>315</v>
      </c>
      <c r="B84" s="19" t="s">
        <v>316</v>
      </c>
      <c r="C84" s="51">
        <v>-7.8200000000000038</v>
      </c>
      <c r="D84" s="51">
        <v>0</v>
      </c>
      <c r="E84" s="51">
        <v>0</v>
      </c>
      <c r="F84" s="52"/>
      <c r="G84" s="52"/>
      <c r="H84" s="52"/>
      <c r="I84" s="52"/>
      <c r="J84" s="52"/>
      <c r="K84" s="52"/>
      <c r="L84" s="52"/>
      <c r="M84" s="52"/>
      <c r="N84" s="51">
        <v>-1.35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2"/>
      <c r="U84" s="52"/>
      <c r="V84" s="52"/>
      <c r="W84" s="52"/>
      <c r="X84" s="52"/>
      <c r="Y84" s="52"/>
      <c r="Z84" s="52"/>
      <c r="AA84" s="52"/>
      <c r="AD84" s="54">
        <f t="shared" si="1"/>
        <v>-9.1700000000000035</v>
      </c>
      <c r="AE84" s="55" t="s">
        <v>600</v>
      </c>
    </row>
    <row r="85" spans="1:31" s="53" customFormat="1">
      <c r="A85" s="19" t="s">
        <v>19</v>
      </c>
      <c r="B85" s="19" t="s">
        <v>116</v>
      </c>
      <c r="C85" s="51">
        <v>-7.8699999999999974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1">
        <v>0</v>
      </c>
      <c r="O85" s="51">
        <v>0</v>
      </c>
      <c r="P85" s="51">
        <v>-4</v>
      </c>
      <c r="Q85" s="51">
        <v>0</v>
      </c>
      <c r="R85" s="51">
        <v>0</v>
      </c>
      <c r="S85" s="51">
        <v>0</v>
      </c>
      <c r="T85" s="52"/>
      <c r="U85" s="52"/>
      <c r="V85" s="52"/>
      <c r="W85" s="52"/>
      <c r="X85" s="52"/>
      <c r="Y85" s="52"/>
      <c r="Z85" s="52"/>
      <c r="AA85" s="52"/>
      <c r="AD85" s="54">
        <f t="shared" si="1"/>
        <v>-11.869999999999997</v>
      </c>
      <c r="AE85" s="55" t="s">
        <v>600</v>
      </c>
    </row>
    <row r="86" spans="1:31" s="53" customFormat="1">
      <c r="A86" s="19" t="s">
        <v>594</v>
      </c>
      <c r="B86" s="19" t="s">
        <v>595</v>
      </c>
      <c r="C86" s="51">
        <v>-7.9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1">
        <v>0</v>
      </c>
      <c r="O86" s="51">
        <v>0</v>
      </c>
      <c r="P86" s="51">
        <v>-4</v>
      </c>
      <c r="Q86" s="51">
        <v>0</v>
      </c>
      <c r="R86" s="51">
        <v>0</v>
      </c>
      <c r="S86" s="51">
        <v>0</v>
      </c>
      <c r="T86" s="52"/>
      <c r="U86" s="52"/>
      <c r="V86" s="52"/>
      <c r="W86" s="52"/>
      <c r="X86" s="52"/>
      <c r="Y86" s="52"/>
      <c r="Z86" s="52"/>
      <c r="AA86" s="52"/>
      <c r="AD86" s="54">
        <f t="shared" si="1"/>
        <v>-11.9</v>
      </c>
      <c r="AE86" s="55" t="s">
        <v>600</v>
      </c>
    </row>
    <row r="87" spans="1:31" s="53" customFormat="1">
      <c r="A87" s="19" t="s">
        <v>285</v>
      </c>
      <c r="B87" s="19" t="s">
        <v>286</v>
      </c>
      <c r="C87" s="51">
        <v>-7.9499999999999957</v>
      </c>
      <c r="D87" s="51">
        <v>0</v>
      </c>
      <c r="E87" s="51">
        <v>0</v>
      </c>
      <c r="F87" s="52"/>
      <c r="G87" s="52"/>
      <c r="H87" s="52"/>
      <c r="I87" s="52"/>
      <c r="J87" s="52"/>
      <c r="K87" s="52"/>
      <c r="L87" s="52"/>
      <c r="M87" s="52"/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2"/>
      <c r="U87" s="52"/>
      <c r="V87" s="52"/>
      <c r="W87" s="52"/>
      <c r="X87" s="52"/>
      <c r="Y87" s="52"/>
      <c r="Z87" s="52"/>
      <c r="AA87" s="52"/>
      <c r="AD87" s="54">
        <f t="shared" si="1"/>
        <v>-7.9499999999999957</v>
      </c>
      <c r="AE87" s="55" t="s">
        <v>600</v>
      </c>
    </row>
    <row r="88" spans="1:31" s="53" customFormat="1">
      <c r="A88" s="19" t="s">
        <v>480</v>
      </c>
      <c r="B88" s="19" t="s">
        <v>481</v>
      </c>
      <c r="C88" s="51">
        <v>-7.9599999999999973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1">
        <v>-4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2"/>
      <c r="U88" s="52"/>
      <c r="V88" s="52"/>
      <c r="W88" s="52"/>
      <c r="X88" s="52"/>
      <c r="Y88" s="52"/>
      <c r="Z88" s="52"/>
      <c r="AA88" s="52"/>
      <c r="AD88" s="54">
        <f t="shared" si="1"/>
        <v>-11.959999999999997</v>
      </c>
      <c r="AE88" s="55" t="s">
        <v>600</v>
      </c>
    </row>
    <row r="89" spans="1:31" s="53" customFormat="1">
      <c r="A89" s="19" t="s">
        <v>511</v>
      </c>
      <c r="B89" s="19" t="s">
        <v>512</v>
      </c>
      <c r="C89" s="51">
        <v>-7.970000000000006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1">
        <v>-1.38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2"/>
      <c r="U89" s="52"/>
      <c r="V89" s="52"/>
      <c r="W89" s="52"/>
      <c r="X89" s="52"/>
      <c r="Y89" s="52"/>
      <c r="Z89" s="52"/>
      <c r="AA89" s="52"/>
      <c r="AD89" s="54">
        <f t="shared" si="1"/>
        <v>-9.350000000000005</v>
      </c>
      <c r="AE89" s="55" t="s">
        <v>600</v>
      </c>
    </row>
    <row r="90" spans="1:31" s="53" customFormat="1">
      <c r="A90" s="19" t="s">
        <v>366</v>
      </c>
      <c r="B90" s="19" t="s">
        <v>367</v>
      </c>
      <c r="C90" s="51">
        <v>-7.98</v>
      </c>
      <c r="D90" s="51">
        <v>0</v>
      </c>
      <c r="E90" s="51">
        <v>0</v>
      </c>
      <c r="F90" s="52"/>
      <c r="G90" s="52"/>
      <c r="H90" s="52"/>
      <c r="I90" s="52"/>
      <c r="J90" s="52"/>
      <c r="K90" s="52"/>
      <c r="L90" s="52"/>
      <c r="M90" s="52"/>
      <c r="N90" s="51">
        <v>0</v>
      </c>
      <c r="O90" s="51">
        <v>0</v>
      </c>
      <c r="P90" s="51">
        <v>-4</v>
      </c>
      <c r="Q90" s="51">
        <v>-0.02</v>
      </c>
      <c r="R90" s="51">
        <v>0</v>
      </c>
      <c r="S90" s="51">
        <v>0</v>
      </c>
      <c r="T90" s="52"/>
      <c r="U90" s="52"/>
      <c r="V90" s="52"/>
      <c r="W90" s="52"/>
      <c r="X90" s="52"/>
      <c r="Y90" s="52"/>
      <c r="Z90" s="52"/>
      <c r="AA90" s="52"/>
      <c r="AD90" s="54">
        <f t="shared" si="1"/>
        <v>-12</v>
      </c>
      <c r="AE90" s="55" t="s">
        <v>600</v>
      </c>
    </row>
    <row r="91" spans="1:31" s="53" customFormat="1">
      <c r="A91" s="19" t="s">
        <v>409</v>
      </c>
      <c r="B91" s="19" t="s">
        <v>410</v>
      </c>
      <c r="C91" s="51">
        <v>-7.9999999999999964</v>
      </c>
      <c r="D91" s="51">
        <v>0</v>
      </c>
      <c r="E91" s="51">
        <v>0</v>
      </c>
      <c r="F91" s="52"/>
      <c r="G91" s="52"/>
      <c r="H91" s="52"/>
      <c r="I91" s="52"/>
      <c r="J91" s="52"/>
      <c r="K91" s="52"/>
      <c r="L91" s="52"/>
      <c r="M91" s="52"/>
      <c r="N91" s="51">
        <v>-3.9800000000000004</v>
      </c>
      <c r="O91" s="51">
        <v>8</v>
      </c>
      <c r="P91" s="51">
        <v>0</v>
      </c>
      <c r="Q91" s="51">
        <v>-8</v>
      </c>
      <c r="R91" s="51">
        <v>0</v>
      </c>
      <c r="S91" s="51">
        <v>0</v>
      </c>
      <c r="T91" s="52"/>
      <c r="U91" s="52"/>
      <c r="V91" s="52"/>
      <c r="W91" s="52"/>
      <c r="X91" s="52"/>
      <c r="Y91" s="52"/>
      <c r="Z91" s="52"/>
      <c r="AA91" s="52"/>
      <c r="AD91" s="54">
        <f t="shared" si="1"/>
        <v>-11.979999999999997</v>
      </c>
      <c r="AE91" s="55" t="s">
        <v>600</v>
      </c>
    </row>
    <row r="92" spans="1:31" s="53" customFormat="1">
      <c r="A92" s="19" t="s">
        <v>470</v>
      </c>
      <c r="B92" s="19" t="s">
        <v>471</v>
      </c>
      <c r="C92" s="51">
        <v>-7.9999999999999964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1">
        <v>-4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2"/>
      <c r="U92" s="52"/>
      <c r="V92" s="52"/>
      <c r="W92" s="52"/>
      <c r="X92" s="52"/>
      <c r="Y92" s="52"/>
      <c r="Z92" s="52"/>
      <c r="AA92" s="52"/>
      <c r="AD92" s="54">
        <f t="shared" si="1"/>
        <v>-11.999999999999996</v>
      </c>
      <c r="AE92" s="55" t="s">
        <v>600</v>
      </c>
    </row>
    <row r="93" spans="1:31" s="53" customFormat="1">
      <c r="A93" s="19" t="s">
        <v>217</v>
      </c>
      <c r="B93" s="19" t="s">
        <v>218</v>
      </c>
      <c r="C93" s="51">
        <v>-8</v>
      </c>
      <c r="D93" s="51">
        <v>0</v>
      </c>
      <c r="E93" s="51">
        <v>0</v>
      </c>
      <c r="F93" s="52"/>
      <c r="G93" s="52"/>
      <c r="H93" s="52"/>
      <c r="I93" s="52"/>
      <c r="J93" s="52"/>
      <c r="K93" s="52"/>
      <c r="L93" s="52"/>
      <c r="M93" s="52"/>
      <c r="N93" s="51">
        <v>-4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2"/>
      <c r="U93" s="52"/>
      <c r="V93" s="52"/>
      <c r="W93" s="52"/>
      <c r="X93" s="52"/>
      <c r="Y93" s="52"/>
      <c r="Z93" s="52"/>
      <c r="AA93" s="52"/>
      <c r="AD93" s="54">
        <f t="shared" si="1"/>
        <v>-12</v>
      </c>
      <c r="AE93" s="55" t="s">
        <v>600</v>
      </c>
    </row>
    <row r="94" spans="1:31" s="53" customFormat="1">
      <c r="A94" s="19" t="s">
        <v>227</v>
      </c>
      <c r="B94" s="19" t="s">
        <v>228</v>
      </c>
      <c r="C94" s="51">
        <v>-8</v>
      </c>
      <c r="D94" s="51"/>
      <c r="E94" s="51"/>
      <c r="F94" s="52"/>
      <c r="G94" s="52"/>
      <c r="H94" s="52"/>
      <c r="I94" s="52"/>
      <c r="J94" s="52"/>
      <c r="K94" s="52"/>
      <c r="L94" s="52"/>
      <c r="M94" s="52"/>
      <c r="N94" s="51">
        <v>-4</v>
      </c>
      <c r="O94" s="51">
        <v>0</v>
      </c>
      <c r="P94" s="51">
        <v>-4</v>
      </c>
      <c r="Q94" s="51">
        <v>-8</v>
      </c>
      <c r="R94" s="51">
        <v>4</v>
      </c>
      <c r="S94" s="51">
        <v>8</v>
      </c>
      <c r="T94" s="52"/>
      <c r="U94" s="52"/>
      <c r="V94" s="52"/>
      <c r="W94" s="52"/>
      <c r="X94" s="52"/>
      <c r="Y94" s="52"/>
      <c r="Z94" s="52"/>
      <c r="AA94" s="52"/>
      <c r="AD94" s="54">
        <f t="shared" si="1"/>
        <v>-12</v>
      </c>
      <c r="AE94" s="55" t="s">
        <v>600</v>
      </c>
    </row>
    <row r="95" spans="1:31" s="53" customFormat="1">
      <c r="A95" s="19" t="s">
        <v>231</v>
      </c>
      <c r="B95" s="19" t="s">
        <v>232</v>
      </c>
      <c r="C95" s="51">
        <v>-8</v>
      </c>
      <c r="D95" s="51">
        <v>0</v>
      </c>
      <c r="E95" s="51">
        <v>0</v>
      </c>
      <c r="F95" s="52"/>
      <c r="G95" s="52"/>
      <c r="H95" s="52"/>
      <c r="I95" s="52"/>
      <c r="J95" s="52"/>
      <c r="K95" s="52"/>
      <c r="L95" s="52"/>
      <c r="M95" s="52"/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2"/>
      <c r="U95" s="52"/>
      <c r="V95" s="52"/>
      <c r="W95" s="52"/>
      <c r="X95" s="52"/>
      <c r="Y95" s="52"/>
      <c r="Z95" s="52"/>
      <c r="AA95" s="52"/>
      <c r="AD95" s="54">
        <f t="shared" si="1"/>
        <v>-8</v>
      </c>
      <c r="AE95" s="55" t="s">
        <v>600</v>
      </c>
    </row>
    <row r="96" spans="1:31" s="53" customFormat="1">
      <c r="A96" s="19" t="s">
        <v>237</v>
      </c>
      <c r="B96" s="19" t="s">
        <v>238</v>
      </c>
      <c r="C96" s="51">
        <v>-8</v>
      </c>
      <c r="D96" s="51">
        <v>0</v>
      </c>
      <c r="E96" s="51">
        <v>0</v>
      </c>
      <c r="F96" s="52"/>
      <c r="G96" s="52"/>
      <c r="H96" s="52"/>
      <c r="I96" s="52"/>
      <c r="J96" s="52"/>
      <c r="K96" s="52"/>
      <c r="L96" s="52"/>
      <c r="M96" s="52"/>
      <c r="N96" s="51">
        <v>-0.5</v>
      </c>
      <c r="O96" s="51">
        <v>8</v>
      </c>
      <c r="P96" s="51">
        <v>0</v>
      </c>
      <c r="Q96" s="51">
        <v>-8</v>
      </c>
      <c r="R96" s="51">
        <v>0</v>
      </c>
      <c r="S96" s="51">
        <v>0</v>
      </c>
      <c r="T96" s="52"/>
      <c r="U96" s="52"/>
      <c r="V96" s="52"/>
      <c r="W96" s="52"/>
      <c r="X96" s="52"/>
      <c r="Y96" s="52"/>
      <c r="Z96" s="52"/>
      <c r="AA96" s="52"/>
      <c r="AD96" s="54">
        <f t="shared" si="1"/>
        <v>-8.5</v>
      </c>
      <c r="AE96" s="55" t="s">
        <v>600</v>
      </c>
    </row>
    <row r="97" spans="1:31" s="53" customFormat="1">
      <c r="A97" s="19" t="s">
        <v>239</v>
      </c>
      <c r="B97" s="19" t="s">
        <v>240</v>
      </c>
      <c r="C97" s="51">
        <v>-8</v>
      </c>
      <c r="D97" s="51">
        <v>0</v>
      </c>
      <c r="E97" s="51">
        <v>0</v>
      </c>
      <c r="F97" s="52"/>
      <c r="G97" s="52"/>
      <c r="H97" s="52"/>
      <c r="I97" s="52"/>
      <c r="J97" s="52"/>
      <c r="K97" s="52"/>
      <c r="L97" s="52"/>
      <c r="M97" s="52"/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2"/>
      <c r="U97" s="52"/>
      <c r="V97" s="52"/>
      <c r="W97" s="52"/>
      <c r="X97" s="52"/>
      <c r="Y97" s="52"/>
      <c r="Z97" s="52"/>
      <c r="AA97" s="52"/>
      <c r="AD97" s="54">
        <f t="shared" si="1"/>
        <v>-8</v>
      </c>
      <c r="AE97" s="55" t="s">
        <v>600</v>
      </c>
    </row>
    <row r="98" spans="1:31" s="53" customFormat="1">
      <c r="A98" s="19" t="s">
        <v>247</v>
      </c>
      <c r="B98" s="19" t="s">
        <v>248</v>
      </c>
      <c r="C98" s="51">
        <v>-8</v>
      </c>
      <c r="D98" s="51">
        <v>0</v>
      </c>
      <c r="E98" s="51">
        <v>0</v>
      </c>
      <c r="F98" s="52"/>
      <c r="G98" s="52"/>
      <c r="H98" s="52"/>
      <c r="I98" s="52"/>
      <c r="J98" s="52"/>
      <c r="K98" s="52"/>
      <c r="L98" s="52"/>
      <c r="M98" s="52"/>
      <c r="N98" s="51">
        <v>-3.12</v>
      </c>
      <c r="O98" s="51">
        <v>8</v>
      </c>
      <c r="P98" s="51">
        <v>0</v>
      </c>
      <c r="Q98" s="51">
        <v>-8</v>
      </c>
      <c r="R98" s="51">
        <v>0</v>
      </c>
      <c r="S98" s="51">
        <v>0</v>
      </c>
      <c r="T98" s="52"/>
      <c r="U98" s="52"/>
      <c r="V98" s="52"/>
      <c r="W98" s="52"/>
      <c r="X98" s="52"/>
      <c r="Y98" s="52"/>
      <c r="Z98" s="52"/>
      <c r="AA98" s="52"/>
      <c r="AD98" s="54">
        <f t="shared" si="1"/>
        <v>-11.120000000000001</v>
      </c>
      <c r="AE98" s="55" t="s">
        <v>600</v>
      </c>
    </row>
    <row r="99" spans="1:31" s="53" customFormat="1">
      <c r="A99" s="19" t="s">
        <v>263</v>
      </c>
      <c r="B99" s="19" t="s">
        <v>264</v>
      </c>
      <c r="C99" s="51">
        <v>-8</v>
      </c>
      <c r="D99" s="51">
        <v>0</v>
      </c>
      <c r="E99" s="51">
        <v>0</v>
      </c>
      <c r="F99" s="52"/>
      <c r="G99" s="52"/>
      <c r="H99" s="52"/>
      <c r="I99" s="52"/>
      <c r="J99" s="52"/>
      <c r="K99" s="52"/>
      <c r="L99" s="52"/>
      <c r="M99" s="52"/>
      <c r="N99" s="51">
        <v>-0.42</v>
      </c>
      <c r="O99" s="51">
        <v>8</v>
      </c>
      <c r="P99" s="51">
        <v>0</v>
      </c>
      <c r="Q99" s="51">
        <v>-8</v>
      </c>
      <c r="R99" s="51">
        <v>0</v>
      </c>
      <c r="S99" s="51">
        <v>0</v>
      </c>
      <c r="T99" s="52"/>
      <c r="U99" s="52"/>
      <c r="V99" s="52"/>
      <c r="W99" s="52"/>
      <c r="X99" s="52"/>
      <c r="Y99" s="52"/>
      <c r="Z99" s="52"/>
      <c r="AA99" s="52"/>
      <c r="AD99" s="54">
        <f t="shared" si="1"/>
        <v>-8.42</v>
      </c>
      <c r="AE99" s="55" t="s">
        <v>600</v>
      </c>
    </row>
    <row r="100" spans="1:31" s="53" customFormat="1">
      <c r="A100" s="19" t="s">
        <v>274</v>
      </c>
      <c r="B100" s="19" t="s">
        <v>275</v>
      </c>
      <c r="C100" s="51">
        <v>-8</v>
      </c>
      <c r="D100" s="51">
        <v>0</v>
      </c>
      <c r="E100" s="51">
        <v>0</v>
      </c>
      <c r="F100" s="52"/>
      <c r="G100" s="52"/>
      <c r="H100" s="52"/>
      <c r="I100" s="52"/>
      <c r="J100" s="52"/>
      <c r="K100" s="52"/>
      <c r="L100" s="52"/>
      <c r="M100" s="52"/>
      <c r="N100" s="51">
        <v>-4</v>
      </c>
      <c r="O100" s="51">
        <v>8</v>
      </c>
      <c r="P100" s="51">
        <v>0</v>
      </c>
      <c r="Q100" s="51">
        <v>-8</v>
      </c>
      <c r="R100" s="51">
        <v>0</v>
      </c>
      <c r="S100" s="51">
        <v>0</v>
      </c>
      <c r="T100" s="52"/>
      <c r="U100" s="52"/>
      <c r="V100" s="52"/>
      <c r="W100" s="52"/>
      <c r="X100" s="52"/>
      <c r="Y100" s="52"/>
      <c r="Z100" s="52"/>
      <c r="AA100" s="52"/>
      <c r="AD100" s="54">
        <f t="shared" si="1"/>
        <v>-12</v>
      </c>
      <c r="AE100" s="55" t="s">
        <v>600</v>
      </c>
    </row>
    <row r="101" spans="1:31" s="53" customFormat="1">
      <c r="A101" s="19" t="s">
        <v>278</v>
      </c>
      <c r="B101" s="19" t="s">
        <v>279</v>
      </c>
      <c r="C101" s="51">
        <v>-8</v>
      </c>
      <c r="D101" s="51">
        <v>0</v>
      </c>
      <c r="E101" s="51">
        <v>0</v>
      </c>
      <c r="F101" s="52"/>
      <c r="G101" s="52"/>
      <c r="H101" s="52"/>
      <c r="I101" s="52"/>
      <c r="J101" s="52"/>
      <c r="K101" s="52"/>
      <c r="L101" s="52"/>
      <c r="M101" s="52"/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2"/>
      <c r="U101" s="52"/>
      <c r="V101" s="52"/>
      <c r="W101" s="52"/>
      <c r="X101" s="52"/>
      <c r="Y101" s="52"/>
      <c r="Z101" s="52"/>
      <c r="AA101" s="52"/>
      <c r="AD101" s="54">
        <f t="shared" si="1"/>
        <v>-8</v>
      </c>
      <c r="AE101" s="55" t="s">
        <v>600</v>
      </c>
    </row>
    <row r="102" spans="1:31" s="53" customFormat="1">
      <c r="A102" s="19" t="s">
        <v>283</v>
      </c>
      <c r="B102" s="19" t="s">
        <v>284</v>
      </c>
      <c r="C102" s="51">
        <v>-8</v>
      </c>
      <c r="D102" s="51">
        <v>0</v>
      </c>
      <c r="E102" s="51">
        <v>0</v>
      </c>
      <c r="F102" s="52"/>
      <c r="G102" s="52"/>
      <c r="H102" s="52"/>
      <c r="I102" s="52"/>
      <c r="J102" s="52"/>
      <c r="K102" s="52"/>
      <c r="L102" s="52"/>
      <c r="M102" s="52"/>
      <c r="N102" s="51">
        <v>-4</v>
      </c>
      <c r="O102" s="51">
        <v>8</v>
      </c>
      <c r="P102" s="51">
        <v>0</v>
      </c>
      <c r="Q102" s="51">
        <v>-8</v>
      </c>
      <c r="R102" s="51">
        <v>0</v>
      </c>
      <c r="S102" s="51">
        <v>0</v>
      </c>
      <c r="T102" s="52"/>
      <c r="U102" s="52"/>
      <c r="V102" s="52"/>
      <c r="W102" s="52"/>
      <c r="X102" s="52"/>
      <c r="Y102" s="52"/>
      <c r="Z102" s="52"/>
      <c r="AA102" s="52"/>
      <c r="AD102" s="54">
        <f t="shared" si="1"/>
        <v>-12</v>
      </c>
      <c r="AE102" s="55" t="s">
        <v>600</v>
      </c>
    </row>
    <row r="103" spans="1:31" s="53" customFormat="1">
      <c r="A103" s="19" t="s">
        <v>41</v>
      </c>
      <c r="B103" s="19" t="s">
        <v>42</v>
      </c>
      <c r="C103" s="51">
        <v>-8</v>
      </c>
      <c r="D103" s="51">
        <v>0</v>
      </c>
      <c r="E103" s="51">
        <v>0</v>
      </c>
      <c r="F103" s="52"/>
      <c r="G103" s="52"/>
      <c r="H103" s="52"/>
      <c r="I103" s="52"/>
      <c r="J103" s="52"/>
      <c r="K103" s="52"/>
      <c r="L103" s="52"/>
      <c r="M103" s="52"/>
      <c r="N103" s="51">
        <v>-4</v>
      </c>
      <c r="O103" s="51">
        <v>8</v>
      </c>
      <c r="P103" s="51">
        <v>0</v>
      </c>
      <c r="Q103" s="51">
        <v>-8</v>
      </c>
      <c r="R103" s="51">
        <v>0</v>
      </c>
      <c r="S103" s="51">
        <v>0</v>
      </c>
      <c r="T103" s="52"/>
      <c r="U103" s="52"/>
      <c r="V103" s="52"/>
      <c r="W103" s="52"/>
      <c r="X103" s="52"/>
      <c r="Y103" s="52"/>
      <c r="Z103" s="52"/>
      <c r="AA103" s="52"/>
      <c r="AD103" s="54">
        <f t="shared" si="1"/>
        <v>-12</v>
      </c>
      <c r="AE103" s="55" t="s">
        <v>600</v>
      </c>
    </row>
    <row r="104" spans="1:31" s="53" customFormat="1">
      <c r="A104" s="19" t="s">
        <v>295</v>
      </c>
      <c r="B104" s="19" t="s">
        <v>296</v>
      </c>
      <c r="C104" s="51">
        <v>-8</v>
      </c>
      <c r="D104" s="51">
        <v>0</v>
      </c>
      <c r="E104" s="51">
        <v>0</v>
      </c>
      <c r="F104" s="52"/>
      <c r="G104" s="52"/>
      <c r="H104" s="52"/>
      <c r="I104" s="52"/>
      <c r="J104" s="52"/>
      <c r="K104" s="52"/>
      <c r="L104" s="52"/>
      <c r="M104" s="52"/>
      <c r="N104" s="51">
        <v>0</v>
      </c>
      <c r="O104" s="51">
        <v>0</v>
      </c>
      <c r="P104" s="51">
        <v>-4</v>
      </c>
      <c r="Q104" s="51">
        <v>0</v>
      </c>
      <c r="R104" s="51">
        <v>0</v>
      </c>
      <c r="S104" s="51">
        <v>0</v>
      </c>
      <c r="T104" s="52"/>
      <c r="U104" s="52"/>
      <c r="V104" s="52"/>
      <c r="W104" s="52"/>
      <c r="X104" s="52"/>
      <c r="Y104" s="52"/>
      <c r="Z104" s="52"/>
      <c r="AA104" s="52"/>
      <c r="AD104" s="54">
        <f t="shared" si="1"/>
        <v>-12</v>
      </c>
      <c r="AE104" s="55" t="s">
        <v>600</v>
      </c>
    </row>
    <row r="105" spans="1:31" s="53" customFormat="1">
      <c r="A105" s="19" t="s">
        <v>299</v>
      </c>
      <c r="B105" s="19" t="s">
        <v>602</v>
      </c>
      <c r="C105" s="51">
        <v>-8</v>
      </c>
      <c r="D105" s="51">
        <v>0</v>
      </c>
      <c r="E105" s="51">
        <v>0</v>
      </c>
      <c r="F105" s="52"/>
      <c r="G105" s="52"/>
      <c r="H105" s="52"/>
      <c r="I105" s="52"/>
      <c r="J105" s="52"/>
      <c r="K105" s="52"/>
      <c r="L105" s="52"/>
      <c r="M105" s="52"/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2"/>
      <c r="U105" s="52"/>
      <c r="V105" s="52"/>
      <c r="W105" s="52"/>
      <c r="X105" s="52"/>
      <c r="Y105" s="52"/>
      <c r="Z105" s="52"/>
      <c r="AA105" s="52"/>
      <c r="AD105" s="54">
        <f t="shared" si="1"/>
        <v>-8</v>
      </c>
      <c r="AE105" s="55" t="s">
        <v>600</v>
      </c>
    </row>
    <row r="106" spans="1:31" s="53" customFormat="1">
      <c r="A106" s="19" t="s">
        <v>300</v>
      </c>
      <c r="B106" s="19" t="s">
        <v>301</v>
      </c>
      <c r="C106" s="51">
        <v>-8</v>
      </c>
      <c r="D106" s="51">
        <v>0</v>
      </c>
      <c r="E106" s="51">
        <v>0</v>
      </c>
      <c r="F106" s="52"/>
      <c r="G106" s="52"/>
      <c r="H106" s="52"/>
      <c r="I106" s="52"/>
      <c r="J106" s="52"/>
      <c r="K106" s="52"/>
      <c r="L106" s="52"/>
      <c r="M106" s="52"/>
      <c r="N106" s="51">
        <v>0</v>
      </c>
      <c r="O106" s="51">
        <v>0</v>
      </c>
      <c r="P106" s="51">
        <v>-4</v>
      </c>
      <c r="Q106" s="51">
        <v>0</v>
      </c>
      <c r="R106" s="51">
        <v>0</v>
      </c>
      <c r="S106" s="51">
        <v>0</v>
      </c>
      <c r="T106" s="52"/>
      <c r="U106" s="52"/>
      <c r="V106" s="52"/>
      <c r="W106" s="52"/>
      <c r="X106" s="52"/>
      <c r="Y106" s="52"/>
      <c r="Z106" s="52"/>
      <c r="AA106" s="52"/>
      <c r="AD106" s="54">
        <f t="shared" si="1"/>
        <v>-12</v>
      </c>
      <c r="AE106" s="55" t="s">
        <v>600</v>
      </c>
    </row>
    <row r="107" spans="1:31" s="53" customFormat="1">
      <c r="A107" s="19" t="s">
        <v>308</v>
      </c>
      <c r="B107" s="19" t="s">
        <v>309</v>
      </c>
      <c r="C107" s="51">
        <v>-8</v>
      </c>
      <c r="D107" s="51">
        <v>0</v>
      </c>
      <c r="E107" s="51">
        <v>0</v>
      </c>
      <c r="F107" s="52"/>
      <c r="G107" s="52"/>
      <c r="H107" s="52"/>
      <c r="I107" s="52"/>
      <c r="J107" s="52"/>
      <c r="K107" s="52"/>
      <c r="L107" s="52"/>
      <c r="M107" s="52"/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2"/>
      <c r="U107" s="52"/>
      <c r="V107" s="52"/>
      <c r="W107" s="52"/>
      <c r="X107" s="52"/>
      <c r="Y107" s="52"/>
      <c r="Z107" s="52"/>
      <c r="AA107" s="52"/>
      <c r="AD107" s="54">
        <f t="shared" si="1"/>
        <v>-8</v>
      </c>
      <c r="AE107" s="55" t="s">
        <v>600</v>
      </c>
    </row>
    <row r="108" spans="1:31" s="53" customFormat="1">
      <c r="A108" s="19" t="s">
        <v>317</v>
      </c>
      <c r="B108" s="19" t="s">
        <v>318</v>
      </c>
      <c r="C108" s="51">
        <v>-8</v>
      </c>
      <c r="D108" s="51">
        <v>0</v>
      </c>
      <c r="E108" s="51">
        <v>0</v>
      </c>
      <c r="F108" s="52"/>
      <c r="G108" s="52"/>
      <c r="H108" s="52"/>
      <c r="I108" s="52"/>
      <c r="J108" s="52"/>
      <c r="K108" s="52"/>
      <c r="L108" s="52"/>
      <c r="M108" s="52"/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2"/>
      <c r="U108" s="52"/>
      <c r="V108" s="52"/>
      <c r="W108" s="52"/>
      <c r="X108" s="52"/>
      <c r="Y108" s="52"/>
      <c r="Z108" s="52"/>
      <c r="AA108" s="52"/>
      <c r="AD108" s="54">
        <f t="shared" si="1"/>
        <v>-8</v>
      </c>
      <c r="AE108" s="55" t="s">
        <v>600</v>
      </c>
    </row>
    <row r="109" spans="1:31" s="53" customFormat="1">
      <c r="A109" s="19" t="s">
        <v>327</v>
      </c>
      <c r="B109" s="19" t="s">
        <v>328</v>
      </c>
      <c r="C109" s="51">
        <v>-8</v>
      </c>
      <c r="D109" s="51">
        <v>0</v>
      </c>
      <c r="E109" s="51">
        <v>0</v>
      </c>
      <c r="F109" s="52"/>
      <c r="G109" s="52"/>
      <c r="H109" s="52"/>
      <c r="I109" s="52"/>
      <c r="J109" s="52"/>
      <c r="K109" s="52"/>
      <c r="L109" s="52"/>
      <c r="M109" s="52"/>
      <c r="N109" s="51">
        <v>0</v>
      </c>
      <c r="O109" s="51">
        <v>0</v>
      </c>
      <c r="P109" s="51">
        <v>-4</v>
      </c>
      <c r="Q109" s="51">
        <v>-0.03</v>
      </c>
      <c r="R109" s="51">
        <v>0</v>
      </c>
      <c r="S109" s="51">
        <v>0</v>
      </c>
      <c r="T109" s="52"/>
      <c r="U109" s="52"/>
      <c r="V109" s="52"/>
      <c r="W109" s="52"/>
      <c r="X109" s="52"/>
      <c r="Y109" s="52"/>
      <c r="Z109" s="52"/>
      <c r="AA109" s="52"/>
      <c r="AD109" s="54">
        <f t="shared" si="1"/>
        <v>-12.03</v>
      </c>
      <c r="AE109" s="55" t="s">
        <v>600</v>
      </c>
    </row>
    <row r="110" spans="1:31" s="53" customFormat="1">
      <c r="A110" s="19" t="s">
        <v>335</v>
      </c>
      <c r="B110" s="19" t="s">
        <v>336</v>
      </c>
      <c r="C110" s="51">
        <v>-8</v>
      </c>
      <c r="D110" s="51">
        <v>0</v>
      </c>
      <c r="E110" s="51">
        <v>0</v>
      </c>
      <c r="F110" s="52"/>
      <c r="G110" s="52"/>
      <c r="H110" s="52"/>
      <c r="I110" s="52"/>
      <c r="J110" s="52"/>
      <c r="K110" s="52"/>
      <c r="L110" s="52"/>
      <c r="M110" s="52"/>
      <c r="N110" s="51">
        <v>0</v>
      </c>
      <c r="O110" s="51">
        <v>0</v>
      </c>
      <c r="P110" s="51">
        <v>-4</v>
      </c>
      <c r="Q110" s="51">
        <v>0</v>
      </c>
      <c r="R110" s="51">
        <v>0</v>
      </c>
      <c r="S110" s="51">
        <v>0</v>
      </c>
      <c r="T110" s="52"/>
      <c r="U110" s="52"/>
      <c r="V110" s="52"/>
      <c r="W110" s="52"/>
      <c r="X110" s="52"/>
      <c r="Y110" s="52"/>
      <c r="Z110" s="52"/>
      <c r="AA110" s="52"/>
      <c r="AD110" s="54">
        <f t="shared" si="1"/>
        <v>-12</v>
      </c>
      <c r="AE110" s="55" t="s">
        <v>600</v>
      </c>
    </row>
    <row r="111" spans="1:31" s="53" customFormat="1">
      <c r="A111" s="19" t="s">
        <v>348</v>
      </c>
      <c r="B111" s="19" t="s">
        <v>349</v>
      </c>
      <c r="C111" s="51">
        <v>-8</v>
      </c>
      <c r="D111" s="51">
        <v>0</v>
      </c>
      <c r="E111" s="51">
        <v>0</v>
      </c>
      <c r="F111" s="52"/>
      <c r="G111" s="52"/>
      <c r="H111" s="52"/>
      <c r="I111" s="52"/>
      <c r="J111" s="52"/>
      <c r="K111" s="52"/>
      <c r="L111" s="52"/>
      <c r="M111" s="52"/>
      <c r="N111" s="51">
        <v>0</v>
      </c>
      <c r="O111" s="51">
        <v>0</v>
      </c>
      <c r="P111" s="51">
        <v>-4</v>
      </c>
      <c r="Q111" s="51">
        <v>0</v>
      </c>
      <c r="R111" s="51">
        <v>0</v>
      </c>
      <c r="S111" s="51">
        <v>0</v>
      </c>
      <c r="T111" s="52"/>
      <c r="U111" s="52"/>
      <c r="V111" s="52"/>
      <c r="W111" s="52"/>
      <c r="X111" s="52"/>
      <c r="Y111" s="52"/>
      <c r="Z111" s="52"/>
      <c r="AA111" s="52"/>
      <c r="AD111" s="54">
        <f t="shared" si="1"/>
        <v>-12</v>
      </c>
      <c r="AE111" s="55" t="s">
        <v>600</v>
      </c>
    </row>
    <row r="112" spans="1:31" s="53" customFormat="1">
      <c r="A112" s="19" t="s">
        <v>362</v>
      </c>
      <c r="B112" s="19" t="s">
        <v>363</v>
      </c>
      <c r="C112" s="51">
        <v>-8</v>
      </c>
      <c r="D112" s="51">
        <v>0</v>
      </c>
      <c r="E112" s="51">
        <v>0</v>
      </c>
      <c r="F112" s="52"/>
      <c r="G112" s="52"/>
      <c r="H112" s="52"/>
      <c r="I112" s="52"/>
      <c r="J112" s="52"/>
      <c r="K112" s="52"/>
      <c r="L112" s="52"/>
      <c r="M112" s="52"/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2"/>
      <c r="U112" s="52"/>
      <c r="V112" s="52"/>
      <c r="W112" s="52"/>
      <c r="X112" s="52"/>
      <c r="Y112" s="52"/>
      <c r="Z112" s="52"/>
      <c r="AA112" s="52"/>
      <c r="AD112" s="54">
        <f t="shared" si="1"/>
        <v>-8</v>
      </c>
      <c r="AE112" s="55" t="s">
        <v>600</v>
      </c>
    </row>
    <row r="113" spans="1:31" s="53" customFormat="1">
      <c r="A113" s="19" t="s">
        <v>373</v>
      </c>
      <c r="B113" s="19" t="s">
        <v>374</v>
      </c>
      <c r="C113" s="51">
        <v>-8</v>
      </c>
      <c r="D113" s="51">
        <v>0</v>
      </c>
      <c r="E113" s="51">
        <v>0</v>
      </c>
      <c r="F113" s="52"/>
      <c r="G113" s="52"/>
      <c r="H113" s="52"/>
      <c r="I113" s="52"/>
      <c r="J113" s="52"/>
      <c r="K113" s="52"/>
      <c r="L113" s="52"/>
      <c r="M113" s="52"/>
      <c r="N113" s="51">
        <v>-4</v>
      </c>
      <c r="O113" s="51">
        <v>8</v>
      </c>
      <c r="P113" s="51">
        <v>0</v>
      </c>
      <c r="Q113" s="51">
        <v>-8</v>
      </c>
      <c r="R113" s="51">
        <v>0</v>
      </c>
      <c r="S113" s="51">
        <v>0</v>
      </c>
      <c r="T113" s="52"/>
      <c r="U113" s="52"/>
      <c r="V113" s="52"/>
      <c r="W113" s="52"/>
      <c r="X113" s="52"/>
      <c r="Y113" s="52"/>
      <c r="Z113" s="52"/>
      <c r="AA113" s="52"/>
      <c r="AD113" s="54">
        <f t="shared" si="1"/>
        <v>-12</v>
      </c>
      <c r="AE113" s="55" t="s">
        <v>600</v>
      </c>
    </row>
    <row r="114" spans="1:31" s="53" customFormat="1">
      <c r="A114" s="19" t="s">
        <v>391</v>
      </c>
      <c r="B114" s="19" t="s">
        <v>392</v>
      </c>
      <c r="C114" s="51">
        <v>-8</v>
      </c>
      <c r="D114" s="51">
        <v>0</v>
      </c>
      <c r="E114" s="51">
        <v>0</v>
      </c>
      <c r="F114" s="52"/>
      <c r="G114" s="52"/>
      <c r="H114" s="52"/>
      <c r="I114" s="52"/>
      <c r="J114" s="52"/>
      <c r="K114" s="52"/>
      <c r="L114" s="52"/>
      <c r="M114" s="52"/>
      <c r="N114" s="51">
        <v>-4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2"/>
      <c r="U114" s="52"/>
      <c r="V114" s="52"/>
      <c r="W114" s="52"/>
      <c r="X114" s="52"/>
      <c r="Y114" s="52"/>
      <c r="Z114" s="52"/>
      <c r="AA114" s="52"/>
      <c r="AD114" s="54">
        <f t="shared" si="1"/>
        <v>-12</v>
      </c>
      <c r="AE114" s="55" t="s">
        <v>600</v>
      </c>
    </row>
    <row r="115" spans="1:31" s="53" customFormat="1">
      <c r="A115" s="19" t="s">
        <v>411</v>
      </c>
      <c r="B115" s="19" t="s">
        <v>412</v>
      </c>
      <c r="C115" s="51">
        <v>-8</v>
      </c>
      <c r="D115" s="51">
        <v>0</v>
      </c>
      <c r="E115" s="51">
        <v>0</v>
      </c>
      <c r="F115" s="52"/>
      <c r="G115" s="52"/>
      <c r="H115" s="52"/>
      <c r="I115" s="52"/>
      <c r="J115" s="52"/>
      <c r="K115" s="52"/>
      <c r="L115" s="52"/>
      <c r="M115" s="52"/>
      <c r="N115" s="51">
        <v>-0.16999999999999993</v>
      </c>
      <c r="O115" s="51">
        <v>8</v>
      </c>
      <c r="P115" s="51">
        <v>0</v>
      </c>
      <c r="Q115" s="51">
        <v>-8</v>
      </c>
      <c r="R115" s="51">
        <v>0</v>
      </c>
      <c r="S115" s="51">
        <v>0</v>
      </c>
      <c r="T115" s="52"/>
      <c r="U115" s="52"/>
      <c r="V115" s="52"/>
      <c r="W115" s="52"/>
      <c r="X115" s="52"/>
      <c r="Y115" s="52"/>
      <c r="Z115" s="52"/>
      <c r="AA115" s="52"/>
      <c r="AD115" s="54">
        <f t="shared" si="1"/>
        <v>-8.17</v>
      </c>
      <c r="AE115" s="55" t="s">
        <v>600</v>
      </c>
    </row>
    <row r="116" spans="1:31" s="53" customFormat="1">
      <c r="A116" s="19" t="s">
        <v>417</v>
      </c>
      <c r="B116" s="19" t="s">
        <v>418</v>
      </c>
      <c r="C116" s="51">
        <v>-8</v>
      </c>
      <c r="D116" s="51">
        <v>0</v>
      </c>
      <c r="E116" s="51">
        <v>0</v>
      </c>
      <c r="F116" s="52"/>
      <c r="G116" s="52"/>
      <c r="H116" s="52"/>
      <c r="I116" s="52"/>
      <c r="J116" s="52"/>
      <c r="K116" s="52"/>
      <c r="L116" s="52"/>
      <c r="M116" s="52"/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2"/>
      <c r="U116" s="52"/>
      <c r="V116" s="52"/>
      <c r="W116" s="52"/>
      <c r="X116" s="52"/>
      <c r="Y116" s="52"/>
      <c r="Z116" s="52"/>
      <c r="AA116" s="52"/>
      <c r="AD116" s="54">
        <f t="shared" si="1"/>
        <v>-8</v>
      </c>
      <c r="AE116" s="55" t="s">
        <v>600</v>
      </c>
    </row>
    <row r="117" spans="1:31" s="53" customFormat="1">
      <c r="A117" s="19" t="s">
        <v>423</v>
      </c>
      <c r="B117" s="19" t="s">
        <v>424</v>
      </c>
      <c r="C117" s="51">
        <v>-8</v>
      </c>
      <c r="D117" s="51">
        <v>0</v>
      </c>
      <c r="E117" s="51">
        <v>0</v>
      </c>
      <c r="F117" s="52"/>
      <c r="G117" s="52"/>
      <c r="H117" s="52"/>
      <c r="I117" s="52"/>
      <c r="J117" s="52"/>
      <c r="K117" s="52"/>
      <c r="L117" s="52"/>
      <c r="M117" s="52"/>
      <c r="N117" s="51">
        <v>0</v>
      </c>
      <c r="O117" s="51">
        <v>0</v>
      </c>
      <c r="P117" s="51">
        <v>-4</v>
      </c>
      <c r="Q117" s="51">
        <v>0</v>
      </c>
      <c r="R117" s="51">
        <v>0</v>
      </c>
      <c r="S117" s="51">
        <v>0</v>
      </c>
      <c r="T117" s="52"/>
      <c r="U117" s="52"/>
      <c r="V117" s="52"/>
      <c r="W117" s="52"/>
      <c r="X117" s="52"/>
      <c r="Y117" s="52"/>
      <c r="Z117" s="52"/>
      <c r="AA117" s="52"/>
      <c r="AD117" s="54">
        <f t="shared" si="1"/>
        <v>-12</v>
      </c>
      <c r="AE117" s="55" t="s">
        <v>600</v>
      </c>
    </row>
    <row r="118" spans="1:31" s="53" customFormat="1">
      <c r="A118" s="19" t="s">
        <v>435</v>
      </c>
      <c r="B118" s="19" t="s">
        <v>436</v>
      </c>
      <c r="C118" s="51">
        <v>-8</v>
      </c>
      <c r="D118" s="51">
        <v>0</v>
      </c>
      <c r="E118" s="51">
        <v>0</v>
      </c>
      <c r="F118" s="52"/>
      <c r="G118" s="52"/>
      <c r="H118" s="52"/>
      <c r="I118" s="52"/>
      <c r="J118" s="52"/>
      <c r="K118" s="52"/>
      <c r="L118" s="52"/>
      <c r="M118" s="52"/>
      <c r="N118" s="51">
        <v>-4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2"/>
      <c r="U118" s="52"/>
      <c r="V118" s="52"/>
      <c r="W118" s="52"/>
      <c r="X118" s="52"/>
      <c r="Y118" s="52"/>
      <c r="Z118" s="52"/>
      <c r="AA118" s="52"/>
      <c r="AD118" s="54">
        <f t="shared" si="1"/>
        <v>-12</v>
      </c>
      <c r="AE118" s="55" t="s">
        <v>600</v>
      </c>
    </row>
    <row r="119" spans="1:31" s="53" customFormat="1">
      <c r="A119" s="19" t="s">
        <v>445</v>
      </c>
      <c r="B119" s="19" t="s">
        <v>446</v>
      </c>
      <c r="C119" s="51">
        <v>-8</v>
      </c>
      <c r="D119" s="51">
        <v>0</v>
      </c>
      <c r="E119" s="51">
        <v>0</v>
      </c>
      <c r="F119" s="52"/>
      <c r="G119" s="52"/>
      <c r="H119" s="52"/>
      <c r="I119" s="52"/>
      <c r="J119" s="52"/>
      <c r="K119" s="52"/>
      <c r="L119" s="52"/>
      <c r="M119" s="52"/>
      <c r="N119" s="51">
        <v>-4</v>
      </c>
      <c r="O119" s="51">
        <v>8</v>
      </c>
      <c r="P119" s="51">
        <v>0</v>
      </c>
      <c r="Q119" s="51">
        <v>-8</v>
      </c>
      <c r="R119" s="51">
        <v>0</v>
      </c>
      <c r="S119" s="51">
        <v>0</v>
      </c>
      <c r="T119" s="52"/>
      <c r="U119" s="52"/>
      <c r="V119" s="52"/>
      <c r="W119" s="52"/>
      <c r="X119" s="52"/>
      <c r="Y119" s="52"/>
      <c r="Z119" s="52"/>
      <c r="AA119" s="52"/>
      <c r="AD119" s="54">
        <f t="shared" si="1"/>
        <v>-12</v>
      </c>
      <c r="AE119" s="55" t="s">
        <v>600</v>
      </c>
    </row>
    <row r="120" spans="1:31" s="53" customFormat="1">
      <c r="A120" s="19" t="s">
        <v>463</v>
      </c>
      <c r="B120" s="19" t="s">
        <v>464</v>
      </c>
      <c r="C120" s="51">
        <v>-8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1">
        <v>-4</v>
      </c>
      <c r="O120" s="51">
        <v>8.0000000000000036</v>
      </c>
      <c r="P120" s="51">
        <v>0</v>
      </c>
      <c r="Q120" s="51">
        <v>-8</v>
      </c>
      <c r="R120" s="51">
        <v>0</v>
      </c>
      <c r="S120" s="51">
        <v>0</v>
      </c>
      <c r="T120" s="52"/>
      <c r="U120" s="52"/>
      <c r="V120" s="52"/>
      <c r="W120" s="52"/>
      <c r="X120" s="52"/>
      <c r="Y120" s="52"/>
      <c r="Z120" s="52"/>
      <c r="AA120" s="52"/>
      <c r="AD120" s="54">
        <f t="shared" si="1"/>
        <v>-11.999999999999996</v>
      </c>
      <c r="AE120" s="55" t="s">
        <v>600</v>
      </c>
    </row>
    <row r="121" spans="1:31" s="53" customFormat="1">
      <c r="A121" s="19" t="s">
        <v>465</v>
      </c>
      <c r="B121" s="19" t="s">
        <v>466</v>
      </c>
      <c r="C121" s="51">
        <v>-8</v>
      </c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1">
        <v>-3.95</v>
      </c>
      <c r="O121" s="51">
        <v>8</v>
      </c>
      <c r="P121" s="51">
        <v>0</v>
      </c>
      <c r="Q121" s="51">
        <v>-8</v>
      </c>
      <c r="R121" s="51">
        <v>0</v>
      </c>
      <c r="S121" s="51">
        <v>0</v>
      </c>
      <c r="T121" s="52"/>
      <c r="U121" s="52"/>
      <c r="V121" s="52"/>
      <c r="W121" s="52"/>
      <c r="X121" s="52"/>
      <c r="Y121" s="52"/>
      <c r="Z121" s="52"/>
      <c r="AA121" s="52"/>
      <c r="AD121" s="54">
        <f t="shared" si="1"/>
        <v>-11.95</v>
      </c>
      <c r="AE121" s="55" t="s">
        <v>600</v>
      </c>
    </row>
    <row r="122" spans="1:31" s="53" customFormat="1">
      <c r="A122" s="19" t="s">
        <v>477</v>
      </c>
      <c r="B122" s="19" t="s">
        <v>478</v>
      </c>
      <c r="C122" s="51">
        <v>-8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1">
        <v>-4</v>
      </c>
      <c r="O122" s="51">
        <v>8</v>
      </c>
      <c r="P122" s="51">
        <v>0</v>
      </c>
      <c r="Q122" s="51">
        <v>-8</v>
      </c>
      <c r="R122" s="51">
        <v>0</v>
      </c>
      <c r="S122" s="51">
        <v>0</v>
      </c>
      <c r="T122" s="52"/>
      <c r="U122" s="52"/>
      <c r="V122" s="52"/>
      <c r="W122" s="52"/>
      <c r="X122" s="52"/>
      <c r="Y122" s="52"/>
      <c r="Z122" s="52"/>
      <c r="AA122" s="52"/>
      <c r="AD122" s="54">
        <f t="shared" si="1"/>
        <v>-12</v>
      </c>
      <c r="AE122" s="55" t="s">
        <v>600</v>
      </c>
    </row>
    <row r="123" spans="1:31" s="53" customFormat="1">
      <c r="A123" s="19" t="s">
        <v>61</v>
      </c>
      <c r="B123" s="19" t="s">
        <v>62</v>
      </c>
      <c r="C123" s="51">
        <v>-8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2"/>
      <c r="U123" s="52"/>
      <c r="V123" s="52"/>
      <c r="W123" s="52"/>
      <c r="X123" s="52"/>
      <c r="Y123" s="52"/>
      <c r="Z123" s="52"/>
      <c r="AA123" s="52"/>
      <c r="AD123" s="54">
        <f t="shared" si="1"/>
        <v>-8</v>
      </c>
      <c r="AE123" s="55" t="s">
        <v>600</v>
      </c>
    </row>
    <row r="124" spans="1:31" s="53" customFormat="1">
      <c r="A124" s="19" t="s">
        <v>69</v>
      </c>
      <c r="B124" s="19" t="s">
        <v>174</v>
      </c>
      <c r="C124" s="51">
        <v>-8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1">
        <v>-0.75</v>
      </c>
      <c r="O124" s="51">
        <v>8</v>
      </c>
      <c r="P124" s="51">
        <v>0</v>
      </c>
      <c r="Q124" s="51">
        <v>-8</v>
      </c>
      <c r="R124" s="51">
        <v>0</v>
      </c>
      <c r="S124" s="51">
        <v>0</v>
      </c>
      <c r="T124" s="52"/>
      <c r="U124" s="52"/>
      <c r="V124" s="52"/>
      <c r="W124" s="52"/>
      <c r="X124" s="52"/>
      <c r="Y124" s="52"/>
      <c r="Z124" s="52"/>
      <c r="AA124" s="52"/>
      <c r="AD124" s="54">
        <f t="shared" si="1"/>
        <v>-8.75</v>
      </c>
      <c r="AE124" s="55" t="s">
        <v>600</v>
      </c>
    </row>
    <row r="125" spans="1:31" s="53" customFormat="1">
      <c r="A125" s="19" t="s">
        <v>520</v>
      </c>
      <c r="B125" s="19" t="s">
        <v>521</v>
      </c>
      <c r="C125" s="51">
        <v>-8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1">
        <v>-5.0000000000000711E-2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2"/>
      <c r="U125" s="52"/>
      <c r="V125" s="52"/>
      <c r="W125" s="52"/>
      <c r="X125" s="52"/>
      <c r="Y125" s="52"/>
      <c r="Z125" s="52"/>
      <c r="AA125" s="52"/>
      <c r="AD125" s="54">
        <f t="shared" si="1"/>
        <v>-8.0500000000000007</v>
      </c>
      <c r="AE125" s="55" t="s">
        <v>600</v>
      </c>
    </row>
    <row r="126" spans="1:31" s="53" customFormat="1">
      <c r="A126" s="19" t="s">
        <v>541</v>
      </c>
      <c r="B126" s="19" t="s">
        <v>542</v>
      </c>
      <c r="C126" s="51">
        <v>-8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2"/>
      <c r="U126" s="52"/>
      <c r="V126" s="52"/>
      <c r="W126" s="52"/>
      <c r="X126" s="52"/>
      <c r="Y126" s="52"/>
      <c r="Z126" s="52"/>
      <c r="AA126" s="52"/>
      <c r="AD126" s="54">
        <f t="shared" si="1"/>
        <v>-8</v>
      </c>
      <c r="AE126" s="55" t="s">
        <v>600</v>
      </c>
    </row>
    <row r="127" spans="1:31" s="53" customFormat="1">
      <c r="A127" s="19" t="s">
        <v>555</v>
      </c>
      <c r="B127" s="19" t="s">
        <v>556</v>
      </c>
      <c r="C127" s="51">
        <v>-8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1">
        <v>-4.9999999999999822E-2</v>
      </c>
      <c r="O127" s="51">
        <v>8</v>
      </c>
      <c r="P127" s="51">
        <v>0</v>
      </c>
      <c r="Q127" s="51">
        <v>-8</v>
      </c>
      <c r="R127" s="51">
        <v>0</v>
      </c>
      <c r="S127" s="51">
        <v>0</v>
      </c>
      <c r="T127" s="52"/>
      <c r="U127" s="52"/>
      <c r="V127" s="52"/>
      <c r="W127" s="52"/>
      <c r="X127" s="52"/>
      <c r="Y127" s="52"/>
      <c r="Z127" s="52"/>
      <c r="AA127" s="52"/>
      <c r="AD127" s="54">
        <f t="shared" si="1"/>
        <v>-8.0500000000000007</v>
      </c>
      <c r="AE127" s="55" t="s">
        <v>600</v>
      </c>
    </row>
    <row r="128" spans="1:31" s="53" customFormat="1">
      <c r="A128" s="19" t="s">
        <v>562</v>
      </c>
      <c r="B128" s="19" t="s">
        <v>563</v>
      </c>
      <c r="C128" s="51">
        <v>-8</v>
      </c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1">
        <v>-4</v>
      </c>
      <c r="O128" s="51">
        <v>8</v>
      </c>
      <c r="P128" s="51">
        <v>0</v>
      </c>
      <c r="Q128" s="51">
        <v>-8</v>
      </c>
      <c r="R128" s="51">
        <v>0</v>
      </c>
      <c r="S128" s="51">
        <v>0</v>
      </c>
      <c r="T128" s="52"/>
      <c r="U128" s="52"/>
      <c r="V128" s="52"/>
      <c r="W128" s="52"/>
      <c r="X128" s="52"/>
      <c r="Y128" s="52"/>
      <c r="Z128" s="52"/>
      <c r="AA128" s="52"/>
      <c r="AD128" s="54">
        <f t="shared" si="1"/>
        <v>-12</v>
      </c>
      <c r="AE128" s="55" t="s">
        <v>600</v>
      </c>
    </row>
    <row r="129" spans="1:31" s="53" customFormat="1">
      <c r="A129" s="19" t="s">
        <v>572</v>
      </c>
      <c r="B129" s="19" t="s">
        <v>573</v>
      </c>
      <c r="C129" s="51">
        <v>-8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1">
        <v>-7.0000000000000284E-2</v>
      </c>
      <c r="O129" s="51">
        <v>7.9999999999999982</v>
      </c>
      <c r="P129" s="51">
        <v>0</v>
      </c>
      <c r="Q129" s="51">
        <v>-8</v>
      </c>
      <c r="R129" s="51">
        <v>0</v>
      </c>
      <c r="S129" s="51">
        <v>0</v>
      </c>
      <c r="T129" s="52"/>
      <c r="U129" s="52"/>
      <c r="V129" s="52"/>
      <c r="W129" s="52"/>
      <c r="X129" s="52"/>
      <c r="Y129" s="52"/>
      <c r="Z129" s="52"/>
      <c r="AA129" s="52"/>
      <c r="AD129" s="54">
        <f t="shared" si="1"/>
        <v>-8.0700000000000021</v>
      </c>
      <c r="AE129" s="55" t="s">
        <v>600</v>
      </c>
    </row>
    <row r="130" spans="1:31" s="53" customFormat="1">
      <c r="A130" s="19" t="s">
        <v>578</v>
      </c>
      <c r="B130" s="19" t="s">
        <v>579</v>
      </c>
      <c r="C130" s="51">
        <v>-8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1">
        <v>0</v>
      </c>
      <c r="O130" s="51">
        <v>0</v>
      </c>
      <c r="P130" s="51">
        <v>-4</v>
      </c>
      <c r="Q130" s="51">
        <v>0</v>
      </c>
      <c r="R130" s="51">
        <v>0</v>
      </c>
      <c r="S130" s="51">
        <v>0</v>
      </c>
      <c r="T130" s="52"/>
      <c r="U130" s="52"/>
      <c r="V130" s="52"/>
      <c r="W130" s="52"/>
      <c r="X130" s="52"/>
      <c r="Y130" s="52"/>
      <c r="Z130" s="52"/>
      <c r="AA130" s="52"/>
      <c r="AD130" s="54">
        <f t="shared" si="1"/>
        <v>-12</v>
      </c>
      <c r="AE130" s="55" t="s">
        <v>600</v>
      </c>
    </row>
    <row r="131" spans="1:31" s="53" customFormat="1">
      <c r="A131" s="19" t="s">
        <v>582</v>
      </c>
      <c r="B131" s="19" t="s">
        <v>583</v>
      </c>
      <c r="C131" s="51">
        <v>-8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1">
        <v>0</v>
      </c>
      <c r="O131" s="51">
        <v>0</v>
      </c>
      <c r="P131" s="51">
        <v>-4</v>
      </c>
      <c r="Q131" s="51">
        <v>0</v>
      </c>
      <c r="R131" s="51">
        <v>0</v>
      </c>
      <c r="S131" s="51">
        <v>0</v>
      </c>
      <c r="T131" s="52"/>
      <c r="U131" s="52"/>
      <c r="V131" s="52"/>
      <c r="W131" s="52"/>
      <c r="X131" s="52"/>
      <c r="Y131" s="52"/>
      <c r="Z131" s="52"/>
      <c r="AA131" s="52"/>
      <c r="AD131" s="54">
        <f t="shared" si="1"/>
        <v>-12</v>
      </c>
      <c r="AE131" s="55" t="s">
        <v>600</v>
      </c>
    </row>
    <row r="132" spans="1:31" s="53" customFormat="1">
      <c r="A132" s="19" t="s">
        <v>590</v>
      </c>
      <c r="B132" s="19" t="s">
        <v>591</v>
      </c>
      <c r="C132" s="51">
        <v>-8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1">
        <v>-8</v>
      </c>
      <c r="O132" s="51">
        <v>16</v>
      </c>
      <c r="P132" s="51">
        <v>0</v>
      </c>
      <c r="Q132" s="51">
        <v>-8</v>
      </c>
      <c r="R132" s="51">
        <v>0</v>
      </c>
      <c r="S132" s="51">
        <v>0</v>
      </c>
      <c r="T132" s="52"/>
      <c r="U132" s="52"/>
      <c r="V132" s="52"/>
      <c r="W132" s="52"/>
      <c r="X132" s="52"/>
      <c r="Y132" s="52"/>
      <c r="Z132" s="52"/>
      <c r="AA132" s="52"/>
      <c r="AD132" s="54">
        <f t="shared" si="1"/>
        <v>-8</v>
      </c>
      <c r="AE132" s="55" t="s">
        <v>600</v>
      </c>
    </row>
    <row r="133" spans="1:31" s="53" customFormat="1">
      <c r="A133" s="19" t="s">
        <v>596</v>
      </c>
      <c r="B133" s="19" t="s">
        <v>597</v>
      </c>
      <c r="C133" s="51">
        <v>-8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1">
        <v>-0.26999999999999957</v>
      </c>
      <c r="O133" s="51">
        <v>8</v>
      </c>
      <c r="P133" s="51">
        <v>0</v>
      </c>
      <c r="Q133" s="51">
        <v>-8</v>
      </c>
      <c r="R133" s="51">
        <v>0</v>
      </c>
      <c r="S133" s="51">
        <v>0</v>
      </c>
      <c r="T133" s="52"/>
      <c r="U133" s="52"/>
      <c r="V133" s="52"/>
      <c r="W133" s="52"/>
      <c r="X133" s="52"/>
      <c r="Y133" s="52"/>
      <c r="Z133" s="52"/>
      <c r="AA133" s="52"/>
      <c r="AD133" s="54">
        <f t="shared" si="1"/>
        <v>-8.27</v>
      </c>
      <c r="AE133" s="55" t="s">
        <v>600</v>
      </c>
    </row>
    <row r="134" spans="1:31" s="53" customFormat="1">
      <c r="A134" s="19" t="s">
        <v>359</v>
      </c>
      <c r="B134" s="19" t="s">
        <v>360</v>
      </c>
      <c r="C134" s="51">
        <v>-8.0000000000000018</v>
      </c>
      <c r="D134" s="51">
        <v>0</v>
      </c>
      <c r="E134" s="51">
        <v>0</v>
      </c>
      <c r="F134" s="52"/>
      <c r="G134" s="52"/>
      <c r="H134" s="52"/>
      <c r="I134" s="52"/>
      <c r="J134" s="52"/>
      <c r="K134" s="52"/>
      <c r="L134" s="52"/>
      <c r="M134" s="52"/>
      <c r="N134" s="51">
        <v>0</v>
      </c>
      <c r="O134" s="51">
        <v>0</v>
      </c>
      <c r="P134" s="51">
        <v>-4.0000000000000018</v>
      </c>
      <c r="Q134" s="51">
        <v>0</v>
      </c>
      <c r="R134" s="51">
        <v>0</v>
      </c>
      <c r="S134" s="51">
        <v>0</v>
      </c>
      <c r="T134" s="52"/>
      <c r="U134" s="52"/>
      <c r="V134" s="52"/>
      <c r="W134" s="52"/>
      <c r="X134" s="52"/>
      <c r="Y134" s="52"/>
      <c r="Z134" s="52"/>
      <c r="AA134" s="52"/>
      <c r="AD134" s="54">
        <f t="shared" si="1"/>
        <v>-12.000000000000004</v>
      </c>
      <c r="AE134" s="55" t="s">
        <v>600</v>
      </c>
    </row>
    <row r="135" spans="1:31" s="53" customFormat="1">
      <c r="A135" s="19" t="s">
        <v>421</v>
      </c>
      <c r="B135" s="19" t="s">
        <v>422</v>
      </c>
      <c r="C135" s="51">
        <v>-8.0000000000000018</v>
      </c>
      <c r="D135" s="51">
        <v>0</v>
      </c>
      <c r="E135" s="51">
        <v>0</v>
      </c>
      <c r="F135" s="52"/>
      <c r="G135" s="52"/>
      <c r="H135" s="52"/>
      <c r="I135" s="52"/>
      <c r="J135" s="52"/>
      <c r="K135" s="52"/>
      <c r="L135" s="52"/>
      <c r="M135" s="52"/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2"/>
      <c r="U135" s="52"/>
      <c r="V135" s="52"/>
      <c r="W135" s="52"/>
      <c r="X135" s="52"/>
      <c r="Y135" s="52"/>
      <c r="Z135" s="52"/>
      <c r="AA135" s="52"/>
      <c r="AD135" s="54">
        <f t="shared" si="1"/>
        <v>-8.0000000000000018</v>
      </c>
      <c r="AE135" s="55" t="s">
        <v>600</v>
      </c>
    </row>
    <row r="136" spans="1:31" s="53" customFormat="1">
      <c r="A136" s="19" t="s">
        <v>592</v>
      </c>
      <c r="B136" s="19" t="s">
        <v>593</v>
      </c>
      <c r="C136" s="51">
        <v>-8.02</v>
      </c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1">
        <v>0</v>
      </c>
      <c r="O136" s="51">
        <v>0</v>
      </c>
      <c r="P136" s="51">
        <v>-4</v>
      </c>
      <c r="Q136" s="51">
        <v>0</v>
      </c>
      <c r="R136" s="51">
        <v>0</v>
      </c>
      <c r="S136" s="51">
        <v>0</v>
      </c>
      <c r="T136" s="52"/>
      <c r="U136" s="52"/>
      <c r="V136" s="52"/>
      <c r="W136" s="52"/>
      <c r="X136" s="52"/>
      <c r="Y136" s="52"/>
      <c r="Z136" s="52"/>
      <c r="AA136" s="52"/>
      <c r="AD136" s="54">
        <f t="shared" si="1"/>
        <v>-12.02</v>
      </c>
      <c r="AE136" s="55" t="s">
        <v>600</v>
      </c>
    </row>
    <row r="137" spans="1:31" s="53" customFormat="1">
      <c r="A137" s="19" t="s">
        <v>459</v>
      </c>
      <c r="B137" s="19" t="s">
        <v>460</v>
      </c>
      <c r="C137" s="51">
        <v>-8.0500000000000007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1">
        <v>-0.02</v>
      </c>
      <c r="O137" s="51">
        <v>8</v>
      </c>
      <c r="P137" s="51">
        <v>-1.9999999999999574E-2</v>
      </c>
      <c r="Q137" s="51">
        <v>-8</v>
      </c>
      <c r="R137" s="51">
        <v>0</v>
      </c>
      <c r="S137" s="51">
        <v>0</v>
      </c>
      <c r="T137" s="52"/>
      <c r="U137" s="52"/>
      <c r="V137" s="52"/>
      <c r="W137" s="52"/>
      <c r="X137" s="52"/>
      <c r="Y137" s="52"/>
      <c r="Z137" s="52"/>
      <c r="AA137" s="52"/>
      <c r="AD137" s="54">
        <f t="shared" si="1"/>
        <v>-8.09</v>
      </c>
      <c r="AE137" s="55" t="s">
        <v>600</v>
      </c>
    </row>
    <row r="138" spans="1:31" s="53" customFormat="1">
      <c r="A138" s="19" t="s">
        <v>535</v>
      </c>
      <c r="B138" s="19" t="s">
        <v>536</v>
      </c>
      <c r="C138" s="51">
        <v>-8.0500000000000007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2"/>
      <c r="U138" s="52"/>
      <c r="V138" s="52"/>
      <c r="W138" s="52"/>
      <c r="X138" s="52"/>
      <c r="Y138" s="52"/>
      <c r="Z138" s="52"/>
      <c r="AA138" s="52"/>
      <c r="AD138" s="54">
        <f t="shared" si="1"/>
        <v>-8.0500000000000007</v>
      </c>
      <c r="AE138" s="55" t="s">
        <v>600</v>
      </c>
    </row>
    <row r="139" spans="1:31" s="53" customFormat="1">
      <c r="A139" s="19" t="s">
        <v>551</v>
      </c>
      <c r="B139" s="19" t="s">
        <v>552</v>
      </c>
      <c r="C139" s="51">
        <v>-8.0599999999999987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2"/>
      <c r="U139" s="52"/>
      <c r="V139" s="52"/>
      <c r="W139" s="52"/>
      <c r="X139" s="52"/>
      <c r="Y139" s="52"/>
      <c r="Z139" s="52"/>
      <c r="AA139" s="52"/>
      <c r="AD139" s="54">
        <f t="shared" ref="AD139:AD209" si="2">SUM(C139:AC139)</f>
        <v>-8.0599999999999987</v>
      </c>
      <c r="AE139" s="55" t="s">
        <v>600</v>
      </c>
    </row>
    <row r="140" spans="1:31" s="53" customFormat="1">
      <c r="A140" s="19" t="s">
        <v>377</v>
      </c>
      <c r="B140" s="19" t="s">
        <v>378</v>
      </c>
      <c r="C140" s="51">
        <v>-8.1099999999999977</v>
      </c>
      <c r="D140" s="51">
        <v>0</v>
      </c>
      <c r="E140" s="51">
        <v>0</v>
      </c>
      <c r="F140" s="52"/>
      <c r="G140" s="52"/>
      <c r="H140" s="52"/>
      <c r="I140" s="52"/>
      <c r="J140" s="52"/>
      <c r="K140" s="52"/>
      <c r="L140" s="52"/>
      <c r="M140" s="52"/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2"/>
      <c r="U140" s="52"/>
      <c r="V140" s="52"/>
      <c r="W140" s="52"/>
      <c r="X140" s="52"/>
      <c r="Y140" s="52"/>
      <c r="Z140" s="52"/>
      <c r="AA140" s="52"/>
      <c r="AD140" s="54">
        <f t="shared" si="2"/>
        <v>-8.1099999999999977</v>
      </c>
      <c r="AE140" s="55" t="s">
        <v>600</v>
      </c>
    </row>
    <row r="141" spans="1:31" s="53" customFormat="1">
      <c r="A141" s="19" t="s">
        <v>509</v>
      </c>
      <c r="B141" s="19" t="s">
        <v>510</v>
      </c>
      <c r="C141" s="51">
        <v>-8.1199999999999992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1">
        <v>0</v>
      </c>
      <c r="O141" s="51">
        <v>0</v>
      </c>
      <c r="P141" s="51">
        <v>-4</v>
      </c>
      <c r="Q141" s="51">
        <v>-0.08</v>
      </c>
      <c r="R141" s="51">
        <v>0</v>
      </c>
      <c r="S141" s="51">
        <v>0</v>
      </c>
      <c r="T141" s="52"/>
      <c r="U141" s="52"/>
      <c r="V141" s="52"/>
      <c r="W141" s="52"/>
      <c r="X141" s="52"/>
      <c r="Y141" s="52"/>
      <c r="Z141" s="52"/>
      <c r="AA141" s="52"/>
      <c r="AD141" s="54">
        <f t="shared" si="2"/>
        <v>-12.2</v>
      </c>
      <c r="AE141" s="55" t="s">
        <v>600</v>
      </c>
    </row>
    <row r="142" spans="1:31" s="53" customFormat="1">
      <c r="A142" s="19" t="s">
        <v>449</v>
      </c>
      <c r="B142" s="19" t="s">
        <v>450</v>
      </c>
      <c r="C142" s="51">
        <v>-8.120000000000001</v>
      </c>
      <c r="D142" s="51">
        <v>0</v>
      </c>
      <c r="E142" s="51">
        <v>0</v>
      </c>
      <c r="F142" s="52"/>
      <c r="G142" s="52"/>
      <c r="H142" s="52"/>
      <c r="I142" s="52"/>
      <c r="J142" s="52"/>
      <c r="K142" s="52"/>
      <c r="L142" s="52"/>
      <c r="M142" s="52"/>
      <c r="N142" s="51">
        <v>-3.8800000000000008</v>
      </c>
      <c r="O142" s="51">
        <v>8</v>
      </c>
      <c r="P142" s="51">
        <v>-0.12000000000000011</v>
      </c>
      <c r="Q142" s="51">
        <v>-8</v>
      </c>
      <c r="R142" s="51">
        <v>0</v>
      </c>
      <c r="S142" s="51">
        <v>0</v>
      </c>
      <c r="T142" s="52"/>
      <c r="U142" s="52"/>
      <c r="V142" s="52"/>
      <c r="W142" s="52"/>
      <c r="X142" s="52"/>
      <c r="Y142" s="52"/>
      <c r="Z142" s="52"/>
      <c r="AA142" s="52"/>
      <c r="AD142" s="54">
        <f t="shared" si="2"/>
        <v>-12.120000000000001</v>
      </c>
      <c r="AE142" s="55" t="s">
        <v>600</v>
      </c>
    </row>
    <row r="143" spans="1:31" s="53" customFormat="1">
      <c r="A143" s="19" t="s">
        <v>553</v>
      </c>
      <c r="B143" s="19" t="s">
        <v>554</v>
      </c>
      <c r="C143" s="51">
        <v>-8.15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2"/>
      <c r="U143" s="52"/>
      <c r="V143" s="52"/>
      <c r="W143" s="52"/>
      <c r="X143" s="52"/>
      <c r="Y143" s="52"/>
      <c r="Z143" s="52"/>
      <c r="AA143" s="52"/>
      <c r="AD143" s="54">
        <f t="shared" si="2"/>
        <v>-8.15</v>
      </c>
      <c r="AE143" s="55" t="s">
        <v>600</v>
      </c>
    </row>
    <row r="144" spans="1:31" s="53" customFormat="1">
      <c r="A144" s="19" t="s">
        <v>371</v>
      </c>
      <c r="B144" s="19" t="s">
        <v>372</v>
      </c>
      <c r="C144" s="51">
        <v>-8.1999999999999993</v>
      </c>
      <c r="D144" s="51">
        <v>0</v>
      </c>
      <c r="E144" s="51">
        <v>0</v>
      </c>
      <c r="F144" s="52"/>
      <c r="G144" s="52"/>
      <c r="H144" s="52"/>
      <c r="I144" s="52"/>
      <c r="J144" s="52"/>
      <c r="K144" s="52"/>
      <c r="L144" s="52"/>
      <c r="M144" s="52"/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2"/>
      <c r="U144" s="52"/>
      <c r="V144" s="52"/>
      <c r="W144" s="52"/>
      <c r="X144" s="52"/>
      <c r="Y144" s="52"/>
      <c r="Z144" s="52"/>
      <c r="AA144" s="52"/>
      <c r="AD144" s="54">
        <f t="shared" si="2"/>
        <v>-8.1999999999999993</v>
      </c>
      <c r="AE144" s="55" t="s">
        <v>600</v>
      </c>
    </row>
    <row r="145" spans="1:31" s="53" customFormat="1">
      <c r="A145" s="19" t="s">
        <v>331</v>
      </c>
      <c r="B145" s="19" t="s">
        <v>332</v>
      </c>
      <c r="C145" s="51">
        <v>-8.2099999999999991</v>
      </c>
      <c r="D145" s="51">
        <v>0</v>
      </c>
      <c r="E145" s="51">
        <v>0</v>
      </c>
      <c r="F145" s="52"/>
      <c r="G145" s="52"/>
      <c r="H145" s="52"/>
      <c r="I145" s="52"/>
      <c r="J145" s="52"/>
      <c r="K145" s="52"/>
      <c r="L145" s="52"/>
      <c r="M145" s="52"/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2"/>
      <c r="U145" s="52"/>
      <c r="V145" s="52"/>
      <c r="W145" s="52"/>
      <c r="X145" s="52"/>
      <c r="Y145" s="52"/>
      <c r="Z145" s="52"/>
      <c r="AA145" s="52"/>
      <c r="AD145" s="54">
        <f t="shared" si="2"/>
        <v>-8.2099999999999991</v>
      </c>
      <c r="AE145" s="55" t="s">
        <v>600</v>
      </c>
    </row>
    <row r="146" spans="1:31" s="53" customFormat="1">
      <c r="A146" s="19" t="s">
        <v>439</v>
      </c>
      <c r="B146" s="19" t="s">
        <v>440</v>
      </c>
      <c r="C146" s="51">
        <v>-8.35</v>
      </c>
      <c r="D146" s="51">
        <v>0</v>
      </c>
      <c r="E146" s="51">
        <v>0</v>
      </c>
      <c r="F146" s="52"/>
      <c r="G146" s="52"/>
      <c r="H146" s="52"/>
      <c r="I146" s="52"/>
      <c r="J146" s="52"/>
      <c r="K146" s="52"/>
      <c r="L146" s="52"/>
      <c r="M146" s="52"/>
      <c r="N146" s="51">
        <v>-0.27999999999999936</v>
      </c>
      <c r="O146" s="51">
        <v>8</v>
      </c>
      <c r="P146" s="51">
        <v>-0.28000000000000003</v>
      </c>
      <c r="Q146" s="51">
        <v>-8</v>
      </c>
      <c r="R146" s="51">
        <v>0</v>
      </c>
      <c r="S146" s="51">
        <v>0</v>
      </c>
      <c r="T146" s="52"/>
      <c r="U146" s="52"/>
      <c r="V146" s="52"/>
      <c r="W146" s="52"/>
      <c r="X146" s="52"/>
      <c r="Y146" s="52"/>
      <c r="Z146" s="52"/>
      <c r="AA146" s="52"/>
      <c r="AD146" s="54">
        <f t="shared" si="2"/>
        <v>-8.9099999999999984</v>
      </c>
      <c r="AE146" s="55" t="s">
        <v>600</v>
      </c>
    </row>
    <row r="147" spans="1:31" s="53" customFormat="1">
      <c r="A147" s="19" t="s">
        <v>499</v>
      </c>
      <c r="B147" s="19" t="s">
        <v>500</v>
      </c>
      <c r="C147" s="51">
        <v>-8.75</v>
      </c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1">
        <v>-0.4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2"/>
      <c r="U147" s="52"/>
      <c r="V147" s="52"/>
      <c r="W147" s="52"/>
      <c r="X147" s="52"/>
      <c r="Y147" s="52"/>
      <c r="Z147" s="52"/>
      <c r="AA147" s="52"/>
      <c r="AD147" s="54">
        <f t="shared" si="2"/>
        <v>-9.15</v>
      </c>
      <c r="AE147" s="55" t="s">
        <v>600</v>
      </c>
    </row>
    <row r="148" spans="1:31" s="53" customFormat="1">
      <c r="A148" s="19" t="s">
        <v>405</v>
      </c>
      <c r="B148" s="19" t="s">
        <v>406</v>
      </c>
      <c r="C148" s="51">
        <v>-11.850000000000001</v>
      </c>
      <c r="D148" s="51">
        <v>0</v>
      </c>
      <c r="E148" s="51">
        <v>0</v>
      </c>
      <c r="F148" s="52"/>
      <c r="G148" s="52"/>
      <c r="H148" s="52"/>
      <c r="I148" s="52"/>
      <c r="J148" s="52"/>
      <c r="K148" s="52"/>
      <c r="L148" s="52"/>
      <c r="M148" s="52"/>
      <c r="N148" s="51">
        <v>-4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2"/>
      <c r="U148" s="52"/>
      <c r="V148" s="52"/>
      <c r="W148" s="52"/>
      <c r="X148" s="52"/>
      <c r="Y148" s="52"/>
      <c r="Z148" s="52"/>
      <c r="AA148" s="52"/>
      <c r="AD148" s="54">
        <f t="shared" si="2"/>
        <v>-15.850000000000001</v>
      </c>
      <c r="AE148" s="55" t="s">
        <v>600</v>
      </c>
    </row>
    <row r="149" spans="1:31" s="53" customFormat="1">
      <c r="A149" s="19" t="s">
        <v>530</v>
      </c>
      <c r="B149" s="19" t="s">
        <v>531</v>
      </c>
      <c r="C149" s="51">
        <v>-13.999999999999998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1">
        <v>0</v>
      </c>
      <c r="O149" s="51">
        <v>0</v>
      </c>
      <c r="P149" s="51">
        <v>-4</v>
      </c>
      <c r="Q149" s="51">
        <v>0</v>
      </c>
      <c r="R149" s="51">
        <v>0</v>
      </c>
      <c r="S149" s="51">
        <v>0</v>
      </c>
      <c r="T149" s="52"/>
      <c r="U149" s="52"/>
      <c r="V149" s="52"/>
      <c r="W149" s="52"/>
      <c r="X149" s="52"/>
      <c r="Y149" s="52"/>
      <c r="Z149" s="52"/>
      <c r="AA149" s="52"/>
      <c r="AD149" s="54">
        <f t="shared" si="2"/>
        <v>-18</v>
      </c>
      <c r="AE149" s="55" t="s">
        <v>600</v>
      </c>
    </row>
    <row r="150" spans="1:31" s="53" customFormat="1">
      <c r="A150" s="19" t="s">
        <v>345</v>
      </c>
      <c r="B150" s="19" t="s">
        <v>346</v>
      </c>
      <c r="C150" s="51">
        <v>-14.329999999999998</v>
      </c>
      <c r="D150" s="51">
        <v>0</v>
      </c>
      <c r="E150" s="51">
        <v>0</v>
      </c>
      <c r="F150" s="52"/>
      <c r="G150" s="52"/>
      <c r="H150" s="52"/>
      <c r="I150" s="52"/>
      <c r="J150" s="52"/>
      <c r="K150" s="52"/>
      <c r="L150" s="52"/>
      <c r="M150" s="52"/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2"/>
      <c r="U150" s="52"/>
      <c r="V150" s="52"/>
      <c r="W150" s="52"/>
      <c r="X150" s="52"/>
      <c r="Y150" s="52"/>
      <c r="Z150" s="52"/>
      <c r="AA150" s="52"/>
      <c r="AD150" s="54">
        <f t="shared" si="2"/>
        <v>-14.329999999999998</v>
      </c>
      <c r="AE150" s="55" t="s">
        <v>600</v>
      </c>
    </row>
    <row r="151" spans="1:31" s="53" customFormat="1">
      <c r="A151" s="19" t="s">
        <v>505</v>
      </c>
      <c r="B151" s="19" t="s">
        <v>506</v>
      </c>
      <c r="C151" s="51">
        <v>-15.509999999999998</v>
      </c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1">
        <v>-1.47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2"/>
      <c r="U151" s="52"/>
      <c r="V151" s="52"/>
      <c r="W151" s="52"/>
      <c r="X151" s="52"/>
      <c r="Y151" s="52"/>
      <c r="Z151" s="52"/>
      <c r="AA151" s="52"/>
      <c r="AD151" s="54">
        <f t="shared" si="2"/>
        <v>-16.979999999999997</v>
      </c>
      <c r="AE151" s="55" t="s">
        <v>600</v>
      </c>
    </row>
    <row r="152" spans="1:31" s="53" customFormat="1">
      <c r="A152" s="19" t="s">
        <v>473</v>
      </c>
      <c r="B152" s="19" t="s">
        <v>474</v>
      </c>
      <c r="C152" s="51">
        <v>-15.670000000000002</v>
      </c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2"/>
      <c r="U152" s="52"/>
      <c r="V152" s="52"/>
      <c r="W152" s="52"/>
      <c r="X152" s="52"/>
      <c r="Y152" s="52"/>
      <c r="Z152" s="52"/>
      <c r="AA152" s="52"/>
      <c r="AD152" s="54">
        <f t="shared" si="2"/>
        <v>-15.670000000000002</v>
      </c>
      <c r="AE152" s="55" t="s">
        <v>600</v>
      </c>
    </row>
    <row r="153" spans="1:31" s="53" customFormat="1">
      <c r="A153" s="19" t="s">
        <v>241</v>
      </c>
      <c r="B153" s="19" t="s">
        <v>242</v>
      </c>
      <c r="C153" s="51">
        <v>-15.740000000000002</v>
      </c>
      <c r="D153" s="51">
        <v>0</v>
      </c>
      <c r="E153" s="51">
        <v>0</v>
      </c>
      <c r="F153" s="52"/>
      <c r="G153" s="52"/>
      <c r="H153" s="52"/>
      <c r="I153" s="52"/>
      <c r="J153" s="52"/>
      <c r="K153" s="52"/>
      <c r="L153" s="52"/>
      <c r="M153" s="52"/>
      <c r="N153" s="51">
        <v>-5.0000000000000711E-2</v>
      </c>
      <c r="O153" s="51">
        <v>0</v>
      </c>
      <c r="P153" s="51">
        <v>-2.0299999999999998</v>
      </c>
      <c r="Q153" s="51">
        <v>0</v>
      </c>
      <c r="R153" s="51">
        <v>0</v>
      </c>
      <c r="S153" s="51">
        <v>0</v>
      </c>
      <c r="T153" s="52"/>
      <c r="U153" s="52"/>
      <c r="V153" s="52"/>
      <c r="W153" s="52"/>
      <c r="X153" s="52"/>
      <c r="Y153" s="52"/>
      <c r="Z153" s="52"/>
      <c r="AA153" s="52"/>
      <c r="AD153" s="54">
        <f t="shared" si="2"/>
        <v>-17.820000000000004</v>
      </c>
      <c r="AE153" s="55" t="s">
        <v>600</v>
      </c>
    </row>
    <row r="154" spans="1:31" s="53" customFormat="1">
      <c r="A154" s="19" t="s">
        <v>341</v>
      </c>
      <c r="B154" s="19" t="s">
        <v>342</v>
      </c>
      <c r="C154" s="51">
        <v>-15.800000000000004</v>
      </c>
      <c r="D154" s="51">
        <v>0</v>
      </c>
      <c r="E154" s="51">
        <v>0</v>
      </c>
      <c r="F154" s="52"/>
      <c r="G154" s="52"/>
      <c r="H154" s="52"/>
      <c r="I154" s="52"/>
      <c r="J154" s="52"/>
      <c r="K154" s="52"/>
      <c r="L154" s="52"/>
      <c r="M154" s="52"/>
      <c r="N154" s="51">
        <v>-4.08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2"/>
      <c r="U154" s="52"/>
      <c r="V154" s="52"/>
      <c r="W154" s="52"/>
      <c r="X154" s="52"/>
      <c r="Y154" s="52"/>
      <c r="Z154" s="52"/>
      <c r="AA154" s="52"/>
      <c r="AD154" s="54">
        <f t="shared" si="2"/>
        <v>-19.880000000000003</v>
      </c>
      <c r="AE154" s="55" t="s">
        <v>600</v>
      </c>
    </row>
    <row r="155" spans="1:31" s="53" customFormat="1">
      <c r="A155" s="19" t="s">
        <v>98</v>
      </c>
      <c r="B155" s="19" t="s">
        <v>99</v>
      </c>
      <c r="C155" s="51">
        <v>-15.829999999999998</v>
      </c>
      <c r="D155" s="51">
        <v>0</v>
      </c>
      <c r="E155" s="51">
        <v>0</v>
      </c>
      <c r="F155" s="52"/>
      <c r="G155" s="52"/>
      <c r="H155" s="52"/>
      <c r="I155" s="52"/>
      <c r="J155" s="52"/>
      <c r="K155" s="52"/>
      <c r="L155" s="52"/>
      <c r="M155" s="52"/>
      <c r="N155" s="51">
        <v>-4</v>
      </c>
      <c r="O155" s="51">
        <v>8</v>
      </c>
      <c r="P155" s="51">
        <v>-4</v>
      </c>
      <c r="Q155" s="51">
        <v>-8</v>
      </c>
      <c r="R155" s="51">
        <v>0</v>
      </c>
      <c r="S155" s="51">
        <v>0</v>
      </c>
      <c r="T155" s="52"/>
      <c r="U155" s="52"/>
      <c r="V155" s="52"/>
      <c r="W155" s="52"/>
      <c r="X155" s="52"/>
      <c r="Y155" s="52"/>
      <c r="Z155" s="52"/>
      <c r="AA155" s="52"/>
      <c r="AD155" s="54">
        <f t="shared" si="2"/>
        <v>-23.83</v>
      </c>
      <c r="AE155" s="55" t="s">
        <v>600</v>
      </c>
    </row>
    <row r="156" spans="1:31" s="53" customFormat="1">
      <c r="A156" s="19" t="s">
        <v>455</v>
      </c>
      <c r="B156" s="19" t="s">
        <v>456</v>
      </c>
      <c r="C156" s="51">
        <v>-15.849999999999998</v>
      </c>
      <c r="D156" s="51">
        <v>0</v>
      </c>
      <c r="E156" s="51">
        <v>0</v>
      </c>
      <c r="F156" s="52"/>
      <c r="G156" s="52"/>
      <c r="H156" s="52"/>
      <c r="I156" s="52"/>
      <c r="J156" s="52"/>
      <c r="K156" s="52"/>
      <c r="L156" s="52"/>
      <c r="M156" s="52"/>
      <c r="N156" s="51">
        <v>-3</v>
      </c>
      <c r="O156" s="51">
        <v>0</v>
      </c>
      <c r="P156" s="51">
        <v>-5</v>
      </c>
      <c r="Q156" s="51">
        <v>-2.9999999999999361E-2</v>
      </c>
      <c r="R156" s="51">
        <v>0</v>
      </c>
      <c r="S156" s="51">
        <v>0</v>
      </c>
      <c r="T156" s="52"/>
      <c r="U156" s="52"/>
      <c r="V156" s="52"/>
      <c r="W156" s="52"/>
      <c r="X156" s="52"/>
      <c r="Y156" s="52"/>
      <c r="Z156" s="52"/>
      <c r="AA156" s="52"/>
      <c r="AD156" s="54">
        <f t="shared" si="2"/>
        <v>-23.879999999999995</v>
      </c>
      <c r="AE156" s="55" t="s">
        <v>600</v>
      </c>
    </row>
    <row r="157" spans="1:31" s="53" customFormat="1">
      <c r="A157" s="19" t="s">
        <v>451</v>
      </c>
      <c r="B157" s="19" t="s">
        <v>452</v>
      </c>
      <c r="C157" s="51">
        <v>-15.919999999999995</v>
      </c>
      <c r="D157" s="51">
        <v>0</v>
      </c>
      <c r="E157" s="51">
        <v>0</v>
      </c>
      <c r="F157" s="52"/>
      <c r="G157" s="52"/>
      <c r="H157" s="52"/>
      <c r="I157" s="52"/>
      <c r="J157" s="52"/>
      <c r="K157" s="52"/>
      <c r="L157" s="52"/>
      <c r="M157" s="52"/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2"/>
      <c r="U157" s="52"/>
      <c r="V157" s="52"/>
      <c r="W157" s="52"/>
      <c r="X157" s="52"/>
      <c r="Y157" s="52"/>
      <c r="Z157" s="52"/>
      <c r="AA157" s="52"/>
      <c r="AD157" s="54">
        <f t="shared" si="2"/>
        <v>-15.919999999999995</v>
      </c>
      <c r="AE157" s="55" t="s">
        <v>600</v>
      </c>
    </row>
    <row r="158" spans="1:31" s="53" customFormat="1">
      <c r="A158" s="19" t="s">
        <v>467</v>
      </c>
      <c r="B158" s="19" t="s">
        <v>468</v>
      </c>
      <c r="C158" s="51">
        <v>-15.92</v>
      </c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2"/>
      <c r="U158" s="52"/>
      <c r="V158" s="52"/>
      <c r="W158" s="52"/>
      <c r="X158" s="52"/>
      <c r="Y158" s="52"/>
      <c r="Z158" s="52"/>
      <c r="AA158" s="52"/>
      <c r="AD158" s="54">
        <f t="shared" si="2"/>
        <v>-15.92</v>
      </c>
      <c r="AE158" s="55" t="s">
        <v>600</v>
      </c>
    </row>
    <row r="159" spans="1:31" s="53" customFormat="1">
      <c r="A159" s="19" t="s">
        <v>547</v>
      </c>
      <c r="B159" s="19" t="s">
        <v>548</v>
      </c>
      <c r="C159" s="51">
        <v>-15.949999999999998</v>
      </c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1">
        <v>0</v>
      </c>
      <c r="O159" s="51">
        <v>0</v>
      </c>
      <c r="P159" s="51">
        <v>-8</v>
      </c>
      <c r="Q159" s="51">
        <v>0</v>
      </c>
      <c r="R159" s="51">
        <v>0</v>
      </c>
      <c r="S159" s="51">
        <v>0</v>
      </c>
      <c r="T159" s="52"/>
      <c r="U159" s="52"/>
      <c r="V159" s="52"/>
      <c r="W159" s="52"/>
      <c r="X159" s="52"/>
      <c r="Y159" s="52"/>
      <c r="Z159" s="52"/>
      <c r="AA159" s="52"/>
      <c r="AD159" s="54">
        <f t="shared" si="2"/>
        <v>-23.949999999999996</v>
      </c>
      <c r="AE159" s="55" t="s">
        <v>600</v>
      </c>
    </row>
    <row r="160" spans="1:31" s="53" customFormat="1">
      <c r="A160" s="19" t="s">
        <v>401</v>
      </c>
      <c r="B160" s="19" t="s">
        <v>402</v>
      </c>
      <c r="C160" s="51">
        <v>-15.95</v>
      </c>
      <c r="D160" s="51">
        <v>0</v>
      </c>
      <c r="E160" s="51">
        <v>0</v>
      </c>
      <c r="F160" s="52"/>
      <c r="G160" s="52"/>
      <c r="H160" s="52"/>
      <c r="I160" s="52"/>
      <c r="J160" s="52"/>
      <c r="K160" s="52"/>
      <c r="L160" s="52"/>
      <c r="M160" s="52"/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2"/>
      <c r="U160" s="52"/>
      <c r="V160" s="52"/>
      <c r="W160" s="52"/>
      <c r="X160" s="52"/>
      <c r="Y160" s="52"/>
      <c r="Z160" s="52"/>
      <c r="AA160" s="52"/>
      <c r="AD160" s="54">
        <f t="shared" si="2"/>
        <v>-15.95</v>
      </c>
      <c r="AE160" s="55" t="s">
        <v>600</v>
      </c>
    </row>
    <row r="161" spans="1:31" s="53" customFormat="1">
      <c r="A161" s="19" t="s">
        <v>539</v>
      </c>
      <c r="B161" s="19" t="s">
        <v>540</v>
      </c>
      <c r="C161" s="51">
        <v>-15.969999999999999</v>
      </c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1">
        <v>-6.0200000000000031</v>
      </c>
      <c r="O161" s="51">
        <v>0</v>
      </c>
      <c r="P161" s="51">
        <v>-1.5</v>
      </c>
      <c r="Q161" s="51">
        <v>0</v>
      </c>
      <c r="R161" s="51">
        <v>0</v>
      </c>
      <c r="S161" s="51">
        <v>0</v>
      </c>
      <c r="T161" s="52"/>
      <c r="U161" s="52"/>
      <c r="V161" s="52"/>
      <c r="W161" s="52"/>
      <c r="X161" s="52"/>
      <c r="Y161" s="52"/>
      <c r="Z161" s="52"/>
      <c r="AA161" s="52"/>
      <c r="AD161" s="54">
        <f t="shared" si="2"/>
        <v>-23.490000000000002</v>
      </c>
      <c r="AE161" s="55" t="s">
        <v>600</v>
      </c>
    </row>
    <row r="162" spans="1:31" s="53" customFormat="1">
      <c r="A162" s="19" t="s">
        <v>524</v>
      </c>
      <c r="B162" s="19" t="s">
        <v>525</v>
      </c>
      <c r="C162" s="51">
        <v>-15.999999999999993</v>
      </c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1">
        <v>-7.6</v>
      </c>
      <c r="O162" s="51">
        <v>16</v>
      </c>
      <c r="P162" s="51">
        <v>0</v>
      </c>
      <c r="Q162" s="51">
        <v>-16</v>
      </c>
      <c r="R162" s="51">
        <v>0</v>
      </c>
      <c r="S162" s="51">
        <v>0</v>
      </c>
      <c r="T162" s="52"/>
      <c r="U162" s="52"/>
      <c r="V162" s="52"/>
      <c r="W162" s="52"/>
      <c r="X162" s="52"/>
      <c r="Y162" s="52"/>
      <c r="Z162" s="52"/>
      <c r="AA162" s="52"/>
      <c r="AD162" s="54">
        <f t="shared" si="2"/>
        <v>-23.599999999999994</v>
      </c>
      <c r="AE162" s="55" t="s">
        <v>600</v>
      </c>
    </row>
    <row r="163" spans="1:31" s="53" customFormat="1">
      <c r="A163" s="19" t="s">
        <v>293</v>
      </c>
      <c r="B163" s="19" t="s">
        <v>294</v>
      </c>
      <c r="C163" s="51">
        <v>-15.999999999999996</v>
      </c>
      <c r="D163" s="51">
        <v>0</v>
      </c>
      <c r="E163" s="51">
        <v>0</v>
      </c>
      <c r="F163" s="52"/>
      <c r="G163" s="52"/>
      <c r="H163" s="52"/>
      <c r="I163" s="52"/>
      <c r="J163" s="52"/>
      <c r="K163" s="52"/>
      <c r="L163" s="52"/>
      <c r="M163" s="52"/>
      <c r="N163" s="51">
        <v>-5.0500000000000007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2"/>
      <c r="U163" s="52"/>
      <c r="V163" s="52"/>
      <c r="W163" s="52"/>
      <c r="X163" s="52"/>
      <c r="Y163" s="52"/>
      <c r="Z163" s="52"/>
      <c r="AA163" s="52"/>
      <c r="AD163" s="54">
        <f t="shared" si="2"/>
        <v>-21.049999999999997</v>
      </c>
      <c r="AE163" s="55" t="s">
        <v>600</v>
      </c>
    </row>
    <row r="164" spans="1:31" s="53" customFormat="1">
      <c r="A164" s="19" t="s">
        <v>453</v>
      </c>
      <c r="B164" s="19" t="s">
        <v>454</v>
      </c>
      <c r="C164" s="51">
        <v>-15.999999999999996</v>
      </c>
      <c r="D164" s="51">
        <v>0</v>
      </c>
      <c r="E164" s="51">
        <v>0</v>
      </c>
      <c r="F164" s="52"/>
      <c r="G164" s="52"/>
      <c r="H164" s="52"/>
      <c r="I164" s="52"/>
      <c r="J164" s="52"/>
      <c r="K164" s="52"/>
      <c r="L164" s="52"/>
      <c r="M164" s="52"/>
      <c r="N164" s="51">
        <v>0</v>
      </c>
      <c r="O164" s="51">
        <v>0</v>
      </c>
      <c r="P164" s="51">
        <v>-8</v>
      </c>
      <c r="Q164" s="51">
        <v>0</v>
      </c>
      <c r="R164" s="51">
        <v>0</v>
      </c>
      <c r="S164" s="51">
        <v>0</v>
      </c>
      <c r="T164" s="52"/>
      <c r="U164" s="52"/>
      <c r="V164" s="52"/>
      <c r="W164" s="52"/>
      <c r="X164" s="52"/>
      <c r="Y164" s="52"/>
      <c r="Z164" s="52"/>
      <c r="AA164" s="52"/>
      <c r="AD164" s="54">
        <f t="shared" si="2"/>
        <v>-23.999999999999996</v>
      </c>
      <c r="AE164" s="55" t="s">
        <v>600</v>
      </c>
    </row>
    <row r="165" spans="1:31" s="53" customFormat="1">
      <c r="A165" s="19" t="s">
        <v>243</v>
      </c>
      <c r="B165" s="19" t="s">
        <v>244</v>
      </c>
      <c r="C165" s="51">
        <v>-16</v>
      </c>
      <c r="D165" s="51">
        <v>0</v>
      </c>
      <c r="E165" s="51">
        <v>0</v>
      </c>
      <c r="F165" s="52"/>
      <c r="G165" s="52"/>
      <c r="H165" s="52"/>
      <c r="I165" s="52"/>
      <c r="J165" s="52"/>
      <c r="K165" s="52"/>
      <c r="L165" s="52"/>
      <c r="M165" s="52"/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2"/>
      <c r="U165" s="52"/>
      <c r="V165" s="52"/>
      <c r="W165" s="52"/>
      <c r="X165" s="52"/>
      <c r="Y165" s="52"/>
      <c r="Z165" s="52"/>
      <c r="AA165" s="52"/>
      <c r="AD165" s="54">
        <f t="shared" si="2"/>
        <v>-16</v>
      </c>
      <c r="AE165" s="55" t="s">
        <v>600</v>
      </c>
    </row>
    <row r="166" spans="1:31" s="53" customFormat="1">
      <c r="A166" s="19" t="s">
        <v>255</v>
      </c>
      <c r="B166" s="19" t="s">
        <v>256</v>
      </c>
      <c r="C166" s="51">
        <v>-16</v>
      </c>
      <c r="D166" s="51">
        <v>0</v>
      </c>
      <c r="E166" s="51">
        <v>0</v>
      </c>
      <c r="F166" s="52"/>
      <c r="G166" s="52"/>
      <c r="H166" s="52"/>
      <c r="I166" s="52"/>
      <c r="J166" s="52"/>
      <c r="K166" s="52"/>
      <c r="L166" s="52"/>
      <c r="M166" s="52"/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2"/>
      <c r="U166" s="52"/>
      <c r="V166" s="52"/>
      <c r="W166" s="52"/>
      <c r="X166" s="52"/>
      <c r="Y166" s="52"/>
      <c r="Z166" s="52"/>
      <c r="AA166" s="52"/>
      <c r="AD166" s="54">
        <f t="shared" si="2"/>
        <v>-16</v>
      </c>
      <c r="AE166" s="55" t="s">
        <v>600</v>
      </c>
    </row>
    <row r="167" spans="1:31" s="53" customFormat="1">
      <c r="A167" s="19" t="s">
        <v>39</v>
      </c>
      <c r="B167" s="19" t="s">
        <v>132</v>
      </c>
      <c r="C167" s="51">
        <v>-16</v>
      </c>
      <c r="D167" s="51">
        <v>0</v>
      </c>
      <c r="E167" s="51">
        <v>0</v>
      </c>
      <c r="F167" s="52"/>
      <c r="G167" s="52"/>
      <c r="H167" s="52"/>
      <c r="I167" s="52"/>
      <c r="J167" s="52"/>
      <c r="K167" s="52"/>
      <c r="L167" s="52"/>
      <c r="M167" s="52"/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2"/>
      <c r="U167" s="52"/>
      <c r="V167" s="52"/>
      <c r="W167" s="52"/>
      <c r="X167" s="52"/>
      <c r="Y167" s="52"/>
      <c r="Z167" s="52"/>
      <c r="AA167" s="52"/>
      <c r="AD167" s="54">
        <f t="shared" si="2"/>
        <v>-16</v>
      </c>
      <c r="AE167" s="55" t="s">
        <v>600</v>
      </c>
    </row>
    <row r="168" spans="1:31" s="53" customFormat="1">
      <c r="A168" s="19" t="s">
        <v>289</v>
      </c>
      <c r="B168" s="19" t="s">
        <v>290</v>
      </c>
      <c r="C168" s="51">
        <v>-16</v>
      </c>
      <c r="D168" s="51">
        <v>0</v>
      </c>
      <c r="E168" s="51">
        <v>0</v>
      </c>
      <c r="F168" s="52"/>
      <c r="G168" s="52"/>
      <c r="H168" s="52"/>
      <c r="I168" s="52"/>
      <c r="J168" s="52"/>
      <c r="K168" s="52"/>
      <c r="L168" s="52"/>
      <c r="M168" s="52"/>
      <c r="N168" s="51">
        <v>-8</v>
      </c>
      <c r="O168" s="51">
        <v>16</v>
      </c>
      <c r="P168" s="51">
        <v>0</v>
      </c>
      <c r="Q168" s="51">
        <v>-16</v>
      </c>
      <c r="R168" s="51">
        <v>0</v>
      </c>
      <c r="S168" s="51">
        <v>0</v>
      </c>
      <c r="T168" s="52"/>
      <c r="U168" s="52"/>
      <c r="V168" s="52"/>
      <c r="W168" s="52"/>
      <c r="X168" s="52"/>
      <c r="Y168" s="52"/>
      <c r="Z168" s="52"/>
      <c r="AA168" s="52"/>
      <c r="AD168" s="54">
        <f t="shared" si="2"/>
        <v>-24</v>
      </c>
      <c r="AE168" s="55" t="s">
        <v>600</v>
      </c>
    </row>
    <row r="169" spans="1:31" s="53" customFormat="1">
      <c r="A169" s="19" t="s">
        <v>304</v>
      </c>
      <c r="B169" s="19" t="s">
        <v>305</v>
      </c>
      <c r="C169" s="51">
        <v>-16</v>
      </c>
      <c r="D169" s="51">
        <v>0</v>
      </c>
      <c r="E169" s="51">
        <v>0</v>
      </c>
      <c r="F169" s="52"/>
      <c r="G169" s="52"/>
      <c r="H169" s="52"/>
      <c r="I169" s="52"/>
      <c r="J169" s="52"/>
      <c r="K169" s="52"/>
      <c r="L169" s="52"/>
      <c r="M169" s="52"/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2"/>
      <c r="U169" s="52"/>
      <c r="V169" s="52"/>
      <c r="W169" s="52"/>
      <c r="X169" s="52"/>
      <c r="Y169" s="52"/>
      <c r="Z169" s="52"/>
      <c r="AA169" s="52"/>
      <c r="AD169" s="54">
        <f t="shared" si="2"/>
        <v>-16</v>
      </c>
      <c r="AE169" s="55" t="s">
        <v>600</v>
      </c>
    </row>
    <row r="170" spans="1:31" s="53" customFormat="1">
      <c r="A170" s="19" t="s">
        <v>306</v>
      </c>
      <c r="B170" s="19" t="s">
        <v>307</v>
      </c>
      <c r="C170" s="51">
        <v>-16</v>
      </c>
      <c r="D170" s="51">
        <v>0</v>
      </c>
      <c r="E170" s="51">
        <v>0</v>
      </c>
      <c r="F170" s="52"/>
      <c r="G170" s="52"/>
      <c r="H170" s="52"/>
      <c r="I170" s="52"/>
      <c r="J170" s="52"/>
      <c r="K170" s="52"/>
      <c r="L170" s="52"/>
      <c r="M170" s="52"/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2"/>
      <c r="U170" s="52"/>
      <c r="V170" s="52"/>
      <c r="W170" s="52"/>
      <c r="X170" s="52"/>
      <c r="Y170" s="52"/>
      <c r="Z170" s="52"/>
      <c r="AA170" s="52"/>
      <c r="AD170" s="54">
        <f t="shared" si="2"/>
        <v>-16</v>
      </c>
      <c r="AE170" s="55" t="s">
        <v>600</v>
      </c>
    </row>
    <row r="171" spans="1:31" s="53" customFormat="1">
      <c r="A171" s="19" t="s">
        <v>329</v>
      </c>
      <c r="B171" s="19" t="s">
        <v>330</v>
      </c>
      <c r="C171" s="51">
        <v>-16</v>
      </c>
      <c r="D171" s="51">
        <v>0</v>
      </c>
      <c r="E171" s="51">
        <v>0</v>
      </c>
      <c r="F171" s="52"/>
      <c r="G171" s="52"/>
      <c r="H171" s="52"/>
      <c r="I171" s="52"/>
      <c r="J171" s="52"/>
      <c r="K171" s="52"/>
      <c r="L171" s="52"/>
      <c r="M171" s="52"/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2"/>
      <c r="U171" s="52"/>
      <c r="V171" s="52"/>
      <c r="W171" s="52"/>
      <c r="X171" s="52"/>
      <c r="Y171" s="52"/>
      <c r="Z171" s="52"/>
      <c r="AA171" s="52"/>
      <c r="AD171" s="54">
        <f t="shared" si="2"/>
        <v>-16</v>
      </c>
      <c r="AE171" s="55" t="s">
        <v>600</v>
      </c>
    </row>
    <row r="172" spans="1:31" s="53" customFormat="1">
      <c r="A172" s="19" t="s">
        <v>17</v>
      </c>
      <c r="B172" s="19" t="s">
        <v>49</v>
      </c>
      <c r="C172" s="51">
        <v>-16</v>
      </c>
      <c r="D172" s="51">
        <v>0</v>
      </c>
      <c r="E172" s="51">
        <v>0</v>
      </c>
      <c r="F172" s="52"/>
      <c r="G172" s="52"/>
      <c r="H172" s="52"/>
      <c r="I172" s="52"/>
      <c r="J172" s="52"/>
      <c r="K172" s="52"/>
      <c r="L172" s="52"/>
      <c r="M172" s="52"/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2"/>
      <c r="U172" s="52"/>
      <c r="V172" s="52"/>
      <c r="W172" s="52"/>
      <c r="X172" s="52"/>
      <c r="Y172" s="52"/>
      <c r="Z172" s="52"/>
      <c r="AA172" s="52"/>
      <c r="AD172" s="54">
        <f t="shared" si="2"/>
        <v>-16</v>
      </c>
      <c r="AE172" s="55" t="s">
        <v>600</v>
      </c>
    </row>
    <row r="173" spans="1:31" s="53" customFormat="1">
      <c r="A173" s="19" t="s">
        <v>375</v>
      </c>
      <c r="B173" s="19" t="s">
        <v>376</v>
      </c>
      <c r="C173" s="51">
        <v>-16</v>
      </c>
      <c r="D173" s="51">
        <v>0</v>
      </c>
      <c r="E173" s="51">
        <v>0</v>
      </c>
      <c r="F173" s="52"/>
      <c r="G173" s="52"/>
      <c r="H173" s="52"/>
      <c r="I173" s="52"/>
      <c r="J173" s="52"/>
      <c r="K173" s="52"/>
      <c r="L173" s="52"/>
      <c r="M173" s="52"/>
      <c r="N173" s="51">
        <v>0</v>
      </c>
      <c r="O173" s="51">
        <v>0</v>
      </c>
      <c r="P173" s="51">
        <v>-8</v>
      </c>
      <c r="Q173" s="51">
        <v>0</v>
      </c>
      <c r="R173" s="51">
        <v>0</v>
      </c>
      <c r="S173" s="51">
        <v>0</v>
      </c>
      <c r="T173" s="52"/>
      <c r="U173" s="52"/>
      <c r="V173" s="52"/>
      <c r="W173" s="52"/>
      <c r="X173" s="52"/>
      <c r="Y173" s="52"/>
      <c r="Z173" s="52"/>
      <c r="AA173" s="52"/>
      <c r="AD173" s="54">
        <f t="shared" si="2"/>
        <v>-24</v>
      </c>
      <c r="AE173" s="55" t="s">
        <v>600</v>
      </c>
    </row>
    <row r="174" spans="1:31" s="53" customFormat="1">
      <c r="A174" s="19" t="s">
        <v>419</v>
      </c>
      <c r="B174" s="19" t="s">
        <v>420</v>
      </c>
      <c r="C174" s="51">
        <v>-16</v>
      </c>
      <c r="D174" s="51">
        <v>0</v>
      </c>
      <c r="E174" s="51">
        <v>0</v>
      </c>
      <c r="F174" s="52"/>
      <c r="G174" s="52"/>
      <c r="H174" s="52"/>
      <c r="I174" s="52"/>
      <c r="J174" s="52"/>
      <c r="K174" s="52"/>
      <c r="L174" s="52"/>
      <c r="M174" s="52"/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2"/>
      <c r="U174" s="52"/>
      <c r="V174" s="52"/>
      <c r="W174" s="52"/>
      <c r="X174" s="52"/>
      <c r="Y174" s="52"/>
      <c r="Z174" s="52"/>
      <c r="AA174" s="52"/>
      <c r="AD174" s="54">
        <f t="shared" si="2"/>
        <v>-16</v>
      </c>
      <c r="AE174" s="55" t="s">
        <v>600</v>
      </c>
    </row>
    <row r="175" spans="1:31" s="53" customFormat="1">
      <c r="A175" s="19" t="s">
        <v>443</v>
      </c>
      <c r="B175" s="19" t="s">
        <v>444</v>
      </c>
      <c r="C175" s="51">
        <v>-16</v>
      </c>
      <c r="D175" s="51">
        <v>0</v>
      </c>
      <c r="E175" s="51">
        <v>0</v>
      </c>
      <c r="F175" s="52"/>
      <c r="G175" s="52"/>
      <c r="H175" s="52"/>
      <c r="I175" s="52"/>
      <c r="J175" s="52"/>
      <c r="K175" s="52"/>
      <c r="L175" s="52"/>
      <c r="M175" s="52"/>
      <c r="N175" s="51">
        <v>-4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2"/>
      <c r="U175" s="52"/>
      <c r="V175" s="52"/>
      <c r="W175" s="52"/>
      <c r="X175" s="52"/>
      <c r="Y175" s="52"/>
      <c r="Z175" s="52"/>
      <c r="AA175" s="52"/>
      <c r="AD175" s="54">
        <f t="shared" si="2"/>
        <v>-20</v>
      </c>
      <c r="AE175" s="55" t="s">
        <v>600</v>
      </c>
    </row>
    <row r="176" spans="1:31" s="53" customFormat="1">
      <c r="A176" s="19" t="s">
        <v>461</v>
      </c>
      <c r="B176" s="19" t="s">
        <v>462</v>
      </c>
      <c r="C176" s="51">
        <v>-16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2"/>
      <c r="U176" s="52"/>
      <c r="V176" s="52"/>
      <c r="W176" s="52"/>
      <c r="X176" s="52"/>
      <c r="Y176" s="52"/>
      <c r="Z176" s="52"/>
      <c r="AA176" s="52"/>
      <c r="AD176" s="54">
        <f t="shared" si="2"/>
        <v>-16</v>
      </c>
      <c r="AE176" s="55" t="s">
        <v>600</v>
      </c>
    </row>
    <row r="177" spans="1:31" s="53" customFormat="1">
      <c r="A177" s="19" t="s">
        <v>532</v>
      </c>
      <c r="B177" s="19" t="s">
        <v>533</v>
      </c>
      <c r="C177" s="51">
        <v>-16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1">
        <v>0</v>
      </c>
      <c r="O177" s="51">
        <v>0</v>
      </c>
      <c r="P177" s="51">
        <v>-8</v>
      </c>
      <c r="Q177" s="51">
        <v>0</v>
      </c>
      <c r="R177" s="51">
        <v>0</v>
      </c>
      <c r="S177" s="51">
        <v>0</v>
      </c>
      <c r="T177" s="52"/>
      <c r="U177" s="52"/>
      <c r="V177" s="52"/>
      <c r="W177" s="52"/>
      <c r="X177" s="52"/>
      <c r="Y177" s="52"/>
      <c r="Z177" s="52"/>
      <c r="AA177" s="52"/>
      <c r="AD177" s="54">
        <f t="shared" si="2"/>
        <v>-24</v>
      </c>
      <c r="AE177" s="55" t="s">
        <v>600</v>
      </c>
    </row>
    <row r="178" spans="1:31" s="53" customFormat="1">
      <c r="A178" s="19" t="s">
        <v>580</v>
      </c>
      <c r="B178" s="19" t="s">
        <v>581</v>
      </c>
      <c r="C178" s="51">
        <v>-16</v>
      </c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2"/>
      <c r="U178" s="52"/>
      <c r="V178" s="52"/>
      <c r="W178" s="52"/>
      <c r="X178" s="52"/>
      <c r="Y178" s="52"/>
      <c r="Z178" s="52"/>
      <c r="AA178" s="52"/>
      <c r="AD178" s="54">
        <f t="shared" si="2"/>
        <v>-16</v>
      </c>
      <c r="AE178" s="55" t="s">
        <v>600</v>
      </c>
    </row>
    <row r="179" spans="1:31" s="53" customFormat="1">
      <c r="A179" s="19" t="s">
        <v>354</v>
      </c>
      <c r="B179" s="19" t="s">
        <v>355</v>
      </c>
      <c r="C179" s="51">
        <v>-16.000000000000007</v>
      </c>
      <c r="D179" s="51">
        <v>0</v>
      </c>
      <c r="E179" s="51">
        <v>0</v>
      </c>
      <c r="F179" s="52"/>
      <c r="G179" s="52"/>
      <c r="H179" s="52"/>
      <c r="I179" s="52"/>
      <c r="J179" s="52"/>
      <c r="K179" s="52"/>
      <c r="L179" s="52"/>
      <c r="M179" s="52"/>
      <c r="N179" s="51">
        <v>-0.12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2"/>
      <c r="U179" s="52"/>
      <c r="V179" s="52"/>
      <c r="W179" s="52"/>
      <c r="X179" s="52"/>
      <c r="Y179" s="52"/>
      <c r="Z179" s="52"/>
      <c r="AA179" s="52"/>
      <c r="AD179" s="54">
        <f t="shared" si="2"/>
        <v>-16.120000000000008</v>
      </c>
      <c r="AE179" s="55" t="s">
        <v>600</v>
      </c>
    </row>
    <row r="180" spans="1:31" s="53" customFormat="1">
      <c r="A180" s="19" t="s">
        <v>387</v>
      </c>
      <c r="B180" s="19" t="s">
        <v>388</v>
      </c>
      <c r="C180" s="51">
        <v>-16.000000000000007</v>
      </c>
      <c r="D180" s="51">
        <v>0</v>
      </c>
      <c r="E180" s="51">
        <v>0</v>
      </c>
      <c r="F180" s="52"/>
      <c r="G180" s="52"/>
      <c r="H180" s="52"/>
      <c r="I180" s="52"/>
      <c r="J180" s="52"/>
      <c r="K180" s="52"/>
      <c r="L180" s="52"/>
      <c r="M180" s="52"/>
      <c r="N180" s="51">
        <v>-8</v>
      </c>
      <c r="O180" s="51">
        <v>16</v>
      </c>
      <c r="P180" s="51">
        <v>0</v>
      </c>
      <c r="Q180" s="51">
        <v>-16</v>
      </c>
      <c r="R180" s="51">
        <v>0</v>
      </c>
      <c r="S180" s="51">
        <v>0</v>
      </c>
      <c r="T180" s="52"/>
      <c r="U180" s="52"/>
      <c r="V180" s="52"/>
      <c r="W180" s="52"/>
      <c r="X180" s="52"/>
      <c r="Y180" s="52"/>
      <c r="Z180" s="52"/>
      <c r="AA180" s="52"/>
      <c r="AD180" s="54">
        <f t="shared" si="2"/>
        <v>-24.000000000000007</v>
      </c>
      <c r="AE180" s="55" t="s">
        <v>600</v>
      </c>
    </row>
    <row r="181" spans="1:31" s="53" customFormat="1">
      <c r="A181" s="19" t="s">
        <v>598</v>
      </c>
      <c r="B181" s="19" t="s">
        <v>599</v>
      </c>
      <c r="C181" s="51">
        <v>-16.000000000000007</v>
      </c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1">
        <v>-4.0999999999999996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2"/>
      <c r="U181" s="52"/>
      <c r="V181" s="52"/>
      <c r="W181" s="52"/>
      <c r="X181" s="52"/>
      <c r="Y181" s="52"/>
      <c r="Z181" s="52"/>
      <c r="AA181" s="52"/>
      <c r="AD181" s="54">
        <f t="shared" si="2"/>
        <v>-20.100000000000009</v>
      </c>
      <c r="AE181" s="55" t="s">
        <v>600</v>
      </c>
    </row>
    <row r="182" spans="1:31" s="53" customFormat="1">
      <c r="A182" s="19" t="s">
        <v>265</v>
      </c>
      <c r="B182" s="19" t="s">
        <v>266</v>
      </c>
      <c r="C182" s="51">
        <v>-16.03</v>
      </c>
      <c r="D182" s="51">
        <v>0</v>
      </c>
      <c r="E182" s="51">
        <v>0</v>
      </c>
      <c r="F182" s="52"/>
      <c r="G182" s="52"/>
      <c r="H182" s="52"/>
      <c r="I182" s="52"/>
      <c r="J182" s="52"/>
      <c r="K182" s="52"/>
      <c r="L182" s="52"/>
      <c r="M182" s="52"/>
      <c r="N182" s="51">
        <v>0</v>
      </c>
      <c r="O182" s="51">
        <v>0</v>
      </c>
      <c r="P182" s="51">
        <v>-8</v>
      </c>
      <c r="Q182" s="51">
        <v>0</v>
      </c>
      <c r="R182" s="51">
        <v>0</v>
      </c>
      <c r="S182" s="51">
        <v>0</v>
      </c>
      <c r="T182" s="52"/>
      <c r="U182" s="52"/>
      <c r="V182" s="52"/>
      <c r="W182" s="52"/>
      <c r="X182" s="52"/>
      <c r="Y182" s="52"/>
      <c r="Z182" s="52"/>
      <c r="AA182" s="52"/>
      <c r="AD182" s="54">
        <f t="shared" si="2"/>
        <v>-24.03</v>
      </c>
      <c r="AE182" s="55" t="s">
        <v>600</v>
      </c>
    </row>
    <row r="183" spans="1:31" s="53" customFormat="1">
      <c r="A183" s="19" t="s">
        <v>399</v>
      </c>
      <c r="B183" s="19" t="s">
        <v>400</v>
      </c>
      <c r="C183" s="51">
        <v>-16.05</v>
      </c>
      <c r="D183" s="51">
        <v>0</v>
      </c>
      <c r="E183" s="51">
        <v>0</v>
      </c>
      <c r="F183" s="52"/>
      <c r="G183" s="52"/>
      <c r="H183" s="52"/>
      <c r="I183" s="52"/>
      <c r="J183" s="52"/>
      <c r="K183" s="52"/>
      <c r="L183" s="52"/>
      <c r="M183" s="52"/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2"/>
      <c r="U183" s="52"/>
      <c r="V183" s="52"/>
      <c r="W183" s="52"/>
      <c r="X183" s="52"/>
      <c r="Y183" s="52"/>
      <c r="Z183" s="52"/>
      <c r="AA183" s="52"/>
      <c r="AD183" s="54">
        <f t="shared" si="2"/>
        <v>-16.05</v>
      </c>
      <c r="AE183" s="55" t="s">
        <v>600</v>
      </c>
    </row>
    <row r="184" spans="1:31" s="53" customFormat="1">
      <c r="A184" s="19" t="s">
        <v>427</v>
      </c>
      <c r="B184" s="19" t="s">
        <v>428</v>
      </c>
      <c r="C184" s="51">
        <v>-16.099999999999998</v>
      </c>
      <c r="D184" s="51">
        <v>0</v>
      </c>
      <c r="E184" s="51">
        <v>0</v>
      </c>
      <c r="F184" s="52"/>
      <c r="G184" s="52"/>
      <c r="H184" s="52"/>
      <c r="I184" s="52"/>
      <c r="J184" s="52"/>
      <c r="K184" s="52"/>
      <c r="L184" s="52"/>
      <c r="M184" s="52"/>
      <c r="N184" s="51">
        <v>-0.02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2"/>
      <c r="U184" s="52"/>
      <c r="V184" s="52"/>
      <c r="W184" s="52"/>
      <c r="X184" s="52"/>
      <c r="Y184" s="52"/>
      <c r="Z184" s="52"/>
      <c r="AA184" s="52"/>
      <c r="AD184" s="54">
        <f t="shared" si="2"/>
        <v>-16.119999999999997</v>
      </c>
      <c r="AE184" s="55" t="s">
        <v>600</v>
      </c>
    </row>
    <row r="185" spans="1:31" s="53" customFormat="1">
      <c r="A185" s="19" t="s">
        <v>291</v>
      </c>
      <c r="B185" s="19" t="s">
        <v>292</v>
      </c>
      <c r="C185" s="51">
        <v>-16.23</v>
      </c>
      <c r="D185" s="51">
        <v>0</v>
      </c>
      <c r="E185" s="51">
        <v>0</v>
      </c>
      <c r="F185" s="52"/>
      <c r="G185" s="52"/>
      <c r="H185" s="52"/>
      <c r="I185" s="52"/>
      <c r="J185" s="52"/>
      <c r="K185" s="52"/>
      <c r="L185" s="52"/>
      <c r="M185" s="52"/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2"/>
      <c r="U185" s="52"/>
      <c r="V185" s="52"/>
      <c r="W185" s="52"/>
      <c r="X185" s="52"/>
      <c r="Y185" s="52"/>
      <c r="Z185" s="52"/>
      <c r="AA185" s="52"/>
      <c r="AD185" s="54">
        <f t="shared" si="2"/>
        <v>-16.23</v>
      </c>
      <c r="AE185" s="55" t="s">
        <v>600</v>
      </c>
    </row>
    <row r="186" spans="1:31" s="53" customFormat="1">
      <c r="A186" s="19" t="s">
        <v>245</v>
      </c>
      <c r="B186" s="19" t="s">
        <v>246</v>
      </c>
      <c r="C186" s="51">
        <v>-16.48</v>
      </c>
      <c r="D186" s="51">
        <v>0</v>
      </c>
      <c r="E186" s="51">
        <v>0</v>
      </c>
      <c r="F186" s="52"/>
      <c r="G186" s="52"/>
      <c r="H186" s="52"/>
      <c r="I186" s="52"/>
      <c r="J186" s="52"/>
      <c r="K186" s="52"/>
      <c r="L186" s="52"/>
      <c r="M186" s="52"/>
      <c r="N186" s="51">
        <v>0</v>
      </c>
      <c r="O186" s="51">
        <v>0</v>
      </c>
      <c r="P186" s="51">
        <v>-8</v>
      </c>
      <c r="Q186" s="51">
        <v>-2.0000000000000018E-2</v>
      </c>
      <c r="R186" s="51">
        <v>0</v>
      </c>
      <c r="S186" s="51">
        <v>0</v>
      </c>
      <c r="T186" s="52"/>
      <c r="U186" s="52"/>
      <c r="V186" s="52"/>
      <c r="W186" s="52"/>
      <c r="X186" s="52"/>
      <c r="Y186" s="52"/>
      <c r="Z186" s="52"/>
      <c r="AA186" s="52"/>
      <c r="AD186" s="54">
        <f t="shared" si="2"/>
        <v>-24.5</v>
      </c>
      <c r="AE186" s="55" t="s">
        <v>600</v>
      </c>
    </row>
    <row r="187" spans="1:31" s="53" customFormat="1">
      <c r="A187" s="19" t="s">
        <v>588</v>
      </c>
      <c r="B187" s="19" t="s">
        <v>589</v>
      </c>
      <c r="C187" s="51">
        <v>-16.57</v>
      </c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2"/>
      <c r="U187" s="52"/>
      <c r="V187" s="52"/>
      <c r="W187" s="52"/>
      <c r="X187" s="52"/>
      <c r="Y187" s="52"/>
      <c r="Z187" s="52"/>
      <c r="AA187" s="52"/>
      <c r="AD187" s="54">
        <f t="shared" si="2"/>
        <v>-16.57</v>
      </c>
      <c r="AE187" s="55" t="s">
        <v>600</v>
      </c>
    </row>
    <row r="188" spans="1:31" s="53" customFormat="1">
      <c r="A188" s="19" t="s">
        <v>313</v>
      </c>
      <c r="B188" s="19" t="s">
        <v>314</v>
      </c>
      <c r="C188" s="51">
        <v>-18.02</v>
      </c>
      <c r="D188" s="51">
        <v>0</v>
      </c>
      <c r="E188" s="51">
        <v>0</v>
      </c>
      <c r="F188" s="52"/>
      <c r="G188" s="52"/>
      <c r="H188" s="52"/>
      <c r="I188" s="52"/>
      <c r="J188" s="52"/>
      <c r="K188" s="52"/>
      <c r="L188" s="52"/>
      <c r="M188" s="52"/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2"/>
      <c r="U188" s="52"/>
      <c r="V188" s="52"/>
      <c r="W188" s="52"/>
      <c r="X188" s="52"/>
      <c r="Y188" s="52"/>
      <c r="Z188" s="52"/>
      <c r="AA188" s="52"/>
      <c r="AD188" s="54">
        <f t="shared" si="2"/>
        <v>-18.02</v>
      </c>
      <c r="AE188" s="55" t="s">
        <v>600</v>
      </c>
    </row>
    <row r="189" spans="1:31" s="53" customFormat="1">
      <c r="A189" s="19"/>
      <c r="B189" s="19"/>
      <c r="C189" s="51"/>
      <c r="D189" s="51"/>
      <c r="E189" s="51"/>
      <c r="F189" s="52"/>
      <c r="G189" s="52"/>
      <c r="H189" s="52"/>
      <c r="I189" s="52"/>
      <c r="J189" s="52"/>
      <c r="K189" s="52"/>
      <c r="L189" s="52"/>
      <c r="M189" s="52"/>
      <c r="N189" s="51"/>
      <c r="O189" s="51"/>
      <c r="P189" s="51"/>
      <c r="Q189" s="51"/>
      <c r="R189" s="51"/>
      <c r="S189" s="51"/>
      <c r="T189" s="52"/>
      <c r="U189" s="52"/>
      <c r="V189" s="52"/>
      <c r="W189" s="52"/>
      <c r="X189" s="52"/>
      <c r="Y189" s="52"/>
      <c r="Z189" s="52"/>
      <c r="AA189" s="52"/>
      <c r="AD189" s="54"/>
      <c r="AE189" s="55"/>
    </row>
    <row r="190" spans="1:31">
      <c r="A190" s="2" t="s">
        <v>10</v>
      </c>
      <c r="B19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/>
    </row>
    <row r="191" spans="1:31">
      <c r="A191" s="2" t="s">
        <v>15</v>
      </c>
      <c r="B19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/>
    </row>
    <row r="192" spans="1:31">
      <c r="A192" s="2" t="s">
        <v>189</v>
      </c>
      <c r="B19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/>
    </row>
    <row r="193" spans="1:31" s="53" customFormat="1">
      <c r="A193" s="19"/>
      <c r="B193" s="19"/>
      <c r="C193" s="51"/>
      <c r="D193" s="51"/>
      <c r="E193" s="51"/>
      <c r="F193" s="52"/>
      <c r="G193" s="52"/>
      <c r="H193" s="52"/>
      <c r="I193" s="52"/>
      <c r="J193" s="52"/>
      <c r="K193" s="52"/>
      <c r="L193" s="52"/>
      <c r="M193" s="52"/>
      <c r="N193" s="51"/>
      <c r="O193" s="51"/>
      <c r="P193" s="51"/>
      <c r="Q193" s="51"/>
      <c r="R193" s="51"/>
      <c r="S193" s="51"/>
      <c r="T193" s="52"/>
      <c r="U193" s="52"/>
      <c r="V193" s="52"/>
      <c r="W193" s="52"/>
      <c r="X193" s="52"/>
      <c r="Y193" s="52"/>
      <c r="Z193" s="52"/>
      <c r="AA193" s="52"/>
      <c r="AD193" s="54"/>
      <c r="AE193" s="55"/>
    </row>
    <row r="194" spans="1:31" s="53" customFormat="1">
      <c r="A194" s="19"/>
      <c r="B194" s="19"/>
      <c r="C194" s="51"/>
      <c r="D194" s="51"/>
      <c r="E194" s="51"/>
      <c r="F194" s="52"/>
      <c r="G194" s="52"/>
      <c r="H194" s="52"/>
      <c r="I194" s="52"/>
      <c r="J194" s="52"/>
      <c r="K194" s="52"/>
      <c r="L194" s="52"/>
      <c r="M194" s="52"/>
      <c r="N194" s="51"/>
      <c r="O194" s="51"/>
      <c r="P194" s="51"/>
      <c r="Q194" s="51"/>
      <c r="R194" s="51"/>
      <c r="S194" s="51"/>
      <c r="T194" s="52"/>
      <c r="U194" s="52"/>
      <c r="V194" s="52"/>
      <c r="W194" s="52"/>
      <c r="X194" s="52"/>
      <c r="Y194" s="52"/>
      <c r="Z194" s="52"/>
      <c r="AA194" s="52"/>
      <c r="AD194" s="54"/>
      <c r="AE194" s="55"/>
    </row>
    <row r="195" spans="1:31" s="53" customFormat="1">
      <c r="A195" s="19"/>
      <c r="B195" s="19"/>
      <c r="C195" s="51"/>
      <c r="D195" s="51"/>
      <c r="E195" s="51"/>
      <c r="F195" s="52"/>
      <c r="G195" s="52"/>
      <c r="H195" s="52"/>
      <c r="I195" s="52"/>
      <c r="J195" s="52"/>
      <c r="K195" s="52"/>
      <c r="L195" s="52"/>
      <c r="M195" s="52"/>
      <c r="N195" s="51"/>
      <c r="O195" s="51"/>
      <c r="P195" s="51"/>
      <c r="Q195" s="51"/>
      <c r="R195" s="51"/>
      <c r="S195" s="51"/>
      <c r="T195" s="52"/>
      <c r="U195" s="52"/>
      <c r="V195" s="52"/>
      <c r="W195" s="52"/>
      <c r="X195" s="52"/>
      <c r="Y195" s="52"/>
      <c r="Z195" s="52"/>
      <c r="AA195" s="52"/>
      <c r="AD195" s="54"/>
      <c r="AE195" s="55"/>
    </row>
    <row r="196" spans="1:31" s="53" customFormat="1">
      <c r="A196" s="19" t="s">
        <v>343</v>
      </c>
      <c r="B196" s="19" t="s">
        <v>344</v>
      </c>
      <c r="C196" s="51">
        <v>12</v>
      </c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>
        <v>2</v>
      </c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D196" s="54">
        <f t="shared" si="2"/>
        <v>14</v>
      </c>
      <c r="AE196" s="55" t="s">
        <v>184</v>
      </c>
    </row>
    <row r="197" spans="1:31" s="53" customFormat="1">
      <c r="A197" s="19" t="s">
        <v>221</v>
      </c>
      <c r="B197" s="19" t="s">
        <v>222</v>
      </c>
      <c r="C197" s="51">
        <v>0</v>
      </c>
      <c r="D197" s="51">
        <v>0</v>
      </c>
      <c r="E197" s="52"/>
      <c r="F197" s="51">
        <v>0</v>
      </c>
      <c r="G197" s="52"/>
      <c r="H197" s="52"/>
      <c r="I197" s="52"/>
      <c r="J197" s="52"/>
      <c r="K197" s="52"/>
      <c r="L197" s="52"/>
      <c r="M197" s="52"/>
      <c r="N197" s="51">
        <v>0</v>
      </c>
      <c r="O197" s="51">
        <v>40</v>
      </c>
      <c r="P197" s="51">
        <v>0</v>
      </c>
      <c r="Q197" s="51">
        <v>0</v>
      </c>
      <c r="R197" s="51">
        <v>0</v>
      </c>
      <c r="S197" s="52"/>
      <c r="T197" s="52"/>
      <c r="U197" s="52"/>
      <c r="V197" s="52"/>
      <c r="W197" s="52"/>
      <c r="X197" s="52"/>
      <c r="Y197" s="52"/>
      <c r="Z197" s="52"/>
      <c r="AA197" s="52"/>
      <c r="AD197" s="54">
        <f t="shared" si="2"/>
        <v>40</v>
      </c>
      <c r="AE197" s="55" t="s">
        <v>603</v>
      </c>
    </row>
    <row r="198" spans="1:31" s="53" customFormat="1">
      <c r="A198" s="19" t="s">
        <v>155</v>
      </c>
      <c r="B198" s="19" t="s">
        <v>156</v>
      </c>
      <c r="C198" s="51">
        <v>22.93</v>
      </c>
      <c r="D198" s="51">
        <v>0</v>
      </c>
      <c r="E198" s="52"/>
      <c r="F198" s="51">
        <v>0</v>
      </c>
      <c r="G198" s="52"/>
      <c r="H198" s="52"/>
      <c r="I198" s="52"/>
      <c r="J198" s="52"/>
      <c r="K198" s="52"/>
      <c r="L198" s="52"/>
      <c r="M198" s="52"/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2"/>
      <c r="T198" s="52"/>
      <c r="U198" s="52"/>
      <c r="V198" s="52"/>
      <c r="W198" s="52"/>
      <c r="X198" s="52"/>
      <c r="Y198" s="52"/>
      <c r="Z198" s="52"/>
      <c r="AA198" s="52"/>
      <c r="AD198" s="54">
        <f t="shared" si="2"/>
        <v>22.93</v>
      </c>
      <c r="AE198" s="55" t="s">
        <v>603</v>
      </c>
    </row>
    <row r="199" spans="1:31" s="53" customFormat="1">
      <c r="A199" s="19" t="s">
        <v>257</v>
      </c>
      <c r="B199" s="19" t="s">
        <v>258</v>
      </c>
      <c r="C199" s="51">
        <v>-2</v>
      </c>
      <c r="D199" s="51">
        <v>0</v>
      </c>
      <c r="E199" s="52"/>
      <c r="F199" s="51">
        <v>0</v>
      </c>
      <c r="G199" s="52"/>
      <c r="H199" s="52"/>
      <c r="I199" s="52"/>
      <c r="J199" s="52"/>
      <c r="K199" s="52"/>
      <c r="L199" s="52"/>
      <c r="M199" s="52"/>
      <c r="N199" s="51">
        <v>0</v>
      </c>
      <c r="O199" s="51">
        <v>-8</v>
      </c>
      <c r="P199" s="51">
        <v>0</v>
      </c>
      <c r="Q199" s="51">
        <v>0</v>
      </c>
      <c r="R199" s="51">
        <v>0</v>
      </c>
      <c r="S199" s="52"/>
      <c r="T199" s="52"/>
      <c r="U199" s="52"/>
      <c r="V199" s="52"/>
      <c r="W199" s="52"/>
      <c r="X199" s="52"/>
      <c r="Y199" s="52"/>
      <c r="Z199" s="52"/>
      <c r="AA199" s="52"/>
      <c r="AD199" s="54">
        <f t="shared" si="2"/>
        <v>-10</v>
      </c>
      <c r="AE199" s="55" t="s">
        <v>603</v>
      </c>
    </row>
    <row r="200" spans="1:31" s="53" customFormat="1">
      <c r="A200" s="19" t="s">
        <v>306</v>
      </c>
      <c r="B200" s="19" t="s">
        <v>307</v>
      </c>
      <c r="C200" s="51">
        <v>0</v>
      </c>
      <c r="D200" s="51">
        <v>0</v>
      </c>
      <c r="E200" s="52"/>
      <c r="F200" s="52">
        <v>7</v>
      </c>
      <c r="G200" s="52"/>
      <c r="H200" s="52"/>
      <c r="I200" s="52"/>
      <c r="J200" s="52">
        <v>8</v>
      </c>
      <c r="K200" s="52"/>
      <c r="L200" s="52"/>
      <c r="M200" s="52"/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2"/>
      <c r="T200" s="52"/>
      <c r="U200" s="52"/>
      <c r="V200" s="52"/>
      <c r="W200" s="52"/>
      <c r="X200" s="52"/>
      <c r="Y200" s="52"/>
      <c r="Z200" s="52"/>
      <c r="AA200" s="52"/>
      <c r="AD200" s="54">
        <f t="shared" si="2"/>
        <v>15</v>
      </c>
      <c r="AE200" s="55" t="s">
        <v>603</v>
      </c>
    </row>
    <row r="201" spans="1:31" s="53" customFormat="1">
      <c r="A201" s="19" t="s">
        <v>43</v>
      </c>
      <c r="B201" s="19" t="s">
        <v>95</v>
      </c>
      <c r="C201" s="51">
        <v>4.55</v>
      </c>
      <c r="D201" s="51">
        <v>0</v>
      </c>
      <c r="E201" s="52"/>
      <c r="F201" s="51">
        <v>0</v>
      </c>
      <c r="G201" s="52"/>
      <c r="H201" s="52"/>
      <c r="I201" s="52"/>
      <c r="J201" s="52"/>
      <c r="K201" s="52"/>
      <c r="L201" s="52"/>
      <c r="M201" s="52"/>
      <c r="N201" s="51">
        <v>0</v>
      </c>
      <c r="O201" s="51">
        <v>0</v>
      </c>
      <c r="P201" s="51">
        <v>0</v>
      </c>
      <c r="Q201" s="51">
        <v>1.3000000000000003</v>
      </c>
      <c r="R201" s="51">
        <v>0</v>
      </c>
      <c r="S201" s="52"/>
      <c r="T201" s="52"/>
      <c r="U201" s="52"/>
      <c r="V201" s="52"/>
      <c r="W201" s="52"/>
      <c r="X201" s="52"/>
      <c r="Y201" s="52"/>
      <c r="Z201" s="52"/>
      <c r="AA201" s="52"/>
      <c r="AD201" s="54">
        <f t="shared" si="2"/>
        <v>5.85</v>
      </c>
      <c r="AE201" s="55" t="s">
        <v>603</v>
      </c>
    </row>
    <row r="202" spans="1:31" s="53" customFormat="1">
      <c r="A202" s="19" t="s">
        <v>403</v>
      </c>
      <c r="B202" s="19" t="s">
        <v>404</v>
      </c>
      <c r="C202" s="51">
        <v>0</v>
      </c>
      <c r="D202" s="51">
        <v>8</v>
      </c>
      <c r="E202" s="52"/>
      <c r="F202" s="51">
        <v>0</v>
      </c>
      <c r="G202" s="52"/>
      <c r="H202" s="52"/>
      <c r="I202" s="52"/>
      <c r="J202" s="52"/>
      <c r="K202" s="52"/>
      <c r="L202" s="52"/>
      <c r="M202" s="52"/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2"/>
      <c r="T202" s="52"/>
      <c r="U202" s="52"/>
      <c r="V202" s="52"/>
      <c r="W202" s="52"/>
      <c r="X202" s="52"/>
      <c r="Y202" s="52"/>
      <c r="Z202" s="52"/>
      <c r="AA202" s="52"/>
      <c r="AD202" s="54">
        <f t="shared" si="2"/>
        <v>8</v>
      </c>
      <c r="AE202" s="55" t="s">
        <v>603</v>
      </c>
    </row>
    <row r="203" spans="1:31" s="53" customFormat="1">
      <c r="A203" s="19" t="s">
        <v>413</v>
      </c>
      <c r="B203" s="19" t="s">
        <v>414</v>
      </c>
      <c r="C203" s="51">
        <v>0.5</v>
      </c>
      <c r="D203" s="51">
        <v>0</v>
      </c>
      <c r="E203" s="52"/>
      <c r="F203" s="51">
        <v>0</v>
      </c>
      <c r="G203" s="52"/>
      <c r="H203" s="52"/>
      <c r="I203" s="52"/>
      <c r="J203" s="52"/>
      <c r="K203" s="52"/>
      <c r="L203" s="52"/>
      <c r="M203" s="52"/>
      <c r="N203" s="51">
        <v>0</v>
      </c>
      <c r="O203" s="51">
        <v>7.8000000000000007</v>
      </c>
      <c r="P203" s="51">
        <v>0</v>
      </c>
      <c r="Q203" s="51">
        <v>0</v>
      </c>
      <c r="R203" s="51">
        <v>0</v>
      </c>
      <c r="S203" s="52"/>
      <c r="T203" s="52"/>
      <c r="U203" s="52"/>
      <c r="V203" s="52"/>
      <c r="W203" s="52"/>
      <c r="X203" s="52"/>
      <c r="Y203" s="52"/>
      <c r="Z203" s="52"/>
      <c r="AA203" s="52"/>
      <c r="AD203" s="54">
        <f t="shared" si="2"/>
        <v>8.3000000000000007</v>
      </c>
      <c r="AE203" s="55" t="s">
        <v>603</v>
      </c>
    </row>
    <row r="204" spans="1:31" s="53" customFormat="1">
      <c r="A204" s="19" t="s">
        <v>145</v>
      </c>
      <c r="B204" s="19" t="s">
        <v>146</v>
      </c>
      <c r="C204" s="51">
        <v>0</v>
      </c>
      <c r="D204" s="51">
        <v>7.52</v>
      </c>
      <c r="E204" s="52"/>
      <c r="F204" s="51">
        <v>0</v>
      </c>
      <c r="G204" s="52"/>
      <c r="H204" s="52"/>
      <c r="I204" s="52"/>
      <c r="J204" s="52"/>
      <c r="K204" s="52"/>
      <c r="L204" s="52"/>
      <c r="M204" s="52"/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2"/>
      <c r="T204" s="52"/>
      <c r="U204" s="52"/>
      <c r="V204" s="52"/>
      <c r="W204" s="52"/>
      <c r="X204" s="52"/>
      <c r="Y204" s="52"/>
      <c r="Z204" s="52"/>
      <c r="AA204" s="52"/>
      <c r="AD204" s="54">
        <f t="shared" si="2"/>
        <v>7.52</v>
      </c>
      <c r="AE204" s="55" t="s">
        <v>603</v>
      </c>
    </row>
    <row r="205" spans="1:31" s="53" customFormat="1">
      <c r="A205" s="19" t="s">
        <v>461</v>
      </c>
      <c r="B205" s="19" t="s">
        <v>462</v>
      </c>
      <c r="C205" s="51">
        <v>0</v>
      </c>
      <c r="D205" s="51">
        <v>0</v>
      </c>
      <c r="E205" s="52"/>
      <c r="F205" s="51">
        <v>0</v>
      </c>
      <c r="G205" s="52"/>
      <c r="H205" s="52"/>
      <c r="I205" s="52"/>
      <c r="J205" s="52"/>
      <c r="K205" s="52"/>
      <c r="L205" s="52"/>
      <c r="M205" s="52"/>
      <c r="N205" s="51">
        <v>0</v>
      </c>
      <c r="O205" s="51">
        <v>8</v>
      </c>
      <c r="P205" s="51">
        <v>0</v>
      </c>
      <c r="Q205" s="51">
        <v>0</v>
      </c>
      <c r="R205" s="51">
        <v>0</v>
      </c>
      <c r="S205" s="52"/>
      <c r="T205" s="52"/>
      <c r="U205" s="52"/>
      <c r="V205" s="52"/>
      <c r="W205" s="52"/>
      <c r="X205" s="52"/>
      <c r="Y205" s="52"/>
      <c r="Z205" s="52"/>
      <c r="AA205" s="52"/>
      <c r="AD205" s="54">
        <f t="shared" si="2"/>
        <v>8</v>
      </c>
      <c r="AE205" s="55" t="s">
        <v>603</v>
      </c>
    </row>
    <row r="206" spans="1:31" s="53" customFormat="1">
      <c r="A206" s="19" t="s">
        <v>492</v>
      </c>
      <c r="B206" s="19" t="s">
        <v>493</v>
      </c>
      <c r="C206" s="51">
        <v>0</v>
      </c>
      <c r="D206" s="51">
        <v>0</v>
      </c>
      <c r="E206" s="52"/>
      <c r="F206" s="51">
        <v>8</v>
      </c>
      <c r="G206" s="52"/>
      <c r="H206" s="52"/>
      <c r="I206" s="52"/>
      <c r="J206" s="52"/>
      <c r="K206" s="52"/>
      <c r="L206" s="52"/>
      <c r="M206" s="52"/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2"/>
      <c r="T206" s="52"/>
      <c r="U206" s="52"/>
      <c r="V206" s="52"/>
      <c r="W206" s="52"/>
      <c r="X206" s="52"/>
      <c r="Y206" s="52"/>
      <c r="Z206" s="52"/>
      <c r="AA206" s="52"/>
      <c r="AD206" s="54">
        <f t="shared" si="2"/>
        <v>8</v>
      </c>
      <c r="AE206" s="55" t="s">
        <v>603</v>
      </c>
    </row>
    <row r="207" spans="1:31" s="53" customFormat="1">
      <c r="A207" s="19" t="s">
        <v>494</v>
      </c>
      <c r="B207" s="19" t="s">
        <v>495</v>
      </c>
      <c r="C207" s="51">
        <v>8</v>
      </c>
      <c r="D207" s="51">
        <v>8</v>
      </c>
      <c r="E207" s="52"/>
      <c r="F207" s="52"/>
      <c r="G207" s="52"/>
      <c r="H207" s="52"/>
      <c r="I207" s="52"/>
      <c r="J207" s="52"/>
      <c r="K207" s="52"/>
      <c r="L207" s="52"/>
      <c r="M207" s="52"/>
      <c r="N207" s="51">
        <v>0</v>
      </c>
      <c r="O207" s="51">
        <v>0</v>
      </c>
      <c r="P207" s="51">
        <v>0</v>
      </c>
      <c r="Q207" s="51">
        <v>0</v>
      </c>
      <c r="R207" s="51">
        <v>4</v>
      </c>
      <c r="S207" s="52"/>
      <c r="T207" s="52"/>
      <c r="U207" s="52"/>
      <c r="V207" s="52"/>
      <c r="W207" s="52"/>
      <c r="X207" s="52"/>
      <c r="Y207" s="52"/>
      <c r="Z207" s="52"/>
      <c r="AA207" s="52"/>
      <c r="AD207" s="54">
        <f t="shared" si="2"/>
        <v>20</v>
      </c>
      <c r="AE207" s="55" t="s">
        <v>603</v>
      </c>
    </row>
    <row r="208" spans="1:31" s="53" customFormat="1">
      <c r="A208" s="19" t="s">
        <v>507</v>
      </c>
      <c r="B208" s="19" t="s">
        <v>508</v>
      </c>
      <c r="C208" s="51">
        <v>2.5</v>
      </c>
      <c r="D208" s="51">
        <v>0</v>
      </c>
      <c r="E208" s="52"/>
      <c r="F208" s="52"/>
      <c r="G208" s="52"/>
      <c r="H208" s="52"/>
      <c r="I208" s="52"/>
      <c r="J208" s="52"/>
      <c r="K208" s="52"/>
      <c r="L208" s="52"/>
      <c r="M208" s="52"/>
      <c r="N208" s="51">
        <v>1.5</v>
      </c>
      <c r="O208" s="51">
        <v>0</v>
      </c>
      <c r="P208" s="51">
        <v>-1</v>
      </c>
      <c r="Q208" s="51">
        <v>0</v>
      </c>
      <c r="R208" s="51">
        <v>0</v>
      </c>
      <c r="S208" s="52"/>
      <c r="T208" s="52"/>
      <c r="U208" s="52"/>
      <c r="V208" s="52"/>
      <c r="W208" s="52"/>
      <c r="X208" s="52"/>
      <c r="Y208" s="52"/>
      <c r="Z208" s="52"/>
      <c r="AA208" s="52"/>
      <c r="AD208" s="54">
        <f t="shared" si="2"/>
        <v>3</v>
      </c>
      <c r="AE208" s="55" t="s">
        <v>603</v>
      </c>
    </row>
    <row r="209" spans="1:31" s="53" customFormat="1">
      <c r="A209" s="19" t="s">
        <v>122</v>
      </c>
      <c r="B209" s="19" t="s">
        <v>123</v>
      </c>
      <c r="C209" s="51">
        <v>3.9699999999999989</v>
      </c>
      <c r="D209" s="51">
        <v>0</v>
      </c>
      <c r="E209" s="52"/>
      <c r="F209" s="52"/>
      <c r="G209" s="52"/>
      <c r="H209" s="52"/>
      <c r="I209" s="52"/>
      <c r="J209" s="52"/>
      <c r="K209" s="52"/>
      <c r="L209" s="52"/>
      <c r="M209" s="52"/>
      <c r="N209" s="51">
        <v>0</v>
      </c>
      <c r="O209" s="51">
        <v>6</v>
      </c>
      <c r="P209" s="51">
        <v>3.9699999999999989</v>
      </c>
      <c r="Q209" s="51">
        <v>0</v>
      </c>
      <c r="R209" s="51">
        <v>0</v>
      </c>
      <c r="S209" s="52"/>
      <c r="T209" s="52"/>
      <c r="U209" s="52"/>
      <c r="V209" s="52"/>
      <c r="W209" s="52"/>
      <c r="X209" s="52"/>
      <c r="Y209" s="52"/>
      <c r="Z209" s="52"/>
      <c r="AA209" s="52"/>
      <c r="AD209" s="54">
        <f t="shared" si="2"/>
        <v>13.939999999999998</v>
      </c>
      <c r="AE209" s="55" t="s">
        <v>603</v>
      </c>
    </row>
    <row r="210" spans="1:31" s="53" customFormat="1">
      <c r="A210" s="19" t="s">
        <v>551</v>
      </c>
      <c r="B210" s="19" t="s">
        <v>552</v>
      </c>
      <c r="C210" s="51">
        <v>2.0199999999999996</v>
      </c>
      <c r="D210" s="51">
        <v>0</v>
      </c>
      <c r="E210" s="52"/>
      <c r="F210" s="52"/>
      <c r="G210" s="52"/>
      <c r="H210" s="52"/>
      <c r="I210" s="52"/>
      <c r="J210" s="52"/>
      <c r="K210" s="52"/>
      <c r="L210" s="52"/>
      <c r="M210" s="52"/>
      <c r="N210" s="51">
        <v>0</v>
      </c>
      <c r="O210" s="51">
        <v>0</v>
      </c>
      <c r="P210" s="51">
        <v>2</v>
      </c>
      <c r="Q210" s="51">
        <v>2.0000000000000018E-2</v>
      </c>
      <c r="R210" s="51">
        <v>0</v>
      </c>
      <c r="S210" s="52"/>
      <c r="T210" s="52"/>
      <c r="U210" s="52"/>
      <c r="V210" s="52"/>
      <c r="W210" s="52"/>
      <c r="X210" s="52"/>
      <c r="Y210" s="52"/>
      <c r="Z210" s="52"/>
      <c r="AA210" s="52"/>
      <c r="AD210" s="54">
        <f>SUM(C210:AC210)</f>
        <v>4.0399999999999991</v>
      </c>
      <c r="AE210" s="55" t="s">
        <v>603</v>
      </c>
    </row>
    <row r="211" spans="1:31" s="53" customFormat="1">
      <c r="A211" s="19" t="s">
        <v>557</v>
      </c>
      <c r="B211" s="19" t="s">
        <v>558</v>
      </c>
      <c r="C211" s="51">
        <v>0</v>
      </c>
      <c r="D211" s="51">
        <v>8</v>
      </c>
      <c r="E211" s="52"/>
      <c r="F211" s="52"/>
      <c r="G211" s="52"/>
      <c r="H211" s="52"/>
      <c r="I211" s="52"/>
      <c r="J211" s="52"/>
      <c r="K211" s="52"/>
      <c r="L211" s="52"/>
      <c r="M211" s="52"/>
      <c r="N211" s="51">
        <v>0</v>
      </c>
      <c r="O211" s="51">
        <v>0</v>
      </c>
      <c r="P211" s="51">
        <v>0</v>
      </c>
      <c r="Q211" s="51">
        <v>0</v>
      </c>
      <c r="R211" s="51">
        <v>0.02</v>
      </c>
      <c r="S211" s="52"/>
      <c r="T211" s="52"/>
      <c r="U211" s="52"/>
      <c r="V211" s="52"/>
      <c r="W211" s="52"/>
      <c r="X211" s="52"/>
      <c r="Y211" s="52"/>
      <c r="Z211" s="52"/>
      <c r="AA211" s="52"/>
      <c r="AD211" s="54">
        <f>SUM(C211:AC211)</f>
        <v>8.02</v>
      </c>
      <c r="AE211" s="55" t="s">
        <v>603</v>
      </c>
    </row>
    <row r="212" spans="1:31" s="53" customFormat="1">
      <c r="A212" s="19" t="s">
        <v>559</v>
      </c>
      <c r="B212" s="19" t="s">
        <v>560</v>
      </c>
      <c r="C212" s="51">
        <v>0</v>
      </c>
      <c r="D212" s="51">
        <v>7.98</v>
      </c>
      <c r="E212" s="52"/>
      <c r="F212" s="52"/>
      <c r="G212" s="52"/>
      <c r="H212" s="52"/>
      <c r="I212" s="52"/>
      <c r="J212" s="52"/>
      <c r="K212" s="52"/>
      <c r="L212" s="52"/>
      <c r="M212" s="52"/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2"/>
      <c r="T212" s="52"/>
      <c r="U212" s="52"/>
      <c r="V212" s="52"/>
      <c r="W212" s="52"/>
      <c r="X212" s="52"/>
      <c r="Y212" s="52"/>
      <c r="Z212" s="52"/>
      <c r="AA212" s="52"/>
      <c r="AD212" s="54">
        <f>SUM(C212:AC212)</f>
        <v>7.98</v>
      </c>
      <c r="AE212" s="55" t="s">
        <v>603</v>
      </c>
    </row>
    <row r="213" spans="1:31" s="53" customFormat="1">
      <c r="A213" s="19" t="s">
        <v>564</v>
      </c>
      <c r="B213" s="19" t="s">
        <v>565</v>
      </c>
      <c r="C213" s="51">
        <v>1.75</v>
      </c>
      <c r="D213" s="51">
        <v>0</v>
      </c>
      <c r="E213" s="52"/>
      <c r="F213" s="52"/>
      <c r="G213" s="52"/>
      <c r="H213" s="52"/>
      <c r="I213" s="52"/>
      <c r="J213" s="52"/>
      <c r="K213" s="52"/>
      <c r="L213" s="52"/>
      <c r="M213" s="52"/>
      <c r="N213" s="51">
        <v>0</v>
      </c>
      <c r="O213" s="51">
        <v>0</v>
      </c>
      <c r="P213" s="51">
        <v>0.75</v>
      </c>
      <c r="Q213" s="51">
        <v>0</v>
      </c>
      <c r="R213" s="51">
        <v>0</v>
      </c>
      <c r="S213" s="52"/>
      <c r="T213" s="52"/>
      <c r="U213" s="52"/>
      <c r="V213" s="52"/>
      <c r="W213" s="52"/>
      <c r="X213" s="52"/>
      <c r="Y213" s="52"/>
      <c r="Z213" s="52"/>
      <c r="AA213" s="52"/>
      <c r="AD213" s="54">
        <f>SUM(C213:AC213)</f>
        <v>2.5</v>
      </c>
      <c r="AE213" s="55" t="s">
        <v>603</v>
      </c>
    </row>
    <row r="214" spans="1:31" s="53" customFormat="1">
      <c r="A214" s="19" t="s">
        <v>594</v>
      </c>
      <c r="B214" s="19" t="s">
        <v>595</v>
      </c>
      <c r="C214" s="51">
        <v>0</v>
      </c>
      <c r="D214" s="51">
        <v>8</v>
      </c>
      <c r="E214" s="52"/>
      <c r="F214" s="52"/>
      <c r="G214" s="52"/>
      <c r="H214" s="52"/>
      <c r="I214" s="52"/>
      <c r="J214" s="52"/>
      <c r="K214" s="52"/>
      <c r="L214" s="52"/>
      <c r="M214" s="52"/>
      <c r="N214" s="51">
        <v>0</v>
      </c>
      <c r="O214" s="51">
        <v>0</v>
      </c>
      <c r="P214" s="51">
        <v>0</v>
      </c>
      <c r="Q214" s="51">
        <v>0</v>
      </c>
      <c r="R214" s="51">
        <v>4</v>
      </c>
      <c r="S214" s="52"/>
      <c r="T214" s="52"/>
      <c r="U214" s="52"/>
      <c r="V214" s="52"/>
      <c r="W214" s="52"/>
      <c r="X214" s="52"/>
      <c r="Y214" s="52"/>
      <c r="Z214" s="52"/>
      <c r="AA214" s="52"/>
      <c r="AD214" s="54">
        <f>SUM(C214:AC214)</f>
        <v>12</v>
      </c>
      <c r="AE214" s="55" t="s">
        <v>603</v>
      </c>
    </row>
    <row r="215" spans="1:31" s="55" customFormat="1" ht="12.75">
      <c r="A215" s="55" t="s">
        <v>183</v>
      </c>
      <c r="C215" s="56">
        <f t="shared" ref="C215:AD215" si="3">SUM(C10:C214)</f>
        <v>-969.99000000000012</v>
      </c>
      <c r="D215" s="56">
        <f t="shared" si="3"/>
        <v>85.55</v>
      </c>
      <c r="E215" s="56">
        <f t="shared" si="3"/>
        <v>24.439999999999998</v>
      </c>
      <c r="F215" s="56">
        <f t="shared" si="3"/>
        <v>15</v>
      </c>
      <c r="G215" s="56">
        <f t="shared" si="3"/>
        <v>0</v>
      </c>
      <c r="H215" s="56">
        <f t="shared" si="3"/>
        <v>0</v>
      </c>
      <c r="I215" s="56">
        <f t="shared" si="3"/>
        <v>0</v>
      </c>
      <c r="J215" s="56">
        <f t="shared" si="3"/>
        <v>8</v>
      </c>
      <c r="K215" s="56">
        <f t="shared" si="3"/>
        <v>0</v>
      </c>
      <c r="L215" s="56">
        <f t="shared" si="3"/>
        <v>0</v>
      </c>
      <c r="M215" s="56">
        <f t="shared" si="3"/>
        <v>0</v>
      </c>
      <c r="N215" s="56">
        <f t="shared" si="3"/>
        <v>-175.43</v>
      </c>
      <c r="O215" s="56">
        <f t="shared" si="3"/>
        <v>469.74</v>
      </c>
      <c r="P215" s="56">
        <f t="shared" si="3"/>
        <v>-38.580000000000013</v>
      </c>
      <c r="Q215" s="56">
        <f t="shared" si="3"/>
        <v>-209.62</v>
      </c>
      <c r="R215" s="56">
        <f t="shared" si="3"/>
        <v>24.04</v>
      </c>
      <c r="S215" s="56">
        <f t="shared" si="3"/>
        <v>23.6</v>
      </c>
      <c r="T215" s="56">
        <f t="shared" si="3"/>
        <v>0</v>
      </c>
      <c r="U215" s="56">
        <f t="shared" si="3"/>
        <v>0</v>
      </c>
      <c r="V215" s="56">
        <f t="shared" si="3"/>
        <v>0</v>
      </c>
      <c r="W215" s="56">
        <f t="shared" si="3"/>
        <v>0</v>
      </c>
      <c r="X215" s="56">
        <f t="shared" si="3"/>
        <v>0</v>
      </c>
      <c r="Y215" s="56">
        <f t="shared" si="3"/>
        <v>0</v>
      </c>
      <c r="Z215" s="56">
        <f t="shared" si="3"/>
        <v>0</v>
      </c>
      <c r="AA215" s="56">
        <f t="shared" si="3"/>
        <v>0</v>
      </c>
      <c r="AB215" s="56">
        <f t="shared" si="3"/>
        <v>0</v>
      </c>
      <c r="AC215" s="56">
        <f t="shared" si="3"/>
        <v>0</v>
      </c>
      <c r="AD215" s="56">
        <f t="shared" si="3"/>
        <v>-743.25</v>
      </c>
    </row>
    <row r="9351" spans="1:52">
      <c r="A9351" s="22"/>
      <c r="B9351" s="22"/>
      <c r="C9351" s="23"/>
      <c r="D9351" s="23"/>
      <c r="E9351" s="23"/>
      <c r="F9351" s="23"/>
      <c r="G9351" s="23"/>
      <c r="H9351" s="23"/>
      <c r="I9351" s="23"/>
      <c r="J9351" s="23"/>
      <c r="K9351" s="23"/>
      <c r="L9351" s="23"/>
      <c r="M9351" s="23"/>
      <c r="N9351" s="23"/>
      <c r="O9351" s="23"/>
      <c r="P9351" s="23"/>
      <c r="Q9351" s="23"/>
      <c r="R9351" s="23"/>
      <c r="S9351" s="23"/>
      <c r="T9351" s="23"/>
      <c r="U9351" s="23"/>
      <c r="V9351" s="23"/>
      <c r="W9351" s="23"/>
      <c r="X9351" s="23"/>
      <c r="Y9351" s="23"/>
      <c r="Z9351" s="23"/>
      <c r="AA9351" s="23"/>
      <c r="AB9351" s="23"/>
      <c r="AC9351" s="23"/>
      <c r="AD9351" s="22"/>
      <c r="AE9351" s="13"/>
      <c r="AF9351" s="13"/>
      <c r="AG9351" s="13"/>
      <c r="AH9351" s="13"/>
      <c r="AI9351" s="13"/>
      <c r="AJ9351" s="13"/>
      <c r="AK9351" s="13"/>
      <c r="AL9351" s="13"/>
      <c r="AM9351" s="13"/>
      <c r="AN9351" s="13"/>
      <c r="AO9351" s="13"/>
      <c r="AP9351" s="13"/>
      <c r="AQ9351" s="13"/>
      <c r="AR9351" s="13"/>
      <c r="AS9351" s="13"/>
      <c r="AT9351" s="13"/>
      <c r="AU9351" s="13"/>
      <c r="AV9351" s="13"/>
      <c r="AW9351" s="13"/>
      <c r="AX9351" s="13"/>
      <c r="AY9351" s="13"/>
      <c r="AZ9351" s="13"/>
    </row>
  </sheetData>
  <autoFilter ref="A5:AD8" xr:uid="{00000000-0009-0000-0000-000005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17">
    <mergeCell ref="X6:Y6"/>
    <mergeCell ref="Z6:AA6"/>
    <mergeCell ref="C5:M5"/>
    <mergeCell ref="N5:O6"/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D06B-3B35-4E9E-BD6D-4BA5EC3F146D}">
  <sheetPr>
    <tabColor theme="9" tint="0.39997558519241921"/>
  </sheetPr>
  <dimension ref="A1:AZ932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ColWidth="9.140625" defaultRowHeight="15"/>
  <cols>
    <col min="1" max="1" width="27.7109375" style="19" bestFit="1" customWidth="1"/>
    <col min="2" max="2" width="39.85546875" style="19" bestFit="1" customWidth="1"/>
    <col min="3" max="3" width="11.140625" style="20" customWidth="1"/>
    <col min="4" max="4" width="10.28515625" style="20" customWidth="1"/>
    <col min="5" max="5" width="17.28515625" style="20" bestFit="1" customWidth="1"/>
    <col min="6" max="6" width="20" style="20" customWidth="1"/>
    <col min="7" max="7" width="47.28515625" style="20" customWidth="1"/>
    <col min="8" max="8" width="36.28515625" customWidth="1"/>
  </cols>
  <sheetData>
    <row r="1" spans="1:8">
      <c r="A1" s="2" t="s">
        <v>10</v>
      </c>
      <c r="B1"/>
      <c r="C1" s="12"/>
      <c r="D1" s="12"/>
      <c r="E1" s="12"/>
      <c r="F1" s="12"/>
      <c r="G1" s="12"/>
    </row>
    <row r="2" spans="1:8">
      <c r="A2" s="2" t="s">
        <v>1</v>
      </c>
      <c r="B2"/>
      <c r="C2" s="12"/>
      <c r="D2" s="12"/>
      <c r="E2" s="12"/>
      <c r="F2" s="12"/>
      <c r="G2" s="12"/>
    </row>
    <row r="3" spans="1:8">
      <c r="A3" s="2" t="s">
        <v>3</v>
      </c>
      <c r="B3" s="30" t="s">
        <v>188</v>
      </c>
      <c r="C3" s="12"/>
      <c r="D3" s="12"/>
      <c r="E3" s="12"/>
      <c r="F3" s="12"/>
      <c r="G3" s="12"/>
    </row>
    <row r="4" spans="1:8" ht="15.75" thickBot="1">
      <c r="A4"/>
      <c r="B4"/>
      <c r="C4" s="12"/>
      <c r="D4" s="12"/>
      <c r="E4" s="12"/>
      <c r="F4" s="12"/>
      <c r="G4" s="12"/>
    </row>
    <row r="5" spans="1:8" s="14" customFormat="1" ht="29.25" customHeight="1" thickBot="1">
      <c r="A5" s="15" t="s">
        <v>28</v>
      </c>
      <c r="B5" s="16" t="s">
        <v>24</v>
      </c>
      <c r="C5" s="17" t="s">
        <v>29</v>
      </c>
      <c r="D5" s="17" t="s">
        <v>30</v>
      </c>
      <c r="E5" s="17" t="s">
        <v>84</v>
      </c>
      <c r="F5" s="18" t="s">
        <v>31</v>
      </c>
      <c r="G5" s="17" t="s">
        <v>0</v>
      </c>
      <c r="H5" s="26"/>
    </row>
    <row r="6" spans="1:8">
      <c r="A6" s="21" t="s">
        <v>182</v>
      </c>
    </row>
    <row r="7" spans="1:8">
      <c r="A7" s="31" t="s">
        <v>164</v>
      </c>
      <c r="B7" s="31" t="s">
        <v>165</v>
      </c>
      <c r="C7" s="32">
        <v>-1</v>
      </c>
      <c r="D7" s="33"/>
      <c r="E7" s="38"/>
      <c r="F7" s="32">
        <v>0</v>
      </c>
      <c r="G7" s="42" t="s">
        <v>186</v>
      </c>
    </row>
    <row r="8" spans="1:8">
      <c r="A8" s="34" t="s">
        <v>148</v>
      </c>
      <c r="B8" s="34" t="s">
        <v>173</v>
      </c>
      <c r="C8" s="35">
        <v>0</v>
      </c>
      <c r="D8" s="35"/>
      <c r="F8" s="35">
        <v>-5.58</v>
      </c>
      <c r="G8" s="25" t="s">
        <v>184</v>
      </c>
    </row>
    <row r="9" spans="1:8">
      <c r="A9" s="34" t="s">
        <v>80</v>
      </c>
      <c r="B9" s="34" t="s">
        <v>149</v>
      </c>
      <c r="C9" s="36">
        <v>-3</v>
      </c>
      <c r="D9" s="35"/>
      <c r="F9" s="35">
        <v>0</v>
      </c>
      <c r="G9" s="25" t="s">
        <v>177</v>
      </c>
    </row>
    <row r="10" spans="1:8">
      <c r="A10" s="34" t="s">
        <v>168</v>
      </c>
      <c r="B10" s="34" t="s">
        <v>152</v>
      </c>
      <c r="C10" s="36">
        <v>-4</v>
      </c>
      <c r="D10" s="35"/>
      <c r="F10" s="35">
        <v>0</v>
      </c>
      <c r="G10" s="25" t="s">
        <v>181</v>
      </c>
    </row>
    <row r="11" spans="1:8">
      <c r="A11" s="34" t="s">
        <v>54</v>
      </c>
      <c r="B11" s="34" t="s">
        <v>142</v>
      </c>
      <c r="C11" s="36">
        <v>-1</v>
      </c>
      <c r="D11" s="35"/>
      <c r="F11" s="35">
        <v>0</v>
      </c>
      <c r="G11" s="25" t="s">
        <v>181</v>
      </c>
    </row>
    <row r="12" spans="1:8">
      <c r="A12" s="34" t="s">
        <v>148</v>
      </c>
      <c r="B12" s="34" t="s">
        <v>173</v>
      </c>
      <c r="C12" s="36">
        <v>-1</v>
      </c>
      <c r="D12" s="35"/>
      <c r="F12" s="35">
        <v>0</v>
      </c>
      <c r="G12" s="25" t="s">
        <v>181</v>
      </c>
    </row>
    <row r="13" spans="1:8">
      <c r="A13" s="34" t="s">
        <v>67</v>
      </c>
      <c r="B13" s="34" t="s">
        <v>163</v>
      </c>
      <c r="C13" s="36">
        <v>0</v>
      </c>
      <c r="D13" s="35">
        <v>1</v>
      </c>
      <c r="F13" s="35">
        <v>0</v>
      </c>
      <c r="G13" s="25" t="s">
        <v>181</v>
      </c>
    </row>
    <row r="14" spans="1:8">
      <c r="A14" s="34" t="s">
        <v>70</v>
      </c>
      <c r="B14" s="34" t="s">
        <v>133</v>
      </c>
      <c r="C14" s="36">
        <v>-1</v>
      </c>
      <c r="D14" s="35"/>
      <c r="F14" s="35">
        <v>0</v>
      </c>
      <c r="G14" s="25" t="s">
        <v>181</v>
      </c>
    </row>
    <row r="15" spans="1:8">
      <c r="A15" s="34" t="s">
        <v>78</v>
      </c>
      <c r="B15" s="34" t="s">
        <v>127</v>
      </c>
      <c r="C15" s="36">
        <v>-1</v>
      </c>
      <c r="D15" s="35"/>
      <c r="F15" s="35">
        <v>0</v>
      </c>
      <c r="G15" s="25" t="s">
        <v>181</v>
      </c>
    </row>
    <row r="16" spans="1:8">
      <c r="A16" s="34" t="s">
        <v>33</v>
      </c>
      <c r="B16" s="34" t="s">
        <v>144</v>
      </c>
      <c r="C16" s="36">
        <v>0</v>
      </c>
      <c r="D16" s="35"/>
      <c r="F16" s="36">
        <v>0.68</v>
      </c>
      <c r="G16" s="25" t="s">
        <v>185</v>
      </c>
    </row>
    <row r="17" spans="1:7">
      <c r="A17" s="34" t="s">
        <v>34</v>
      </c>
      <c r="B17" s="34" t="s">
        <v>158</v>
      </c>
      <c r="C17" s="36">
        <v>-1</v>
      </c>
      <c r="D17" s="35"/>
      <c r="F17" s="36">
        <v>0</v>
      </c>
      <c r="G17" s="25" t="s">
        <v>185</v>
      </c>
    </row>
    <row r="18" spans="1:7">
      <c r="A18" s="34" t="s">
        <v>155</v>
      </c>
      <c r="B18" s="34" t="s">
        <v>156</v>
      </c>
      <c r="C18" s="36">
        <v>0</v>
      </c>
      <c r="D18" s="35"/>
      <c r="F18" s="36">
        <v>-1.25</v>
      </c>
      <c r="G18" s="25" t="s">
        <v>185</v>
      </c>
    </row>
    <row r="19" spans="1:7">
      <c r="A19" s="34" t="s">
        <v>86</v>
      </c>
      <c r="B19" s="34" t="s">
        <v>87</v>
      </c>
      <c r="C19" s="36">
        <v>-1</v>
      </c>
      <c r="D19" s="35"/>
      <c r="F19" s="36">
        <v>-0.21999999999999997</v>
      </c>
      <c r="G19" s="25" t="s">
        <v>185</v>
      </c>
    </row>
    <row r="20" spans="1:7">
      <c r="A20" s="34" t="s">
        <v>90</v>
      </c>
      <c r="B20" s="34" t="s">
        <v>91</v>
      </c>
      <c r="C20" s="36">
        <v>-1</v>
      </c>
      <c r="D20" s="35"/>
      <c r="F20" s="36">
        <v>0</v>
      </c>
      <c r="G20" s="25" t="s">
        <v>185</v>
      </c>
    </row>
    <row r="21" spans="1:7">
      <c r="A21" s="34" t="s">
        <v>169</v>
      </c>
      <c r="B21" s="34" t="s">
        <v>170</v>
      </c>
      <c r="C21" s="36">
        <v>-1</v>
      </c>
      <c r="D21" s="35"/>
      <c r="F21" s="36">
        <v>0</v>
      </c>
      <c r="G21" s="25" t="s">
        <v>185</v>
      </c>
    </row>
    <row r="22" spans="1:7">
      <c r="A22" s="34" t="s">
        <v>37</v>
      </c>
      <c r="B22" s="34" t="s">
        <v>136</v>
      </c>
      <c r="C22" s="36">
        <v>-3</v>
      </c>
      <c r="D22" s="35"/>
      <c r="F22" s="36">
        <v>0</v>
      </c>
      <c r="G22" s="25" t="s">
        <v>185</v>
      </c>
    </row>
    <row r="23" spans="1:7">
      <c r="A23" s="34" t="s">
        <v>38</v>
      </c>
      <c r="B23" s="34" t="s">
        <v>151</v>
      </c>
      <c r="C23" s="36">
        <v>-1</v>
      </c>
      <c r="D23" s="35"/>
      <c r="F23" s="36">
        <v>0</v>
      </c>
      <c r="G23" s="25" t="s">
        <v>185</v>
      </c>
    </row>
    <row r="24" spans="1:7">
      <c r="A24" s="34" t="s">
        <v>40</v>
      </c>
      <c r="B24" s="34" t="s">
        <v>150</v>
      </c>
      <c r="C24" s="36">
        <v>-7</v>
      </c>
      <c r="D24" s="35"/>
      <c r="F24" s="36">
        <v>-7.8</v>
      </c>
      <c r="G24" s="25" t="s">
        <v>185</v>
      </c>
    </row>
    <row r="25" spans="1:7">
      <c r="A25" s="34" t="s">
        <v>41</v>
      </c>
      <c r="B25" s="34" t="s">
        <v>42</v>
      </c>
      <c r="C25" s="36">
        <v>-1</v>
      </c>
      <c r="D25" s="35"/>
      <c r="F25" s="36">
        <v>0</v>
      </c>
      <c r="G25" s="25" t="s">
        <v>185</v>
      </c>
    </row>
    <row r="26" spans="1:7">
      <c r="A26" s="34" t="s">
        <v>168</v>
      </c>
      <c r="B26" s="34" t="s">
        <v>152</v>
      </c>
      <c r="C26" s="36">
        <v>-2</v>
      </c>
      <c r="D26" s="35"/>
      <c r="F26" s="36">
        <v>0</v>
      </c>
      <c r="G26" s="25" t="s">
        <v>185</v>
      </c>
    </row>
    <row r="27" spans="1:7">
      <c r="A27" s="34" t="s">
        <v>175</v>
      </c>
      <c r="B27" s="34" t="s">
        <v>176</v>
      </c>
      <c r="C27" s="36">
        <v>-1</v>
      </c>
      <c r="D27" s="35"/>
      <c r="F27" s="36">
        <v>0</v>
      </c>
      <c r="G27" s="25" t="s">
        <v>185</v>
      </c>
    </row>
    <row r="28" spans="1:7">
      <c r="A28" s="34" t="s">
        <v>43</v>
      </c>
      <c r="B28" s="34" t="s">
        <v>95</v>
      </c>
      <c r="C28" s="36">
        <v>-1</v>
      </c>
      <c r="D28" s="35"/>
      <c r="F28" s="36">
        <v>0</v>
      </c>
      <c r="G28" s="25" t="s">
        <v>185</v>
      </c>
    </row>
    <row r="29" spans="1:7">
      <c r="A29" s="34" t="s">
        <v>85</v>
      </c>
      <c r="B29" s="34" t="s">
        <v>159</v>
      </c>
      <c r="C29" s="36">
        <v>-1</v>
      </c>
      <c r="D29" s="35"/>
      <c r="F29" s="36">
        <v>0</v>
      </c>
      <c r="G29" s="25" t="s">
        <v>185</v>
      </c>
    </row>
    <row r="30" spans="1:7">
      <c r="A30" s="34" t="s">
        <v>47</v>
      </c>
      <c r="B30" s="34" t="s">
        <v>96</v>
      </c>
      <c r="C30" s="36">
        <v>-1</v>
      </c>
      <c r="D30" s="35"/>
      <c r="F30" s="36">
        <v>0</v>
      </c>
      <c r="G30" s="25" t="s">
        <v>185</v>
      </c>
    </row>
    <row r="31" spans="1:7">
      <c r="A31" s="34" t="s">
        <v>48</v>
      </c>
      <c r="B31" s="34" t="s">
        <v>97</v>
      </c>
      <c r="C31" s="36">
        <v>-1</v>
      </c>
      <c r="D31" s="35"/>
      <c r="F31" s="36">
        <v>0</v>
      </c>
      <c r="G31" s="25" t="s">
        <v>185</v>
      </c>
    </row>
    <row r="32" spans="1:7">
      <c r="A32" s="34" t="s">
        <v>167</v>
      </c>
      <c r="B32" s="34" t="s">
        <v>172</v>
      </c>
      <c r="C32" s="36">
        <v>-2</v>
      </c>
      <c r="D32" s="35"/>
      <c r="F32" s="36">
        <v>0</v>
      </c>
      <c r="G32" s="25" t="s">
        <v>185</v>
      </c>
    </row>
    <row r="33" spans="1:7">
      <c r="A33" s="34" t="s">
        <v>139</v>
      </c>
      <c r="B33" s="34" t="s">
        <v>140</v>
      </c>
      <c r="C33" s="36">
        <v>-1</v>
      </c>
      <c r="D33" s="35"/>
      <c r="F33" s="36">
        <v>0</v>
      </c>
      <c r="G33" s="25" t="s">
        <v>185</v>
      </c>
    </row>
    <row r="34" spans="1:7">
      <c r="A34" s="34" t="s">
        <v>51</v>
      </c>
      <c r="B34" s="34" t="s">
        <v>153</v>
      </c>
      <c r="C34" s="36">
        <v>0</v>
      </c>
      <c r="D34" s="35"/>
      <c r="F34" s="36">
        <v>-0.3</v>
      </c>
      <c r="G34" s="25" t="s">
        <v>185</v>
      </c>
    </row>
    <row r="35" spans="1:7">
      <c r="A35" s="34" t="s">
        <v>52</v>
      </c>
      <c r="B35" s="34" t="s">
        <v>141</v>
      </c>
      <c r="C35" s="36">
        <v>0</v>
      </c>
      <c r="D35" s="35"/>
      <c r="F35" s="36">
        <v>-0.02</v>
      </c>
      <c r="G35" s="25" t="s">
        <v>185</v>
      </c>
    </row>
    <row r="36" spans="1:7">
      <c r="A36" s="34" t="s">
        <v>101</v>
      </c>
      <c r="B36" s="34" t="s">
        <v>102</v>
      </c>
      <c r="C36" s="36">
        <v>-1.5</v>
      </c>
      <c r="D36" s="35"/>
      <c r="F36" s="36">
        <v>0</v>
      </c>
      <c r="G36" s="25" t="s">
        <v>185</v>
      </c>
    </row>
    <row r="37" spans="1:7">
      <c r="A37" s="34" t="s">
        <v>53</v>
      </c>
      <c r="B37" s="34" t="s">
        <v>103</v>
      </c>
      <c r="C37" s="36">
        <v>-2</v>
      </c>
      <c r="D37" s="35"/>
      <c r="F37" s="36">
        <v>0</v>
      </c>
      <c r="G37" s="25" t="s">
        <v>185</v>
      </c>
    </row>
    <row r="38" spans="1:7">
      <c r="A38" s="34" t="s">
        <v>54</v>
      </c>
      <c r="B38" s="34" t="s">
        <v>142</v>
      </c>
      <c r="C38" s="36">
        <v>-4</v>
      </c>
      <c r="D38" s="35"/>
      <c r="F38" s="36">
        <v>-0.27</v>
      </c>
      <c r="G38" s="25" t="s">
        <v>185</v>
      </c>
    </row>
    <row r="39" spans="1:7">
      <c r="A39" s="34" t="s">
        <v>145</v>
      </c>
      <c r="B39" s="34" t="s">
        <v>146</v>
      </c>
      <c r="C39" s="36">
        <v>-1</v>
      </c>
      <c r="D39" s="35"/>
      <c r="F39" s="36">
        <v>0</v>
      </c>
      <c r="G39" s="25" t="s">
        <v>185</v>
      </c>
    </row>
    <row r="40" spans="1:7">
      <c r="A40" s="34" t="s">
        <v>55</v>
      </c>
      <c r="B40" s="34" t="s">
        <v>107</v>
      </c>
      <c r="C40" s="36">
        <v>-2</v>
      </c>
      <c r="D40" s="35"/>
      <c r="F40" s="36">
        <v>0</v>
      </c>
      <c r="G40" s="25" t="s">
        <v>185</v>
      </c>
    </row>
    <row r="41" spans="1:7">
      <c r="A41" s="34" t="s">
        <v>57</v>
      </c>
      <c r="B41" s="34" t="s">
        <v>58</v>
      </c>
      <c r="C41" s="36">
        <v>-2</v>
      </c>
      <c r="D41" s="35"/>
      <c r="F41" s="36">
        <v>0</v>
      </c>
      <c r="G41" s="25" t="s">
        <v>185</v>
      </c>
    </row>
    <row r="42" spans="1:7">
      <c r="A42" s="34" t="s">
        <v>59</v>
      </c>
      <c r="B42" s="34" t="s">
        <v>108</v>
      </c>
      <c r="C42" s="36">
        <v>-1</v>
      </c>
      <c r="D42" s="35"/>
      <c r="F42" s="36">
        <v>0</v>
      </c>
      <c r="G42" s="25" t="s">
        <v>185</v>
      </c>
    </row>
    <row r="43" spans="1:7">
      <c r="A43" s="34" t="s">
        <v>60</v>
      </c>
      <c r="B43" s="34" t="s">
        <v>143</v>
      </c>
      <c r="C43" s="36">
        <v>-2</v>
      </c>
      <c r="D43" s="35"/>
      <c r="F43" s="36">
        <v>0</v>
      </c>
      <c r="G43" s="25" t="s">
        <v>185</v>
      </c>
    </row>
    <row r="44" spans="1:7">
      <c r="A44" s="34" t="s">
        <v>61</v>
      </c>
      <c r="B44" s="34" t="s">
        <v>62</v>
      </c>
      <c r="C44" s="36">
        <v>-3</v>
      </c>
      <c r="D44" s="35"/>
      <c r="F44" s="36">
        <v>0</v>
      </c>
      <c r="G44" s="25" t="s">
        <v>185</v>
      </c>
    </row>
    <row r="45" spans="1:7">
      <c r="A45" s="34" t="s">
        <v>148</v>
      </c>
      <c r="B45" s="34" t="s">
        <v>173</v>
      </c>
      <c r="C45" s="36">
        <v>-6</v>
      </c>
      <c r="D45" s="35"/>
      <c r="F45" s="36">
        <v>0</v>
      </c>
      <c r="G45" s="25" t="s">
        <v>185</v>
      </c>
    </row>
    <row r="46" spans="1:7">
      <c r="A46" s="34" t="s">
        <v>63</v>
      </c>
      <c r="B46" s="34" t="s">
        <v>109</v>
      </c>
      <c r="C46" s="36">
        <v>0</v>
      </c>
      <c r="D46" s="35"/>
      <c r="F46" s="36">
        <v>-6.0000000000000009</v>
      </c>
      <c r="G46" s="25" t="s">
        <v>185</v>
      </c>
    </row>
    <row r="47" spans="1:7">
      <c r="A47" s="34" t="s">
        <v>110</v>
      </c>
      <c r="B47" s="34" t="s">
        <v>111</v>
      </c>
      <c r="C47" s="36">
        <v>-1</v>
      </c>
      <c r="D47" s="35"/>
      <c r="F47" s="36">
        <v>0</v>
      </c>
      <c r="G47" s="25" t="s">
        <v>185</v>
      </c>
    </row>
    <row r="48" spans="1:7">
      <c r="A48" s="34" t="s">
        <v>112</v>
      </c>
      <c r="B48" s="34" t="s">
        <v>154</v>
      </c>
      <c r="C48" s="36">
        <v>-1</v>
      </c>
      <c r="D48" s="35"/>
      <c r="F48" s="36">
        <v>0</v>
      </c>
      <c r="G48" s="25" t="s">
        <v>185</v>
      </c>
    </row>
    <row r="49" spans="1:7">
      <c r="A49" s="34" t="s">
        <v>113</v>
      </c>
      <c r="B49" s="34" t="s">
        <v>114</v>
      </c>
      <c r="C49" s="36">
        <v>-1</v>
      </c>
      <c r="D49" s="35"/>
      <c r="F49" s="36">
        <v>0</v>
      </c>
      <c r="G49" s="25" t="s">
        <v>185</v>
      </c>
    </row>
    <row r="50" spans="1:7">
      <c r="A50" s="34" t="s">
        <v>66</v>
      </c>
      <c r="B50" s="34" t="s">
        <v>115</v>
      </c>
      <c r="C50" s="36">
        <v>-3</v>
      </c>
      <c r="D50" s="35"/>
      <c r="F50" s="36">
        <v>0</v>
      </c>
      <c r="G50" s="25" t="s">
        <v>185</v>
      </c>
    </row>
    <row r="51" spans="1:7">
      <c r="A51" s="34" t="s">
        <v>71</v>
      </c>
      <c r="B51" s="34" t="s">
        <v>118</v>
      </c>
      <c r="C51" s="36">
        <v>0</v>
      </c>
      <c r="D51" s="35"/>
      <c r="F51" s="36">
        <v>-5.23</v>
      </c>
      <c r="G51" s="25" t="s">
        <v>185</v>
      </c>
    </row>
    <row r="52" spans="1:7">
      <c r="A52" s="34" t="s">
        <v>72</v>
      </c>
      <c r="B52" s="34" t="s">
        <v>119</v>
      </c>
      <c r="C52" s="36">
        <v>-1</v>
      </c>
      <c r="D52" s="35"/>
      <c r="F52" s="36">
        <v>-2.75</v>
      </c>
      <c r="G52" s="25" t="s">
        <v>185</v>
      </c>
    </row>
    <row r="53" spans="1:7">
      <c r="A53" s="34" t="s">
        <v>120</v>
      </c>
      <c r="B53" s="34" t="s">
        <v>121</v>
      </c>
      <c r="C53" s="36">
        <v>-2</v>
      </c>
      <c r="D53" s="35"/>
      <c r="F53" s="36">
        <v>0</v>
      </c>
      <c r="G53" s="25" t="s">
        <v>185</v>
      </c>
    </row>
    <row r="54" spans="1:7">
      <c r="A54" s="34" t="s">
        <v>73</v>
      </c>
      <c r="B54" s="34" t="s">
        <v>134</v>
      </c>
      <c r="C54" s="36">
        <v>-2</v>
      </c>
      <c r="D54" s="35"/>
      <c r="F54" s="36">
        <v>0</v>
      </c>
      <c r="G54" s="25" t="s">
        <v>185</v>
      </c>
    </row>
    <row r="55" spans="1:7">
      <c r="A55" s="34" t="s">
        <v>74</v>
      </c>
      <c r="B55" s="34" t="s">
        <v>75</v>
      </c>
      <c r="C55" s="36">
        <v>-1</v>
      </c>
      <c r="D55" s="35"/>
      <c r="F55" s="36">
        <v>0</v>
      </c>
      <c r="G55" s="25" t="s">
        <v>185</v>
      </c>
    </row>
    <row r="56" spans="1:7">
      <c r="A56" s="34" t="s">
        <v>76</v>
      </c>
      <c r="B56" s="34" t="s">
        <v>135</v>
      </c>
      <c r="C56" s="36">
        <v>-1</v>
      </c>
      <c r="D56" s="35"/>
      <c r="F56" s="36">
        <v>0.75</v>
      </c>
      <c r="G56" s="25" t="s">
        <v>185</v>
      </c>
    </row>
    <row r="57" spans="1:7">
      <c r="A57" s="34" t="s">
        <v>124</v>
      </c>
      <c r="B57" s="34" t="s">
        <v>125</v>
      </c>
      <c r="C57" s="36">
        <v>-1</v>
      </c>
      <c r="D57" s="35"/>
      <c r="F57" s="36">
        <v>0</v>
      </c>
      <c r="G57" s="25" t="s">
        <v>185</v>
      </c>
    </row>
    <row r="58" spans="1:7">
      <c r="A58" s="34" t="s">
        <v>78</v>
      </c>
      <c r="B58" s="34" t="s">
        <v>127</v>
      </c>
      <c r="C58" s="36">
        <v>0</v>
      </c>
      <c r="D58" s="35"/>
      <c r="F58" s="36">
        <v>-2.7300000000000004</v>
      </c>
      <c r="G58" s="25" t="s">
        <v>185</v>
      </c>
    </row>
    <row r="59" spans="1:7">
      <c r="A59" s="34" t="s">
        <v>79</v>
      </c>
      <c r="B59" s="34" t="s">
        <v>128</v>
      </c>
      <c r="C59" s="36">
        <v>-1</v>
      </c>
      <c r="D59" s="35"/>
      <c r="F59" s="36">
        <v>0</v>
      </c>
      <c r="G59" s="25" t="s">
        <v>185</v>
      </c>
    </row>
    <row r="60" spans="1:7">
      <c r="A60" s="34" t="s">
        <v>81</v>
      </c>
      <c r="B60" s="34" t="s">
        <v>161</v>
      </c>
      <c r="C60" s="36">
        <v>-1</v>
      </c>
      <c r="D60" s="35"/>
      <c r="F60" s="36">
        <v>0</v>
      </c>
      <c r="G60" s="25" t="s">
        <v>185</v>
      </c>
    </row>
    <row r="61" spans="1:7">
      <c r="A61" s="34" t="s">
        <v>82</v>
      </c>
      <c r="B61" s="34" t="s">
        <v>129</v>
      </c>
      <c r="C61" s="36">
        <v>0</v>
      </c>
      <c r="D61" s="35"/>
      <c r="F61" s="36">
        <v>-6</v>
      </c>
      <c r="G61" s="25" t="s">
        <v>185</v>
      </c>
    </row>
    <row r="62" spans="1:7">
      <c r="A62" s="34" t="s">
        <v>130</v>
      </c>
      <c r="B62" s="34" t="s">
        <v>157</v>
      </c>
      <c r="C62" s="36">
        <v>-1</v>
      </c>
      <c r="D62" s="35"/>
      <c r="F62" s="36">
        <v>0</v>
      </c>
      <c r="G62" s="25" t="s">
        <v>185</v>
      </c>
    </row>
    <row r="63" spans="1:7">
      <c r="A63" s="34" t="s">
        <v>83</v>
      </c>
      <c r="B63" s="34" t="s">
        <v>131</v>
      </c>
      <c r="C63" s="36">
        <v>-1</v>
      </c>
      <c r="D63" s="35"/>
      <c r="F63" s="36">
        <v>0</v>
      </c>
      <c r="G63" s="25" t="s">
        <v>185</v>
      </c>
    </row>
    <row r="64" spans="1:7" s="30" customFormat="1">
      <c r="A64" s="37" t="s">
        <v>32</v>
      </c>
      <c r="B64" s="37"/>
      <c r="C64" s="40">
        <f>SUM(C7:C63)</f>
        <v>-80.5</v>
      </c>
      <c r="D64" s="40">
        <f>SUM(D7:D63)</f>
        <v>1</v>
      </c>
      <c r="E64" s="40">
        <f>SUM(E7:E63)</f>
        <v>0</v>
      </c>
      <c r="F64" s="40">
        <f>SUM(F7:F63)</f>
        <v>-36.72</v>
      </c>
      <c r="G64" s="41"/>
    </row>
    <row r="65" spans="7:7">
      <c r="G65" s="39"/>
    </row>
    <row r="9324" spans="1:52">
      <c r="A9324" s="22"/>
      <c r="B9324" s="22"/>
      <c r="C9324" s="23"/>
      <c r="D9324" s="23"/>
      <c r="E9324" s="23"/>
      <c r="F9324" s="23"/>
      <c r="G9324" s="23"/>
      <c r="H9324" s="13"/>
      <c r="I9324" s="13"/>
      <c r="J9324" s="13"/>
      <c r="K9324" s="13"/>
      <c r="L9324" s="13"/>
      <c r="M9324" s="13"/>
      <c r="N9324" s="13"/>
      <c r="O9324" s="13"/>
      <c r="P9324" s="13"/>
      <c r="Q9324" s="13"/>
      <c r="R9324" s="13"/>
      <c r="S9324" s="13"/>
      <c r="T9324" s="13"/>
      <c r="U9324" s="13"/>
      <c r="V9324" s="13"/>
      <c r="W9324" s="13"/>
      <c r="X9324" s="13"/>
      <c r="Y9324" s="13"/>
      <c r="Z9324" s="13"/>
      <c r="AA9324" s="13"/>
      <c r="AB9324" s="13"/>
      <c r="AC9324" s="13"/>
      <c r="AD9324" s="13"/>
      <c r="AE9324" s="13"/>
      <c r="AF9324" s="13"/>
      <c r="AG9324" s="13"/>
      <c r="AH9324" s="13"/>
      <c r="AI9324" s="13"/>
      <c r="AJ9324" s="13"/>
      <c r="AK9324" s="13"/>
      <c r="AL9324" s="13"/>
      <c r="AM9324" s="13"/>
      <c r="AN9324" s="13"/>
      <c r="AO9324" s="13"/>
      <c r="AP9324" s="13"/>
      <c r="AQ9324" s="13"/>
      <c r="AR9324" s="13"/>
      <c r="AS9324" s="13"/>
      <c r="AT9324" s="13"/>
      <c r="AU9324" s="13"/>
      <c r="AV9324" s="13"/>
      <c r="AW9324" s="13"/>
      <c r="AX9324" s="13"/>
      <c r="AY9324" s="13"/>
      <c r="AZ9324" s="13"/>
    </row>
  </sheetData>
  <autoFilter ref="A5:G5" xr:uid="{00000000-0009-0000-0000-000007000000}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4197-4CEC-4DF2-AFC7-8C9DBFF89E7E}">
  <sheetPr>
    <tabColor theme="9" tint="0.39997558519241921"/>
  </sheetPr>
  <dimension ref="A1:AZ9352"/>
  <sheetViews>
    <sheetView workbookViewId="0">
      <pane xSplit="2" ySplit="5" topLeftCell="C132" activePane="bottomRight" state="frozen"/>
      <selection pane="topRight" activeCell="C1" sqref="C1"/>
      <selection pane="bottomLeft" activeCell="A6" sqref="A6"/>
      <selection pane="bottomRight" activeCell="B160" sqref="B160"/>
    </sheetView>
  </sheetViews>
  <sheetFormatPr defaultColWidth="9.140625" defaultRowHeight="15"/>
  <cols>
    <col min="1" max="1" width="14.42578125" style="19" customWidth="1"/>
    <col min="2" max="2" width="39.85546875" style="19" bestFit="1" customWidth="1"/>
    <col min="3" max="3" width="11.140625" style="20" customWidth="1"/>
    <col min="4" max="4" width="10.28515625" style="20" customWidth="1"/>
    <col min="5" max="5" width="72.5703125" style="20" bestFit="1" customWidth="1"/>
    <col min="6" max="6" width="20" style="20" customWidth="1"/>
    <col min="7" max="7" width="52.5703125" style="20" bestFit="1" customWidth="1"/>
    <col min="8" max="8" width="36.28515625" customWidth="1"/>
  </cols>
  <sheetData>
    <row r="1" spans="1:8">
      <c r="A1" s="2" t="s">
        <v>10</v>
      </c>
      <c r="B1"/>
      <c r="C1" s="12"/>
      <c r="D1" s="12"/>
      <c r="E1" s="12"/>
      <c r="F1" s="12"/>
      <c r="G1" s="12"/>
    </row>
    <row r="2" spans="1:8">
      <c r="A2" s="2" t="s">
        <v>1</v>
      </c>
      <c r="B2"/>
      <c r="C2" s="12"/>
      <c r="D2" s="12"/>
      <c r="E2" s="12"/>
      <c r="F2" s="12"/>
      <c r="G2" s="12"/>
    </row>
    <row r="3" spans="1:8">
      <c r="A3" s="2" t="s">
        <v>652</v>
      </c>
      <c r="B3"/>
      <c r="C3" s="12"/>
      <c r="D3" s="12"/>
      <c r="E3" s="12"/>
      <c r="F3" s="12"/>
      <c r="G3" s="12"/>
    </row>
    <row r="4" spans="1:8" ht="15.75" thickBot="1">
      <c r="A4"/>
      <c r="B4"/>
      <c r="C4" s="12"/>
      <c r="D4" s="12"/>
      <c r="E4" s="12"/>
      <c r="F4" s="12"/>
      <c r="G4" s="12"/>
    </row>
    <row r="5" spans="1:8" s="14" customFormat="1" ht="29.25" customHeight="1" thickBot="1">
      <c r="A5" s="15" t="s">
        <v>28</v>
      </c>
      <c r="B5" s="16" t="s">
        <v>24</v>
      </c>
      <c r="C5" s="17" t="s">
        <v>29</v>
      </c>
      <c r="D5" s="17" t="s">
        <v>30</v>
      </c>
      <c r="E5" s="17" t="s">
        <v>84</v>
      </c>
      <c r="F5" s="18" t="s">
        <v>31</v>
      </c>
      <c r="G5" s="57" t="s">
        <v>0</v>
      </c>
      <c r="H5" s="26"/>
    </row>
    <row r="6" spans="1:8">
      <c r="A6" s="21" t="s">
        <v>182</v>
      </c>
    </row>
    <row r="7" spans="1:8">
      <c r="A7" s="58" t="s">
        <v>278</v>
      </c>
      <c r="B7" s="59" t="s">
        <v>605</v>
      </c>
      <c r="C7" s="49">
        <v>-2</v>
      </c>
      <c r="E7" s="20" t="s">
        <v>606</v>
      </c>
      <c r="G7" s="20" t="s">
        <v>606</v>
      </c>
    </row>
    <row r="8" spans="1:8">
      <c r="A8" s="58" t="s">
        <v>44</v>
      </c>
      <c r="B8" s="59" t="s">
        <v>607</v>
      </c>
      <c r="C8" s="49">
        <v>-2</v>
      </c>
      <c r="E8" s="20" t="s">
        <v>606</v>
      </c>
      <c r="G8" s="20" t="s">
        <v>606</v>
      </c>
    </row>
    <row r="9" spans="1:8">
      <c r="A9" s="58" t="s">
        <v>469</v>
      </c>
      <c r="B9" s="59" t="s">
        <v>608</v>
      </c>
      <c r="C9" s="49">
        <v>-2</v>
      </c>
      <c r="E9" s="20" t="s">
        <v>606</v>
      </c>
      <c r="G9" s="20" t="s">
        <v>606</v>
      </c>
    </row>
    <row r="10" spans="1:8">
      <c r="A10" s="58" t="s">
        <v>243</v>
      </c>
      <c r="B10" s="59" t="s">
        <v>609</v>
      </c>
      <c r="C10" s="49">
        <v>-2</v>
      </c>
      <c r="E10" s="20" t="s">
        <v>606</v>
      </c>
      <c r="G10" s="20" t="s">
        <v>606</v>
      </c>
    </row>
    <row r="11" spans="1:8">
      <c r="A11" s="58" t="s">
        <v>57</v>
      </c>
      <c r="B11" s="59" t="s">
        <v>610</v>
      </c>
      <c r="C11" s="49">
        <v>-2</v>
      </c>
      <c r="E11" s="20" t="s">
        <v>606</v>
      </c>
      <c r="G11" s="20" t="s">
        <v>606</v>
      </c>
    </row>
    <row r="12" spans="1:8">
      <c r="A12" s="58" t="s">
        <v>56</v>
      </c>
      <c r="B12" s="59" t="s">
        <v>611</v>
      </c>
      <c r="C12" s="49">
        <v>-2</v>
      </c>
      <c r="E12" s="20" t="s">
        <v>606</v>
      </c>
      <c r="G12" s="20" t="s">
        <v>606</v>
      </c>
    </row>
    <row r="13" spans="1:8">
      <c r="A13" s="58" t="s">
        <v>166</v>
      </c>
      <c r="B13" s="59" t="s">
        <v>179</v>
      </c>
      <c r="C13" s="49">
        <v>-2</v>
      </c>
      <c r="E13" s="20" t="s">
        <v>606</v>
      </c>
      <c r="G13" s="20" t="s">
        <v>606</v>
      </c>
    </row>
    <row r="14" spans="1:8">
      <c r="A14" s="58" t="s">
        <v>310</v>
      </c>
      <c r="B14" s="59" t="s">
        <v>612</v>
      </c>
      <c r="C14" s="49">
        <v>-2</v>
      </c>
      <c r="E14" s="20" t="s">
        <v>606</v>
      </c>
      <c r="G14" s="20" t="s">
        <v>606</v>
      </c>
    </row>
    <row r="15" spans="1:8">
      <c r="A15" s="58" t="s">
        <v>92</v>
      </c>
      <c r="B15" s="59" t="s">
        <v>180</v>
      </c>
      <c r="C15" s="49">
        <v>-2</v>
      </c>
      <c r="E15" s="20" t="s">
        <v>606</v>
      </c>
      <c r="G15" s="20" t="s">
        <v>606</v>
      </c>
    </row>
    <row r="16" spans="1:8">
      <c r="A16" s="58" t="s">
        <v>467</v>
      </c>
      <c r="B16" s="59" t="s">
        <v>613</v>
      </c>
      <c r="C16" s="49">
        <v>-2</v>
      </c>
      <c r="E16" s="20" t="s">
        <v>606</v>
      </c>
      <c r="G16" s="20" t="s">
        <v>606</v>
      </c>
    </row>
    <row r="17" spans="1:7">
      <c r="A17" s="58" t="s">
        <v>375</v>
      </c>
      <c r="B17" s="59" t="s">
        <v>614</v>
      </c>
      <c r="C17" s="49">
        <v>-2</v>
      </c>
      <c r="E17" s="20" t="s">
        <v>606</v>
      </c>
      <c r="G17" s="20" t="s">
        <v>606</v>
      </c>
    </row>
    <row r="18" spans="1:7">
      <c r="A18" s="58" t="s">
        <v>499</v>
      </c>
      <c r="B18" s="59" t="s">
        <v>615</v>
      </c>
      <c r="C18" s="49">
        <v>-2</v>
      </c>
      <c r="E18" s="20" t="s">
        <v>606</v>
      </c>
      <c r="G18" s="20" t="s">
        <v>606</v>
      </c>
    </row>
    <row r="19" spans="1:7">
      <c r="A19" s="58" t="s">
        <v>473</v>
      </c>
      <c r="B19" s="59" t="s">
        <v>616</v>
      </c>
      <c r="C19" s="49">
        <v>-2</v>
      </c>
      <c r="E19" s="20" t="s">
        <v>606</v>
      </c>
      <c r="G19" s="20" t="s">
        <v>606</v>
      </c>
    </row>
    <row r="20" spans="1:7">
      <c r="A20" s="58" t="s">
        <v>463</v>
      </c>
      <c r="B20" s="59" t="s">
        <v>617</v>
      </c>
      <c r="C20" s="49">
        <v>-2</v>
      </c>
      <c r="E20" s="20" t="s">
        <v>606</v>
      </c>
      <c r="G20" s="20" t="s">
        <v>606</v>
      </c>
    </row>
    <row r="21" spans="1:7">
      <c r="A21" s="58" t="s">
        <v>598</v>
      </c>
      <c r="B21" s="59" t="s">
        <v>618</v>
      </c>
      <c r="C21" s="49">
        <v>-2</v>
      </c>
      <c r="E21" s="20" t="s">
        <v>606</v>
      </c>
      <c r="G21" s="20" t="s">
        <v>606</v>
      </c>
    </row>
    <row r="22" spans="1:7">
      <c r="A22" s="58" t="s">
        <v>17</v>
      </c>
      <c r="B22" s="59" t="s">
        <v>619</v>
      </c>
      <c r="C22" s="49">
        <v>-2</v>
      </c>
      <c r="E22" s="20" t="s">
        <v>606</v>
      </c>
      <c r="G22" s="20" t="s">
        <v>606</v>
      </c>
    </row>
    <row r="23" spans="1:7">
      <c r="A23" s="58" t="s">
        <v>227</v>
      </c>
      <c r="B23" s="59" t="s">
        <v>620</v>
      </c>
      <c r="C23" s="49">
        <v>-2</v>
      </c>
      <c r="E23" s="20" t="s">
        <v>606</v>
      </c>
      <c r="G23" s="20" t="s">
        <v>606</v>
      </c>
    </row>
    <row r="24" spans="1:7">
      <c r="A24" s="58" t="s">
        <v>225</v>
      </c>
      <c r="B24" s="59" t="s">
        <v>621</v>
      </c>
      <c r="C24" s="49">
        <v>-2</v>
      </c>
      <c r="E24" s="20" t="s">
        <v>606</v>
      </c>
      <c r="G24" s="20" t="s">
        <v>606</v>
      </c>
    </row>
    <row r="25" spans="1:7">
      <c r="A25" s="58" t="s">
        <v>578</v>
      </c>
      <c r="B25" s="59" t="s">
        <v>622</v>
      </c>
      <c r="C25" s="49">
        <v>-2</v>
      </c>
      <c r="E25" s="20" t="s">
        <v>606</v>
      </c>
      <c r="G25" s="20" t="s">
        <v>606</v>
      </c>
    </row>
    <row r="26" spans="1:7">
      <c r="A26" s="58" t="s">
        <v>370</v>
      </c>
      <c r="B26" s="59" t="s">
        <v>623</v>
      </c>
      <c r="C26" s="49">
        <v>-2</v>
      </c>
      <c r="E26" s="20" t="s">
        <v>606</v>
      </c>
      <c r="G26" s="20" t="s">
        <v>606</v>
      </c>
    </row>
    <row r="27" spans="1:7">
      <c r="A27" s="58" t="s">
        <v>345</v>
      </c>
      <c r="B27" s="59" t="s">
        <v>624</v>
      </c>
      <c r="C27" s="49">
        <v>-2</v>
      </c>
      <c r="E27" s="20" t="s">
        <v>606</v>
      </c>
      <c r="G27" s="20" t="s">
        <v>606</v>
      </c>
    </row>
    <row r="28" spans="1:7">
      <c r="A28" s="58" t="s">
        <v>361</v>
      </c>
      <c r="B28" s="59" t="s">
        <v>625</v>
      </c>
      <c r="C28" s="49">
        <v>-2</v>
      </c>
      <c r="E28" s="20" t="s">
        <v>606</v>
      </c>
      <c r="G28" s="20" t="s">
        <v>606</v>
      </c>
    </row>
    <row r="29" spans="1:7">
      <c r="A29" s="58" t="s">
        <v>479</v>
      </c>
      <c r="B29" s="59" t="s">
        <v>626</v>
      </c>
      <c r="C29" s="49">
        <v>-2</v>
      </c>
      <c r="E29" s="20" t="s">
        <v>606</v>
      </c>
      <c r="G29" s="20" t="s">
        <v>606</v>
      </c>
    </row>
    <row r="30" spans="1:7">
      <c r="A30" s="58" t="s">
        <v>509</v>
      </c>
      <c r="B30" s="59" t="s">
        <v>627</v>
      </c>
      <c r="C30" s="49">
        <v>-2</v>
      </c>
      <c r="E30" s="20" t="s">
        <v>606</v>
      </c>
      <c r="G30" s="20" t="s">
        <v>606</v>
      </c>
    </row>
    <row r="31" spans="1:7">
      <c r="A31" s="58" t="s">
        <v>358</v>
      </c>
      <c r="B31" s="59" t="s">
        <v>628</v>
      </c>
      <c r="C31" s="49">
        <v>-2</v>
      </c>
      <c r="E31" s="20" t="s">
        <v>606</v>
      </c>
      <c r="G31" s="20" t="s">
        <v>606</v>
      </c>
    </row>
    <row r="32" spans="1:7">
      <c r="A32" s="58" t="s">
        <v>74</v>
      </c>
      <c r="B32" s="59" t="s">
        <v>629</v>
      </c>
      <c r="C32" s="49">
        <v>-2</v>
      </c>
      <c r="E32" s="20" t="s">
        <v>606</v>
      </c>
      <c r="G32" s="20" t="s">
        <v>606</v>
      </c>
    </row>
    <row r="33" spans="1:7">
      <c r="A33" s="58" t="s">
        <v>291</v>
      </c>
      <c r="B33" s="59" t="s">
        <v>630</v>
      </c>
      <c r="C33" s="49">
        <v>-2</v>
      </c>
      <c r="E33" s="20" t="s">
        <v>606</v>
      </c>
      <c r="G33" s="20" t="s">
        <v>606</v>
      </c>
    </row>
    <row r="34" spans="1:7">
      <c r="A34" s="58" t="s">
        <v>553</v>
      </c>
      <c r="B34" s="59" t="s">
        <v>631</v>
      </c>
      <c r="C34" s="49">
        <v>-2</v>
      </c>
      <c r="E34" s="20" t="s">
        <v>606</v>
      </c>
      <c r="G34" s="20" t="s">
        <v>606</v>
      </c>
    </row>
    <row r="35" spans="1:7">
      <c r="A35" s="58" t="s">
        <v>574</v>
      </c>
      <c r="B35" s="59" t="s">
        <v>632</v>
      </c>
      <c r="C35" s="49">
        <v>-2</v>
      </c>
      <c r="E35" s="20" t="s">
        <v>606</v>
      </c>
      <c r="G35" s="20" t="s">
        <v>606</v>
      </c>
    </row>
    <row r="36" spans="1:7">
      <c r="A36" s="58" t="s">
        <v>427</v>
      </c>
      <c r="B36" s="59" t="s">
        <v>633</v>
      </c>
      <c r="C36" s="49">
        <v>-2</v>
      </c>
      <c r="E36" s="20" t="s">
        <v>606</v>
      </c>
      <c r="G36" s="20" t="s">
        <v>606</v>
      </c>
    </row>
    <row r="37" spans="1:7">
      <c r="A37" s="58" t="s">
        <v>472</v>
      </c>
      <c r="B37" s="59" t="s">
        <v>634</v>
      </c>
      <c r="C37" s="49">
        <v>-2</v>
      </c>
      <c r="E37" s="20" t="s">
        <v>606</v>
      </c>
      <c r="G37" s="20" t="s">
        <v>606</v>
      </c>
    </row>
    <row r="38" spans="1:7">
      <c r="A38" s="58" t="s">
        <v>575</v>
      </c>
      <c r="B38" s="59" t="s">
        <v>635</v>
      </c>
      <c r="C38" s="49">
        <v>-2</v>
      </c>
      <c r="E38" s="20" t="s">
        <v>606</v>
      </c>
      <c r="G38" s="20" t="s">
        <v>606</v>
      </c>
    </row>
    <row r="39" spans="1:7">
      <c r="A39" s="58" t="s">
        <v>561</v>
      </c>
      <c r="B39" s="59" t="s">
        <v>636</v>
      </c>
      <c r="C39" s="49">
        <v>-2</v>
      </c>
      <c r="E39" s="20" t="s">
        <v>606</v>
      </c>
      <c r="G39" s="20" t="s">
        <v>606</v>
      </c>
    </row>
    <row r="40" spans="1:7">
      <c r="A40" s="58" t="s">
        <v>35</v>
      </c>
      <c r="B40" s="59" t="s">
        <v>637</v>
      </c>
      <c r="C40" s="49">
        <v>-2</v>
      </c>
      <c r="E40" s="20" t="s">
        <v>606</v>
      </c>
      <c r="G40" s="20" t="s">
        <v>606</v>
      </c>
    </row>
    <row r="41" spans="1:7">
      <c r="A41" s="58" t="s">
        <v>61</v>
      </c>
      <c r="B41" s="59" t="s">
        <v>638</v>
      </c>
      <c r="C41" s="49">
        <v>-2</v>
      </c>
      <c r="E41" s="20" t="s">
        <v>606</v>
      </c>
      <c r="G41" s="20" t="s">
        <v>606</v>
      </c>
    </row>
    <row r="42" spans="1:7">
      <c r="A42" s="58" t="s">
        <v>350</v>
      </c>
      <c r="B42" s="59" t="s">
        <v>639</v>
      </c>
      <c r="C42" s="49">
        <v>-2</v>
      </c>
      <c r="E42" s="20" t="s">
        <v>606</v>
      </c>
      <c r="G42" s="20" t="s">
        <v>606</v>
      </c>
    </row>
    <row r="43" spans="1:7">
      <c r="A43" s="58" t="s">
        <v>596</v>
      </c>
      <c r="B43" s="59" t="s">
        <v>640</v>
      </c>
      <c r="C43" s="49">
        <v>-2</v>
      </c>
      <c r="E43" s="20" t="s">
        <v>606</v>
      </c>
      <c r="G43" s="20" t="s">
        <v>606</v>
      </c>
    </row>
    <row r="44" spans="1:7">
      <c r="A44" s="58" t="s">
        <v>299</v>
      </c>
      <c r="B44" s="59" t="s">
        <v>641</v>
      </c>
      <c r="C44" s="49">
        <v>-2</v>
      </c>
      <c r="E44" s="20" t="s">
        <v>606</v>
      </c>
      <c r="G44" s="20" t="s">
        <v>606</v>
      </c>
    </row>
    <row r="45" spans="1:7">
      <c r="A45" s="58" t="s">
        <v>312</v>
      </c>
      <c r="B45" s="59" t="s">
        <v>642</v>
      </c>
      <c r="C45" s="49">
        <v>-2</v>
      </c>
      <c r="E45" s="20" t="s">
        <v>606</v>
      </c>
      <c r="G45" s="20" t="s">
        <v>606</v>
      </c>
    </row>
    <row r="46" spans="1:7">
      <c r="A46" s="58" t="s">
        <v>293</v>
      </c>
      <c r="B46" s="59" t="s">
        <v>643</v>
      </c>
      <c r="C46" s="49">
        <v>-2</v>
      </c>
      <c r="E46" s="20" t="s">
        <v>606</v>
      </c>
      <c r="G46" s="20" t="s">
        <v>606</v>
      </c>
    </row>
    <row r="47" spans="1:7">
      <c r="A47" s="58" t="s">
        <v>257</v>
      </c>
      <c r="B47" s="59" t="s">
        <v>644</v>
      </c>
      <c r="C47" s="49">
        <v>-2</v>
      </c>
      <c r="E47" s="20" t="s">
        <v>606</v>
      </c>
      <c r="G47" s="20" t="s">
        <v>606</v>
      </c>
    </row>
    <row r="48" spans="1:7">
      <c r="A48" s="58" t="s">
        <v>280</v>
      </c>
      <c r="B48" s="59" t="s">
        <v>645</v>
      </c>
      <c r="C48" s="49">
        <v>-2</v>
      </c>
      <c r="E48" s="20" t="s">
        <v>606</v>
      </c>
      <c r="G48" s="20" t="s">
        <v>606</v>
      </c>
    </row>
    <row r="49" spans="1:7">
      <c r="A49" s="58" t="s">
        <v>498</v>
      </c>
      <c r="B49" s="59" t="s">
        <v>646</v>
      </c>
      <c r="C49" s="49">
        <v>-2</v>
      </c>
      <c r="E49" s="20" t="s">
        <v>606</v>
      </c>
      <c r="G49" s="20" t="s">
        <v>606</v>
      </c>
    </row>
    <row r="50" spans="1:7">
      <c r="A50" s="58" t="s">
        <v>534</v>
      </c>
      <c r="B50" s="59" t="s">
        <v>647</v>
      </c>
      <c r="C50" s="49">
        <v>-2</v>
      </c>
      <c r="E50" s="20" t="s">
        <v>606</v>
      </c>
      <c r="G50" s="20" t="s">
        <v>606</v>
      </c>
    </row>
    <row r="51" spans="1:7">
      <c r="A51" s="60" t="s">
        <v>249</v>
      </c>
      <c r="B51" s="19" t="s">
        <v>250</v>
      </c>
      <c r="C51" s="51">
        <v>-2</v>
      </c>
      <c r="D51" s="52"/>
      <c r="F51" s="51">
        <v>0</v>
      </c>
      <c r="G51" s="53" t="s">
        <v>181</v>
      </c>
    </row>
    <row r="52" spans="1:7">
      <c r="A52" s="60" t="s">
        <v>287</v>
      </c>
      <c r="B52" s="19" t="s">
        <v>288</v>
      </c>
      <c r="C52" s="51">
        <v>-3</v>
      </c>
      <c r="D52" s="52"/>
      <c r="F52" s="51">
        <v>0</v>
      </c>
      <c r="G52" s="53" t="s">
        <v>181</v>
      </c>
    </row>
    <row r="53" spans="1:7">
      <c r="A53" s="60" t="s">
        <v>368</v>
      </c>
      <c r="B53" s="19" t="s">
        <v>369</v>
      </c>
      <c r="C53" s="51">
        <v>0</v>
      </c>
      <c r="D53" s="52"/>
      <c r="F53" s="51">
        <v>0.12</v>
      </c>
      <c r="G53" s="53" t="s">
        <v>181</v>
      </c>
    </row>
    <row r="54" spans="1:7">
      <c r="A54" s="60" t="s">
        <v>67</v>
      </c>
      <c r="B54" s="19" t="s">
        <v>163</v>
      </c>
      <c r="C54" s="51">
        <v>-1</v>
      </c>
      <c r="D54" s="52"/>
      <c r="F54" s="51">
        <v>0</v>
      </c>
      <c r="G54" s="53" t="s">
        <v>181</v>
      </c>
    </row>
    <row r="55" spans="1:7">
      <c r="A55" s="60" t="s">
        <v>553</v>
      </c>
      <c r="B55" s="19" t="s">
        <v>554</v>
      </c>
      <c r="C55" s="51">
        <v>-0.5</v>
      </c>
      <c r="D55" s="52"/>
      <c r="F55" s="51">
        <v>0.67</v>
      </c>
      <c r="G55" s="53" t="s">
        <v>181</v>
      </c>
    </row>
    <row r="56" spans="1:7">
      <c r="A56" s="60" t="s">
        <v>33</v>
      </c>
      <c r="B56" s="19" t="s">
        <v>144</v>
      </c>
      <c r="C56" s="51">
        <v>-4</v>
      </c>
      <c r="D56" s="52"/>
      <c r="F56" s="51">
        <v>-0.68</v>
      </c>
      <c r="G56" s="53" t="s">
        <v>185</v>
      </c>
    </row>
    <row r="57" spans="1:7">
      <c r="A57" s="60" t="s">
        <v>88</v>
      </c>
      <c r="B57" s="19" t="s">
        <v>89</v>
      </c>
      <c r="C57" s="51">
        <v>-1</v>
      </c>
      <c r="D57" s="52"/>
      <c r="F57" s="51">
        <v>0</v>
      </c>
      <c r="G57" s="53" t="s">
        <v>185</v>
      </c>
    </row>
    <row r="58" spans="1:7">
      <c r="A58" s="60" t="s">
        <v>249</v>
      </c>
      <c r="B58" s="19" t="s">
        <v>250</v>
      </c>
      <c r="C58" s="51">
        <v>-10</v>
      </c>
      <c r="D58" s="52"/>
      <c r="F58" s="51">
        <v>0</v>
      </c>
      <c r="G58" s="53" t="s">
        <v>185</v>
      </c>
    </row>
    <row r="59" spans="1:7">
      <c r="A59" s="60" t="s">
        <v>287</v>
      </c>
      <c r="B59" s="19" t="s">
        <v>288</v>
      </c>
      <c r="C59" s="51">
        <v>-2</v>
      </c>
      <c r="D59" s="52"/>
      <c r="F59" s="51">
        <v>0</v>
      </c>
      <c r="G59" s="53" t="s">
        <v>185</v>
      </c>
    </row>
    <row r="60" spans="1:7">
      <c r="A60" s="60" t="s">
        <v>364</v>
      </c>
      <c r="B60" s="19" t="s">
        <v>365</v>
      </c>
      <c r="C60" s="51">
        <v>-4</v>
      </c>
      <c r="D60" s="52"/>
      <c r="F60" s="51">
        <v>0</v>
      </c>
      <c r="G60" s="53" t="s">
        <v>185</v>
      </c>
    </row>
    <row r="61" spans="1:7">
      <c r="A61" s="60" t="s">
        <v>368</v>
      </c>
      <c r="B61" s="19" t="s">
        <v>369</v>
      </c>
      <c r="C61" s="51">
        <v>0</v>
      </c>
      <c r="D61" s="52"/>
      <c r="F61" s="51">
        <v>4.4800000000000004</v>
      </c>
      <c r="G61" s="53" t="s">
        <v>185</v>
      </c>
    </row>
    <row r="62" spans="1:7">
      <c r="A62" s="60" t="s">
        <v>52</v>
      </c>
      <c r="B62" s="19" t="s">
        <v>141</v>
      </c>
      <c r="C62" s="51">
        <v>0</v>
      </c>
      <c r="D62" s="52"/>
      <c r="F62" s="51">
        <v>0.02</v>
      </c>
      <c r="G62" s="53" t="s">
        <v>185</v>
      </c>
    </row>
    <row r="63" spans="1:7">
      <c r="A63" s="60" t="s">
        <v>166</v>
      </c>
      <c r="B63" s="19" t="s">
        <v>513</v>
      </c>
      <c r="C63" s="51">
        <v>-1</v>
      </c>
      <c r="D63" s="52"/>
      <c r="F63" s="51">
        <v>0</v>
      </c>
      <c r="G63" s="53" t="s">
        <v>185</v>
      </c>
    </row>
    <row r="64" spans="1:7">
      <c r="A64" s="60" t="s">
        <v>584</v>
      </c>
      <c r="B64" s="19" t="s">
        <v>585</v>
      </c>
      <c r="C64" s="51">
        <v>0</v>
      </c>
      <c r="D64" s="52"/>
      <c r="F64" s="51">
        <v>-8.23</v>
      </c>
      <c r="G64" s="53" t="s">
        <v>185</v>
      </c>
    </row>
    <row r="65" spans="1:7">
      <c r="A65" s="60" t="s">
        <v>407</v>
      </c>
      <c r="B65" s="19" t="s">
        <v>408</v>
      </c>
      <c r="C65" s="52">
        <v>0</v>
      </c>
      <c r="D65" s="52">
        <v>2</v>
      </c>
      <c r="F65" s="52">
        <v>0</v>
      </c>
      <c r="G65" s="53" t="s">
        <v>648</v>
      </c>
    </row>
    <row r="66" spans="1:7">
      <c r="A66" s="60" t="s">
        <v>407</v>
      </c>
      <c r="B66" s="19" t="s">
        <v>408</v>
      </c>
      <c r="C66" s="52">
        <v>0</v>
      </c>
      <c r="D66" s="52">
        <v>2</v>
      </c>
      <c r="F66" s="52">
        <v>0</v>
      </c>
      <c r="G66" s="53" t="s">
        <v>649</v>
      </c>
    </row>
    <row r="67" spans="1:7">
      <c r="A67" s="60" t="s">
        <v>577</v>
      </c>
      <c r="B67" s="19" t="s">
        <v>650</v>
      </c>
      <c r="C67" s="51">
        <v>-0.5</v>
      </c>
      <c r="D67" s="52"/>
      <c r="F67" s="52">
        <v>0</v>
      </c>
      <c r="G67" s="53" t="s">
        <v>648</v>
      </c>
    </row>
    <row r="68" spans="1:7">
      <c r="A68" s="60" t="s">
        <v>507</v>
      </c>
      <c r="B68" s="19" t="s">
        <v>508</v>
      </c>
      <c r="C68" s="51">
        <v>-2</v>
      </c>
      <c r="D68" s="52"/>
      <c r="F68" s="52">
        <v>0</v>
      </c>
      <c r="G68" s="53" t="s">
        <v>651</v>
      </c>
    </row>
    <row r="69" spans="1:7">
      <c r="A69" s="60" t="s">
        <v>33</v>
      </c>
      <c r="B69" s="19" t="s">
        <v>144</v>
      </c>
      <c r="C69" s="51">
        <v>-4</v>
      </c>
      <c r="D69" s="52"/>
      <c r="F69" s="51">
        <v>-0.08</v>
      </c>
      <c r="G69" s="53" t="s">
        <v>600</v>
      </c>
    </row>
    <row r="70" spans="1:7">
      <c r="A70" s="60" t="s">
        <v>219</v>
      </c>
      <c r="B70" s="19" t="s">
        <v>220</v>
      </c>
      <c r="C70" s="51">
        <v>0</v>
      </c>
      <c r="D70" s="52"/>
      <c r="F70" s="51">
        <v>-0.10000000000000009</v>
      </c>
      <c r="G70" s="53" t="s">
        <v>600</v>
      </c>
    </row>
    <row r="71" spans="1:7">
      <c r="A71" s="60" t="s">
        <v>223</v>
      </c>
      <c r="B71" s="19" t="s">
        <v>224</v>
      </c>
      <c r="C71" s="51">
        <v>0</v>
      </c>
      <c r="D71" s="52"/>
      <c r="F71" s="51">
        <v>-0.25</v>
      </c>
      <c r="G71" s="53" t="s">
        <v>600</v>
      </c>
    </row>
    <row r="72" spans="1:7">
      <c r="A72" s="60" t="s">
        <v>155</v>
      </c>
      <c r="B72" s="19" t="s">
        <v>156</v>
      </c>
      <c r="C72" s="51">
        <v>0</v>
      </c>
      <c r="D72" s="52"/>
      <c r="F72" s="51">
        <v>-0.5</v>
      </c>
      <c r="G72" s="53" t="s">
        <v>600</v>
      </c>
    </row>
    <row r="73" spans="1:7">
      <c r="A73" s="60" t="s">
        <v>233</v>
      </c>
      <c r="B73" s="19" t="s">
        <v>234</v>
      </c>
      <c r="C73" s="51">
        <v>-1</v>
      </c>
      <c r="D73" s="52"/>
      <c r="F73" s="51">
        <v>0</v>
      </c>
      <c r="G73" s="53" t="s">
        <v>600</v>
      </c>
    </row>
    <row r="74" spans="1:7">
      <c r="A74" s="60" t="s">
        <v>235</v>
      </c>
      <c r="B74" s="19" t="s">
        <v>236</v>
      </c>
      <c r="C74" s="51">
        <v>-1</v>
      </c>
      <c r="D74" s="52"/>
      <c r="F74" s="51">
        <v>0</v>
      </c>
      <c r="G74" s="53" t="s">
        <v>600</v>
      </c>
    </row>
    <row r="75" spans="1:7">
      <c r="A75" s="60" t="s">
        <v>241</v>
      </c>
      <c r="B75" s="19" t="s">
        <v>242</v>
      </c>
      <c r="C75" s="51">
        <v>0</v>
      </c>
      <c r="D75" s="52"/>
      <c r="F75" s="51">
        <v>0.22999999999999998</v>
      </c>
      <c r="G75" s="53" t="s">
        <v>600</v>
      </c>
    </row>
    <row r="76" spans="1:7">
      <c r="A76" s="60" t="s">
        <v>86</v>
      </c>
      <c r="B76" s="19" t="s">
        <v>87</v>
      </c>
      <c r="C76" s="51">
        <v>0</v>
      </c>
      <c r="D76" s="52"/>
      <c r="F76" s="51">
        <v>0.27999999999999936</v>
      </c>
      <c r="G76" s="53" t="s">
        <v>600</v>
      </c>
    </row>
    <row r="77" spans="1:7">
      <c r="A77" s="60" t="s">
        <v>35</v>
      </c>
      <c r="B77" s="19" t="s">
        <v>36</v>
      </c>
      <c r="C77" s="51">
        <v>-2</v>
      </c>
      <c r="D77" s="52"/>
      <c r="F77" s="51">
        <v>0</v>
      </c>
      <c r="G77" s="53" t="s">
        <v>600</v>
      </c>
    </row>
    <row r="78" spans="1:7">
      <c r="A78" s="60" t="s">
        <v>249</v>
      </c>
      <c r="B78" s="19" t="s">
        <v>250</v>
      </c>
      <c r="C78" s="51">
        <v>-9</v>
      </c>
      <c r="D78" s="52"/>
      <c r="F78" s="51">
        <v>0</v>
      </c>
      <c r="G78" s="53" t="s">
        <v>600</v>
      </c>
    </row>
    <row r="79" spans="1:7">
      <c r="A79" s="60" t="s">
        <v>251</v>
      </c>
      <c r="B79" s="19" t="s">
        <v>252</v>
      </c>
      <c r="C79" s="51">
        <v>-2</v>
      </c>
      <c r="D79" s="52"/>
      <c r="F79" s="51">
        <v>0</v>
      </c>
      <c r="G79" s="53" t="s">
        <v>600</v>
      </c>
    </row>
    <row r="80" spans="1:7">
      <c r="A80" s="60" t="s">
        <v>253</v>
      </c>
      <c r="B80" s="19" t="s">
        <v>254</v>
      </c>
      <c r="C80" s="51">
        <v>-5</v>
      </c>
      <c r="D80" s="52"/>
      <c r="F80" s="51">
        <v>0</v>
      </c>
      <c r="G80" s="53" t="s">
        <v>600</v>
      </c>
    </row>
    <row r="81" spans="1:7">
      <c r="A81" s="60" t="s">
        <v>257</v>
      </c>
      <c r="B81" s="19" t="s">
        <v>258</v>
      </c>
      <c r="C81" s="51">
        <v>-3</v>
      </c>
      <c r="D81" s="52"/>
      <c r="F81" s="51">
        <v>0</v>
      </c>
      <c r="G81" s="53" t="s">
        <v>600</v>
      </c>
    </row>
    <row r="82" spans="1:7">
      <c r="A82" s="60" t="s">
        <v>169</v>
      </c>
      <c r="B82" s="19" t="s">
        <v>170</v>
      </c>
      <c r="C82" s="51">
        <v>-4</v>
      </c>
      <c r="D82" s="52"/>
      <c r="F82" s="51">
        <v>0</v>
      </c>
      <c r="G82" s="53" t="s">
        <v>600</v>
      </c>
    </row>
    <row r="83" spans="1:7">
      <c r="A83" s="60" t="s">
        <v>261</v>
      </c>
      <c r="B83" s="19" t="s">
        <v>262</v>
      </c>
      <c r="C83" s="51">
        <v>-2</v>
      </c>
      <c r="D83" s="52"/>
      <c r="F83" s="51">
        <v>0</v>
      </c>
      <c r="G83" s="53" t="s">
        <v>600</v>
      </c>
    </row>
    <row r="84" spans="1:7">
      <c r="A84" s="60" t="s">
        <v>276</v>
      </c>
      <c r="B84" s="19" t="s">
        <v>277</v>
      </c>
      <c r="C84" s="51">
        <v>-1</v>
      </c>
      <c r="D84" s="52"/>
      <c r="F84" s="51">
        <v>0</v>
      </c>
      <c r="G84" s="53" t="s">
        <v>600</v>
      </c>
    </row>
    <row r="85" spans="1:7">
      <c r="A85" s="60" t="s">
        <v>281</v>
      </c>
      <c r="B85" s="19" t="s">
        <v>282</v>
      </c>
      <c r="C85" s="51">
        <v>-3</v>
      </c>
      <c r="D85" s="52"/>
      <c r="F85" s="51">
        <v>0</v>
      </c>
      <c r="G85" s="53" t="s">
        <v>600</v>
      </c>
    </row>
    <row r="86" spans="1:7">
      <c r="A86" s="60" t="s">
        <v>291</v>
      </c>
      <c r="B86" s="19" t="s">
        <v>292</v>
      </c>
      <c r="C86" s="51">
        <v>0</v>
      </c>
      <c r="D86" s="52"/>
      <c r="F86" s="51">
        <v>-0.21999999999999997</v>
      </c>
      <c r="G86" s="53" t="s">
        <v>600</v>
      </c>
    </row>
    <row r="87" spans="1:7">
      <c r="A87" s="60" t="s">
        <v>297</v>
      </c>
      <c r="B87" s="19" t="s">
        <v>298</v>
      </c>
      <c r="C87" s="51">
        <v>0</v>
      </c>
      <c r="D87" s="52"/>
      <c r="F87" s="51">
        <v>-0.22</v>
      </c>
      <c r="G87" s="53" t="s">
        <v>600</v>
      </c>
    </row>
    <row r="88" spans="1:7">
      <c r="A88" s="60" t="s">
        <v>168</v>
      </c>
      <c r="B88" s="19" t="s">
        <v>152</v>
      </c>
      <c r="C88" s="51">
        <v>-2</v>
      </c>
      <c r="D88" s="52"/>
      <c r="F88" s="51">
        <v>0</v>
      </c>
      <c r="G88" s="53" t="s">
        <v>600</v>
      </c>
    </row>
    <row r="89" spans="1:7">
      <c r="A89" s="60" t="s">
        <v>310</v>
      </c>
      <c r="B89" s="19" t="s">
        <v>311</v>
      </c>
      <c r="C89" s="51">
        <v>0</v>
      </c>
      <c r="D89" s="52"/>
      <c r="F89" s="51">
        <v>-0.3</v>
      </c>
      <c r="G89" s="53" t="s">
        <v>600</v>
      </c>
    </row>
    <row r="90" spans="1:7">
      <c r="A90" s="60" t="s">
        <v>43</v>
      </c>
      <c r="B90" s="19" t="s">
        <v>95</v>
      </c>
      <c r="C90" s="51">
        <v>-3</v>
      </c>
      <c r="D90" s="52"/>
      <c r="F90" s="51">
        <v>-0.5</v>
      </c>
      <c r="G90" s="53" t="s">
        <v>600</v>
      </c>
    </row>
    <row r="91" spans="1:7">
      <c r="A91" s="60" t="s">
        <v>337</v>
      </c>
      <c r="B91" s="19" t="s">
        <v>338</v>
      </c>
      <c r="C91" s="51">
        <v>-1</v>
      </c>
      <c r="D91" s="52"/>
      <c r="F91" s="51">
        <v>0</v>
      </c>
      <c r="G91" s="53" t="s">
        <v>600</v>
      </c>
    </row>
    <row r="92" spans="1:7">
      <c r="A92" s="60" t="s">
        <v>48</v>
      </c>
      <c r="B92" s="19" t="s">
        <v>97</v>
      </c>
      <c r="C92" s="51">
        <v>-2</v>
      </c>
      <c r="D92" s="52"/>
      <c r="F92" s="51">
        <v>0</v>
      </c>
      <c r="G92" s="53" t="s">
        <v>600</v>
      </c>
    </row>
    <row r="93" spans="1:7">
      <c r="A93" s="60" t="s">
        <v>343</v>
      </c>
      <c r="B93" s="19" t="s">
        <v>344</v>
      </c>
      <c r="C93" s="51">
        <v>-0.5</v>
      </c>
      <c r="D93" s="52"/>
      <c r="F93" s="51">
        <v>4.82</v>
      </c>
      <c r="G93" s="53" t="s">
        <v>600</v>
      </c>
    </row>
    <row r="94" spans="1:7">
      <c r="A94" s="60" t="s">
        <v>345</v>
      </c>
      <c r="B94" s="19" t="s">
        <v>346</v>
      </c>
      <c r="C94" s="51">
        <v>0</v>
      </c>
      <c r="D94" s="52"/>
      <c r="F94" s="51">
        <v>0.35000000000000009</v>
      </c>
      <c r="G94" s="53" t="s">
        <v>600</v>
      </c>
    </row>
    <row r="95" spans="1:7">
      <c r="A95" s="60" t="s">
        <v>347</v>
      </c>
      <c r="B95" s="19" t="s">
        <v>601</v>
      </c>
      <c r="C95" s="51">
        <v>-4</v>
      </c>
      <c r="D95" s="52"/>
      <c r="F95" s="51">
        <v>0</v>
      </c>
      <c r="G95" s="53" t="s">
        <v>600</v>
      </c>
    </row>
    <row r="96" spans="1:7">
      <c r="A96" s="60" t="s">
        <v>167</v>
      </c>
      <c r="B96" s="19" t="s">
        <v>172</v>
      </c>
      <c r="C96" s="51">
        <v>-3</v>
      </c>
      <c r="D96" s="52"/>
      <c r="F96" s="51">
        <v>0</v>
      </c>
      <c r="G96" s="53" t="s">
        <v>600</v>
      </c>
    </row>
    <row r="97" spans="1:7">
      <c r="A97" s="60" t="s">
        <v>352</v>
      </c>
      <c r="B97" s="19" t="s">
        <v>353</v>
      </c>
      <c r="C97" s="51">
        <v>1</v>
      </c>
      <c r="D97" s="52"/>
      <c r="F97" s="51">
        <v>0</v>
      </c>
      <c r="G97" s="53" t="s">
        <v>600</v>
      </c>
    </row>
    <row r="98" spans="1:7">
      <c r="A98" s="60" t="s">
        <v>356</v>
      </c>
      <c r="B98" s="19" t="s">
        <v>357</v>
      </c>
      <c r="C98" s="51">
        <v>0</v>
      </c>
      <c r="D98" s="52"/>
      <c r="F98" s="51">
        <v>-1</v>
      </c>
      <c r="G98" s="53" t="s">
        <v>600</v>
      </c>
    </row>
    <row r="99" spans="1:7">
      <c r="A99" s="60" t="s">
        <v>362</v>
      </c>
      <c r="B99" s="19" t="s">
        <v>363</v>
      </c>
      <c r="C99" s="51">
        <v>-1</v>
      </c>
      <c r="D99" s="52"/>
      <c r="F99" s="51">
        <v>0</v>
      </c>
      <c r="G99" s="53" t="s">
        <v>600</v>
      </c>
    </row>
    <row r="100" spans="1:7">
      <c r="A100" s="60" t="s">
        <v>50</v>
      </c>
      <c r="B100" s="19" t="s">
        <v>100</v>
      </c>
      <c r="C100" s="51">
        <v>-1</v>
      </c>
      <c r="D100" s="52"/>
      <c r="F100" s="51">
        <v>0</v>
      </c>
      <c r="G100" s="53" t="s">
        <v>600</v>
      </c>
    </row>
    <row r="101" spans="1:7">
      <c r="A101" s="60" t="s">
        <v>366</v>
      </c>
      <c r="B101" s="19" t="s">
        <v>367</v>
      </c>
      <c r="C101" s="51">
        <v>0</v>
      </c>
      <c r="D101" s="52"/>
      <c r="F101" s="51">
        <v>-0.02</v>
      </c>
      <c r="G101" s="53" t="s">
        <v>600</v>
      </c>
    </row>
    <row r="102" spans="1:7">
      <c r="A102" s="60" t="s">
        <v>368</v>
      </c>
      <c r="B102" s="19" t="s">
        <v>369</v>
      </c>
      <c r="C102" s="51">
        <v>-2</v>
      </c>
      <c r="D102" s="52"/>
      <c r="F102" s="51">
        <v>1.6500000000000004</v>
      </c>
      <c r="G102" s="53" t="s">
        <v>600</v>
      </c>
    </row>
    <row r="103" spans="1:7">
      <c r="A103" s="60" t="s">
        <v>379</v>
      </c>
      <c r="B103" s="19" t="s">
        <v>380</v>
      </c>
      <c r="C103" s="51">
        <v>0</v>
      </c>
      <c r="D103" s="52"/>
      <c r="F103" s="51">
        <v>-4.9999999999999822E-2</v>
      </c>
      <c r="G103" s="53" t="s">
        <v>600</v>
      </c>
    </row>
    <row r="104" spans="1:7">
      <c r="A104" s="60" t="s">
        <v>383</v>
      </c>
      <c r="B104" s="19" t="s">
        <v>384</v>
      </c>
      <c r="C104" s="51">
        <v>0</v>
      </c>
      <c r="D104" s="52"/>
      <c r="F104" s="51">
        <v>-0.22999999999999998</v>
      </c>
      <c r="G104" s="53" t="s">
        <v>600</v>
      </c>
    </row>
    <row r="105" spans="1:7">
      <c r="A105" s="60" t="s">
        <v>51</v>
      </c>
      <c r="B105" s="19" t="s">
        <v>153</v>
      </c>
      <c r="C105" s="51">
        <v>-1</v>
      </c>
      <c r="D105" s="52"/>
      <c r="F105" s="51">
        <v>-1.23</v>
      </c>
      <c r="G105" s="53" t="s">
        <v>600</v>
      </c>
    </row>
    <row r="106" spans="1:7">
      <c r="A106" s="60" t="s">
        <v>52</v>
      </c>
      <c r="B106" s="19" t="s">
        <v>141</v>
      </c>
      <c r="C106" s="51">
        <v>-1</v>
      </c>
      <c r="D106" s="52"/>
      <c r="F106" s="51">
        <v>0</v>
      </c>
      <c r="G106" s="53" t="s">
        <v>600</v>
      </c>
    </row>
    <row r="107" spans="1:7">
      <c r="A107" s="60" t="s">
        <v>389</v>
      </c>
      <c r="B107" s="19" t="s">
        <v>390</v>
      </c>
      <c r="C107" s="51">
        <v>-1</v>
      </c>
      <c r="D107" s="52"/>
      <c r="F107" s="51">
        <v>0</v>
      </c>
      <c r="G107" s="53" t="s">
        <v>600</v>
      </c>
    </row>
    <row r="108" spans="1:7">
      <c r="A108" s="60" t="s">
        <v>407</v>
      </c>
      <c r="B108" s="19" t="s">
        <v>408</v>
      </c>
      <c r="C108" s="51">
        <v>8</v>
      </c>
      <c r="D108" s="52"/>
      <c r="F108" s="51">
        <v>0</v>
      </c>
      <c r="G108" s="53" t="s">
        <v>600</v>
      </c>
    </row>
    <row r="109" spans="1:7">
      <c r="A109" s="60" t="s">
        <v>425</v>
      </c>
      <c r="B109" s="19" t="s">
        <v>426</v>
      </c>
      <c r="C109" s="51">
        <v>0</v>
      </c>
      <c r="D109" s="52"/>
      <c r="F109" s="51">
        <v>0.23</v>
      </c>
      <c r="G109" s="53" t="s">
        <v>600</v>
      </c>
    </row>
    <row r="110" spans="1:7">
      <c r="A110" s="60" t="s">
        <v>429</v>
      </c>
      <c r="B110" s="19" t="s">
        <v>430</v>
      </c>
      <c r="C110" s="51">
        <v>-1</v>
      </c>
      <c r="D110" s="52"/>
      <c r="F110" s="51">
        <v>0</v>
      </c>
      <c r="G110" s="53" t="s">
        <v>600</v>
      </c>
    </row>
    <row r="111" spans="1:7">
      <c r="A111" s="60" t="s">
        <v>433</v>
      </c>
      <c r="B111" s="19" t="s">
        <v>434</v>
      </c>
      <c r="C111" s="51">
        <v>0</v>
      </c>
      <c r="D111" s="52"/>
      <c r="F111" s="51">
        <v>0.12000000000000011</v>
      </c>
      <c r="G111" s="53" t="s">
        <v>600</v>
      </c>
    </row>
    <row r="112" spans="1:7">
      <c r="A112" s="60" t="s">
        <v>437</v>
      </c>
      <c r="B112" s="19" t="s">
        <v>438</v>
      </c>
      <c r="C112" s="51">
        <v>-1</v>
      </c>
      <c r="D112" s="52"/>
      <c r="F112" s="51">
        <v>0</v>
      </c>
      <c r="G112" s="53" t="s">
        <v>600</v>
      </c>
    </row>
    <row r="113" spans="1:7">
      <c r="A113" s="60" t="s">
        <v>441</v>
      </c>
      <c r="B113" s="19" t="s">
        <v>442</v>
      </c>
      <c r="C113" s="51">
        <v>0</v>
      </c>
      <c r="D113" s="52"/>
      <c r="F113" s="51">
        <v>6.0000000000000497E-2</v>
      </c>
      <c r="G113" s="53" t="s">
        <v>600</v>
      </c>
    </row>
    <row r="114" spans="1:7">
      <c r="A114" s="60" t="s">
        <v>55</v>
      </c>
      <c r="B114" s="19" t="s">
        <v>107</v>
      </c>
      <c r="C114" s="51">
        <v>-2</v>
      </c>
      <c r="D114" s="52"/>
      <c r="F114" s="51">
        <v>0</v>
      </c>
      <c r="G114" s="53" t="s">
        <v>600</v>
      </c>
    </row>
    <row r="115" spans="1:7">
      <c r="A115" s="60" t="s">
        <v>447</v>
      </c>
      <c r="B115" s="19" t="s">
        <v>448</v>
      </c>
      <c r="C115" s="51">
        <v>-1</v>
      </c>
      <c r="D115" s="52"/>
      <c r="F115" s="51">
        <v>0</v>
      </c>
      <c r="G115" s="53" t="s">
        <v>600</v>
      </c>
    </row>
    <row r="116" spans="1:7">
      <c r="A116" s="60" t="s">
        <v>147</v>
      </c>
      <c r="B116" s="19" t="s">
        <v>178</v>
      </c>
      <c r="C116" s="51">
        <v>-3</v>
      </c>
      <c r="D116" s="52"/>
      <c r="F116" s="51">
        <v>0</v>
      </c>
      <c r="G116" s="53" t="s">
        <v>600</v>
      </c>
    </row>
    <row r="117" spans="1:7">
      <c r="A117" s="60" t="s">
        <v>467</v>
      </c>
      <c r="B117" s="19" t="s">
        <v>468</v>
      </c>
      <c r="C117" s="51">
        <v>-1</v>
      </c>
      <c r="D117" s="52"/>
      <c r="F117" s="51">
        <v>0</v>
      </c>
      <c r="G117" s="53" t="s">
        <v>600</v>
      </c>
    </row>
    <row r="118" spans="1:7">
      <c r="A118" s="60" t="s">
        <v>57</v>
      </c>
      <c r="B118" s="19" t="s">
        <v>58</v>
      </c>
      <c r="C118" s="51">
        <v>-1</v>
      </c>
      <c r="D118" s="52"/>
      <c r="F118" s="51">
        <v>0</v>
      </c>
      <c r="G118" s="53" t="s">
        <v>600</v>
      </c>
    </row>
    <row r="119" spans="1:7">
      <c r="A119" s="60" t="s">
        <v>59</v>
      </c>
      <c r="B119" s="19" t="s">
        <v>108</v>
      </c>
      <c r="C119" s="51">
        <v>-1</v>
      </c>
      <c r="D119" s="52"/>
      <c r="F119" s="51">
        <v>0</v>
      </c>
      <c r="G119" s="53" t="s">
        <v>600</v>
      </c>
    </row>
    <row r="120" spans="1:7">
      <c r="A120" s="60" t="s">
        <v>473</v>
      </c>
      <c r="B120" s="19" t="s">
        <v>474</v>
      </c>
      <c r="C120" s="51">
        <v>0</v>
      </c>
      <c r="D120" s="52"/>
      <c r="F120" s="51">
        <v>-0.16999999999999993</v>
      </c>
      <c r="G120" s="53" t="s">
        <v>600</v>
      </c>
    </row>
    <row r="121" spans="1:7">
      <c r="A121" s="60" t="s">
        <v>60</v>
      </c>
      <c r="B121" s="19" t="s">
        <v>143</v>
      </c>
      <c r="C121" s="51">
        <v>-6</v>
      </c>
      <c r="D121" s="52"/>
      <c r="F121" s="51">
        <v>0</v>
      </c>
      <c r="G121" s="53" t="s">
        <v>600</v>
      </c>
    </row>
    <row r="122" spans="1:7">
      <c r="A122" s="60" t="s">
        <v>486</v>
      </c>
      <c r="B122" s="19" t="s">
        <v>487</v>
      </c>
      <c r="C122" s="51">
        <v>-3</v>
      </c>
      <c r="D122" s="52"/>
      <c r="F122" s="51">
        <v>0</v>
      </c>
      <c r="G122" s="53" t="s">
        <v>600</v>
      </c>
    </row>
    <row r="123" spans="1:7">
      <c r="A123" s="60" t="s">
        <v>112</v>
      </c>
      <c r="B123" s="19" t="s">
        <v>154</v>
      </c>
      <c r="C123" s="51">
        <v>-2</v>
      </c>
      <c r="D123" s="52"/>
      <c r="F123" s="51">
        <v>0</v>
      </c>
      <c r="G123" s="53" t="s">
        <v>600</v>
      </c>
    </row>
    <row r="124" spans="1:7">
      <c r="A124" s="60" t="s">
        <v>496</v>
      </c>
      <c r="B124" s="19" t="s">
        <v>497</v>
      </c>
      <c r="C124" s="51">
        <v>-1</v>
      </c>
      <c r="D124" s="52"/>
      <c r="F124" s="51">
        <v>0</v>
      </c>
      <c r="G124" s="53" t="s">
        <v>600</v>
      </c>
    </row>
    <row r="125" spans="1:7">
      <c r="A125" s="60" t="s">
        <v>499</v>
      </c>
      <c r="B125" s="19" t="s">
        <v>500</v>
      </c>
      <c r="C125" s="51">
        <v>0</v>
      </c>
      <c r="D125" s="52"/>
      <c r="F125" s="51">
        <v>5.0000000000000044E-2</v>
      </c>
      <c r="G125" s="53" t="s">
        <v>600</v>
      </c>
    </row>
    <row r="126" spans="1:7">
      <c r="A126" s="60" t="s">
        <v>501</v>
      </c>
      <c r="B126" s="19" t="s">
        <v>502</v>
      </c>
      <c r="C126" s="51">
        <v>0</v>
      </c>
      <c r="D126" s="52"/>
      <c r="F126" s="51">
        <v>-0.20000000000000018</v>
      </c>
      <c r="G126" s="53" t="s">
        <v>600</v>
      </c>
    </row>
    <row r="127" spans="1:7">
      <c r="A127" s="60" t="s">
        <v>503</v>
      </c>
      <c r="B127" s="19" t="s">
        <v>504</v>
      </c>
      <c r="C127" s="51">
        <v>-2</v>
      </c>
      <c r="D127" s="52"/>
      <c r="F127" s="51">
        <v>0</v>
      </c>
      <c r="G127" s="53" t="s">
        <v>600</v>
      </c>
    </row>
    <row r="128" spans="1:7">
      <c r="A128" s="60" t="s">
        <v>507</v>
      </c>
      <c r="B128" s="19" t="s">
        <v>508</v>
      </c>
      <c r="C128" s="51">
        <v>-5</v>
      </c>
      <c r="D128" s="52"/>
      <c r="F128" s="51">
        <v>0</v>
      </c>
      <c r="G128" s="53" t="s">
        <v>600</v>
      </c>
    </row>
    <row r="129" spans="1:7">
      <c r="A129" s="60" t="s">
        <v>70</v>
      </c>
      <c r="B129" s="19" t="s">
        <v>133</v>
      </c>
      <c r="C129" s="51">
        <v>-2</v>
      </c>
      <c r="D129" s="52"/>
      <c r="F129" s="51">
        <v>0</v>
      </c>
      <c r="G129" s="53" t="s">
        <v>600</v>
      </c>
    </row>
    <row r="130" spans="1:7">
      <c r="A130" s="60" t="s">
        <v>71</v>
      </c>
      <c r="B130" s="19" t="s">
        <v>118</v>
      </c>
      <c r="C130" s="51">
        <v>0</v>
      </c>
      <c r="D130" s="52"/>
      <c r="F130" s="51">
        <v>-0.5</v>
      </c>
      <c r="G130" s="53" t="s">
        <v>600</v>
      </c>
    </row>
    <row r="131" spans="1:7">
      <c r="A131" s="60" t="s">
        <v>516</v>
      </c>
      <c r="B131" s="19" t="s">
        <v>517</v>
      </c>
      <c r="C131" s="51">
        <v>-4</v>
      </c>
      <c r="D131" s="52"/>
      <c r="F131" s="51">
        <v>0</v>
      </c>
      <c r="G131" s="53" t="s">
        <v>600</v>
      </c>
    </row>
    <row r="132" spans="1:7">
      <c r="A132" s="60" t="s">
        <v>72</v>
      </c>
      <c r="B132" s="19" t="s">
        <v>119</v>
      </c>
      <c r="C132" s="51">
        <v>0</v>
      </c>
      <c r="D132" s="52"/>
      <c r="F132" s="51">
        <v>-0.21999999999999997</v>
      </c>
      <c r="G132" s="53" t="s">
        <v>600</v>
      </c>
    </row>
    <row r="133" spans="1:7">
      <c r="A133" s="60" t="s">
        <v>522</v>
      </c>
      <c r="B133" s="19" t="s">
        <v>523</v>
      </c>
      <c r="C133" s="51">
        <v>-1</v>
      </c>
      <c r="D133" s="52"/>
      <c r="F133" s="51">
        <v>0</v>
      </c>
      <c r="G133" s="53" t="s">
        <v>600</v>
      </c>
    </row>
    <row r="134" spans="1:7">
      <c r="A134" s="60" t="s">
        <v>120</v>
      </c>
      <c r="B134" s="19" t="s">
        <v>121</v>
      </c>
      <c r="C134" s="51">
        <v>-1</v>
      </c>
      <c r="D134" s="52"/>
      <c r="F134" s="51">
        <v>0</v>
      </c>
      <c r="G134" s="53" t="s">
        <v>600</v>
      </c>
    </row>
    <row r="135" spans="1:7">
      <c r="A135" s="60" t="s">
        <v>526</v>
      </c>
      <c r="B135" s="19" t="s">
        <v>527</v>
      </c>
      <c r="C135" s="51">
        <v>0</v>
      </c>
      <c r="D135" s="52"/>
      <c r="F135" s="51">
        <v>-0.20000000000000018</v>
      </c>
      <c r="G135" s="53" t="s">
        <v>600</v>
      </c>
    </row>
    <row r="136" spans="1:7">
      <c r="A136" s="60" t="s">
        <v>528</v>
      </c>
      <c r="B136" s="19" t="s">
        <v>529</v>
      </c>
      <c r="C136" s="51">
        <v>-1</v>
      </c>
      <c r="D136" s="52"/>
      <c r="F136" s="51">
        <v>0</v>
      </c>
      <c r="G136" s="53" t="s">
        <v>600</v>
      </c>
    </row>
    <row r="137" spans="1:7">
      <c r="A137" s="60" t="s">
        <v>530</v>
      </c>
      <c r="B137" s="19" t="s">
        <v>531</v>
      </c>
      <c r="C137" s="51">
        <v>0</v>
      </c>
      <c r="D137" s="52"/>
      <c r="F137" s="51">
        <v>4.9999999999999822E-2</v>
      </c>
      <c r="G137" s="53" t="s">
        <v>600</v>
      </c>
    </row>
    <row r="138" spans="1:7">
      <c r="A138" s="60" t="s">
        <v>537</v>
      </c>
      <c r="B138" s="19" t="s">
        <v>538</v>
      </c>
      <c r="C138" s="51">
        <v>-1</v>
      </c>
      <c r="D138" s="52"/>
      <c r="F138" s="51">
        <v>1.1300000000000008</v>
      </c>
      <c r="G138" s="53" t="s">
        <v>600</v>
      </c>
    </row>
    <row r="139" spans="1:7">
      <c r="A139" s="60" t="s">
        <v>543</v>
      </c>
      <c r="B139" s="19" t="s">
        <v>544</v>
      </c>
      <c r="C139" s="51">
        <v>-8</v>
      </c>
      <c r="D139" s="52"/>
      <c r="F139" s="51">
        <v>0</v>
      </c>
      <c r="G139" s="53" t="s">
        <v>600</v>
      </c>
    </row>
    <row r="140" spans="1:7">
      <c r="A140" s="60" t="s">
        <v>553</v>
      </c>
      <c r="B140" s="19" t="s">
        <v>554</v>
      </c>
      <c r="C140" s="51">
        <v>-0.5</v>
      </c>
      <c r="D140" s="52"/>
      <c r="F140" s="51">
        <v>1</v>
      </c>
      <c r="G140" s="53" t="s">
        <v>600</v>
      </c>
    </row>
    <row r="141" spans="1:7">
      <c r="A141" s="60" t="s">
        <v>124</v>
      </c>
      <c r="B141" s="19" t="s">
        <v>125</v>
      </c>
      <c r="C141" s="51">
        <v>-1</v>
      </c>
      <c r="D141" s="52"/>
      <c r="F141" s="51">
        <v>0</v>
      </c>
      <c r="G141" s="53" t="s">
        <v>600</v>
      </c>
    </row>
    <row r="142" spans="1:7">
      <c r="A142" s="60" t="s">
        <v>575</v>
      </c>
      <c r="B142" s="19" t="s">
        <v>576</v>
      </c>
      <c r="C142" s="51">
        <v>-1</v>
      </c>
      <c r="D142" s="52"/>
      <c r="F142" s="51">
        <v>0</v>
      </c>
      <c r="G142" s="53" t="s">
        <v>600</v>
      </c>
    </row>
    <row r="143" spans="1:7">
      <c r="A143" s="60" t="s">
        <v>80</v>
      </c>
      <c r="B143" s="19" t="s">
        <v>149</v>
      </c>
      <c r="C143" s="51">
        <v>-1</v>
      </c>
      <c r="D143" s="52"/>
      <c r="F143" s="51">
        <v>0</v>
      </c>
      <c r="G143" s="53" t="s">
        <v>600</v>
      </c>
    </row>
    <row r="144" spans="1:7">
      <c r="A144" s="60"/>
      <c r="C144" s="51"/>
      <c r="D144" s="52"/>
      <c r="F144" s="51"/>
      <c r="G144" s="53"/>
    </row>
    <row r="145" spans="1:7">
      <c r="A145" s="2" t="s">
        <v>10</v>
      </c>
      <c r="B145"/>
      <c r="C145" s="12"/>
      <c r="D145" s="12"/>
      <c r="E145" s="12"/>
      <c r="F145" s="12"/>
      <c r="G145" s="12"/>
    </row>
    <row r="146" spans="1:7">
      <c r="A146" s="2" t="s">
        <v>1</v>
      </c>
      <c r="B146"/>
      <c r="C146" s="12"/>
      <c r="D146" s="12"/>
      <c r="E146" s="12"/>
      <c r="F146" s="12"/>
      <c r="G146" s="12"/>
    </row>
    <row r="147" spans="1:7">
      <c r="A147" s="2" t="s">
        <v>189</v>
      </c>
      <c r="B147"/>
      <c r="C147" s="12"/>
      <c r="D147" s="12"/>
      <c r="E147" s="12"/>
      <c r="F147" s="12"/>
      <c r="G147" s="12"/>
    </row>
    <row r="148" spans="1:7">
      <c r="A148"/>
      <c r="B148"/>
      <c r="C148" s="12"/>
      <c r="D148" s="12"/>
      <c r="E148" s="12"/>
      <c r="F148" s="12"/>
      <c r="G148" s="12"/>
    </row>
    <row r="149" spans="1:7">
      <c r="A149" s="60"/>
      <c r="C149" s="51"/>
      <c r="D149" s="52"/>
      <c r="F149" s="51"/>
      <c r="G149" s="53"/>
    </row>
    <row r="150" spans="1:7">
      <c r="A150" s="60"/>
      <c r="C150" s="51"/>
      <c r="D150" s="52"/>
      <c r="F150" s="51"/>
      <c r="G150" s="53"/>
    </row>
    <row r="151" spans="1:7">
      <c r="A151" s="60"/>
      <c r="C151" s="51"/>
      <c r="D151" s="52"/>
      <c r="F151" s="51"/>
      <c r="G151" s="53"/>
    </row>
    <row r="152" spans="1:7">
      <c r="A152" s="61" t="s">
        <v>52</v>
      </c>
      <c r="B152" s="49" t="s">
        <v>141</v>
      </c>
      <c r="C152" s="49">
        <v>-1</v>
      </c>
      <c r="D152" s="49"/>
      <c r="F152" s="49">
        <v>0</v>
      </c>
      <c r="G152" s="53" t="s">
        <v>185</v>
      </c>
    </row>
    <row r="153" spans="1:7">
      <c r="A153" s="61" t="s">
        <v>484</v>
      </c>
      <c r="B153" s="49" t="s">
        <v>485</v>
      </c>
      <c r="C153" s="49">
        <v>-0.5</v>
      </c>
      <c r="D153" s="49"/>
      <c r="F153" s="49">
        <v>0</v>
      </c>
      <c r="G153" s="53" t="s">
        <v>185</v>
      </c>
    </row>
    <row r="154" spans="1:7">
      <c r="A154" s="61" t="s">
        <v>122</v>
      </c>
      <c r="B154" s="49" t="s">
        <v>123</v>
      </c>
      <c r="C154" s="49">
        <v>-1</v>
      </c>
      <c r="D154" s="49"/>
      <c r="F154" s="49">
        <v>0</v>
      </c>
      <c r="G154" s="53" t="s">
        <v>600</v>
      </c>
    </row>
    <row r="155" spans="1:7">
      <c r="A155" s="61" t="s">
        <v>221</v>
      </c>
      <c r="B155" s="49" t="s">
        <v>222</v>
      </c>
      <c r="C155" s="49">
        <v>-5</v>
      </c>
      <c r="D155" s="49"/>
      <c r="F155" s="49">
        <v>0</v>
      </c>
      <c r="G155" s="53" t="s">
        <v>603</v>
      </c>
    </row>
    <row r="156" spans="1:7">
      <c r="A156" s="61" t="s">
        <v>155</v>
      </c>
      <c r="B156" s="49" t="s">
        <v>156</v>
      </c>
      <c r="C156" s="49">
        <v>-1</v>
      </c>
      <c r="D156" s="49"/>
      <c r="F156" s="49">
        <v>0</v>
      </c>
      <c r="G156" s="53" t="s">
        <v>603</v>
      </c>
    </row>
    <row r="157" spans="1:7">
      <c r="A157" s="61" t="s">
        <v>37</v>
      </c>
      <c r="B157" s="49" t="s">
        <v>136</v>
      </c>
      <c r="C157" s="49">
        <v>-2</v>
      </c>
      <c r="D157" s="49"/>
      <c r="F157" s="49">
        <v>0</v>
      </c>
      <c r="G157" s="53" t="s">
        <v>603</v>
      </c>
    </row>
    <row r="158" spans="1:7">
      <c r="A158" s="61" t="s">
        <v>272</v>
      </c>
      <c r="B158" s="49" t="s">
        <v>273</v>
      </c>
      <c r="C158" s="49">
        <v>0</v>
      </c>
      <c r="D158" s="49"/>
      <c r="F158" s="49">
        <v>0</v>
      </c>
      <c r="G158" s="53" t="s">
        <v>603</v>
      </c>
    </row>
    <row r="159" spans="1:7">
      <c r="A159" s="61" t="s">
        <v>43</v>
      </c>
      <c r="B159" s="49" t="s">
        <v>95</v>
      </c>
      <c r="C159" s="49">
        <v>0</v>
      </c>
      <c r="D159" s="49"/>
      <c r="F159" s="49">
        <v>-0.5</v>
      </c>
      <c r="G159" s="53" t="s">
        <v>603</v>
      </c>
    </row>
    <row r="160" spans="1:7">
      <c r="A160" s="61" t="s">
        <v>321</v>
      </c>
      <c r="B160" s="49" t="s">
        <v>322</v>
      </c>
      <c r="D160" s="49">
        <v>1</v>
      </c>
      <c r="F160" s="49">
        <v>0</v>
      </c>
      <c r="G160" s="53" t="s">
        <v>603</v>
      </c>
    </row>
    <row r="161" spans="1:7">
      <c r="A161" s="61" t="s">
        <v>325</v>
      </c>
      <c r="B161" s="49" t="s">
        <v>326</v>
      </c>
      <c r="C161" s="49">
        <v>0</v>
      </c>
      <c r="D161" s="49"/>
      <c r="F161" s="49">
        <v>0</v>
      </c>
      <c r="G161" s="53" t="s">
        <v>603</v>
      </c>
    </row>
    <row r="162" spans="1:7">
      <c r="A162" s="61" t="s">
        <v>377</v>
      </c>
      <c r="B162" s="49" t="s">
        <v>378</v>
      </c>
      <c r="C162" s="49">
        <v>0</v>
      </c>
      <c r="D162" s="49"/>
      <c r="F162" s="49">
        <v>0</v>
      </c>
      <c r="G162" s="53" t="s">
        <v>603</v>
      </c>
    </row>
    <row r="163" spans="1:7">
      <c r="A163" s="61" t="s">
        <v>51</v>
      </c>
      <c r="B163" s="49" t="s">
        <v>153</v>
      </c>
      <c r="C163" s="49">
        <v>-3</v>
      </c>
      <c r="D163" s="49"/>
      <c r="F163" s="49">
        <v>0</v>
      </c>
      <c r="G163" s="53" t="s">
        <v>603</v>
      </c>
    </row>
    <row r="164" spans="1:7">
      <c r="A164" s="61" t="s">
        <v>395</v>
      </c>
      <c r="B164" s="49" t="s">
        <v>396</v>
      </c>
      <c r="C164" s="49">
        <v>0</v>
      </c>
      <c r="D164" s="49"/>
      <c r="F164" s="49">
        <v>-0.05</v>
      </c>
      <c r="G164" s="53" t="s">
        <v>603</v>
      </c>
    </row>
    <row r="165" spans="1:7">
      <c r="A165" s="61" t="s">
        <v>54</v>
      </c>
      <c r="B165" s="49" t="s">
        <v>142</v>
      </c>
      <c r="C165" s="49">
        <v>0</v>
      </c>
      <c r="D165" s="49"/>
      <c r="F165" s="49">
        <v>0</v>
      </c>
      <c r="G165" s="53" t="s">
        <v>603</v>
      </c>
    </row>
    <row r="166" spans="1:7">
      <c r="A166" s="61" t="s">
        <v>413</v>
      </c>
      <c r="B166" s="49" t="s">
        <v>414</v>
      </c>
      <c r="C166" s="49">
        <v>-1</v>
      </c>
      <c r="D166" s="49"/>
      <c r="F166" s="49">
        <v>0</v>
      </c>
      <c r="G166" s="53" t="s">
        <v>603</v>
      </c>
    </row>
    <row r="167" spans="1:7">
      <c r="A167" s="61" t="s">
        <v>437</v>
      </c>
      <c r="B167" s="49" t="s">
        <v>438</v>
      </c>
      <c r="C167" s="49">
        <v>-2</v>
      </c>
      <c r="D167" s="49"/>
      <c r="F167" s="49">
        <v>0</v>
      </c>
      <c r="G167" s="53" t="s">
        <v>603</v>
      </c>
    </row>
    <row r="168" spans="1:7">
      <c r="A168" s="61" t="s">
        <v>55</v>
      </c>
      <c r="B168" s="49" t="s">
        <v>107</v>
      </c>
      <c r="C168" s="49">
        <v>-4</v>
      </c>
      <c r="D168" s="49"/>
      <c r="F168" s="49">
        <v>0</v>
      </c>
      <c r="G168" s="53" t="s">
        <v>603</v>
      </c>
    </row>
    <row r="169" spans="1:7">
      <c r="A169" s="61" t="s">
        <v>457</v>
      </c>
      <c r="B169" s="49" t="s">
        <v>458</v>
      </c>
      <c r="C169" s="49">
        <v>-2</v>
      </c>
      <c r="D169" s="49"/>
      <c r="F169" s="49">
        <v>4</v>
      </c>
      <c r="G169" s="53" t="s">
        <v>603</v>
      </c>
    </row>
    <row r="170" spans="1:7">
      <c r="A170" s="61" t="s">
        <v>461</v>
      </c>
      <c r="B170" s="49" t="s">
        <v>462</v>
      </c>
      <c r="C170" s="49">
        <v>-1</v>
      </c>
      <c r="D170" s="49"/>
      <c r="F170" s="49">
        <v>0</v>
      </c>
      <c r="G170" s="53" t="s">
        <v>603</v>
      </c>
    </row>
    <row r="171" spans="1:7">
      <c r="A171" s="61" t="s">
        <v>507</v>
      </c>
      <c r="B171" s="49" t="s">
        <v>508</v>
      </c>
      <c r="C171" s="49">
        <v>-1</v>
      </c>
      <c r="D171" s="49"/>
      <c r="F171" s="49">
        <v>0</v>
      </c>
      <c r="G171" s="53" t="s">
        <v>603</v>
      </c>
    </row>
    <row r="172" spans="1:7">
      <c r="A172" s="61" t="s">
        <v>70</v>
      </c>
      <c r="B172" s="49" t="s">
        <v>133</v>
      </c>
      <c r="C172" s="49">
        <v>-2</v>
      </c>
      <c r="D172" s="49"/>
      <c r="F172" s="49">
        <v>0</v>
      </c>
      <c r="G172" s="53" t="s">
        <v>603</v>
      </c>
    </row>
    <row r="173" spans="1:7">
      <c r="A173" s="61" t="s">
        <v>516</v>
      </c>
      <c r="B173" s="49" t="s">
        <v>517</v>
      </c>
      <c r="C173" s="49">
        <v>-1</v>
      </c>
      <c r="D173" s="49"/>
      <c r="F173" s="49">
        <v>0</v>
      </c>
      <c r="G173" s="53" t="s">
        <v>603</v>
      </c>
    </row>
    <row r="174" spans="1:7">
      <c r="A174" s="61" t="s">
        <v>526</v>
      </c>
      <c r="B174" s="49" t="s">
        <v>527</v>
      </c>
      <c r="C174" s="49">
        <v>-1</v>
      </c>
      <c r="D174" s="49"/>
      <c r="F174" s="49">
        <v>0</v>
      </c>
      <c r="G174" s="53" t="s">
        <v>603</v>
      </c>
    </row>
    <row r="175" spans="1:7">
      <c r="A175" s="61" t="s">
        <v>122</v>
      </c>
      <c r="B175" s="49" t="s">
        <v>123</v>
      </c>
      <c r="C175" s="49">
        <v>0</v>
      </c>
      <c r="D175" s="49"/>
      <c r="F175" s="49">
        <v>-2.0299999999999998</v>
      </c>
      <c r="G175" s="53" t="s">
        <v>603</v>
      </c>
    </row>
    <row r="176" spans="1:7">
      <c r="A176" s="61" t="s">
        <v>543</v>
      </c>
      <c r="B176" s="49" t="s">
        <v>544</v>
      </c>
      <c r="C176" s="49">
        <v>-2</v>
      </c>
      <c r="D176" s="49"/>
      <c r="F176" s="49">
        <v>0</v>
      </c>
      <c r="G176" s="53" t="s">
        <v>603</v>
      </c>
    </row>
    <row r="177" spans="1:7">
      <c r="A177" s="61" t="s">
        <v>549</v>
      </c>
      <c r="B177" s="49" t="s">
        <v>550</v>
      </c>
      <c r="C177" s="49">
        <v>-2</v>
      </c>
      <c r="D177" s="49"/>
      <c r="F177" s="49">
        <v>23.92</v>
      </c>
      <c r="G177" s="53" t="s">
        <v>603</v>
      </c>
    </row>
    <row r="178" spans="1:7">
      <c r="A178" s="61" t="s">
        <v>564</v>
      </c>
      <c r="B178" s="49" t="s">
        <v>565</v>
      </c>
      <c r="C178" s="49">
        <v>-1</v>
      </c>
      <c r="D178" s="49"/>
      <c r="F178" s="49">
        <v>0</v>
      </c>
      <c r="G178" s="53" t="s">
        <v>603</v>
      </c>
    </row>
    <row r="179" spans="1:7">
      <c r="A179" s="61" t="s">
        <v>78</v>
      </c>
      <c r="B179" s="49" t="s">
        <v>127</v>
      </c>
      <c r="C179" s="49">
        <v>-5</v>
      </c>
      <c r="D179" s="49"/>
      <c r="F179" s="49">
        <v>0</v>
      </c>
      <c r="G179" s="53" t="s">
        <v>603</v>
      </c>
    </row>
    <row r="180" spans="1:7">
      <c r="A180" s="61" t="s">
        <v>586</v>
      </c>
      <c r="B180" s="49" t="s">
        <v>587</v>
      </c>
      <c r="C180" s="49">
        <v>-1</v>
      </c>
      <c r="D180" s="49"/>
      <c r="F180" s="49">
        <v>0</v>
      </c>
      <c r="G180" s="53" t="s">
        <v>603</v>
      </c>
    </row>
    <row r="181" spans="1:7" s="30" customFormat="1">
      <c r="A181" s="21" t="s">
        <v>183</v>
      </c>
      <c r="B181" s="21"/>
      <c r="C181" s="50">
        <f>SUM(C7:C180)</f>
        <v>-260.5</v>
      </c>
      <c r="D181" s="50">
        <f>SUM(D7:D180)</f>
        <v>5</v>
      </c>
      <c r="E181" s="50">
        <f>SUM(E7:E180)</f>
        <v>0</v>
      </c>
      <c r="F181" s="50">
        <f>SUM(F7:F180)</f>
        <v>25.700000000000003</v>
      </c>
      <c r="G181" s="20"/>
    </row>
    <row r="9352" spans="1:52">
      <c r="A9352" s="22"/>
      <c r="B9352" s="22"/>
      <c r="C9352" s="23"/>
      <c r="D9352" s="23"/>
      <c r="E9352" s="23"/>
      <c r="F9352" s="23"/>
      <c r="G9352" s="23"/>
      <c r="H9352" s="13"/>
      <c r="I9352" s="13"/>
      <c r="J9352" s="13"/>
      <c r="K9352" s="13"/>
      <c r="L9352" s="13"/>
      <c r="M9352" s="13"/>
      <c r="N9352" s="13"/>
      <c r="O9352" s="13"/>
      <c r="P9352" s="13"/>
      <c r="Q9352" s="13"/>
      <c r="R9352" s="13"/>
      <c r="S9352" s="13"/>
      <c r="T9352" s="13"/>
      <c r="U9352" s="13"/>
      <c r="V9352" s="13"/>
      <c r="W9352" s="13"/>
      <c r="X9352" s="13"/>
      <c r="Y9352" s="13"/>
      <c r="Z9352" s="13"/>
      <c r="AA9352" s="13"/>
      <c r="AB9352" s="13"/>
      <c r="AC9352" s="13"/>
      <c r="AD9352" s="13"/>
      <c r="AE9352" s="13"/>
      <c r="AF9352" s="13"/>
      <c r="AG9352" s="13"/>
      <c r="AH9352" s="13"/>
      <c r="AI9352" s="13"/>
      <c r="AJ9352" s="13"/>
      <c r="AK9352" s="13"/>
      <c r="AL9352" s="13"/>
      <c r="AM9352" s="13"/>
      <c r="AN9352" s="13"/>
      <c r="AO9352" s="13"/>
      <c r="AP9352" s="13"/>
      <c r="AQ9352" s="13"/>
      <c r="AR9352" s="13"/>
      <c r="AS9352" s="13"/>
      <c r="AT9352" s="13"/>
      <c r="AU9352" s="13"/>
      <c r="AV9352" s="13"/>
      <c r="AW9352" s="13"/>
      <c r="AX9352" s="13"/>
      <c r="AY9352" s="13"/>
      <c r="AZ9352" s="13"/>
    </row>
  </sheetData>
  <autoFilter ref="A5:G5" xr:uid="{00000000-0009-0000-0000-000007000000}"/>
  <conditionalFormatting sqref="B7:B50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283F-0DAB-45C4-9919-0C3A868AAC3C}">
  <sheetPr filterMode="1">
    <tabColor rgb="FF92D050"/>
  </sheetPr>
  <dimension ref="A1:AU60"/>
  <sheetViews>
    <sheetView zoomScaleNormal="100" workbookViewId="0">
      <selection activeCell="B18" sqref="B18:B33"/>
    </sheetView>
  </sheetViews>
  <sheetFormatPr defaultRowHeight="15"/>
  <cols>
    <col min="1" max="1" width="9.140625" style="65"/>
    <col min="2" max="2" width="37.5703125" style="65" bestFit="1" customWidth="1"/>
    <col min="3" max="3" width="15" style="65" customWidth="1"/>
    <col min="4" max="4" width="9.5703125" style="62" customWidth="1"/>
    <col min="5" max="5" width="9.140625" style="66"/>
    <col min="6" max="6" width="14.28515625" style="65" customWidth="1"/>
    <col min="7" max="7" width="9.140625" style="62"/>
    <col min="8" max="8" width="9.140625" style="66"/>
    <col min="9" max="9" width="17.42578125" style="65" bestFit="1" customWidth="1"/>
    <col min="10" max="10" width="9.140625" style="62"/>
    <col min="11" max="11" width="9.140625" style="66"/>
    <col min="12" max="19" width="0" style="65" hidden="1" customWidth="1"/>
    <col min="20" max="20" width="17.5703125" style="65" bestFit="1" customWidth="1"/>
    <col min="21" max="21" width="9.140625" style="62"/>
    <col min="22" max="22" width="9.140625" style="66"/>
    <col min="23" max="23" width="17.5703125" style="65" bestFit="1" customWidth="1"/>
    <col min="24" max="24" width="9.140625" style="62"/>
    <col min="25" max="25" width="9.140625" style="66"/>
    <col min="26" max="26" width="19.28515625" style="65" bestFit="1" customWidth="1"/>
    <col min="27" max="27" width="9.140625" style="62"/>
    <col min="28" max="28" width="9.140625" style="66"/>
    <col min="29" max="29" width="19.28515625" style="65" bestFit="1" customWidth="1"/>
    <col min="30" max="40" width="0" style="65" hidden="1" customWidth="1"/>
    <col min="41" max="41" width="20.140625" style="65" hidden="1" customWidth="1"/>
    <col min="42" max="42" width="20.140625" style="62" customWidth="1"/>
    <col min="43" max="43" width="20.140625" style="66" customWidth="1"/>
    <col min="44" max="44" width="9.140625" style="65"/>
    <col min="45" max="45" width="8.42578125" bestFit="1" customWidth="1"/>
    <col min="46" max="46" width="9.140625" style="62"/>
    <col min="47" max="47" width="9.140625" style="66"/>
    <col min="48" max="16384" width="9.140625" style="65"/>
  </cols>
  <sheetData>
    <row r="1" spans="1:47">
      <c r="A1" s="65" t="s">
        <v>653</v>
      </c>
      <c r="B1" s="65" t="s">
        <v>654</v>
      </c>
      <c r="C1" s="65" t="s">
        <v>655</v>
      </c>
      <c r="F1" s="65" t="s">
        <v>659</v>
      </c>
      <c r="I1" s="65" t="s">
        <v>660</v>
      </c>
      <c r="L1" s="65" t="s">
        <v>661</v>
      </c>
      <c r="M1" s="65" t="s">
        <v>662</v>
      </c>
      <c r="N1" s="65" t="s">
        <v>663</v>
      </c>
      <c r="O1" s="65" t="s">
        <v>664</v>
      </c>
      <c r="P1" s="65" t="s">
        <v>665</v>
      </c>
      <c r="Q1" s="65" t="s">
        <v>666</v>
      </c>
      <c r="R1" s="65" t="s">
        <v>667</v>
      </c>
      <c r="S1" s="65" t="s">
        <v>668</v>
      </c>
      <c r="T1" s="65" t="s">
        <v>669</v>
      </c>
      <c r="W1" s="65" t="s">
        <v>670</v>
      </c>
      <c r="Z1" s="65" t="s">
        <v>671</v>
      </c>
      <c r="AC1" s="65" t="s">
        <v>672</v>
      </c>
      <c r="AD1" s="65" t="s">
        <v>673</v>
      </c>
      <c r="AE1" s="65" t="s">
        <v>674</v>
      </c>
      <c r="AF1" s="65" t="s">
        <v>675</v>
      </c>
      <c r="AG1" s="65" t="s">
        <v>676</v>
      </c>
      <c r="AH1" s="65" t="s">
        <v>677</v>
      </c>
      <c r="AI1" s="65" t="s">
        <v>678</v>
      </c>
      <c r="AJ1" s="65" t="s">
        <v>679</v>
      </c>
      <c r="AK1" s="65" t="s">
        <v>680</v>
      </c>
      <c r="AL1" s="65" t="s">
        <v>681</v>
      </c>
      <c r="AM1" s="65" t="s">
        <v>682</v>
      </c>
      <c r="AN1" s="65" t="s">
        <v>683</v>
      </c>
      <c r="AO1" s="65" t="s">
        <v>684</v>
      </c>
    </row>
    <row r="2" spans="1:47" hidden="1">
      <c r="A2" s="65" t="s">
        <v>88</v>
      </c>
      <c r="B2" s="65" t="s">
        <v>89</v>
      </c>
      <c r="C2" s="65">
        <v>2.25</v>
      </c>
      <c r="D2" s="63">
        <f>VLOOKUP(A:A,'5. Overtime'!A:AD,3,FALSE)</f>
        <v>2.25</v>
      </c>
      <c r="E2" s="63">
        <f>D2-C2</f>
        <v>0</v>
      </c>
      <c r="F2" s="65">
        <v>0</v>
      </c>
      <c r="G2" s="62">
        <f>VLOOKUP(A:A,'5. Overtime'!A:AD,4,FALSE)</f>
        <v>0</v>
      </c>
      <c r="H2" s="63">
        <f>G2-F2</f>
        <v>0</v>
      </c>
      <c r="I2" s="65">
        <v>0</v>
      </c>
      <c r="J2" s="62">
        <f>VLOOKUP(A:A,'5. Overtime'!A:AD,5,FALSE)</f>
        <v>0</v>
      </c>
      <c r="K2" s="63">
        <f>J2-I2</f>
        <v>0</v>
      </c>
      <c r="L2" s="65">
        <v>0</v>
      </c>
      <c r="M2" s="65">
        <v>0</v>
      </c>
      <c r="N2" s="65">
        <v>0</v>
      </c>
      <c r="O2" s="65">
        <v>0</v>
      </c>
      <c r="P2" s="65">
        <v>0</v>
      </c>
      <c r="Q2" s="65">
        <v>0</v>
      </c>
      <c r="R2" s="65">
        <v>0</v>
      </c>
      <c r="S2" s="65">
        <v>0</v>
      </c>
      <c r="T2" s="65">
        <v>0</v>
      </c>
      <c r="U2" s="62">
        <f>VLOOKUP(A:A,'5. Overtime'!A:AD,14,FALSE)</f>
        <v>0</v>
      </c>
      <c r="V2" s="65">
        <f>U2-T2</f>
        <v>0</v>
      </c>
      <c r="W2" s="65">
        <v>0</v>
      </c>
      <c r="X2" s="62">
        <f>VLOOKUP(A:A,'5. Overtime'!A:AD,15,FALSE)</f>
        <v>0</v>
      </c>
      <c r="Y2" s="65">
        <f>X2-W2</f>
        <v>0</v>
      </c>
      <c r="Z2" s="65">
        <v>1.25</v>
      </c>
      <c r="AA2" s="65">
        <f>VLOOKUP(A:A,'5. Overtime'!A:AD,16,FALSE)</f>
        <v>1.25</v>
      </c>
      <c r="AB2" s="65">
        <f>AA2-Z2</f>
        <v>0</v>
      </c>
      <c r="AC2" s="65">
        <v>0</v>
      </c>
      <c r="AD2" s="65">
        <v>0</v>
      </c>
      <c r="AE2" s="65">
        <v>0</v>
      </c>
      <c r="AF2" s="65">
        <v>0</v>
      </c>
      <c r="AG2" s="65">
        <v>0</v>
      </c>
      <c r="AH2" s="65">
        <v>0</v>
      </c>
      <c r="AI2" s="65">
        <v>0</v>
      </c>
      <c r="AJ2" s="65">
        <v>0</v>
      </c>
      <c r="AK2" s="65">
        <v>0</v>
      </c>
      <c r="AL2" s="65">
        <v>0</v>
      </c>
      <c r="AM2" s="65">
        <v>0</v>
      </c>
      <c r="AN2" s="65">
        <v>0</v>
      </c>
      <c r="AO2" s="65">
        <v>0</v>
      </c>
      <c r="AP2" s="65">
        <f>VLOOKUP(A:A,'5. Overtime'!A:AD,17,FALSE)</f>
        <v>0</v>
      </c>
      <c r="AQ2" s="65">
        <f>AP2-AC2</f>
        <v>0</v>
      </c>
      <c r="AS2" s="64">
        <f>+AO2+AN2+AM2+AL2+AK2+AJ2+AI2+AH2+AG2+AF2+AE2+AD2+AC2+Z2+W2+T2+S2+R2+Q2+P2+O2+N2+M2+L2+I2+F2+C2</f>
        <v>3.5</v>
      </c>
      <c r="AT2" s="65">
        <f>VLOOKUP(A:A,'5. Overtime'!A:AD,30,FALSE)</f>
        <v>3.5</v>
      </c>
      <c r="AU2" s="65">
        <f>AT2-AS2</f>
        <v>0</v>
      </c>
    </row>
    <row r="3" spans="1:47" hidden="1">
      <c r="A3" s="65" t="s">
        <v>110</v>
      </c>
      <c r="B3" s="65" t="s">
        <v>111</v>
      </c>
      <c r="C3" s="65">
        <v>0</v>
      </c>
      <c r="D3" s="63" t="e">
        <f>VLOOKUP(A:A,'5. Overtime'!A:AD,3,FALSE)</f>
        <v>#N/A</v>
      </c>
      <c r="E3" s="63" t="e">
        <f t="shared" ref="E3:E60" si="0">D3-C3</f>
        <v>#N/A</v>
      </c>
      <c r="F3" s="65">
        <v>0</v>
      </c>
      <c r="G3" s="62" t="e">
        <f>VLOOKUP(A:A,'5. Overtime'!A:AD,4,FALSE)</f>
        <v>#N/A</v>
      </c>
      <c r="H3" s="63" t="e">
        <f t="shared" ref="H3:H60" si="1">G3-F3</f>
        <v>#N/A</v>
      </c>
      <c r="I3" s="65">
        <v>0</v>
      </c>
      <c r="J3" s="62" t="e">
        <f>VLOOKUP(A:A,'5. Overtime'!A:AD,5,FALSE)</f>
        <v>#N/A</v>
      </c>
      <c r="K3" s="63" t="e">
        <f t="shared" ref="K3:K60" si="2">J3-I3</f>
        <v>#N/A</v>
      </c>
      <c r="L3" s="65">
        <v>0</v>
      </c>
      <c r="M3" s="65">
        <v>0</v>
      </c>
      <c r="N3" s="65">
        <v>0</v>
      </c>
      <c r="O3" s="65">
        <v>0</v>
      </c>
      <c r="P3" s="65">
        <v>0</v>
      </c>
      <c r="Q3" s="65">
        <v>0</v>
      </c>
      <c r="R3" s="65">
        <v>0</v>
      </c>
      <c r="S3" s="65">
        <v>0</v>
      </c>
      <c r="T3" s="65">
        <v>0</v>
      </c>
      <c r="U3" s="62" t="e">
        <f>VLOOKUP(A:A,'5. Overtime'!A:AD,14,FALSE)</f>
        <v>#N/A</v>
      </c>
      <c r="V3" s="65" t="e">
        <f>U3-T3</f>
        <v>#N/A</v>
      </c>
      <c r="W3" s="65">
        <v>0</v>
      </c>
      <c r="X3" s="62" t="e">
        <f>VLOOKUP(A:A,'5. Overtime'!A:AD,15,FALSE)</f>
        <v>#N/A</v>
      </c>
      <c r="Y3" s="65" t="e">
        <f>X3-W3</f>
        <v>#N/A</v>
      </c>
      <c r="Z3" s="65">
        <v>0</v>
      </c>
      <c r="AA3" s="65" t="e">
        <f>VLOOKUP(A:A,'5. Overtime'!A:AD,16,FALSE)</f>
        <v>#N/A</v>
      </c>
      <c r="AB3" s="65" t="e">
        <f>AA3-Z3</f>
        <v>#N/A</v>
      </c>
      <c r="AC3" s="65">
        <v>0</v>
      </c>
      <c r="AD3" s="65">
        <v>0</v>
      </c>
      <c r="AE3" s="65">
        <v>0</v>
      </c>
      <c r="AF3" s="65">
        <v>0</v>
      </c>
      <c r="AG3" s="65">
        <v>0</v>
      </c>
      <c r="AH3" s="65">
        <v>0</v>
      </c>
      <c r="AI3" s="65">
        <v>0</v>
      </c>
      <c r="AJ3" s="65">
        <v>0</v>
      </c>
      <c r="AK3" s="65">
        <v>0</v>
      </c>
      <c r="AL3" s="65">
        <v>0</v>
      </c>
      <c r="AM3" s="65">
        <v>0</v>
      </c>
      <c r="AN3" s="65">
        <v>0</v>
      </c>
      <c r="AO3" s="65">
        <v>0</v>
      </c>
      <c r="AP3" s="65" t="e">
        <f>VLOOKUP(A:A,'5. Overtime'!A:AD,17,FALSE)</f>
        <v>#N/A</v>
      </c>
      <c r="AQ3" s="65" t="e">
        <f t="shared" ref="AQ3:AQ60" si="3">AP3-AC3</f>
        <v>#N/A</v>
      </c>
      <c r="AS3" s="64">
        <f t="shared" ref="AS3:AS59" si="4">+AO3+AN3+AM3+AL3+AK3+AJ3+AI3+AH3+AG3+AF3+AE3+AD3+AC3+Z3+W3+T3+S3+R3+Q3+P3+O3+N3+M3+L3+I3+F3+C3</f>
        <v>0</v>
      </c>
      <c r="AT3" s="65" t="e">
        <f>VLOOKUP(A:A,'5. Overtime'!A:AD,30,FALSE)</f>
        <v>#N/A</v>
      </c>
      <c r="AU3" s="65" t="e">
        <f t="shared" ref="AU3:AU59" si="5">AT3-AS3</f>
        <v>#N/A</v>
      </c>
    </row>
    <row r="4" spans="1:47">
      <c r="A4" s="65" t="s">
        <v>72</v>
      </c>
      <c r="B4" s="68" t="s">
        <v>119</v>
      </c>
      <c r="C4" s="68">
        <v>4</v>
      </c>
      <c r="D4" s="68">
        <f>VLOOKUP(A:A,'5. Overtime'!A:AD,3,FALSE)</f>
        <v>0</v>
      </c>
      <c r="E4" s="68">
        <f t="shared" si="0"/>
        <v>-4</v>
      </c>
      <c r="F4" s="65">
        <v>0</v>
      </c>
      <c r="G4" s="62">
        <f>VLOOKUP(A:A,'5. Overtime'!A:AD,4,FALSE)</f>
        <v>0</v>
      </c>
      <c r="H4" s="66">
        <f t="shared" si="1"/>
        <v>0</v>
      </c>
      <c r="I4" s="65">
        <v>0</v>
      </c>
      <c r="J4" s="62">
        <f>VLOOKUP(A:A,'5. Overtime'!A:AD,5,FALSE)</f>
        <v>0</v>
      </c>
      <c r="K4" s="66">
        <f t="shared" si="2"/>
        <v>0</v>
      </c>
      <c r="L4" s="65">
        <v>0</v>
      </c>
      <c r="M4" s="65">
        <v>0</v>
      </c>
      <c r="N4" s="65">
        <v>0</v>
      </c>
      <c r="O4" s="65">
        <v>0</v>
      </c>
      <c r="P4" s="65">
        <v>0</v>
      </c>
      <c r="Q4" s="65">
        <v>0</v>
      </c>
      <c r="R4" s="65">
        <v>0</v>
      </c>
      <c r="S4" s="65">
        <v>0</v>
      </c>
      <c r="T4" s="65">
        <v>1.6667000000000001E-2</v>
      </c>
      <c r="U4" s="62">
        <f>VLOOKUP(A:A,'5. Overtime'!A:AD,14,FALSE)</f>
        <v>0.02</v>
      </c>
      <c r="V4" s="66">
        <f>U4-T4</f>
        <v>3.3329999999999992E-3</v>
      </c>
      <c r="W4" s="65">
        <v>7.983333</v>
      </c>
      <c r="X4" s="62">
        <f>VLOOKUP(A:A,'5. Overtime'!A:AD,15,FALSE)</f>
        <v>7.98</v>
      </c>
      <c r="Y4" s="66">
        <f>X4-W4</f>
        <v>-3.3329999999995863E-3</v>
      </c>
      <c r="Z4" s="65">
        <v>0</v>
      </c>
      <c r="AA4" s="62">
        <f>VLOOKUP(A:A,'5. Overtime'!A:AD,16,FALSE)</f>
        <v>0</v>
      </c>
      <c r="AB4" s="66">
        <f>AA4-Z4</f>
        <v>0</v>
      </c>
      <c r="AC4" s="65">
        <v>0</v>
      </c>
      <c r="AD4" s="65">
        <v>0</v>
      </c>
      <c r="AE4" s="65">
        <v>0</v>
      </c>
      <c r="AF4" s="65">
        <v>0</v>
      </c>
      <c r="AG4" s="65">
        <v>0</v>
      </c>
      <c r="AH4" s="65">
        <v>0</v>
      </c>
      <c r="AI4" s="65">
        <v>0</v>
      </c>
      <c r="AJ4" s="65">
        <v>0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62">
        <f>VLOOKUP(A:A,'5. Overtime'!A:AD,17,FALSE)</f>
        <v>0</v>
      </c>
      <c r="AQ4" s="66">
        <f t="shared" si="3"/>
        <v>0</v>
      </c>
      <c r="AS4" s="64">
        <f t="shared" si="4"/>
        <v>12</v>
      </c>
      <c r="AT4" s="62">
        <f>VLOOKUP(A:A,'5. Overtime'!A:AD,30,FALSE)</f>
        <v>8</v>
      </c>
      <c r="AU4" s="66">
        <f t="shared" si="5"/>
        <v>-4</v>
      </c>
    </row>
    <row r="5" spans="1:47" hidden="1">
      <c r="A5" s="65" t="s">
        <v>38</v>
      </c>
      <c r="B5" s="65" t="s">
        <v>151</v>
      </c>
      <c r="C5" s="65">
        <v>0</v>
      </c>
      <c r="D5" s="63" t="e">
        <f>VLOOKUP(A:A,'5. Overtime'!A:AD,3,FALSE)</f>
        <v>#N/A</v>
      </c>
      <c r="E5" s="63" t="e">
        <f t="shared" si="0"/>
        <v>#N/A</v>
      </c>
      <c r="F5" s="65">
        <v>0</v>
      </c>
      <c r="G5" s="62" t="e">
        <f>VLOOKUP(A:A,'5. Overtime'!A:AD,4,FALSE)</f>
        <v>#N/A</v>
      </c>
      <c r="H5" s="63" t="e">
        <f t="shared" si="1"/>
        <v>#N/A</v>
      </c>
      <c r="I5" s="65">
        <v>0</v>
      </c>
      <c r="J5" s="62" t="e">
        <f>VLOOKUP(A:A,'5. Overtime'!A:AD,5,FALSE)</f>
        <v>#N/A</v>
      </c>
      <c r="K5" s="63" t="e">
        <f t="shared" si="2"/>
        <v>#N/A</v>
      </c>
      <c r="L5" s="65">
        <v>0</v>
      </c>
      <c r="M5" s="65">
        <v>0</v>
      </c>
      <c r="N5" s="65">
        <v>0</v>
      </c>
      <c r="O5" s="65">
        <v>0</v>
      </c>
      <c r="P5" s="65">
        <v>0</v>
      </c>
      <c r="Q5" s="65">
        <v>0</v>
      </c>
      <c r="R5" s="65">
        <v>0</v>
      </c>
      <c r="S5" s="65">
        <v>0</v>
      </c>
      <c r="T5" s="65">
        <v>0</v>
      </c>
      <c r="U5" s="62" t="e">
        <f>VLOOKUP(A:A,'5. Overtime'!A:AD,14,FALSE)</f>
        <v>#N/A</v>
      </c>
      <c r="V5" s="65" t="e">
        <f t="shared" ref="V5:V17" si="6">U5-T5</f>
        <v>#N/A</v>
      </c>
      <c r="W5" s="65">
        <v>0</v>
      </c>
      <c r="X5" s="62" t="e">
        <f>VLOOKUP(A:A,'5. Overtime'!A:AD,15,FALSE)</f>
        <v>#N/A</v>
      </c>
      <c r="Y5" s="65" t="e">
        <f t="shared" ref="Y5:Y17" si="7">X5-W5</f>
        <v>#N/A</v>
      </c>
      <c r="Z5" s="65">
        <v>0</v>
      </c>
      <c r="AA5" s="62" t="e">
        <f>VLOOKUP(A:A,'5. Overtime'!A:AD,16,FALSE)</f>
        <v>#N/A</v>
      </c>
      <c r="AB5" s="65" t="e">
        <f t="shared" ref="AB5:AB17" si="8">AA5-Z5</f>
        <v>#N/A</v>
      </c>
      <c r="AC5" s="65">
        <v>0</v>
      </c>
      <c r="AD5" s="65">
        <v>0</v>
      </c>
      <c r="AE5" s="65">
        <v>0</v>
      </c>
      <c r="AF5" s="65">
        <v>0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5">
        <v>0</v>
      </c>
      <c r="AM5" s="65">
        <v>0</v>
      </c>
      <c r="AN5" s="65">
        <v>0</v>
      </c>
      <c r="AO5" s="65">
        <v>0</v>
      </c>
      <c r="AP5" s="65" t="e">
        <f>VLOOKUP(A:A,'5. Overtime'!A:AD,17,FALSE)</f>
        <v>#N/A</v>
      </c>
      <c r="AQ5" s="65" t="e">
        <f t="shared" si="3"/>
        <v>#N/A</v>
      </c>
      <c r="AS5" s="64">
        <f t="shared" si="4"/>
        <v>0</v>
      </c>
      <c r="AT5" s="65" t="e">
        <f>VLOOKUP(A:A,'5. Overtime'!A:AD,30,FALSE)</f>
        <v>#N/A</v>
      </c>
      <c r="AU5" s="65" t="e">
        <f t="shared" si="5"/>
        <v>#N/A</v>
      </c>
    </row>
    <row r="6" spans="1:47" hidden="1">
      <c r="A6" s="65" t="s">
        <v>17</v>
      </c>
      <c r="B6" s="65" t="s">
        <v>49</v>
      </c>
      <c r="C6" s="65">
        <v>1.2166669999999999</v>
      </c>
      <c r="D6" s="63">
        <f>VLOOKUP(A:A,'5. Overtime'!A:AD,3,FALSE)</f>
        <v>1.22</v>
      </c>
      <c r="E6" s="63">
        <f t="shared" si="0"/>
        <v>3.3330000000000304E-3</v>
      </c>
      <c r="F6" s="65">
        <v>0</v>
      </c>
      <c r="G6" s="62">
        <f>VLOOKUP(A:A,'5. Overtime'!A:AD,4,FALSE)</f>
        <v>0</v>
      </c>
      <c r="H6" s="63">
        <f t="shared" si="1"/>
        <v>0</v>
      </c>
      <c r="I6" s="65">
        <v>0</v>
      </c>
      <c r="J6" s="62">
        <f>VLOOKUP(A:A,'5. Overtime'!A:AD,5,FALSE)</f>
        <v>0</v>
      </c>
      <c r="K6" s="63">
        <f t="shared" si="2"/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2">
        <f>VLOOKUP(A:A,'5. Overtime'!A:AD,14,FALSE)</f>
        <v>0</v>
      </c>
      <c r="V6" s="65">
        <f t="shared" si="6"/>
        <v>0</v>
      </c>
      <c r="W6" s="65">
        <v>0</v>
      </c>
      <c r="X6" s="62">
        <f>VLOOKUP(A:A,'5. Overtime'!A:AD,15,FALSE)</f>
        <v>0</v>
      </c>
      <c r="Y6" s="65">
        <f t="shared" si="7"/>
        <v>0</v>
      </c>
      <c r="Z6" s="65">
        <v>0</v>
      </c>
      <c r="AA6" s="62">
        <f>VLOOKUP(A:A,'5. Overtime'!A:AD,16,FALSE)</f>
        <v>0</v>
      </c>
      <c r="AB6" s="65">
        <f t="shared" si="8"/>
        <v>0</v>
      </c>
      <c r="AC6" s="65">
        <v>0</v>
      </c>
      <c r="AD6" s="65">
        <v>0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f>VLOOKUP(A:A,'5. Overtime'!A:AD,17,FALSE)</f>
        <v>0</v>
      </c>
      <c r="AQ6" s="65">
        <f t="shared" si="3"/>
        <v>0</v>
      </c>
      <c r="AS6" s="64">
        <f t="shared" si="4"/>
        <v>1.2166669999999999</v>
      </c>
      <c r="AT6" s="65">
        <f>VLOOKUP(A:A,'5. Overtime'!A:AD,30,FALSE)</f>
        <v>1.22</v>
      </c>
      <c r="AU6" s="65">
        <f t="shared" si="5"/>
        <v>3.3330000000000304E-3</v>
      </c>
    </row>
    <row r="7" spans="1:47" hidden="1">
      <c r="A7" s="65" t="s">
        <v>98</v>
      </c>
      <c r="B7" s="65" t="s">
        <v>99</v>
      </c>
      <c r="C7" s="65">
        <v>2</v>
      </c>
      <c r="D7" s="63">
        <f>VLOOKUP(A:A,'5. Overtime'!A:AD,3,FALSE)</f>
        <v>2</v>
      </c>
      <c r="E7" s="63">
        <f t="shared" si="0"/>
        <v>0</v>
      </c>
      <c r="F7" s="65">
        <v>0</v>
      </c>
      <c r="G7" s="62">
        <f>VLOOKUP(A:A,'5. Overtime'!A:AD,4,FALSE)</f>
        <v>0</v>
      </c>
      <c r="H7" s="63">
        <f t="shared" si="1"/>
        <v>0</v>
      </c>
      <c r="I7" s="65">
        <v>0</v>
      </c>
      <c r="J7" s="62">
        <f>VLOOKUP(A:A,'5. Overtime'!A:AD,5,FALSE)</f>
        <v>0</v>
      </c>
      <c r="K7" s="63">
        <f t="shared" si="2"/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2">
        <f>VLOOKUP(A:A,'5. Overtime'!A:AD,14,FALSE)</f>
        <v>0</v>
      </c>
      <c r="V7" s="65">
        <f t="shared" si="6"/>
        <v>0</v>
      </c>
      <c r="W7" s="65">
        <v>0</v>
      </c>
      <c r="X7" s="62">
        <f>VLOOKUP(A:A,'5. Overtime'!A:AD,15,FALSE)</f>
        <v>0</v>
      </c>
      <c r="Y7" s="65">
        <f t="shared" si="7"/>
        <v>0</v>
      </c>
      <c r="Z7" s="65">
        <v>0</v>
      </c>
      <c r="AA7" s="62">
        <f>VLOOKUP(A:A,'5. Overtime'!A:AD,16,FALSE)</f>
        <v>0</v>
      </c>
      <c r="AB7" s="65">
        <f t="shared" si="8"/>
        <v>0</v>
      </c>
      <c r="AC7" s="65">
        <v>0</v>
      </c>
      <c r="AD7" s="65">
        <v>0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5">
        <v>0</v>
      </c>
      <c r="AK7" s="65">
        <v>0</v>
      </c>
      <c r="AL7" s="65">
        <v>0</v>
      </c>
      <c r="AM7" s="65">
        <v>0</v>
      </c>
      <c r="AN7" s="65">
        <v>0</v>
      </c>
      <c r="AO7" s="65">
        <v>0</v>
      </c>
      <c r="AP7" s="65">
        <f>VLOOKUP(A:A,'5. Overtime'!A:AD,17,FALSE)</f>
        <v>0</v>
      </c>
      <c r="AQ7" s="65">
        <f t="shared" si="3"/>
        <v>0</v>
      </c>
      <c r="AS7" s="64">
        <f t="shared" si="4"/>
        <v>2</v>
      </c>
      <c r="AT7" s="65">
        <f>VLOOKUP(A:A,'5. Overtime'!A:AD,30,FALSE)</f>
        <v>2</v>
      </c>
      <c r="AU7" s="65">
        <f t="shared" si="5"/>
        <v>0</v>
      </c>
    </row>
    <row r="8" spans="1:47" hidden="1">
      <c r="A8" s="65" t="s">
        <v>53</v>
      </c>
      <c r="B8" s="65" t="s">
        <v>103</v>
      </c>
      <c r="C8" s="65">
        <v>0</v>
      </c>
      <c r="D8" s="63" t="e">
        <f>VLOOKUP(A:A,'5. Overtime'!A:AD,3,FALSE)</f>
        <v>#N/A</v>
      </c>
      <c r="E8" s="63" t="e">
        <f t="shared" si="0"/>
        <v>#N/A</v>
      </c>
      <c r="F8" s="65">
        <v>0</v>
      </c>
      <c r="G8" s="62" t="e">
        <f>VLOOKUP(A:A,'5. Overtime'!A:AD,4,FALSE)</f>
        <v>#N/A</v>
      </c>
      <c r="H8" s="63" t="e">
        <f t="shared" si="1"/>
        <v>#N/A</v>
      </c>
      <c r="I8" s="65">
        <v>0</v>
      </c>
      <c r="J8" s="62" t="e">
        <f>VLOOKUP(A:A,'5. Overtime'!A:AD,5,FALSE)</f>
        <v>#N/A</v>
      </c>
      <c r="K8" s="63" t="e">
        <f t="shared" si="2"/>
        <v>#N/A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2" t="e">
        <f>VLOOKUP(A:A,'5. Overtime'!A:AD,14,FALSE)</f>
        <v>#N/A</v>
      </c>
      <c r="V8" s="65" t="e">
        <f t="shared" si="6"/>
        <v>#N/A</v>
      </c>
      <c r="W8" s="65">
        <v>0</v>
      </c>
      <c r="X8" s="62" t="e">
        <f>VLOOKUP(A:A,'5. Overtime'!A:AD,15,FALSE)</f>
        <v>#N/A</v>
      </c>
      <c r="Y8" s="65" t="e">
        <f t="shared" si="7"/>
        <v>#N/A</v>
      </c>
      <c r="Z8" s="65">
        <v>0</v>
      </c>
      <c r="AA8" s="62" t="e">
        <f>VLOOKUP(A:A,'5. Overtime'!A:AD,16,FALSE)</f>
        <v>#N/A</v>
      </c>
      <c r="AB8" s="65" t="e">
        <f t="shared" si="8"/>
        <v>#N/A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 t="e">
        <f>VLOOKUP(A:A,'5. Overtime'!A:AD,17,FALSE)</f>
        <v>#N/A</v>
      </c>
      <c r="AQ8" s="65" t="e">
        <f t="shared" si="3"/>
        <v>#N/A</v>
      </c>
      <c r="AS8" s="64">
        <f t="shared" si="4"/>
        <v>0</v>
      </c>
      <c r="AT8" s="65" t="e">
        <f>VLOOKUP(A:A,'5. Overtime'!A:AD,30,FALSE)</f>
        <v>#N/A</v>
      </c>
      <c r="AU8" s="65" t="e">
        <f t="shared" si="5"/>
        <v>#N/A</v>
      </c>
    </row>
    <row r="9" spans="1:47" hidden="1">
      <c r="A9" s="65" t="s">
        <v>41</v>
      </c>
      <c r="B9" s="65" t="s">
        <v>42</v>
      </c>
      <c r="C9" s="65">
        <v>14.866667</v>
      </c>
      <c r="D9" s="63">
        <f>VLOOKUP(A:A,'5. Overtime'!A:AD,3,FALSE)</f>
        <v>14.869999999999997</v>
      </c>
      <c r="E9" s="63">
        <f t="shared" si="0"/>
        <v>3.3329999999978099E-3</v>
      </c>
      <c r="F9" s="65">
        <v>0</v>
      </c>
      <c r="G9" s="62">
        <f>VLOOKUP(A:A,'5. Overtime'!A:AD,4,FALSE)</f>
        <v>0</v>
      </c>
      <c r="H9" s="63">
        <f t="shared" si="1"/>
        <v>0</v>
      </c>
      <c r="I9" s="65">
        <v>0</v>
      </c>
      <c r="J9" s="62">
        <f>VLOOKUP(A:A,'5. Overtime'!A:AD,5,FALSE)</f>
        <v>0</v>
      </c>
      <c r="K9" s="63">
        <f t="shared" si="2"/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2">
        <f>VLOOKUP(A:A,'5. Overtime'!A:AD,14,FALSE)</f>
        <v>0</v>
      </c>
      <c r="V9" s="65">
        <f t="shared" si="6"/>
        <v>0</v>
      </c>
      <c r="W9" s="65">
        <v>8</v>
      </c>
      <c r="X9" s="62">
        <f>VLOOKUP(A:A,'5. Overtime'!A:AD,15,FALSE)</f>
        <v>8</v>
      </c>
      <c r="Y9" s="65">
        <f t="shared" si="7"/>
        <v>0</v>
      </c>
      <c r="Z9" s="65">
        <v>12</v>
      </c>
      <c r="AA9" s="62">
        <f>VLOOKUP(A:A,'5. Overtime'!A:AD,16,FALSE)</f>
        <v>12</v>
      </c>
      <c r="AB9" s="65">
        <f t="shared" si="8"/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f>VLOOKUP(A:A,'5. Overtime'!A:AD,17,FALSE)</f>
        <v>0</v>
      </c>
      <c r="AQ9" s="65">
        <f t="shared" si="3"/>
        <v>0</v>
      </c>
      <c r="AS9" s="64">
        <f t="shared" si="4"/>
        <v>34.866667</v>
      </c>
      <c r="AT9" s="65">
        <f>VLOOKUP(A:A,'5. Overtime'!A:AD,30,FALSE)</f>
        <v>34.869999999999997</v>
      </c>
      <c r="AU9" s="65">
        <f t="shared" si="5"/>
        <v>3.3329999999978099E-3</v>
      </c>
    </row>
    <row r="10" spans="1:47" hidden="1">
      <c r="A10" s="65" t="s">
        <v>34</v>
      </c>
      <c r="B10" s="65" t="s">
        <v>158</v>
      </c>
      <c r="C10" s="65">
        <v>0</v>
      </c>
      <c r="D10" s="63" t="e">
        <f>VLOOKUP(A:A,'5. Overtime'!A:AD,3,FALSE)</f>
        <v>#N/A</v>
      </c>
      <c r="E10" s="63" t="e">
        <f t="shared" si="0"/>
        <v>#N/A</v>
      </c>
      <c r="F10" s="65">
        <v>0</v>
      </c>
      <c r="G10" s="62" t="e">
        <f>VLOOKUP(A:A,'5. Overtime'!A:AD,4,FALSE)</f>
        <v>#N/A</v>
      </c>
      <c r="H10" s="63" t="e">
        <f t="shared" si="1"/>
        <v>#N/A</v>
      </c>
      <c r="I10" s="65">
        <v>0</v>
      </c>
      <c r="J10" s="62" t="e">
        <f>VLOOKUP(A:A,'5. Overtime'!A:AD,5,FALSE)</f>
        <v>#N/A</v>
      </c>
      <c r="K10" s="63" t="e">
        <f t="shared" si="2"/>
        <v>#N/A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2" t="e">
        <f>VLOOKUP(A:A,'5. Overtime'!A:AD,14,FALSE)</f>
        <v>#N/A</v>
      </c>
      <c r="V10" s="65" t="e">
        <f t="shared" si="6"/>
        <v>#N/A</v>
      </c>
      <c r="W10" s="65">
        <v>0</v>
      </c>
      <c r="X10" s="62" t="e">
        <f>VLOOKUP(A:A,'5. Overtime'!A:AD,15,FALSE)</f>
        <v>#N/A</v>
      </c>
      <c r="Y10" s="65" t="e">
        <f t="shared" si="7"/>
        <v>#N/A</v>
      </c>
      <c r="Z10" s="65">
        <v>0</v>
      </c>
      <c r="AA10" s="62" t="e">
        <f>VLOOKUP(A:A,'5. Overtime'!A:AD,16,FALSE)</f>
        <v>#N/A</v>
      </c>
      <c r="AB10" s="65" t="e">
        <f t="shared" si="8"/>
        <v>#N/A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65">
        <v>0</v>
      </c>
      <c r="AN10" s="65">
        <v>0</v>
      </c>
      <c r="AO10" s="65">
        <v>0</v>
      </c>
      <c r="AP10" s="65" t="e">
        <f>VLOOKUP(A:A,'5. Overtime'!A:AD,17,FALSE)</f>
        <v>#N/A</v>
      </c>
      <c r="AQ10" s="65" t="e">
        <f t="shared" si="3"/>
        <v>#N/A</v>
      </c>
      <c r="AS10" s="64">
        <f t="shared" si="4"/>
        <v>0</v>
      </c>
      <c r="AT10" s="65" t="e">
        <f>VLOOKUP(A:A,'5. Overtime'!A:AD,30,FALSE)</f>
        <v>#N/A</v>
      </c>
      <c r="AU10" s="65" t="e">
        <f t="shared" si="5"/>
        <v>#N/A</v>
      </c>
    </row>
    <row r="11" spans="1:47" hidden="1">
      <c r="A11" s="65" t="s">
        <v>137</v>
      </c>
      <c r="B11" s="65" t="s">
        <v>138</v>
      </c>
      <c r="C11" s="65">
        <v>8.8166670000000007</v>
      </c>
      <c r="D11" s="63">
        <f>VLOOKUP(A:A,'5. Overtime'!A:AD,3,FALSE)</f>
        <v>8.82</v>
      </c>
      <c r="E11" s="63">
        <f t="shared" si="0"/>
        <v>3.3329999999995863E-3</v>
      </c>
      <c r="F11" s="65">
        <v>0</v>
      </c>
      <c r="G11" s="62">
        <f>VLOOKUP(A:A,'5. Overtime'!A:AD,4,FALSE)</f>
        <v>0</v>
      </c>
      <c r="H11" s="63">
        <f t="shared" si="1"/>
        <v>0</v>
      </c>
      <c r="I11" s="65">
        <v>0</v>
      </c>
      <c r="J11" s="62">
        <f>VLOOKUP(A:A,'5. Overtime'!A:AD,5,FALSE)</f>
        <v>0</v>
      </c>
      <c r="K11" s="63">
        <f t="shared" si="2"/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2">
        <f>VLOOKUP(A:A,'5. Overtime'!A:AD,14,FALSE)</f>
        <v>0</v>
      </c>
      <c r="V11" s="65">
        <f t="shared" si="6"/>
        <v>0</v>
      </c>
      <c r="W11" s="65">
        <v>0</v>
      </c>
      <c r="X11" s="62">
        <f>VLOOKUP(A:A,'5. Overtime'!A:AD,15,FALSE)</f>
        <v>0</v>
      </c>
      <c r="Y11" s="65">
        <f t="shared" si="7"/>
        <v>0</v>
      </c>
      <c r="Z11" s="65">
        <v>5.05</v>
      </c>
      <c r="AA11" s="62">
        <f>VLOOKUP(A:A,'5. Overtime'!A:AD,16,FALSE)</f>
        <v>5.0500000000000007</v>
      </c>
      <c r="AB11" s="65">
        <f t="shared" si="8"/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65">
        <v>0</v>
      </c>
      <c r="AL11" s="65">
        <v>0</v>
      </c>
      <c r="AM11" s="65">
        <v>0</v>
      </c>
      <c r="AN11" s="65">
        <v>0</v>
      </c>
      <c r="AO11" s="65">
        <v>0</v>
      </c>
      <c r="AP11" s="65">
        <f>VLOOKUP(A:A,'5. Overtime'!A:AD,17,FALSE)</f>
        <v>0</v>
      </c>
      <c r="AQ11" s="65">
        <f t="shared" si="3"/>
        <v>0</v>
      </c>
      <c r="AS11" s="64">
        <f t="shared" si="4"/>
        <v>13.866667</v>
      </c>
      <c r="AT11" s="65">
        <f>VLOOKUP(A:A,'5. Overtime'!A:AD,30,FALSE)</f>
        <v>13.870000000000001</v>
      </c>
      <c r="AU11" s="65">
        <f t="shared" si="5"/>
        <v>3.3330000000013627E-3</v>
      </c>
    </row>
    <row r="12" spans="1:47" hidden="1">
      <c r="A12" s="65" t="s">
        <v>656</v>
      </c>
      <c r="B12" s="65" t="s">
        <v>657</v>
      </c>
      <c r="C12" s="65">
        <v>0</v>
      </c>
      <c r="D12" s="63" t="e">
        <f>VLOOKUP(A:A,'5. Overtime'!A:AD,3,FALSE)</f>
        <v>#N/A</v>
      </c>
      <c r="E12" s="63" t="e">
        <f t="shared" si="0"/>
        <v>#N/A</v>
      </c>
      <c r="F12" s="65">
        <v>0</v>
      </c>
      <c r="G12" s="62" t="e">
        <f>VLOOKUP(A:A,'5. Overtime'!A:AD,4,FALSE)</f>
        <v>#N/A</v>
      </c>
      <c r="H12" s="63" t="e">
        <f t="shared" si="1"/>
        <v>#N/A</v>
      </c>
      <c r="I12" s="65">
        <v>0</v>
      </c>
      <c r="J12" s="62" t="e">
        <f>VLOOKUP(A:A,'5. Overtime'!A:AD,5,FALSE)</f>
        <v>#N/A</v>
      </c>
      <c r="K12" s="63" t="e">
        <f t="shared" si="2"/>
        <v>#N/A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2" t="e">
        <f>VLOOKUP(A:A,'5. Overtime'!A:AD,14,FALSE)</f>
        <v>#N/A</v>
      </c>
      <c r="V12" s="65" t="e">
        <f t="shared" si="6"/>
        <v>#N/A</v>
      </c>
      <c r="W12" s="65">
        <v>24</v>
      </c>
      <c r="X12" s="62" t="e">
        <f>VLOOKUP(A:A,'5. Overtime'!A:AD,15,FALSE)</f>
        <v>#N/A</v>
      </c>
      <c r="Y12" s="65" t="e">
        <f t="shared" si="7"/>
        <v>#N/A</v>
      </c>
      <c r="Z12" s="65">
        <v>0</v>
      </c>
      <c r="AA12" s="62" t="e">
        <f>VLOOKUP(A:A,'5. Overtime'!A:AD,16,FALSE)</f>
        <v>#N/A</v>
      </c>
      <c r="AB12" s="65" t="e">
        <f t="shared" si="8"/>
        <v>#N/A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65">
        <v>0</v>
      </c>
      <c r="AL12" s="65">
        <v>0</v>
      </c>
      <c r="AM12" s="65">
        <v>0</v>
      </c>
      <c r="AN12" s="65">
        <v>0</v>
      </c>
      <c r="AO12" s="65">
        <v>0</v>
      </c>
      <c r="AP12" s="65" t="e">
        <f>VLOOKUP(A:A,'5. Overtime'!A:AD,17,FALSE)</f>
        <v>#N/A</v>
      </c>
      <c r="AQ12" s="65" t="e">
        <f t="shared" si="3"/>
        <v>#N/A</v>
      </c>
      <c r="AS12" s="64">
        <f t="shared" si="4"/>
        <v>24</v>
      </c>
      <c r="AT12" s="65" t="e">
        <f>VLOOKUP(A:A,'5. Overtime'!A:AD,30,FALSE)</f>
        <v>#N/A</v>
      </c>
      <c r="AU12" s="65" t="e">
        <f t="shared" si="5"/>
        <v>#N/A</v>
      </c>
    </row>
    <row r="13" spans="1:47" hidden="1">
      <c r="A13" s="65" t="s">
        <v>61</v>
      </c>
      <c r="B13" s="65" t="s">
        <v>62</v>
      </c>
      <c r="C13" s="65">
        <v>4</v>
      </c>
      <c r="D13" s="63">
        <f>VLOOKUP(A:A,'5. Overtime'!A:AD,3,FALSE)</f>
        <v>4</v>
      </c>
      <c r="E13" s="63">
        <f t="shared" si="0"/>
        <v>0</v>
      </c>
      <c r="F13" s="65">
        <v>0</v>
      </c>
      <c r="G13" s="62">
        <f>VLOOKUP(A:A,'5. Overtime'!A:AD,4,FALSE)</f>
        <v>0</v>
      </c>
      <c r="H13" s="63">
        <f t="shared" si="1"/>
        <v>0</v>
      </c>
      <c r="I13" s="65">
        <v>0</v>
      </c>
      <c r="J13" s="62">
        <f>VLOOKUP(A:A,'5. Overtime'!A:AD,5,FALSE)</f>
        <v>0</v>
      </c>
      <c r="K13" s="63">
        <f t="shared" si="2"/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2">
        <f>VLOOKUP(A:A,'5. Overtime'!A:AD,14,FALSE)</f>
        <v>0</v>
      </c>
      <c r="V13" s="65">
        <f t="shared" si="6"/>
        <v>0</v>
      </c>
      <c r="W13" s="65">
        <v>24</v>
      </c>
      <c r="X13" s="62">
        <f>VLOOKUP(A:A,'5. Overtime'!A:AD,15,FALSE)</f>
        <v>24</v>
      </c>
      <c r="Y13" s="65">
        <f t="shared" si="7"/>
        <v>0</v>
      </c>
      <c r="Z13" s="65">
        <v>4</v>
      </c>
      <c r="AA13" s="62">
        <f>VLOOKUP(A:A,'5. Overtime'!A:AD,16,FALSE)</f>
        <v>4</v>
      </c>
      <c r="AB13" s="65">
        <f t="shared" si="8"/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65">
        <v>0</v>
      </c>
      <c r="AL13" s="65">
        <v>0</v>
      </c>
      <c r="AM13" s="65">
        <v>0</v>
      </c>
      <c r="AN13" s="65">
        <v>0</v>
      </c>
      <c r="AO13" s="65">
        <v>0</v>
      </c>
      <c r="AP13" s="65">
        <f>VLOOKUP(A:A,'5. Overtime'!A:AD,17,FALSE)</f>
        <v>0</v>
      </c>
      <c r="AQ13" s="65">
        <f t="shared" si="3"/>
        <v>0</v>
      </c>
      <c r="AS13" s="64">
        <f t="shared" si="4"/>
        <v>32</v>
      </c>
      <c r="AT13" s="65">
        <f>VLOOKUP(A:A,'5. Overtime'!A:AD,30,FALSE)</f>
        <v>32</v>
      </c>
      <c r="AU13" s="65">
        <f t="shared" si="5"/>
        <v>0</v>
      </c>
    </row>
    <row r="14" spans="1:47" hidden="1">
      <c r="A14" s="65" t="s">
        <v>112</v>
      </c>
      <c r="B14" s="65" t="s">
        <v>154</v>
      </c>
      <c r="C14" s="65">
        <v>3.6166670000000001</v>
      </c>
      <c r="D14" s="63" t="e">
        <f>VLOOKUP(A:A,'5. Overtime'!A:AD,3,FALSE)</f>
        <v>#N/A</v>
      </c>
      <c r="E14" s="63" t="e">
        <f t="shared" si="0"/>
        <v>#N/A</v>
      </c>
      <c r="F14" s="65">
        <v>0</v>
      </c>
      <c r="G14" s="62" t="e">
        <f>VLOOKUP(A:A,'5. Overtime'!A:AD,4,FALSE)</f>
        <v>#N/A</v>
      </c>
      <c r="H14" s="63" t="e">
        <f t="shared" si="1"/>
        <v>#N/A</v>
      </c>
      <c r="I14" s="65">
        <v>0</v>
      </c>
      <c r="J14" s="62" t="e">
        <f>VLOOKUP(A:A,'5. Overtime'!A:AD,5,FALSE)</f>
        <v>#N/A</v>
      </c>
      <c r="K14" s="63" t="e">
        <f t="shared" si="2"/>
        <v>#N/A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2" t="e">
        <f>VLOOKUP(A:A,'5. Overtime'!A:AD,14,FALSE)</f>
        <v>#N/A</v>
      </c>
      <c r="V14" s="65" t="e">
        <f t="shared" si="6"/>
        <v>#N/A</v>
      </c>
      <c r="W14" s="65">
        <v>0</v>
      </c>
      <c r="X14" s="62" t="e">
        <f>VLOOKUP(A:A,'5. Overtime'!A:AD,15,FALSE)</f>
        <v>#N/A</v>
      </c>
      <c r="Y14" s="65" t="e">
        <f t="shared" si="7"/>
        <v>#N/A</v>
      </c>
      <c r="Z14" s="65">
        <v>1.8833329999999999</v>
      </c>
      <c r="AA14" s="62" t="e">
        <f>VLOOKUP(A:A,'5. Overtime'!A:AD,16,FALSE)</f>
        <v>#N/A</v>
      </c>
      <c r="AB14" s="65" t="e">
        <f t="shared" si="8"/>
        <v>#N/A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  <c r="AN14" s="65">
        <v>0</v>
      </c>
      <c r="AO14" s="65">
        <v>0</v>
      </c>
      <c r="AP14" s="65" t="e">
        <f>VLOOKUP(A:A,'5. Overtime'!A:AD,17,FALSE)</f>
        <v>#N/A</v>
      </c>
      <c r="AQ14" s="65" t="e">
        <f t="shared" si="3"/>
        <v>#N/A</v>
      </c>
      <c r="AS14" s="64">
        <f t="shared" si="4"/>
        <v>5.5</v>
      </c>
      <c r="AT14" s="65" t="e">
        <f>VLOOKUP(A:A,'5. Overtime'!A:AD,30,FALSE)</f>
        <v>#N/A</v>
      </c>
      <c r="AU14" s="65" t="e">
        <f t="shared" si="5"/>
        <v>#N/A</v>
      </c>
    </row>
    <row r="15" spans="1:47" hidden="1">
      <c r="A15" s="65" t="s">
        <v>64</v>
      </c>
      <c r="B15" s="65" t="s">
        <v>162</v>
      </c>
      <c r="C15" s="65">
        <v>5.9</v>
      </c>
      <c r="D15" s="63">
        <f>VLOOKUP(A:A,'5. Overtime'!A:AD,3,FALSE)</f>
        <v>5.8999999999999915</v>
      </c>
      <c r="E15" s="63">
        <f t="shared" si="0"/>
        <v>-8.8817841970012523E-15</v>
      </c>
      <c r="F15" s="65">
        <v>0</v>
      </c>
      <c r="G15" s="62">
        <f>VLOOKUP(A:A,'5. Overtime'!A:AD,4,FALSE)</f>
        <v>0</v>
      </c>
      <c r="H15" s="63">
        <f t="shared" si="1"/>
        <v>0</v>
      </c>
      <c r="I15" s="65">
        <v>0</v>
      </c>
      <c r="J15" s="62">
        <f>VLOOKUP(A:A,'5. Overtime'!A:AD,5,FALSE)</f>
        <v>0</v>
      </c>
      <c r="K15" s="63">
        <f t="shared" si="2"/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2">
        <f>VLOOKUP(A:A,'5. Overtime'!A:AD,14,FALSE)</f>
        <v>0</v>
      </c>
      <c r="V15" s="65">
        <f t="shared" si="6"/>
        <v>0</v>
      </c>
      <c r="W15" s="65">
        <v>0</v>
      </c>
      <c r="X15" s="62">
        <f>VLOOKUP(A:A,'5. Overtime'!A:AD,15,FALSE)</f>
        <v>0</v>
      </c>
      <c r="Y15" s="65">
        <f t="shared" si="7"/>
        <v>0</v>
      </c>
      <c r="Z15" s="65">
        <v>0</v>
      </c>
      <c r="AA15" s="62">
        <f>VLOOKUP(A:A,'5. Overtime'!A:AD,16,FALSE)</f>
        <v>0</v>
      </c>
      <c r="AB15" s="65">
        <f t="shared" si="8"/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0</v>
      </c>
      <c r="AO15" s="65">
        <v>0</v>
      </c>
      <c r="AP15" s="65">
        <f>VLOOKUP(A:A,'5. Overtime'!A:AD,17,FALSE)</f>
        <v>0</v>
      </c>
      <c r="AQ15" s="65">
        <f t="shared" si="3"/>
        <v>0</v>
      </c>
      <c r="AS15" s="64">
        <f t="shared" si="4"/>
        <v>5.9</v>
      </c>
      <c r="AT15" s="65">
        <f>VLOOKUP(A:A,'5. Overtime'!A:AD,30,FALSE)</f>
        <v>5.8999999999999915</v>
      </c>
      <c r="AU15" s="65">
        <f t="shared" si="5"/>
        <v>-8.8817841970012523E-15</v>
      </c>
    </row>
    <row r="16" spans="1:47" hidden="1">
      <c r="A16" s="65" t="s">
        <v>60</v>
      </c>
      <c r="B16" s="65" t="s">
        <v>143</v>
      </c>
      <c r="C16" s="65">
        <v>0</v>
      </c>
      <c r="D16" s="63" t="e">
        <f>VLOOKUP(A:A,'5. Overtime'!A:AD,3,FALSE)</f>
        <v>#N/A</v>
      </c>
      <c r="E16" s="63" t="e">
        <f t="shared" si="0"/>
        <v>#N/A</v>
      </c>
      <c r="F16" s="65">
        <v>0</v>
      </c>
      <c r="G16" s="62" t="e">
        <f>VLOOKUP(A:A,'5. Overtime'!A:AD,4,FALSE)</f>
        <v>#N/A</v>
      </c>
      <c r="H16" s="63" t="e">
        <f t="shared" si="1"/>
        <v>#N/A</v>
      </c>
      <c r="I16" s="65">
        <v>0</v>
      </c>
      <c r="J16" s="62" t="e">
        <f>VLOOKUP(A:A,'5. Overtime'!A:AD,5,FALSE)</f>
        <v>#N/A</v>
      </c>
      <c r="K16" s="63" t="e">
        <f t="shared" si="2"/>
        <v>#N/A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2" t="e">
        <f>VLOOKUP(A:A,'5. Overtime'!A:AD,14,FALSE)</f>
        <v>#N/A</v>
      </c>
      <c r="V16" s="65" t="e">
        <f t="shared" si="6"/>
        <v>#N/A</v>
      </c>
      <c r="W16" s="65">
        <v>0</v>
      </c>
      <c r="X16" s="62" t="e">
        <f>VLOOKUP(A:A,'5. Overtime'!A:AD,15,FALSE)</f>
        <v>#N/A</v>
      </c>
      <c r="Y16" s="65" t="e">
        <f t="shared" si="7"/>
        <v>#N/A</v>
      </c>
      <c r="Z16" s="65">
        <v>0</v>
      </c>
      <c r="AA16" s="62" t="e">
        <f>VLOOKUP(A:A,'5. Overtime'!A:AD,16,FALSE)</f>
        <v>#N/A</v>
      </c>
      <c r="AB16" s="65" t="e">
        <f t="shared" si="8"/>
        <v>#N/A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0</v>
      </c>
      <c r="AO16" s="65">
        <v>0</v>
      </c>
      <c r="AP16" s="65" t="e">
        <f>VLOOKUP(A:A,'5. Overtime'!A:AD,17,FALSE)</f>
        <v>#N/A</v>
      </c>
      <c r="AQ16" s="65" t="e">
        <f t="shared" si="3"/>
        <v>#N/A</v>
      </c>
      <c r="AS16" s="64">
        <f t="shared" si="4"/>
        <v>0</v>
      </c>
      <c r="AT16" s="65" t="e">
        <f>VLOOKUP(A:A,'5. Overtime'!A:AD,30,FALSE)</f>
        <v>#N/A</v>
      </c>
      <c r="AU16" s="65" t="e">
        <f t="shared" si="5"/>
        <v>#N/A</v>
      </c>
    </row>
    <row r="17" spans="1:47" hidden="1">
      <c r="A17" s="65" t="s">
        <v>63</v>
      </c>
      <c r="B17" s="65" t="s">
        <v>109</v>
      </c>
      <c r="C17" s="65">
        <v>7</v>
      </c>
      <c r="D17" s="63">
        <f>VLOOKUP(A:A,'5. Overtime'!A:AD,3,FALSE)</f>
        <v>7</v>
      </c>
      <c r="E17" s="63">
        <f t="shared" si="0"/>
        <v>0</v>
      </c>
      <c r="F17" s="65">
        <v>0</v>
      </c>
      <c r="G17" s="62">
        <f>VLOOKUP(A:A,'5. Overtime'!A:AD,4,FALSE)</f>
        <v>0</v>
      </c>
      <c r="H17" s="63">
        <f t="shared" si="1"/>
        <v>0</v>
      </c>
      <c r="I17" s="65">
        <v>0</v>
      </c>
      <c r="J17" s="62">
        <f>VLOOKUP(A:A,'5. Overtime'!A:AD,5,FALSE)</f>
        <v>0</v>
      </c>
      <c r="K17" s="63">
        <f t="shared" si="2"/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2</v>
      </c>
      <c r="U17" s="62">
        <f>VLOOKUP(A:A,'5. Overtime'!A:AD,14,FALSE)</f>
        <v>2</v>
      </c>
      <c r="V17" s="65">
        <f t="shared" si="6"/>
        <v>0</v>
      </c>
      <c r="W17" s="65">
        <v>0</v>
      </c>
      <c r="X17" s="62">
        <f>VLOOKUP(A:A,'5. Overtime'!A:AD,15,FALSE)</f>
        <v>0</v>
      </c>
      <c r="Y17" s="65">
        <f t="shared" si="7"/>
        <v>0</v>
      </c>
      <c r="Z17" s="65">
        <v>0</v>
      </c>
      <c r="AA17" s="62">
        <f>VLOOKUP(A:A,'5. Overtime'!A:AD,16,FALSE)</f>
        <v>0</v>
      </c>
      <c r="AB17" s="65">
        <f t="shared" si="8"/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  <c r="AO17" s="65">
        <v>0</v>
      </c>
      <c r="AP17" s="65">
        <f>VLOOKUP(A:A,'5. Overtime'!A:AD,17,FALSE)</f>
        <v>0</v>
      </c>
      <c r="AQ17" s="65">
        <f t="shared" si="3"/>
        <v>0</v>
      </c>
      <c r="AS17" s="64">
        <f t="shared" si="4"/>
        <v>9</v>
      </c>
      <c r="AT17" s="65">
        <f>VLOOKUP(A:A,'5. Overtime'!A:AD,30,FALSE)</f>
        <v>9</v>
      </c>
      <c r="AU17" s="65">
        <f t="shared" si="5"/>
        <v>0</v>
      </c>
    </row>
    <row r="18" spans="1:47">
      <c r="A18" s="65" t="s">
        <v>120</v>
      </c>
      <c r="B18" s="65" t="s">
        <v>121</v>
      </c>
      <c r="C18" s="65">
        <v>0</v>
      </c>
      <c r="D18" s="62">
        <f>VLOOKUP(A:A,'5. Overtime'!A:AD,3,FALSE)</f>
        <v>0</v>
      </c>
      <c r="E18" s="66">
        <f t="shared" si="0"/>
        <v>0</v>
      </c>
      <c r="F18" s="65">
        <v>0</v>
      </c>
      <c r="G18" s="62">
        <f>VLOOKUP(A:A,'5. Overtime'!A:AD,4,FALSE)</f>
        <v>0</v>
      </c>
      <c r="H18" s="66">
        <f t="shared" si="1"/>
        <v>0</v>
      </c>
      <c r="I18" s="65">
        <v>0</v>
      </c>
      <c r="J18" s="62">
        <f>VLOOKUP(A:A,'5. Overtime'!A:AD,5,FALSE)</f>
        <v>0</v>
      </c>
      <c r="K18" s="66">
        <f t="shared" si="2"/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2">
        <f>VLOOKUP(A:A,'5. Overtime'!A:AD,14,FALSE)</f>
        <v>0</v>
      </c>
      <c r="V18" s="66">
        <f>U18-T18</f>
        <v>0</v>
      </c>
      <c r="W18" s="67">
        <v>8</v>
      </c>
      <c r="X18" s="67">
        <f>VLOOKUP(A:A,'5. Overtime'!A:AD,15,FALSE)</f>
        <v>16</v>
      </c>
      <c r="Y18" s="67">
        <f>X18-W18</f>
        <v>8</v>
      </c>
      <c r="Z18" s="65">
        <v>0</v>
      </c>
      <c r="AA18" s="62">
        <f>VLOOKUP(A:A,'5. Overtime'!A:AD,16,FALSE)</f>
        <v>0</v>
      </c>
      <c r="AB18" s="66">
        <f>AA18-Z18</f>
        <v>0</v>
      </c>
      <c r="AC18" s="65">
        <v>0</v>
      </c>
      <c r="AD18" s="65">
        <v>0</v>
      </c>
      <c r="AE18" s="65">
        <v>0</v>
      </c>
      <c r="AF18" s="65">
        <v>0</v>
      </c>
      <c r="AG18" s="65">
        <v>0</v>
      </c>
      <c r="AH18" s="65">
        <v>0</v>
      </c>
      <c r="AI18" s="65">
        <v>0</v>
      </c>
      <c r="AJ18" s="65">
        <v>0</v>
      </c>
      <c r="AK18" s="65">
        <v>0</v>
      </c>
      <c r="AL18" s="65">
        <v>0</v>
      </c>
      <c r="AM18" s="65">
        <v>0</v>
      </c>
      <c r="AN18" s="65">
        <v>0</v>
      </c>
      <c r="AO18" s="65">
        <v>0</v>
      </c>
      <c r="AP18" s="62">
        <f>VLOOKUP(A:A,'5. Overtime'!A:AD,17,FALSE)</f>
        <v>0</v>
      </c>
      <c r="AQ18" s="66">
        <f t="shared" si="3"/>
        <v>0</v>
      </c>
      <c r="AS18" s="64">
        <f t="shared" si="4"/>
        <v>8</v>
      </c>
      <c r="AT18" s="62">
        <f>VLOOKUP(A:A,'5. Overtime'!A:AD,30,FALSE)</f>
        <v>16</v>
      </c>
      <c r="AU18" s="66">
        <f t="shared" si="5"/>
        <v>8</v>
      </c>
    </row>
    <row r="19" spans="1:47" hidden="1">
      <c r="A19" s="65" t="s">
        <v>19</v>
      </c>
      <c r="B19" s="65" t="s">
        <v>116</v>
      </c>
      <c r="C19" s="65">
        <v>10</v>
      </c>
      <c r="D19" s="63">
        <f>VLOOKUP(A:A,'5. Overtime'!A:AD,3,FALSE)</f>
        <v>10</v>
      </c>
      <c r="E19" s="63">
        <f t="shared" si="0"/>
        <v>0</v>
      </c>
      <c r="F19" s="65">
        <v>0</v>
      </c>
      <c r="G19" s="62">
        <f>VLOOKUP(A:A,'5. Overtime'!A:AD,4,FALSE)</f>
        <v>0</v>
      </c>
      <c r="H19" s="63">
        <f t="shared" si="1"/>
        <v>0</v>
      </c>
      <c r="I19" s="65">
        <v>0</v>
      </c>
      <c r="J19" s="62">
        <f>VLOOKUP(A:A,'5. Overtime'!A:AD,5,FALSE)</f>
        <v>0</v>
      </c>
      <c r="K19" s="63">
        <f t="shared" si="2"/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2">
        <f>VLOOKUP(A:A,'5. Overtime'!A:AD,14,FALSE)</f>
        <v>0</v>
      </c>
      <c r="V19" s="65">
        <f>U19-T19</f>
        <v>0</v>
      </c>
      <c r="W19" s="65">
        <v>0</v>
      </c>
      <c r="X19" s="62">
        <f>VLOOKUP(A:A,'5. Overtime'!A:AD,15,FALSE)</f>
        <v>0</v>
      </c>
      <c r="Y19" s="65">
        <f>X19-W19</f>
        <v>0</v>
      </c>
      <c r="Z19" s="65">
        <v>4</v>
      </c>
      <c r="AA19" s="62">
        <f>VLOOKUP(A:A,'5. Overtime'!A:AD,16,FALSE)</f>
        <v>4</v>
      </c>
      <c r="AB19" s="65">
        <f>AA19-Z19</f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65">
        <v>0</v>
      </c>
      <c r="AL19" s="65">
        <v>0</v>
      </c>
      <c r="AM19" s="65">
        <v>0</v>
      </c>
      <c r="AN19" s="65">
        <v>0</v>
      </c>
      <c r="AO19" s="65">
        <v>0</v>
      </c>
      <c r="AP19" s="65">
        <f>VLOOKUP(A:A,'5. Overtime'!A:AD,17,FALSE)</f>
        <v>0</v>
      </c>
      <c r="AQ19" s="65">
        <f t="shared" si="3"/>
        <v>0</v>
      </c>
      <c r="AS19" s="64">
        <f t="shared" si="4"/>
        <v>14</v>
      </c>
      <c r="AT19" s="65">
        <f>VLOOKUP(A:A,'5. Overtime'!A:AD,30,FALSE)</f>
        <v>14</v>
      </c>
      <c r="AU19" s="65">
        <f t="shared" si="5"/>
        <v>0</v>
      </c>
    </row>
    <row r="20" spans="1:47" hidden="1">
      <c r="A20" s="65" t="s">
        <v>18</v>
      </c>
      <c r="B20" s="65" t="s">
        <v>106</v>
      </c>
      <c r="C20" s="65">
        <v>3.25</v>
      </c>
      <c r="D20" s="63">
        <f>VLOOKUP(A:A,'5. Overtime'!A:AD,3,FALSE)</f>
        <v>3.2500000000000036</v>
      </c>
      <c r="E20" s="63">
        <f t="shared" si="0"/>
        <v>3.5527136788005009E-15</v>
      </c>
      <c r="F20" s="65">
        <v>0</v>
      </c>
      <c r="G20" s="62">
        <f>VLOOKUP(A:A,'5. Overtime'!A:AD,4,FALSE)</f>
        <v>0</v>
      </c>
      <c r="H20" s="63">
        <f t="shared" si="1"/>
        <v>0</v>
      </c>
      <c r="I20" s="65">
        <v>0</v>
      </c>
      <c r="J20" s="62">
        <f>VLOOKUP(A:A,'5. Overtime'!A:AD,5,FALSE)</f>
        <v>0</v>
      </c>
      <c r="K20" s="63">
        <f t="shared" si="2"/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2">
        <f>VLOOKUP(A:A,'5. Overtime'!A:AD,14,FALSE)</f>
        <v>0</v>
      </c>
      <c r="V20" s="65">
        <f>U20-T20</f>
        <v>0</v>
      </c>
      <c r="W20" s="65">
        <v>0</v>
      </c>
      <c r="X20" s="62">
        <f>VLOOKUP(A:A,'5. Overtime'!A:AD,15,FALSE)</f>
        <v>0</v>
      </c>
      <c r="Y20" s="65">
        <f>X20-W20</f>
        <v>0</v>
      </c>
      <c r="Z20" s="65">
        <v>0</v>
      </c>
      <c r="AA20" s="62">
        <f>VLOOKUP(A:A,'5. Overtime'!A:AD,16,FALSE)</f>
        <v>0</v>
      </c>
      <c r="AB20" s="65">
        <f>AA20-Z20</f>
        <v>0</v>
      </c>
      <c r="AC20" s="65">
        <v>2.216666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65">
        <v>0</v>
      </c>
      <c r="AN20" s="65">
        <v>0</v>
      </c>
      <c r="AO20" s="65">
        <v>0</v>
      </c>
      <c r="AP20" s="65">
        <f>VLOOKUP(A:A,'5. Overtime'!A:AD,17,FALSE)</f>
        <v>2.2200000000000006</v>
      </c>
      <c r="AQ20" s="65">
        <f t="shared" si="3"/>
        <v>3.3340000000006142E-3</v>
      </c>
      <c r="AS20" s="64">
        <f t="shared" si="4"/>
        <v>5.466666</v>
      </c>
      <c r="AT20" s="65">
        <f>VLOOKUP(A:A,'5. Overtime'!A:AD,30,FALSE)</f>
        <v>5.4700000000000042</v>
      </c>
      <c r="AU20" s="65">
        <f t="shared" si="5"/>
        <v>3.334000000004167E-3</v>
      </c>
    </row>
    <row r="21" spans="1:47" hidden="1">
      <c r="A21" s="65" t="s">
        <v>86</v>
      </c>
      <c r="B21" s="65" t="s">
        <v>87</v>
      </c>
      <c r="C21" s="65">
        <v>0</v>
      </c>
      <c r="D21" s="63">
        <f>VLOOKUP(A:A,'5. Overtime'!A:AD,3,FALSE)</f>
        <v>0</v>
      </c>
      <c r="E21" s="63">
        <f t="shared" si="0"/>
        <v>0</v>
      </c>
      <c r="F21" s="65">
        <v>0</v>
      </c>
      <c r="G21" s="62">
        <f>VLOOKUP(A:A,'5. Overtime'!A:AD,4,FALSE)</f>
        <v>0</v>
      </c>
      <c r="H21" s="63">
        <f t="shared" si="1"/>
        <v>0</v>
      </c>
      <c r="I21" s="65">
        <v>0</v>
      </c>
      <c r="J21" s="62">
        <f>VLOOKUP(A:A,'5. Overtime'!A:AD,5,FALSE)</f>
        <v>0</v>
      </c>
      <c r="K21" s="63">
        <f t="shared" si="2"/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2">
        <f>VLOOKUP(A:A,'5. Overtime'!A:AD,14,FALSE)</f>
        <v>0</v>
      </c>
      <c r="V21" s="65">
        <f>U21-T21</f>
        <v>0</v>
      </c>
      <c r="W21" s="65">
        <v>6</v>
      </c>
      <c r="X21" s="62">
        <f>VLOOKUP(A:A,'5. Overtime'!A:AD,15,FALSE)</f>
        <v>6</v>
      </c>
      <c r="Y21" s="65">
        <f>X21-W21</f>
        <v>0</v>
      </c>
      <c r="Z21" s="65">
        <v>0</v>
      </c>
      <c r="AA21" s="62">
        <f>VLOOKUP(A:A,'5. Overtime'!A:AD,16,FALSE)</f>
        <v>0</v>
      </c>
      <c r="AB21" s="65">
        <f>AA21-Z21</f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J21" s="65">
        <v>0</v>
      </c>
      <c r="AK21" s="65">
        <v>0</v>
      </c>
      <c r="AL21" s="65">
        <v>0</v>
      </c>
      <c r="AM21" s="65">
        <v>0</v>
      </c>
      <c r="AN21" s="65">
        <v>0</v>
      </c>
      <c r="AO21" s="65">
        <v>0</v>
      </c>
      <c r="AP21" s="65">
        <f>VLOOKUP(A:A,'5. Overtime'!A:AD,17,FALSE)</f>
        <v>0</v>
      </c>
      <c r="AQ21" s="65">
        <f t="shared" si="3"/>
        <v>0</v>
      </c>
      <c r="AS21" s="64">
        <f t="shared" si="4"/>
        <v>6</v>
      </c>
      <c r="AT21" s="65">
        <f>VLOOKUP(A:A,'5. Overtime'!A:AD,30,FALSE)</f>
        <v>6</v>
      </c>
      <c r="AU21" s="65">
        <f t="shared" si="5"/>
        <v>0</v>
      </c>
    </row>
    <row r="22" spans="1:47">
      <c r="A22" s="65" t="s">
        <v>71</v>
      </c>
      <c r="B22" s="65" t="s">
        <v>118</v>
      </c>
      <c r="C22" s="67">
        <v>4.016667</v>
      </c>
      <c r="D22" s="67">
        <f>VLOOKUP(A:A,'5. Overtime'!A:AD,3,FALSE)</f>
        <v>2.15</v>
      </c>
      <c r="E22" s="67">
        <f t="shared" si="0"/>
        <v>-1.8666670000000001</v>
      </c>
      <c r="F22" s="65">
        <v>0</v>
      </c>
      <c r="G22" s="62">
        <f>VLOOKUP(A:A,'5. Overtime'!A:AD,4,FALSE)</f>
        <v>0</v>
      </c>
      <c r="H22" s="66">
        <f t="shared" si="1"/>
        <v>0</v>
      </c>
      <c r="I22" s="65">
        <v>0</v>
      </c>
      <c r="J22" s="62">
        <f>VLOOKUP(A:A,'5. Overtime'!A:AD,5,FALSE)</f>
        <v>0</v>
      </c>
      <c r="K22" s="66">
        <f t="shared" si="2"/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2">
        <f>VLOOKUP(A:A,'5. Overtime'!A:AD,14,FALSE)</f>
        <v>0</v>
      </c>
      <c r="V22" s="66">
        <f>U22-T22</f>
        <v>0</v>
      </c>
      <c r="W22" s="65">
        <v>0</v>
      </c>
      <c r="X22" s="62">
        <f>VLOOKUP(A:A,'5. Overtime'!A:AD,15,FALSE)</f>
        <v>0</v>
      </c>
      <c r="Y22" s="66">
        <f>X22-W22</f>
        <v>0</v>
      </c>
      <c r="Z22" s="67">
        <v>2.8833340000000001</v>
      </c>
      <c r="AA22" s="67">
        <f>VLOOKUP(A:A,'5. Overtime'!A:AD,16,FALSE)</f>
        <v>1.52</v>
      </c>
      <c r="AB22" s="67">
        <f>AA22-Z22</f>
        <v>-1.363334</v>
      </c>
      <c r="AC22" s="65">
        <v>0</v>
      </c>
      <c r="AD22" s="65">
        <v>0</v>
      </c>
      <c r="AE22" s="65">
        <v>0</v>
      </c>
      <c r="AF22" s="65">
        <v>0</v>
      </c>
      <c r="AG22" s="65">
        <v>0</v>
      </c>
      <c r="AH22" s="65">
        <v>0</v>
      </c>
      <c r="AI22" s="65">
        <v>0</v>
      </c>
      <c r="AJ22" s="65">
        <v>0</v>
      </c>
      <c r="AK22" s="65">
        <v>0</v>
      </c>
      <c r="AL22" s="65">
        <v>0</v>
      </c>
      <c r="AM22" s="65">
        <v>0</v>
      </c>
      <c r="AN22" s="65">
        <v>0</v>
      </c>
      <c r="AO22" s="65">
        <v>0</v>
      </c>
      <c r="AP22" s="62">
        <f>VLOOKUP(A:A,'5. Overtime'!A:AD,17,FALSE)</f>
        <v>0</v>
      </c>
      <c r="AQ22" s="66">
        <f t="shared" si="3"/>
        <v>0</v>
      </c>
      <c r="AS22" s="64">
        <f t="shared" si="4"/>
        <v>6.9000009999999996</v>
      </c>
      <c r="AT22" s="62">
        <f>VLOOKUP(A:A,'5. Overtime'!A:AD,30,FALSE)</f>
        <v>3.67</v>
      </c>
      <c r="AU22" s="66">
        <f t="shared" si="5"/>
        <v>-3.2300009999999997</v>
      </c>
    </row>
    <row r="23" spans="1:47" hidden="1">
      <c r="A23" s="65" t="s">
        <v>122</v>
      </c>
      <c r="B23" s="65" t="s">
        <v>123</v>
      </c>
      <c r="C23" s="65">
        <v>8</v>
      </c>
      <c r="D23" s="63">
        <f>VLOOKUP(A:A,'5. Overtime'!A:AD,3,FALSE)</f>
        <v>8</v>
      </c>
      <c r="E23" s="63">
        <f t="shared" si="0"/>
        <v>0</v>
      </c>
      <c r="F23" s="65">
        <v>8</v>
      </c>
      <c r="G23" s="62">
        <f>VLOOKUP(A:A,'5. Overtime'!A:AD,4,FALSE)</f>
        <v>8</v>
      </c>
      <c r="H23" s="63">
        <f t="shared" si="1"/>
        <v>0</v>
      </c>
      <c r="I23" s="65">
        <v>6</v>
      </c>
      <c r="J23" s="62">
        <f>VLOOKUP(A:A,'5. Overtime'!A:AD,5,FALSE)</f>
        <v>6</v>
      </c>
      <c r="K23" s="63">
        <f t="shared" si="2"/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2">
        <f>VLOOKUP(A:A,'5. Overtime'!A:AD,14,FALSE)</f>
        <v>0</v>
      </c>
      <c r="V23" s="65">
        <f t="shared" ref="V23:V32" si="9">U23-T23</f>
        <v>0</v>
      </c>
      <c r="W23" s="65">
        <v>0</v>
      </c>
      <c r="X23" s="62">
        <f>VLOOKUP(A:A,'5. Overtime'!A:AD,15,FALSE)</f>
        <v>0</v>
      </c>
      <c r="Y23" s="65">
        <f t="shared" ref="Y23:Y32" si="10">X23-W23</f>
        <v>0</v>
      </c>
      <c r="Z23" s="65">
        <v>8</v>
      </c>
      <c r="AA23" s="62">
        <f>VLOOKUP(A:A,'5. Overtime'!A:AD,16,FALSE)</f>
        <v>8</v>
      </c>
      <c r="AB23" s="65">
        <f t="shared" ref="AB23:AB32" si="11">AA23-Z23</f>
        <v>0</v>
      </c>
      <c r="AC23" s="65">
        <v>0</v>
      </c>
      <c r="AD23" s="65">
        <v>4</v>
      </c>
      <c r="AE23" s="65">
        <v>8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65">
        <v>0</v>
      </c>
      <c r="AL23" s="65">
        <v>0</v>
      </c>
      <c r="AM23" s="65">
        <v>0</v>
      </c>
      <c r="AN23" s="65">
        <v>0</v>
      </c>
      <c r="AO23" s="65">
        <v>0</v>
      </c>
      <c r="AP23" s="65">
        <f>VLOOKUP(A:A,'5. Overtime'!A:AD,17,FALSE)</f>
        <v>0</v>
      </c>
      <c r="AQ23" s="65">
        <f t="shared" si="3"/>
        <v>0</v>
      </c>
      <c r="AS23" s="64">
        <f t="shared" si="4"/>
        <v>42</v>
      </c>
      <c r="AT23" s="65">
        <f>VLOOKUP(A:A,'5. Overtime'!A:AD,30,FALSE)</f>
        <v>42</v>
      </c>
      <c r="AU23" s="65">
        <f t="shared" si="5"/>
        <v>0</v>
      </c>
    </row>
    <row r="24" spans="1:47" hidden="1">
      <c r="A24" s="65" t="s">
        <v>47</v>
      </c>
      <c r="B24" s="65" t="s">
        <v>96</v>
      </c>
      <c r="C24" s="65">
        <v>0</v>
      </c>
      <c r="D24" s="63">
        <f>VLOOKUP(A:A,'5. Overtime'!A:AD,3,FALSE)</f>
        <v>0</v>
      </c>
      <c r="E24" s="63">
        <f t="shared" si="0"/>
        <v>0</v>
      </c>
      <c r="F24" s="65">
        <v>0</v>
      </c>
      <c r="G24" s="62">
        <f>VLOOKUP(A:A,'5. Overtime'!A:AD,4,FALSE)</f>
        <v>0</v>
      </c>
      <c r="H24" s="63">
        <f t="shared" si="1"/>
        <v>0</v>
      </c>
      <c r="I24" s="65">
        <v>0</v>
      </c>
      <c r="J24" s="62">
        <f>VLOOKUP(A:A,'5. Overtime'!A:AD,5,FALSE)</f>
        <v>0</v>
      </c>
      <c r="K24" s="63">
        <f t="shared" si="2"/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2">
        <f>VLOOKUP(A:A,'5. Overtime'!A:AD,14,FALSE)</f>
        <v>0</v>
      </c>
      <c r="V24" s="65">
        <f t="shared" si="9"/>
        <v>0</v>
      </c>
      <c r="W24" s="65">
        <v>8</v>
      </c>
      <c r="X24" s="62">
        <f>VLOOKUP(A:A,'5. Overtime'!A:AD,15,FALSE)</f>
        <v>8</v>
      </c>
      <c r="Y24" s="65">
        <f t="shared" si="10"/>
        <v>0</v>
      </c>
      <c r="Z24" s="65">
        <v>0</v>
      </c>
      <c r="AA24" s="62">
        <f>VLOOKUP(A:A,'5. Overtime'!A:AD,16,FALSE)</f>
        <v>0</v>
      </c>
      <c r="AB24" s="65">
        <f t="shared" si="11"/>
        <v>0</v>
      </c>
      <c r="AC24" s="65">
        <v>0</v>
      </c>
      <c r="AD24" s="65">
        <v>0</v>
      </c>
      <c r="AE24" s="65">
        <v>0</v>
      </c>
      <c r="AF24" s="65">
        <v>0</v>
      </c>
      <c r="AG24" s="65">
        <v>0</v>
      </c>
      <c r="AH24" s="65">
        <v>0</v>
      </c>
      <c r="AI24" s="65">
        <v>0</v>
      </c>
      <c r="AJ24" s="65">
        <v>0</v>
      </c>
      <c r="AK24" s="65">
        <v>0</v>
      </c>
      <c r="AL24" s="65">
        <v>0</v>
      </c>
      <c r="AM24" s="65">
        <v>0</v>
      </c>
      <c r="AN24" s="65">
        <v>0</v>
      </c>
      <c r="AO24" s="65">
        <v>0</v>
      </c>
      <c r="AP24" s="65">
        <f>VLOOKUP(A:A,'5. Overtime'!A:AD,17,FALSE)</f>
        <v>0</v>
      </c>
      <c r="AQ24" s="65">
        <f t="shared" si="3"/>
        <v>0</v>
      </c>
      <c r="AS24" s="64">
        <f t="shared" si="4"/>
        <v>8</v>
      </c>
      <c r="AT24" s="65">
        <f>VLOOKUP(A:A,'5. Overtime'!A:AD,30,FALSE)</f>
        <v>8</v>
      </c>
      <c r="AU24" s="65">
        <f t="shared" si="5"/>
        <v>0</v>
      </c>
    </row>
    <row r="25" spans="1:47" hidden="1">
      <c r="A25" s="65" t="s">
        <v>93</v>
      </c>
      <c r="B25" s="65" t="s">
        <v>94</v>
      </c>
      <c r="C25" s="65">
        <v>1.25</v>
      </c>
      <c r="D25" s="63">
        <f>VLOOKUP(A:A,'5. Overtime'!A:AD,3,FALSE)</f>
        <v>1.25</v>
      </c>
      <c r="E25" s="63">
        <f t="shared" si="0"/>
        <v>0</v>
      </c>
      <c r="F25" s="65">
        <v>0</v>
      </c>
      <c r="G25" s="62">
        <f>VLOOKUP(A:A,'5. Overtime'!A:AD,4,FALSE)</f>
        <v>0</v>
      </c>
      <c r="H25" s="63">
        <f t="shared" si="1"/>
        <v>0</v>
      </c>
      <c r="I25" s="65">
        <v>0</v>
      </c>
      <c r="J25" s="62">
        <f>VLOOKUP(A:A,'5. Overtime'!A:AD,5,FALSE)</f>
        <v>0</v>
      </c>
      <c r="K25" s="63">
        <f t="shared" si="2"/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2">
        <f>VLOOKUP(A:A,'5. Overtime'!A:AD,14,FALSE)</f>
        <v>0</v>
      </c>
      <c r="V25" s="65">
        <f t="shared" si="9"/>
        <v>0</v>
      </c>
      <c r="W25" s="65">
        <v>0</v>
      </c>
      <c r="X25" s="62">
        <f>VLOOKUP(A:A,'5. Overtime'!A:AD,15,FALSE)</f>
        <v>0</v>
      </c>
      <c r="Y25" s="65">
        <f t="shared" si="10"/>
        <v>0</v>
      </c>
      <c r="Z25" s="65">
        <v>0</v>
      </c>
      <c r="AA25" s="62">
        <f>VLOOKUP(A:A,'5. Overtime'!A:AD,16,FALSE)</f>
        <v>0</v>
      </c>
      <c r="AB25" s="65">
        <f t="shared" si="11"/>
        <v>0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65">
        <v>0</v>
      </c>
      <c r="AL25" s="65">
        <v>0</v>
      </c>
      <c r="AM25" s="65">
        <v>0</v>
      </c>
      <c r="AN25" s="65">
        <v>0</v>
      </c>
      <c r="AO25" s="65">
        <v>0</v>
      </c>
      <c r="AP25" s="65">
        <f>VLOOKUP(A:A,'5. Overtime'!A:AD,17,FALSE)</f>
        <v>0</v>
      </c>
      <c r="AQ25" s="65">
        <f t="shared" si="3"/>
        <v>0</v>
      </c>
      <c r="AS25" s="64">
        <f t="shared" si="4"/>
        <v>1.25</v>
      </c>
      <c r="AT25" s="65">
        <f>VLOOKUP(A:A,'5. Overtime'!A:AD,30,FALSE)</f>
        <v>1.25</v>
      </c>
      <c r="AU25" s="65">
        <f t="shared" si="5"/>
        <v>0</v>
      </c>
    </row>
    <row r="26" spans="1:47" hidden="1">
      <c r="A26" s="65" t="s">
        <v>35</v>
      </c>
      <c r="B26" s="65" t="s">
        <v>36</v>
      </c>
      <c r="C26" s="65">
        <v>4</v>
      </c>
      <c r="D26" s="63">
        <f>VLOOKUP(A:A,'5. Overtime'!A:AD,3,FALSE)</f>
        <v>4</v>
      </c>
      <c r="E26" s="63">
        <f t="shared" si="0"/>
        <v>0</v>
      </c>
      <c r="F26" s="65">
        <v>0</v>
      </c>
      <c r="G26" s="62">
        <f>VLOOKUP(A:A,'5. Overtime'!A:AD,4,FALSE)</f>
        <v>0</v>
      </c>
      <c r="H26" s="63">
        <f t="shared" si="1"/>
        <v>0</v>
      </c>
      <c r="I26" s="65">
        <v>0</v>
      </c>
      <c r="J26" s="62">
        <f>VLOOKUP(A:A,'5. Overtime'!A:AD,5,FALSE)</f>
        <v>0</v>
      </c>
      <c r="K26" s="63">
        <f t="shared" si="2"/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2">
        <f>VLOOKUP(A:A,'5. Overtime'!A:AD,14,FALSE)</f>
        <v>0</v>
      </c>
      <c r="V26" s="65">
        <f t="shared" si="9"/>
        <v>0</v>
      </c>
      <c r="W26" s="65">
        <v>0</v>
      </c>
      <c r="X26" s="62">
        <f>VLOOKUP(A:A,'5. Overtime'!A:AD,15,FALSE)</f>
        <v>0</v>
      </c>
      <c r="Y26" s="65">
        <f t="shared" si="10"/>
        <v>0</v>
      </c>
      <c r="Z26" s="65">
        <v>0</v>
      </c>
      <c r="AA26" s="62">
        <f>VLOOKUP(A:A,'5. Overtime'!A:AD,16,FALSE)</f>
        <v>0</v>
      </c>
      <c r="AB26" s="65">
        <f t="shared" si="11"/>
        <v>0</v>
      </c>
      <c r="AC26" s="65">
        <v>0</v>
      </c>
      <c r="AD26" s="65">
        <v>0</v>
      </c>
      <c r="AE26" s="65">
        <v>0</v>
      </c>
      <c r="AF26" s="65">
        <v>0</v>
      </c>
      <c r="AG26" s="65">
        <v>0</v>
      </c>
      <c r="AH26" s="65">
        <v>0</v>
      </c>
      <c r="AI26" s="65">
        <v>0</v>
      </c>
      <c r="AJ26" s="65">
        <v>0</v>
      </c>
      <c r="AK26" s="65">
        <v>0</v>
      </c>
      <c r="AL26" s="65">
        <v>0</v>
      </c>
      <c r="AM26" s="65">
        <v>0</v>
      </c>
      <c r="AN26" s="65">
        <v>0</v>
      </c>
      <c r="AO26" s="65">
        <v>0</v>
      </c>
      <c r="AP26" s="65">
        <f>VLOOKUP(A:A,'5. Overtime'!A:AD,17,FALSE)</f>
        <v>0</v>
      </c>
      <c r="AQ26" s="65">
        <f t="shared" si="3"/>
        <v>0</v>
      </c>
      <c r="AS26" s="64">
        <f t="shared" si="4"/>
        <v>4</v>
      </c>
      <c r="AT26" s="65">
        <f>VLOOKUP(A:A,'5. Overtime'!A:AD,30,FALSE)</f>
        <v>4</v>
      </c>
      <c r="AU26" s="65">
        <f t="shared" si="5"/>
        <v>0</v>
      </c>
    </row>
    <row r="27" spans="1:47" hidden="1">
      <c r="A27" s="65" t="s">
        <v>90</v>
      </c>
      <c r="B27" s="65" t="s">
        <v>91</v>
      </c>
      <c r="C27" s="65">
        <v>0</v>
      </c>
      <c r="D27" s="63">
        <f>VLOOKUP(A:A,'5. Overtime'!A:AD,3,FALSE)</f>
        <v>0</v>
      </c>
      <c r="E27" s="63">
        <f t="shared" si="0"/>
        <v>0</v>
      </c>
      <c r="F27" s="65">
        <v>0</v>
      </c>
      <c r="G27" s="62">
        <f>VLOOKUP(A:A,'5. Overtime'!A:AD,4,FALSE)</f>
        <v>0</v>
      </c>
      <c r="H27" s="63">
        <f t="shared" si="1"/>
        <v>0</v>
      </c>
      <c r="I27" s="65">
        <v>0</v>
      </c>
      <c r="J27" s="62">
        <f>VLOOKUP(A:A,'5. Overtime'!A:AD,5,FALSE)</f>
        <v>0</v>
      </c>
      <c r="K27" s="63">
        <f t="shared" si="2"/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2">
        <f>VLOOKUP(A:A,'5. Overtime'!A:AD,14,FALSE)</f>
        <v>0</v>
      </c>
      <c r="V27" s="65">
        <f t="shared" si="9"/>
        <v>0</v>
      </c>
      <c r="W27" s="65">
        <v>8</v>
      </c>
      <c r="X27" s="62">
        <f>VLOOKUP(A:A,'5. Overtime'!A:AD,15,FALSE)</f>
        <v>8</v>
      </c>
      <c r="Y27" s="65">
        <f t="shared" si="10"/>
        <v>0</v>
      </c>
      <c r="Z27" s="65">
        <v>0</v>
      </c>
      <c r="AA27" s="62">
        <f>VLOOKUP(A:A,'5. Overtime'!A:AD,16,FALSE)</f>
        <v>0</v>
      </c>
      <c r="AB27" s="65">
        <f t="shared" si="11"/>
        <v>0</v>
      </c>
      <c r="AC27" s="65">
        <v>0</v>
      </c>
      <c r="AD27" s="65">
        <v>0</v>
      </c>
      <c r="AE27" s="65">
        <v>0</v>
      </c>
      <c r="AF27" s="65">
        <v>0</v>
      </c>
      <c r="AG27" s="65">
        <v>0</v>
      </c>
      <c r="AH27" s="65">
        <v>0</v>
      </c>
      <c r="AI27" s="65">
        <v>0</v>
      </c>
      <c r="AJ27" s="65">
        <v>0</v>
      </c>
      <c r="AK27" s="65">
        <v>0</v>
      </c>
      <c r="AL27" s="65">
        <v>0</v>
      </c>
      <c r="AM27" s="65">
        <v>0</v>
      </c>
      <c r="AN27" s="65">
        <v>0</v>
      </c>
      <c r="AO27" s="65">
        <v>0</v>
      </c>
      <c r="AP27" s="65">
        <f>VLOOKUP(A:A,'5. Overtime'!A:AD,17,FALSE)</f>
        <v>0</v>
      </c>
      <c r="AQ27" s="65">
        <f t="shared" si="3"/>
        <v>0</v>
      </c>
      <c r="AS27" s="64">
        <f t="shared" si="4"/>
        <v>8</v>
      </c>
      <c r="AT27" s="65">
        <f>VLOOKUP(A:A,'5. Overtime'!A:AD,30,FALSE)</f>
        <v>8</v>
      </c>
      <c r="AU27" s="65">
        <f t="shared" si="5"/>
        <v>0</v>
      </c>
    </row>
    <row r="28" spans="1:47" hidden="1">
      <c r="A28" s="65" t="s">
        <v>50</v>
      </c>
      <c r="B28" s="65" t="s">
        <v>100</v>
      </c>
      <c r="C28" s="65">
        <v>23.666667</v>
      </c>
      <c r="D28" s="63">
        <f>VLOOKUP(A:A,'5. Overtime'!A:AD,3,FALSE)</f>
        <v>23.67</v>
      </c>
      <c r="E28" s="63">
        <f t="shared" si="0"/>
        <v>3.3330000000013627E-3</v>
      </c>
      <c r="F28" s="65">
        <v>8</v>
      </c>
      <c r="G28" s="62">
        <f>VLOOKUP(A:A,'5. Overtime'!A:AD,4,FALSE)</f>
        <v>8</v>
      </c>
      <c r="H28" s="63">
        <f t="shared" si="1"/>
        <v>0</v>
      </c>
      <c r="I28" s="65">
        <v>0</v>
      </c>
      <c r="J28" s="62">
        <f>VLOOKUP(A:A,'5. Overtime'!A:AD,5,FALSE)</f>
        <v>0</v>
      </c>
      <c r="K28" s="63">
        <f t="shared" si="2"/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2">
        <f>VLOOKUP(A:A,'5. Overtime'!A:AD,14,FALSE)</f>
        <v>0</v>
      </c>
      <c r="V28" s="65">
        <f t="shared" si="9"/>
        <v>0</v>
      </c>
      <c r="W28" s="65">
        <v>0</v>
      </c>
      <c r="X28" s="62">
        <f>VLOOKUP(A:A,'5. Overtime'!A:AD,15,FALSE)</f>
        <v>0</v>
      </c>
      <c r="Y28" s="65">
        <f t="shared" si="10"/>
        <v>0</v>
      </c>
      <c r="Z28" s="65">
        <v>12</v>
      </c>
      <c r="AA28" s="62">
        <f>VLOOKUP(A:A,'5. Overtime'!A:AD,16,FALSE)</f>
        <v>12</v>
      </c>
      <c r="AB28" s="65">
        <f t="shared" si="11"/>
        <v>0</v>
      </c>
      <c r="AC28" s="65">
        <v>0</v>
      </c>
      <c r="AD28" s="65">
        <v>0</v>
      </c>
      <c r="AE28" s="65">
        <v>8</v>
      </c>
      <c r="AF28" s="65">
        <v>0</v>
      </c>
      <c r="AG28" s="65">
        <v>0</v>
      </c>
      <c r="AH28" s="65">
        <v>0</v>
      </c>
      <c r="AI28" s="65">
        <v>0</v>
      </c>
      <c r="AJ28" s="65">
        <v>0</v>
      </c>
      <c r="AK28" s="65">
        <v>0</v>
      </c>
      <c r="AL28" s="65">
        <v>0</v>
      </c>
      <c r="AM28" s="65">
        <v>0</v>
      </c>
      <c r="AN28" s="65">
        <v>0</v>
      </c>
      <c r="AO28" s="65">
        <v>0</v>
      </c>
      <c r="AP28" s="65">
        <f>VLOOKUP(A:A,'5. Overtime'!A:AD,17,FALSE)</f>
        <v>0</v>
      </c>
      <c r="AQ28" s="65">
        <f t="shared" si="3"/>
        <v>0</v>
      </c>
      <c r="AS28" s="64">
        <f t="shared" si="4"/>
        <v>51.666667000000004</v>
      </c>
      <c r="AT28" s="65">
        <f>VLOOKUP(A:A,'5. Overtime'!A:AD,30,FALSE)</f>
        <v>51.67</v>
      </c>
      <c r="AU28" s="65">
        <f t="shared" si="5"/>
        <v>3.3329999999978099E-3</v>
      </c>
    </row>
    <row r="29" spans="1:47" hidden="1">
      <c r="A29" s="65" t="s">
        <v>68</v>
      </c>
      <c r="B29" s="65" t="s">
        <v>117</v>
      </c>
      <c r="C29" s="65">
        <v>4.0333329999999998</v>
      </c>
      <c r="D29" s="63">
        <f>VLOOKUP(A:A,'5. Overtime'!A:AD,3,FALSE)</f>
        <v>4.0400000000000009</v>
      </c>
      <c r="E29" s="63">
        <f t="shared" si="0"/>
        <v>6.6670000000010887E-3</v>
      </c>
      <c r="F29" s="65">
        <v>0</v>
      </c>
      <c r="G29" s="62">
        <f>VLOOKUP(A:A,'5. Overtime'!A:AD,4,FALSE)</f>
        <v>0</v>
      </c>
      <c r="H29" s="63">
        <f t="shared" si="1"/>
        <v>0</v>
      </c>
      <c r="I29" s="65">
        <v>0</v>
      </c>
      <c r="J29" s="62">
        <f>VLOOKUP(A:A,'5. Overtime'!A:AD,5,FALSE)</f>
        <v>0</v>
      </c>
      <c r="K29" s="63">
        <f t="shared" si="2"/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2">
        <f>VLOOKUP(A:A,'5. Overtime'!A:AD,14,FALSE)</f>
        <v>0</v>
      </c>
      <c r="V29" s="65">
        <f t="shared" si="9"/>
        <v>0</v>
      </c>
      <c r="W29" s="65">
        <v>0</v>
      </c>
      <c r="X29" s="62">
        <f>VLOOKUP(A:A,'5. Overtime'!A:AD,15,FALSE)</f>
        <v>0</v>
      </c>
      <c r="Y29" s="65">
        <f t="shared" si="10"/>
        <v>0</v>
      </c>
      <c r="Z29" s="65">
        <v>3.3333000000000002E-2</v>
      </c>
      <c r="AA29" s="62">
        <f>VLOOKUP(A:A,'5. Overtime'!A:AD,16,FALSE)</f>
        <v>0</v>
      </c>
      <c r="AB29" s="65">
        <f t="shared" si="11"/>
        <v>-3.3333000000000002E-2</v>
      </c>
      <c r="AC29" s="65">
        <v>0</v>
      </c>
      <c r="AD29" s="65">
        <v>0</v>
      </c>
      <c r="AE29" s="65">
        <v>0</v>
      </c>
      <c r="AF29" s="65">
        <v>0</v>
      </c>
      <c r="AG29" s="65">
        <v>0</v>
      </c>
      <c r="AH29" s="65">
        <v>0</v>
      </c>
      <c r="AI29" s="65">
        <v>0</v>
      </c>
      <c r="AJ29" s="65">
        <v>0</v>
      </c>
      <c r="AK29" s="65">
        <v>0</v>
      </c>
      <c r="AL29" s="65">
        <v>0</v>
      </c>
      <c r="AM29" s="65">
        <v>0</v>
      </c>
      <c r="AN29" s="65">
        <v>0</v>
      </c>
      <c r="AO29" s="65">
        <v>0</v>
      </c>
      <c r="AP29" s="65">
        <f>VLOOKUP(A:A,'5. Overtime'!A:AD,17,FALSE)</f>
        <v>0</v>
      </c>
      <c r="AQ29" s="65">
        <f t="shared" si="3"/>
        <v>0</v>
      </c>
      <c r="AS29" s="64">
        <f t="shared" si="4"/>
        <v>4.0666659999999997</v>
      </c>
      <c r="AT29" s="65">
        <f>VLOOKUP(A:A,'5. Overtime'!A:AD,30,FALSE)</f>
        <v>4.0400000000000009</v>
      </c>
      <c r="AU29" s="65">
        <f t="shared" si="5"/>
        <v>-2.6665999999998746E-2</v>
      </c>
    </row>
    <row r="30" spans="1:47" hidden="1">
      <c r="A30" s="65" t="s">
        <v>46</v>
      </c>
      <c r="B30" s="65" t="s">
        <v>171</v>
      </c>
      <c r="C30" s="65">
        <v>4</v>
      </c>
      <c r="D30" s="63">
        <f>VLOOKUP(A:A,'5. Overtime'!A:AD,3,FALSE)</f>
        <v>4</v>
      </c>
      <c r="E30" s="63">
        <f t="shared" si="0"/>
        <v>0</v>
      </c>
      <c r="F30" s="65">
        <v>0</v>
      </c>
      <c r="G30" s="62">
        <f>VLOOKUP(A:A,'5. Overtime'!A:AD,4,FALSE)</f>
        <v>0</v>
      </c>
      <c r="H30" s="63">
        <f t="shared" si="1"/>
        <v>0</v>
      </c>
      <c r="I30" s="65">
        <v>0</v>
      </c>
      <c r="J30" s="62">
        <f>VLOOKUP(A:A,'5. Overtime'!A:AD,5,FALSE)</f>
        <v>0</v>
      </c>
      <c r="K30" s="63">
        <f t="shared" si="2"/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2">
        <f>VLOOKUP(A:A,'5. Overtime'!A:AD,14,FALSE)</f>
        <v>0</v>
      </c>
      <c r="V30" s="65">
        <f t="shared" si="9"/>
        <v>0</v>
      </c>
      <c r="W30" s="65">
        <v>0</v>
      </c>
      <c r="X30" s="62">
        <f>VLOOKUP(A:A,'5. Overtime'!A:AD,15,FALSE)</f>
        <v>0</v>
      </c>
      <c r="Y30" s="65">
        <f t="shared" si="10"/>
        <v>0</v>
      </c>
      <c r="Z30" s="65">
        <v>4</v>
      </c>
      <c r="AA30" s="62">
        <f>VLOOKUP(A:A,'5. Overtime'!A:AD,16,FALSE)</f>
        <v>4</v>
      </c>
      <c r="AB30" s="65">
        <f t="shared" si="11"/>
        <v>0</v>
      </c>
      <c r="AC30" s="65">
        <v>0</v>
      </c>
      <c r="AD30" s="65">
        <v>0</v>
      </c>
      <c r="AE30" s="65">
        <v>0</v>
      </c>
      <c r="AF30" s="65">
        <v>0</v>
      </c>
      <c r="AG30" s="65">
        <v>0</v>
      </c>
      <c r="AH30" s="65">
        <v>0</v>
      </c>
      <c r="AI30" s="65">
        <v>0</v>
      </c>
      <c r="AJ30" s="65">
        <v>0</v>
      </c>
      <c r="AK30" s="65">
        <v>0</v>
      </c>
      <c r="AL30" s="65">
        <v>0</v>
      </c>
      <c r="AM30" s="65">
        <v>0</v>
      </c>
      <c r="AN30" s="65">
        <v>0</v>
      </c>
      <c r="AO30" s="65">
        <v>0</v>
      </c>
      <c r="AP30" s="65">
        <f>VLOOKUP(A:A,'5. Overtime'!A:AD,17,FALSE)</f>
        <v>0</v>
      </c>
      <c r="AQ30" s="65">
        <f t="shared" si="3"/>
        <v>0</v>
      </c>
      <c r="AS30" s="64">
        <f t="shared" si="4"/>
        <v>8</v>
      </c>
      <c r="AT30" s="65">
        <f>VLOOKUP(A:A,'5. Overtime'!A:AD,30,FALSE)</f>
        <v>8</v>
      </c>
      <c r="AU30" s="65">
        <f t="shared" si="5"/>
        <v>0</v>
      </c>
    </row>
    <row r="31" spans="1:47" hidden="1">
      <c r="A31" s="65" t="s">
        <v>57</v>
      </c>
      <c r="B31" s="65" t="s">
        <v>58</v>
      </c>
      <c r="C31" s="65">
        <v>0</v>
      </c>
      <c r="D31" s="63" t="e">
        <f>VLOOKUP(A:A,'5. Overtime'!A:AD,3,FALSE)</f>
        <v>#N/A</v>
      </c>
      <c r="E31" s="63" t="e">
        <f t="shared" si="0"/>
        <v>#N/A</v>
      </c>
      <c r="F31" s="65">
        <v>0</v>
      </c>
      <c r="G31" s="62" t="e">
        <f>VLOOKUP(A:A,'5. Overtime'!A:AD,4,FALSE)</f>
        <v>#N/A</v>
      </c>
      <c r="H31" s="63" t="e">
        <f t="shared" si="1"/>
        <v>#N/A</v>
      </c>
      <c r="I31" s="65">
        <v>0</v>
      </c>
      <c r="J31" s="62" t="e">
        <f>VLOOKUP(A:A,'5. Overtime'!A:AD,5,FALSE)</f>
        <v>#N/A</v>
      </c>
      <c r="K31" s="63" t="e">
        <f t="shared" si="2"/>
        <v>#N/A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2" t="e">
        <f>VLOOKUP(A:A,'5. Overtime'!A:AD,14,FALSE)</f>
        <v>#N/A</v>
      </c>
      <c r="V31" s="65" t="e">
        <f t="shared" si="9"/>
        <v>#N/A</v>
      </c>
      <c r="W31" s="65">
        <v>0</v>
      </c>
      <c r="X31" s="62" t="e">
        <f>VLOOKUP(A:A,'5. Overtime'!A:AD,15,FALSE)</f>
        <v>#N/A</v>
      </c>
      <c r="Y31" s="65" t="e">
        <f t="shared" si="10"/>
        <v>#N/A</v>
      </c>
      <c r="Z31" s="65">
        <v>0</v>
      </c>
      <c r="AA31" s="62" t="e">
        <f>VLOOKUP(A:A,'5. Overtime'!A:AD,16,FALSE)</f>
        <v>#N/A</v>
      </c>
      <c r="AB31" s="65" t="e">
        <f t="shared" si="11"/>
        <v>#N/A</v>
      </c>
      <c r="AC31" s="65">
        <v>0</v>
      </c>
      <c r="AD31" s="65">
        <v>0</v>
      </c>
      <c r="AE31" s="65">
        <v>0</v>
      </c>
      <c r="AF31" s="65">
        <v>0</v>
      </c>
      <c r="AG31" s="65">
        <v>0</v>
      </c>
      <c r="AH31" s="65">
        <v>0</v>
      </c>
      <c r="AI31" s="65">
        <v>0</v>
      </c>
      <c r="AJ31" s="65">
        <v>0</v>
      </c>
      <c r="AK31" s="65">
        <v>0</v>
      </c>
      <c r="AL31" s="65">
        <v>0</v>
      </c>
      <c r="AM31" s="65">
        <v>0</v>
      </c>
      <c r="AN31" s="65">
        <v>0</v>
      </c>
      <c r="AO31" s="65">
        <v>0</v>
      </c>
      <c r="AP31" s="65" t="e">
        <f>VLOOKUP(A:A,'5. Overtime'!A:AD,17,FALSE)</f>
        <v>#N/A</v>
      </c>
      <c r="AQ31" s="65" t="e">
        <f t="shared" si="3"/>
        <v>#N/A</v>
      </c>
      <c r="AS31" s="64">
        <f t="shared" si="4"/>
        <v>0</v>
      </c>
      <c r="AT31" s="65" t="e">
        <f>VLOOKUP(A:A,'5. Overtime'!A:AD,30,FALSE)</f>
        <v>#N/A</v>
      </c>
      <c r="AU31" s="65" t="e">
        <f t="shared" si="5"/>
        <v>#N/A</v>
      </c>
    </row>
    <row r="32" spans="1:47" hidden="1">
      <c r="A32" s="65" t="s">
        <v>48</v>
      </c>
      <c r="B32" s="65" t="s">
        <v>97</v>
      </c>
      <c r="C32" s="65">
        <v>0</v>
      </c>
      <c r="D32" s="63" t="e">
        <f>VLOOKUP(A:A,'5. Overtime'!A:AD,3,FALSE)</f>
        <v>#N/A</v>
      </c>
      <c r="E32" s="63" t="e">
        <f t="shared" si="0"/>
        <v>#N/A</v>
      </c>
      <c r="F32" s="65">
        <v>0</v>
      </c>
      <c r="G32" s="62" t="e">
        <f>VLOOKUP(A:A,'5. Overtime'!A:AD,4,FALSE)</f>
        <v>#N/A</v>
      </c>
      <c r="H32" s="63" t="e">
        <f t="shared" si="1"/>
        <v>#N/A</v>
      </c>
      <c r="I32" s="65">
        <v>0</v>
      </c>
      <c r="J32" s="62" t="e">
        <f>VLOOKUP(A:A,'5. Overtime'!A:AD,5,FALSE)</f>
        <v>#N/A</v>
      </c>
      <c r="K32" s="63" t="e">
        <f t="shared" si="2"/>
        <v>#N/A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2" t="e">
        <f>VLOOKUP(A:A,'5. Overtime'!A:AD,14,FALSE)</f>
        <v>#N/A</v>
      </c>
      <c r="V32" s="65" t="e">
        <f t="shared" si="9"/>
        <v>#N/A</v>
      </c>
      <c r="W32" s="65">
        <v>0</v>
      </c>
      <c r="X32" s="62" t="e">
        <f>VLOOKUP(A:A,'5. Overtime'!A:AD,15,FALSE)</f>
        <v>#N/A</v>
      </c>
      <c r="Y32" s="65" t="e">
        <f t="shared" si="10"/>
        <v>#N/A</v>
      </c>
      <c r="Z32" s="65">
        <v>0</v>
      </c>
      <c r="AA32" s="62" t="e">
        <f>VLOOKUP(A:A,'5. Overtime'!A:AD,16,FALSE)</f>
        <v>#N/A</v>
      </c>
      <c r="AB32" s="65" t="e">
        <f t="shared" si="11"/>
        <v>#N/A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>
        <v>0</v>
      </c>
      <c r="AJ32" s="65">
        <v>0</v>
      </c>
      <c r="AK32" s="65">
        <v>0</v>
      </c>
      <c r="AL32" s="65">
        <v>0</v>
      </c>
      <c r="AM32" s="65">
        <v>0</v>
      </c>
      <c r="AN32" s="65">
        <v>0</v>
      </c>
      <c r="AO32" s="65">
        <v>0</v>
      </c>
      <c r="AP32" s="65" t="e">
        <f>VLOOKUP(A:A,'5. Overtime'!A:AD,17,FALSE)</f>
        <v>#N/A</v>
      </c>
      <c r="AQ32" s="65" t="e">
        <f t="shared" si="3"/>
        <v>#N/A</v>
      </c>
      <c r="AS32" s="64">
        <f t="shared" si="4"/>
        <v>0</v>
      </c>
      <c r="AT32" s="65" t="e">
        <f>VLOOKUP(A:A,'5. Overtime'!A:AD,30,FALSE)</f>
        <v>#N/A</v>
      </c>
      <c r="AU32" s="65" t="e">
        <f t="shared" si="5"/>
        <v>#N/A</v>
      </c>
    </row>
    <row r="33" spans="1:47">
      <c r="A33" s="65" t="s">
        <v>43</v>
      </c>
      <c r="B33" s="65" t="s">
        <v>95</v>
      </c>
      <c r="C33" s="67">
        <v>5.0666669999999998</v>
      </c>
      <c r="D33" s="67">
        <f>VLOOKUP(A:A,'5. Overtime'!A:AD,3,FALSE)</f>
        <v>1</v>
      </c>
      <c r="E33" s="67">
        <f t="shared" si="0"/>
        <v>-4.0666669999999998</v>
      </c>
      <c r="F33" s="65">
        <v>0</v>
      </c>
      <c r="G33" s="62">
        <f>VLOOKUP(A:A,'5. Overtime'!A:AD,4,FALSE)</f>
        <v>0</v>
      </c>
      <c r="H33" s="66">
        <f t="shared" si="1"/>
        <v>0</v>
      </c>
      <c r="I33" s="65">
        <v>0</v>
      </c>
      <c r="J33" s="62">
        <f>VLOOKUP(A:A,'5. Overtime'!A:AD,5,FALSE)</f>
        <v>0</v>
      </c>
      <c r="K33" s="66">
        <f t="shared" si="2"/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7">
        <v>-0.45</v>
      </c>
      <c r="U33" s="67">
        <f>VLOOKUP(A:A,'5. Overtime'!A:AD,14,FALSE)</f>
        <v>0</v>
      </c>
      <c r="V33" s="67">
        <f>U33-T33</f>
        <v>0.45</v>
      </c>
      <c r="W33" s="67">
        <v>7.3833330000000004</v>
      </c>
      <c r="X33" s="67">
        <f>VLOOKUP(A:A,'5. Overtime'!A:AD,15,FALSE)</f>
        <v>8</v>
      </c>
      <c r="Y33" s="67">
        <f>X33-W33</f>
        <v>0.61666699999999963</v>
      </c>
      <c r="Z33" s="67">
        <v>0.45</v>
      </c>
      <c r="AA33" s="67">
        <f>VLOOKUP(A:A,'5. Overtime'!A:AD,16,FALSE)</f>
        <v>0</v>
      </c>
      <c r="AB33" s="67">
        <f>AA33-Z33</f>
        <v>-0.45</v>
      </c>
      <c r="AC33" s="67">
        <v>0.61666699999999997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>
        <v>0</v>
      </c>
      <c r="AJ33" s="65">
        <v>0</v>
      </c>
      <c r="AK33" s="65">
        <v>0</v>
      </c>
      <c r="AL33" s="65">
        <v>0</v>
      </c>
      <c r="AM33" s="65">
        <v>0</v>
      </c>
      <c r="AN33" s="65">
        <v>0</v>
      </c>
      <c r="AO33" s="65">
        <v>0</v>
      </c>
      <c r="AP33" s="67">
        <f>VLOOKUP(A:A,'5. Overtime'!A:AD,17,FALSE)</f>
        <v>0</v>
      </c>
      <c r="AQ33" s="67">
        <f t="shared" si="3"/>
        <v>-0.61666699999999997</v>
      </c>
      <c r="AS33" s="64">
        <f t="shared" si="4"/>
        <v>13.066667000000002</v>
      </c>
      <c r="AT33" s="62">
        <f>VLOOKUP(A:A,'5. Overtime'!A:AD,30,FALSE)</f>
        <v>9</v>
      </c>
      <c r="AU33" s="66">
        <f t="shared" si="5"/>
        <v>-4.0666670000000025</v>
      </c>
    </row>
    <row r="34" spans="1:47" hidden="1">
      <c r="A34" s="65" t="s">
        <v>56</v>
      </c>
      <c r="B34" s="65" t="s">
        <v>187</v>
      </c>
      <c r="C34" s="65">
        <v>10</v>
      </c>
      <c r="D34" s="63">
        <f>VLOOKUP(A:A,'5. Overtime'!A:AD,3,FALSE)</f>
        <v>10</v>
      </c>
      <c r="E34" s="63">
        <f t="shared" si="0"/>
        <v>0</v>
      </c>
      <c r="F34" s="65">
        <v>0</v>
      </c>
      <c r="G34" s="62">
        <f>VLOOKUP(A:A,'5. Overtime'!A:AD,4,FALSE)</f>
        <v>0</v>
      </c>
      <c r="H34" s="63">
        <f t="shared" si="1"/>
        <v>0</v>
      </c>
      <c r="I34" s="65">
        <v>0</v>
      </c>
      <c r="J34" s="62">
        <f>VLOOKUP(A:A,'5. Overtime'!A:AD,5,FALSE)</f>
        <v>0</v>
      </c>
      <c r="K34" s="63">
        <f t="shared" si="2"/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2">
        <f>VLOOKUP(A:A,'5. Overtime'!A:AD,14,FALSE)</f>
        <v>0</v>
      </c>
      <c r="V34" s="65">
        <f t="shared" ref="V34:V48" si="12">U34-T34</f>
        <v>0</v>
      </c>
      <c r="W34" s="65">
        <v>0</v>
      </c>
      <c r="X34" s="62">
        <f>VLOOKUP(A:A,'5. Overtime'!A:AD,15,FALSE)</f>
        <v>0</v>
      </c>
      <c r="Y34" s="65">
        <f t="shared" ref="Y34:Y48" si="13">X34-W34</f>
        <v>0</v>
      </c>
      <c r="Z34" s="65">
        <v>4</v>
      </c>
      <c r="AA34" s="62">
        <f>VLOOKUP(A:A,'5. Overtime'!A:AD,16,FALSE)</f>
        <v>4</v>
      </c>
      <c r="AB34" s="65">
        <f t="shared" ref="AB34:AB48" si="14">AA34-Z34</f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5">
        <v>0</v>
      </c>
      <c r="AL34" s="65">
        <v>0</v>
      </c>
      <c r="AM34" s="65">
        <v>0</v>
      </c>
      <c r="AN34" s="65">
        <v>0</v>
      </c>
      <c r="AO34" s="65">
        <v>0</v>
      </c>
      <c r="AP34" s="65">
        <f>VLOOKUP(A:A,'5. Overtime'!A:AD,17,FALSE)</f>
        <v>0</v>
      </c>
      <c r="AQ34" s="65">
        <f t="shared" si="3"/>
        <v>0</v>
      </c>
      <c r="AS34" s="64">
        <f t="shared" si="4"/>
        <v>14</v>
      </c>
      <c r="AT34" s="65">
        <f>VLOOKUP(A:A,'5. Overtime'!A:AD,30,FALSE)</f>
        <v>14</v>
      </c>
      <c r="AU34" s="65">
        <f t="shared" si="5"/>
        <v>0</v>
      </c>
    </row>
    <row r="35" spans="1:47" hidden="1">
      <c r="A35" s="65" t="s">
        <v>147</v>
      </c>
      <c r="B35" s="65" t="s">
        <v>178</v>
      </c>
      <c r="C35" s="65">
        <v>1.5</v>
      </c>
      <c r="D35" s="63">
        <f>VLOOKUP(A:A,'5. Overtime'!A:AD,3,FALSE)</f>
        <v>1.5</v>
      </c>
      <c r="E35" s="63">
        <f t="shared" si="0"/>
        <v>0</v>
      </c>
      <c r="F35" s="65">
        <v>0</v>
      </c>
      <c r="G35" s="62">
        <f>VLOOKUP(A:A,'5. Overtime'!A:AD,4,FALSE)</f>
        <v>0</v>
      </c>
      <c r="H35" s="63">
        <f t="shared" si="1"/>
        <v>0</v>
      </c>
      <c r="I35" s="65">
        <v>0</v>
      </c>
      <c r="J35" s="62">
        <f>VLOOKUP(A:A,'5. Overtime'!A:AD,5,FALSE)</f>
        <v>0</v>
      </c>
      <c r="K35" s="63">
        <f t="shared" si="2"/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2">
        <f>VLOOKUP(A:A,'5. Overtime'!A:AD,14,FALSE)</f>
        <v>0</v>
      </c>
      <c r="V35" s="65">
        <f t="shared" si="12"/>
        <v>0</v>
      </c>
      <c r="W35" s="65">
        <v>0</v>
      </c>
      <c r="X35" s="62">
        <f>VLOOKUP(A:A,'5. Overtime'!A:AD,15,FALSE)</f>
        <v>0</v>
      </c>
      <c r="Y35" s="65">
        <f t="shared" si="13"/>
        <v>0</v>
      </c>
      <c r="Z35" s="65">
        <v>0.5</v>
      </c>
      <c r="AA35" s="62">
        <f>VLOOKUP(A:A,'5. Overtime'!A:AD,16,FALSE)</f>
        <v>0.5</v>
      </c>
      <c r="AB35" s="65">
        <f t="shared" si="14"/>
        <v>0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65">
        <v>0</v>
      </c>
      <c r="AL35" s="65">
        <v>0</v>
      </c>
      <c r="AM35" s="65">
        <v>0</v>
      </c>
      <c r="AN35" s="65">
        <v>0</v>
      </c>
      <c r="AO35" s="65">
        <v>0</v>
      </c>
      <c r="AP35" s="65">
        <f>VLOOKUP(A:A,'5. Overtime'!A:AD,17,FALSE)</f>
        <v>0</v>
      </c>
      <c r="AQ35" s="65">
        <f t="shared" si="3"/>
        <v>0</v>
      </c>
      <c r="AS35" s="64">
        <f t="shared" si="4"/>
        <v>2</v>
      </c>
      <c r="AT35" s="65">
        <f>VLOOKUP(A:A,'5. Overtime'!A:AD,30,FALSE)</f>
        <v>2</v>
      </c>
      <c r="AU35" s="65">
        <f t="shared" si="5"/>
        <v>0</v>
      </c>
    </row>
    <row r="36" spans="1:47" hidden="1">
      <c r="A36" s="65" t="s">
        <v>44</v>
      </c>
      <c r="B36" s="65" t="s">
        <v>45</v>
      </c>
      <c r="C36" s="65">
        <v>15.033333000000001</v>
      </c>
      <c r="D36" s="63">
        <f>VLOOKUP(A:A,'5. Overtime'!A:AD,3,FALSE)</f>
        <v>15.03</v>
      </c>
      <c r="E36" s="63">
        <f t="shared" si="0"/>
        <v>-3.3330000000013627E-3</v>
      </c>
      <c r="F36" s="65">
        <v>0</v>
      </c>
      <c r="G36" s="62">
        <f>VLOOKUP(A:A,'5. Overtime'!A:AD,4,FALSE)</f>
        <v>0</v>
      </c>
      <c r="H36" s="63">
        <f t="shared" si="1"/>
        <v>0</v>
      </c>
      <c r="I36" s="65">
        <v>0</v>
      </c>
      <c r="J36" s="62">
        <f>VLOOKUP(A:A,'5. Overtime'!A:AD,5,FALSE)</f>
        <v>0</v>
      </c>
      <c r="K36" s="63">
        <f t="shared" si="2"/>
        <v>0</v>
      </c>
      <c r="L36" s="65">
        <v>0</v>
      </c>
      <c r="M36" s="65">
        <v>0</v>
      </c>
      <c r="N36" s="65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2">
        <f>VLOOKUP(A:A,'5. Overtime'!A:AD,14,FALSE)</f>
        <v>0</v>
      </c>
      <c r="V36" s="65">
        <f t="shared" si="12"/>
        <v>0</v>
      </c>
      <c r="W36" s="65">
        <v>0</v>
      </c>
      <c r="X36" s="62">
        <f>VLOOKUP(A:A,'5. Overtime'!A:AD,15,FALSE)</f>
        <v>0</v>
      </c>
      <c r="Y36" s="65">
        <f t="shared" si="13"/>
        <v>0</v>
      </c>
      <c r="Z36" s="65">
        <v>1.2833330000000001</v>
      </c>
      <c r="AA36" s="62">
        <f>VLOOKUP(A:A,'5. Overtime'!A:AD,16,FALSE)</f>
        <v>1.28</v>
      </c>
      <c r="AB36" s="65">
        <f t="shared" si="14"/>
        <v>-3.3330000000000304E-3</v>
      </c>
      <c r="AC36" s="65">
        <v>0</v>
      </c>
      <c r="AD36" s="65">
        <v>0</v>
      </c>
      <c r="AE36" s="65">
        <v>0</v>
      </c>
      <c r="AF36" s="65">
        <v>0</v>
      </c>
      <c r="AG36" s="65">
        <v>0</v>
      </c>
      <c r="AH36" s="65">
        <v>0</v>
      </c>
      <c r="AI36" s="65">
        <v>0</v>
      </c>
      <c r="AJ36" s="65">
        <v>0</v>
      </c>
      <c r="AK36" s="65">
        <v>0</v>
      </c>
      <c r="AL36" s="65">
        <v>0</v>
      </c>
      <c r="AM36" s="65">
        <v>0</v>
      </c>
      <c r="AN36" s="65">
        <v>0</v>
      </c>
      <c r="AO36" s="65">
        <v>0</v>
      </c>
      <c r="AP36" s="65">
        <f>VLOOKUP(A:A,'5. Overtime'!A:AD,17,FALSE)</f>
        <v>0</v>
      </c>
      <c r="AQ36" s="65">
        <f t="shared" si="3"/>
        <v>0</v>
      </c>
      <c r="AS36" s="64">
        <f t="shared" si="4"/>
        <v>16.316666000000001</v>
      </c>
      <c r="AT36" s="65">
        <f>VLOOKUP(A:A,'5. Overtime'!A:AD,30,FALSE)</f>
        <v>16.309999999999999</v>
      </c>
      <c r="AU36" s="65">
        <f t="shared" si="5"/>
        <v>-6.6660000000027253E-3</v>
      </c>
    </row>
    <row r="37" spans="1:47" hidden="1">
      <c r="A37" s="65" t="s">
        <v>139</v>
      </c>
      <c r="B37" s="65" t="s">
        <v>140</v>
      </c>
      <c r="C37" s="65">
        <v>0</v>
      </c>
      <c r="D37" s="63" t="e">
        <f>VLOOKUP(A:A,'5. Overtime'!A:AD,3,FALSE)</f>
        <v>#N/A</v>
      </c>
      <c r="E37" s="63" t="e">
        <f t="shared" si="0"/>
        <v>#N/A</v>
      </c>
      <c r="F37" s="65">
        <v>0</v>
      </c>
      <c r="G37" s="62" t="e">
        <f>VLOOKUP(A:A,'5. Overtime'!A:AD,4,FALSE)</f>
        <v>#N/A</v>
      </c>
      <c r="H37" s="63" t="e">
        <f t="shared" si="1"/>
        <v>#N/A</v>
      </c>
      <c r="I37" s="65">
        <v>0</v>
      </c>
      <c r="J37" s="62" t="e">
        <f>VLOOKUP(A:A,'5. Overtime'!A:AD,5,FALSE)</f>
        <v>#N/A</v>
      </c>
      <c r="K37" s="63" t="e">
        <f t="shared" si="2"/>
        <v>#N/A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2" t="e">
        <f>VLOOKUP(A:A,'5. Overtime'!A:AD,14,FALSE)</f>
        <v>#N/A</v>
      </c>
      <c r="V37" s="65" t="e">
        <f t="shared" si="12"/>
        <v>#N/A</v>
      </c>
      <c r="W37" s="65">
        <v>0</v>
      </c>
      <c r="X37" s="62" t="e">
        <f>VLOOKUP(A:A,'5. Overtime'!A:AD,15,FALSE)</f>
        <v>#N/A</v>
      </c>
      <c r="Y37" s="65" t="e">
        <f t="shared" si="13"/>
        <v>#N/A</v>
      </c>
      <c r="Z37" s="65">
        <v>0</v>
      </c>
      <c r="AA37" s="62" t="e">
        <f>VLOOKUP(A:A,'5. Overtime'!A:AD,16,FALSE)</f>
        <v>#N/A</v>
      </c>
      <c r="AB37" s="65" t="e">
        <f t="shared" si="14"/>
        <v>#N/A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65">
        <v>0</v>
      </c>
      <c r="AN37" s="65">
        <v>0</v>
      </c>
      <c r="AO37" s="65">
        <v>0</v>
      </c>
      <c r="AP37" s="65" t="e">
        <f>VLOOKUP(A:A,'5. Overtime'!A:AD,17,FALSE)</f>
        <v>#N/A</v>
      </c>
      <c r="AQ37" s="65" t="e">
        <f t="shared" si="3"/>
        <v>#N/A</v>
      </c>
      <c r="AS37" s="64">
        <f t="shared" si="4"/>
        <v>0</v>
      </c>
      <c r="AT37" s="65" t="e">
        <f>VLOOKUP(A:A,'5. Overtime'!A:AD,30,FALSE)</f>
        <v>#N/A</v>
      </c>
      <c r="AU37" s="65" t="e">
        <f t="shared" si="5"/>
        <v>#N/A</v>
      </c>
    </row>
    <row r="38" spans="1:47" hidden="1">
      <c r="A38" s="65" t="s">
        <v>66</v>
      </c>
      <c r="B38" s="65" t="s">
        <v>115</v>
      </c>
      <c r="C38" s="65">
        <v>5</v>
      </c>
      <c r="D38" s="63">
        <f>VLOOKUP(A:A,'5. Overtime'!A:AD,3,FALSE)</f>
        <v>5</v>
      </c>
      <c r="E38" s="63">
        <f t="shared" si="0"/>
        <v>0</v>
      </c>
      <c r="F38" s="65">
        <v>0</v>
      </c>
      <c r="G38" s="62">
        <f>VLOOKUP(A:A,'5. Overtime'!A:AD,4,FALSE)</f>
        <v>0</v>
      </c>
      <c r="H38" s="63">
        <f t="shared" si="1"/>
        <v>0</v>
      </c>
      <c r="I38" s="65">
        <v>0</v>
      </c>
      <c r="J38" s="62">
        <f>VLOOKUP(A:A,'5. Overtime'!A:AD,5,FALSE)</f>
        <v>0</v>
      </c>
      <c r="K38" s="63">
        <f t="shared" si="2"/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2">
        <f>VLOOKUP(A:A,'5. Overtime'!A:AD,14,FALSE)</f>
        <v>0</v>
      </c>
      <c r="V38" s="65">
        <f t="shared" si="12"/>
        <v>0</v>
      </c>
      <c r="W38" s="65">
        <v>0</v>
      </c>
      <c r="X38" s="62">
        <f>VLOOKUP(A:A,'5. Overtime'!A:AD,15,FALSE)</f>
        <v>0</v>
      </c>
      <c r="Y38" s="65">
        <f t="shared" si="13"/>
        <v>0</v>
      </c>
      <c r="Z38" s="65">
        <v>0</v>
      </c>
      <c r="AA38" s="62">
        <f>VLOOKUP(A:A,'5. Overtime'!A:AD,16,FALSE)</f>
        <v>0</v>
      </c>
      <c r="AB38" s="65">
        <f t="shared" si="14"/>
        <v>0</v>
      </c>
      <c r="AC38" s="65">
        <v>0</v>
      </c>
      <c r="AD38" s="65">
        <v>0</v>
      </c>
      <c r="AE38" s="65">
        <v>0</v>
      </c>
      <c r="AF38" s="65">
        <v>0</v>
      </c>
      <c r="AG38" s="65">
        <v>0</v>
      </c>
      <c r="AH38" s="65">
        <v>0</v>
      </c>
      <c r="AI38" s="65">
        <v>0</v>
      </c>
      <c r="AJ38" s="65">
        <v>0</v>
      </c>
      <c r="AK38" s="65">
        <v>0</v>
      </c>
      <c r="AL38" s="65">
        <v>0</v>
      </c>
      <c r="AM38" s="65">
        <v>0</v>
      </c>
      <c r="AN38" s="65">
        <v>0</v>
      </c>
      <c r="AO38" s="65">
        <v>0</v>
      </c>
      <c r="AP38" s="65">
        <f>VLOOKUP(A:A,'5. Overtime'!A:AD,17,FALSE)</f>
        <v>0</v>
      </c>
      <c r="AQ38" s="65">
        <f t="shared" si="3"/>
        <v>0</v>
      </c>
      <c r="AS38" s="64">
        <f t="shared" si="4"/>
        <v>5</v>
      </c>
      <c r="AT38" s="65">
        <f>VLOOKUP(A:A,'5. Overtime'!A:AD,30,FALSE)</f>
        <v>5</v>
      </c>
      <c r="AU38" s="65">
        <f t="shared" si="5"/>
        <v>0</v>
      </c>
    </row>
    <row r="39" spans="1:47" hidden="1">
      <c r="A39" s="65" t="s">
        <v>39</v>
      </c>
      <c r="B39" s="65" t="s">
        <v>132</v>
      </c>
      <c r="C39" s="65">
        <v>10.266667</v>
      </c>
      <c r="D39" s="63">
        <f>VLOOKUP(A:A,'5. Overtime'!A:AD,3,FALSE)</f>
        <v>10.27</v>
      </c>
      <c r="E39" s="63">
        <f t="shared" si="0"/>
        <v>3.3329999999995863E-3</v>
      </c>
      <c r="F39" s="65">
        <v>0</v>
      </c>
      <c r="G39" s="62">
        <f>VLOOKUP(A:A,'5. Overtime'!A:AD,4,FALSE)</f>
        <v>0</v>
      </c>
      <c r="H39" s="63">
        <f t="shared" si="1"/>
        <v>0</v>
      </c>
      <c r="I39" s="65">
        <v>0</v>
      </c>
      <c r="J39" s="62">
        <f>VLOOKUP(A:A,'5. Overtime'!A:AD,5,FALSE)</f>
        <v>0</v>
      </c>
      <c r="K39" s="63">
        <f t="shared" si="2"/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2">
        <f>VLOOKUP(A:A,'5. Overtime'!A:AD,14,FALSE)</f>
        <v>0</v>
      </c>
      <c r="V39" s="65">
        <f t="shared" si="12"/>
        <v>0</v>
      </c>
      <c r="W39" s="65">
        <v>0</v>
      </c>
      <c r="X39" s="62">
        <f>VLOOKUP(A:A,'5. Overtime'!A:AD,15,FALSE)</f>
        <v>0</v>
      </c>
      <c r="Y39" s="65">
        <f t="shared" si="13"/>
        <v>0</v>
      </c>
      <c r="Z39" s="65">
        <v>0</v>
      </c>
      <c r="AA39" s="62">
        <f>VLOOKUP(A:A,'5. Overtime'!A:AD,16,FALSE)</f>
        <v>0</v>
      </c>
      <c r="AB39" s="65">
        <f t="shared" si="14"/>
        <v>0</v>
      </c>
      <c r="AC39" s="65">
        <v>0</v>
      </c>
      <c r="AD39" s="65">
        <v>0</v>
      </c>
      <c r="AE39" s="65">
        <v>0</v>
      </c>
      <c r="AF39" s="65">
        <v>0</v>
      </c>
      <c r="AG39" s="65">
        <v>0</v>
      </c>
      <c r="AH39" s="65">
        <v>0</v>
      </c>
      <c r="AI39" s="65">
        <v>0</v>
      </c>
      <c r="AJ39" s="65">
        <v>0</v>
      </c>
      <c r="AK39" s="65">
        <v>0</v>
      </c>
      <c r="AL39" s="65">
        <v>0</v>
      </c>
      <c r="AM39" s="65">
        <v>0</v>
      </c>
      <c r="AN39" s="65">
        <v>0</v>
      </c>
      <c r="AO39" s="65">
        <v>0</v>
      </c>
      <c r="AP39" s="65">
        <f>VLOOKUP(A:A,'5. Overtime'!A:AD,17,FALSE)</f>
        <v>0</v>
      </c>
      <c r="AQ39" s="65">
        <f t="shared" si="3"/>
        <v>0</v>
      </c>
      <c r="AS39" s="64">
        <f t="shared" si="4"/>
        <v>10.266667</v>
      </c>
      <c r="AT39" s="65">
        <f>VLOOKUP(A:A,'5. Overtime'!A:AD,30,FALSE)</f>
        <v>10.27</v>
      </c>
      <c r="AU39" s="65">
        <f t="shared" si="5"/>
        <v>3.3329999999995863E-3</v>
      </c>
    </row>
    <row r="40" spans="1:47" hidden="1">
      <c r="A40" s="65" t="s">
        <v>55</v>
      </c>
      <c r="B40" s="65" t="s">
        <v>107</v>
      </c>
      <c r="C40" s="65">
        <v>0</v>
      </c>
      <c r="D40" s="63" t="e">
        <f>VLOOKUP(A:A,'5. Overtime'!A:AD,3,FALSE)</f>
        <v>#N/A</v>
      </c>
      <c r="E40" s="63" t="e">
        <f t="shared" si="0"/>
        <v>#N/A</v>
      </c>
      <c r="F40" s="65">
        <v>0</v>
      </c>
      <c r="G40" s="62" t="e">
        <f>VLOOKUP(A:A,'5. Overtime'!A:AD,4,FALSE)</f>
        <v>#N/A</v>
      </c>
      <c r="H40" s="63" t="e">
        <f t="shared" si="1"/>
        <v>#N/A</v>
      </c>
      <c r="I40" s="65">
        <v>0</v>
      </c>
      <c r="J40" s="62" t="e">
        <f>VLOOKUP(A:A,'5. Overtime'!A:AD,5,FALSE)</f>
        <v>#N/A</v>
      </c>
      <c r="K40" s="63" t="e">
        <f t="shared" si="2"/>
        <v>#N/A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2" t="e">
        <f>VLOOKUP(A:A,'5. Overtime'!A:AD,14,FALSE)</f>
        <v>#N/A</v>
      </c>
      <c r="V40" s="65" t="e">
        <f t="shared" si="12"/>
        <v>#N/A</v>
      </c>
      <c r="W40" s="65">
        <v>0</v>
      </c>
      <c r="X40" s="62" t="e">
        <f>VLOOKUP(A:A,'5. Overtime'!A:AD,15,FALSE)</f>
        <v>#N/A</v>
      </c>
      <c r="Y40" s="65" t="e">
        <f t="shared" si="13"/>
        <v>#N/A</v>
      </c>
      <c r="Z40" s="65">
        <v>0</v>
      </c>
      <c r="AA40" s="62" t="e">
        <f>VLOOKUP(A:A,'5. Overtime'!A:AD,16,FALSE)</f>
        <v>#N/A</v>
      </c>
      <c r="AB40" s="65" t="e">
        <f t="shared" si="14"/>
        <v>#N/A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65">
        <v>0</v>
      </c>
      <c r="AL40" s="65">
        <v>0</v>
      </c>
      <c r="AM40" s="65">
        <v>0</v>
      </c>
      <c r="AN40" s="65">
        <v>0</v>
      </c>
      <c r="AO40" s="65">
        <v>0</v>
      </c>
      <c r="AP40" s="65" t="e">
        <f>VLOOKUP(A:A,'5. Overtime'!A:AD,17,FALSE)</f>
        <v>#N/A</v>
      </c>
      <c r="AQ40" s="65" t="e">
        <f t="shared" si="3"/>
        <v>#N/A</v>
      </c>
      <c r="AS40" s="64">
        <f t="shared" si="4"/>
        <v>0</v>
      </c>
      <c r="AT40" s="65" t="e">
        <f>VLOOKUP(A:A,'5. Overtime'!A:AD,30,FALSE)</f>
        <v>#N/A</v>
      </c>
      <c r="AU40" s="65" t="e">
        <f t="shared" si="5"/>
        <v>#N/A</v>
      </c>
    </row>
    <row r="41" spans="1:47" hidden="1">
      <c r="A41" s="65" t="s">
        <v>40</v>
      </c>
      <c r="B41" s="65" t="s">
        <v>150</v>
      </c>
      <c r="C41" s="65">
        <v>0</v>
      </c>
      <c r="D41" s="63" t="e">
        <f>VLOOKUP(A:A,'5. Overtime'!A:AD,3,FALSE)</f>
        <v>#N/A</v>
      </c>
      <c r="E41" s="63" t="e">
        <f t="shared" si="0"/>
        <v>#N/A</v>
      </c>
      <c r="F41" s="65">
        <v>0</v>
      </c>
      <c r="G41" s="62" t="e">
        <f>VLOOKUP(A:A,'5. Overtime'!A:AD,4,FALSE)</f>
        <v>#N/A</v>
      </c>
      <c r="H41" s="63" t="e">
        <f t="shared" si="1"/>
        <v>#N/A</v>
      </c>
      <c r="I41" s="65">
        <v>0</v>
      </c>
      <c r="J41" s="62" t="e">
        <f>VLOOKUP(A:A,'5. Overtime'!A:AD,5,FALSE)</f>
        <v>#N/A</v>
      </c>
      <c r="K41" s="63" t="e">
        <f t="shared" si="2"/>
        <v>#N/A</v>
      </c>
      <c r="L41" s="65">
        <v>0</v>
      </c>
      <c r="M41" s="65">
        <v>0</v>
      </c>
      <c r="N41" s="65">
        <v>0</v>
      </c>
      <c r="O41" s="65">
        <v>0</v>
      </c>
      <c r="P41" s="65">
        <v>0</v>
      </c>
      <c r="Q41" s="65">
        <v>0</v>
      </c>
      <c r="R41" s="65">
        <v>0</v>
      </c>
      <c r="S41" s="65">
        <v>0</v>
      </c>
      <c r="T41" s="65">
        <v>-4.05</v>
      </c>
      <c r="U41" s="62" t="e">
        <f>VLOOKUP(A:A,'5. Overtime'!A:AD,14,FALSE)</f>
        <v>#N/A</v>
      </c>
      <c r="V41" s="65" t="e">
        <f t="shared" si="12"/>
        <v>#N/A</v>
      </c>
      <c r="W41" s="65">
        <v>0</v>
      </c>
      <c r="X41" s="62" t="e">
        <f>VLOOKUP(A:A,'5. Overtime'!A:AD,15,FALSE)</f>
        <v>#N/A</v>
      </c>
      <c r="Y41" s="65" t="e">
        <f t="shared" si="13"/>
        <v>#N/A</v>
      </c>
      <c r="Z41" s="65">
        <v>0</v>
      </c>
      <c r="AA41" s="62" t="e">
        <f>VLOOKUP(A:A,'5. Overtime'!A:AD,16,FALSE)</f>
        <v>#N/A</v>
      </c>
      <c r="AB41" s="65" t="e">
        <f t="shared" si="14"/>
        <v>#N/A</v>
      </c>
      <c r="AC41" s="65">
        <v>0</v>
      </c>
      <c r="AD41" s="65">
        <v>0</v>
      </c>
      <c r="AE41" s="65">
        <v>0</v>
      </c>
      <c r="AF41" s="65">
        <v>0</v>
      </c>
      <c r="AG41" s="65">
        <v>0</v>
      </c>
      <c r="AH41" s="65">
        <v>0</v>
      </c>
      <c r="AI41" s="65">
        <v>0</v>
      </c>
      <c r="AJ41" s="65">
        <v>0</v>
      </c>
      <c r="AK41" s="65">
        <v>0</v>
      </c>
      <c r="AL41" s="65">
        <v>0</v>
      </c>
      <c r="AM41" s="65">
        <v>0</v>
      </c>
      <c r="AN41" s="65">
        <v>0</v>
      </c>
      <c r="AO41" s="65">
        <v>0</v>
      </c>
      <c r="AP41" s="65" t="e">
        <f>VLOOKUP(A:A,'5. Overtime'!A:AD,17,FALSE)</f>
        <v>#N/A</v>
      </c>
      <c r="AQ41" s="65" t="e">
        <f t="shared" si="3"/>
        <v>#N/A</v>
      </c>
      <c r="AS41" s="64">
        <f t="shared" si="4"/>
        <v>-4.05</v>
      </c>
      <c r="AT41" s="65" t="e">
        <f>VLOOKUP(A:A,'5. Overtime'!A:AD,30,FALSE)</f>
        <v>#N/A</v>
      </c>
      <c r="AU41" s="65" t="e">
        <f t="shared" si="5"/>
        <v>#N/A</v>
      </c>
    </row>
    <row r="42" spans="1:47" hidden="1">
      <c r="A42" s="65" t="s">
        <v>69</v>
      </c>
      <c r="B42" s="65" t="s">
        <v>658</v>
      </c>
      <c r="C42" s="65">
        <v>4</v>
      </c>
      <c r="D42" s="63">
        <f>VLOOKUP(A:A,'5. Overtime'!A:AD,3,FALSE)</f>
        <v>4</v>
      </c>
      <c r="E42" s="63">
        <f t="shared" si="0"/>
        <v>0</v>
      </c>
      <c r="F42" s="65">
        <v>0</v>
      </c>
      <c r="G42" s="62">
        <f>VLOOKUP(A:A,'5. Overtime'!A:AD,4,FALSE)</f>
        <v>0</v>
      </c>
      <c r="H42" s="63">
        <f t="shared" si="1"/>
        <v>0</v>
      </c>
      <c r="I42" s="65">
        <v>0</v>
      </c>
      <c r="J42" s="62">
        <f>VLOOKUP(A:A,'5. Overtime'!A:AD,5,FALSE)</f>
        <v>0</v>
      </c>
      <c r="K42" s="63">
        <f t="shared" si="2"/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2">
        <f>VLOOKUP(A:A,'5. Overtime'!A:AD,14,FALSE)</f>
        <v>0</v>
      </c>
      <c r="V42" s="65">
        <f t="shared" si="12"/>
        <v>0</v>
      </c>
      <c r="W42" s="65">
        <v>0</v>
      </c>
      <c r="X42" s="62">
        <f>VLOOKUP(A:A,'5. Overtime'!A:AD,15,FALSE)</f>
        <v>0</v>
      </c>
      <c r="Y42" s="65">
        <f t="shared" si="13"/>
        <v>0</v>
      </c>
      <c r="Z42" s="65">
        <v>0</v>
      </c>
      <c r="AA42" s="62">
        <f>VLOOKUP(A:A,'5. Overtime'!A:AD,16,FALSE)</f>
        <v>0</v>
      </c>
      <c r="AB42" s="65">
        <f t="shared" si="14"/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0</v>
      </c>
      <c r="AH42" s="65">
        <v>0</v>
      </c>
      <c r="AI42" s="65">
        <v>0</v>
      </c>
      <c r="AJ42" s="65">
        <v>0</v>
      </c>
      <c r="AK42" s="65">
        <v>0</v>
      </c>
      <c r="AL42" s="65">
        <v>0</v>
      </c>
      <c r="AM42" s="65">
        <v>0</v>
      </c>
      <c r="AN42" s="65">
        <v>0</v>
      </c>
      <c r="AO42" s="65">
        <v>0</v>
      </c>
      <c r="AP42" s="65">
        <f>VLOOKUP(A:A,'5. Overtime'!A:AD,17,FALSE)</f>
        <v>0</v>
      </c>
      <c r="AQ42" s="65">
        <f t="shared" si="3"/>
        <v>0</v>
      </c>
      <c r="AS42" s="64">
        <f t="shared" si="4"/>
        <v>4</v>
      </c>
      <c r="AT42" s="65">
        <f>VLOOKUP(A:A,'5. Overtime'!A:AD,30,FALSE)</f>
        <v>4</v>
      </c>
      <c r="AU42" s="65">
        <f t="shared" si="5"/>
        <v>0</v>
      </c>
    </row>
    <row r="43" spans="1:47" hidden="1">
      <c r="A43" s="65" t="s">
        <v>85</v>
      </c>
      <c r="B43" s="65" t="s">
        <v>159</v>
      </c>
      <c r="C43" s="65">
        <v>0</v>
      </c>
      <c r="D43" s="63" t="e">
        <f>VLOOKUP(A:A,'5. Overtime'!A:AD,3,FALSE)</f>
        <v>#N/A</v>
      </c>
      <c r="E43" s="63" t="e">
        <f t="shared" si="0"/>
        <v>#N/A</v>
      </c>
      <c r="F43" s="65">
        <v>0</v>
      </c>
      <c r="G43" s="62" t="e">
        <f>VLOOKUP(A:A,'5. Overtime'!A:AD,4,FALSE)</f>
        <v>#N/A</v>
      </c>
      <c r="H43" s="63" t="e">
        <f t="shared" si="1"/>
        <v>#N/A</v>
      </c>
      <c r="I43" s="65">
        <v>0</v>
      </c>
      <c r="J43" s="62" t="e">
        <f>VLOOKUP(A:A,'5. Overtime'!A:AD,5,FALSE)</f>
        <v>#N/A</v>
      </c>
      <c r="K43" s="63" t="e">
        <f t="shared" si="2"/>
        <v>#N/A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2" t="e">
        <f>VLOOKUP(A:A,'5. Overtime'!A:AD,14,FALSE)</f>
        <v>#N/A</v>
      </c>
      <c r="V43" s="65" t="e">
        <f t="shared" si="12"/>
        <v>#N/A</v>
      </c>
      <c r="W43" s="65">
        <v>0</v>
      </c>
      <c r="X43" s="62" t="e">
        <f>VLOOKUP(A:A,'5. Overtime'!A:AD,15,FALSE)</f>
        <v>#N/A</v>
      </c>
      <c r="Y43" s="65" t="e">
        <f t="shared" si="13"/>
        <v>#N/A</v>
      </c>
      <c r="Z43" s="65">
        <v>0</v>
      </c>
      <c r="AA43" s="62" t="e">
        <f>VLOOKUP(A:A,'5. Overtime'!A:AD,16,FALSE)</f>
        <v>#N/A</v>
      </c>
      <c r="AB43" s="65" t="e">
        <f t="shared" si="14"/>
        <v>#N/A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H43" s="65">
        <v>0</v>
      </c>
      <c r="AI43" s="65">
        <v>0</v>
      </c>
      <c r="AJ43" s="65">
        <v>0</v>
      </c>
      <c r="AK43" s="65">
        <v>0</v>
      </c>
      <c r="AL43" s="65">
        <v>0</v>
      </c>
      <c r="AM43" s="65">
        <v>0</v>
      </c>
      <c r="AN43" s="65">
        <v>0</v>
      </c>
      <c r="AO43" s="65">
        <v>0</v>
      </c>
      <c r="AP43" s="65" t="e">
        <f>VLOOKUP(A:A,'5. Overtime'!A:AD,17,FALSE)</f>
        <v>#N/A</v>
      </c>
      <c r="AQ43" s="65" t="e">
        <f t="shared" si="3"/>
        <v>#N/A</v>
      </c>
      <c r="AS43" s="64">
        <f t="shared" si="4"/>
        <v>0</v>
      </c>
      <c r="AT43" s="65" t="e">
        <f>VLOOKUP(A:A,'5. Overtime'!A:AD,30,FALSE)</f>
        <v>#N/A</v>
      </c>
      <c r="AU43" s="65" t="e">
        <f t="shared" si="5"/>
        <v>#N/A</v>
      </c>
    </row>
    <row r="44" spans="1:47" hidden="1">
      <c r="A44" s="65" t="s">
        <v>67</v>
      </c>
      <c r="B44" s="65" t="s">
        <v>163</v>
      </c>
      <c r="C44" s="65">
        <v>0</v>
      </c>
      <c r="D44" s="63" t="e">
        <f>VLOOKUP(A:A,'5. Overtime'!A:AD,3,FALSE)</f>
        <v>#N/A</v>
      </c>
      <c r="E44" s="63" t="e">
        <f t="shared" si="0"/>
        <v>#N/A</v>
      </c>
      <c r="F44" s="65">
        <v>8</v>
      </c>
      <c r="G44" s="62" t="e">
        <f>VLOOKUP(A:A,'5. Overtime'!A:AD,4,FALSE)</f>
        <v>#N/A</v>
      </c>
      <c r="H44" s="63" t="e">
        <f t="shared" si="1"/>
        <v>#N/A</v>
      </c>
      <c r="I44" s="65">
        <v>10.416667</v>
      </c>
      <c r="J44" s="62" t="e">
        <f>VLOOKUP(A:A,'5. Overtime'!A:AD,5,FALSE)</f>
        <v>#N/A</v>
      </c>
      <c r="K44" s="63" t="e">
        <f t="shared" si="2"/>
        <v>#N/A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2" t="e">
        <f>VLOOKUP(A:A,'5. Overtime'!A:AD,14,FALSE)</f>
        <v>#N/A</v>
      </c>
      <c r="V44" s="65" t="e">
        <f t="shared" si="12"/>
        <v>#N/A</v>
      </c>
      <c r="W44" s="65">
        <v>0</v>
      </c>
      <c r="X44" s="62" t="e">
        <f>VLOOKUP(A:A,'5. Overtime'!A:AD,15,FALSE)</f>
        <v>#N/A</v>
      </c>
      <c r="Y44" s="65" t="e">
        <f t="shared" si="13"/>
        <v>#N/A</v>
      </c>
      <c r="Z44" s="65">
        <v>0</v>
      </c>
      <c r="AA44" s="62" t="e">
        <f>VLOOKUP(A:A,'5. Overtime'!A:AD,16,FALSE)</f>
        <v>#N/A</v>
      </c>
      <c r="AB44" s="65" t="e">
        <f t="shared" si="14"/>
        <v>#N/A</v>
      </c>
      <c r="AC44" s="65">
        <v>0</v>
      </c>
      <c r="AD44" s="65">
        <v>4</v>
      </c>
      <c r="AE44" s="65">
        <v>7.6</v>
      </c>
      <c r="AF44" s="65">
        <v>0</v>
      </c>
      <c r="AG44" s="65">
        <v>0</v>
      </c>
      <c r="AH44" s="65">
        <v>0</v>
      </c>
      <c r="AI44" s="65">
        <v>0</v>
      </c>
      <c r="AJ44" s="65">
        <v>0</v>
      </c>
      <c r="AK44" s="65">
        <v>0</v>
      </c>
      <c r="AL44" s="65">
        <v>0</v>
      </c>
      <c r="AM44" s="65">
        <v>0</v>
      </c>
      <c r="AN44" s="65">
        <v>0</v>
      </c>
      <c r="AO44" s="65">
        <v>0</v>
      </c>
      <c r="AP44" s="65" t="e">
        <f>VLOOKUP(A:A,'5. Overtime'!A:AD,17,FALSE)</f>
        <v>#N/A</v>
      </c>
      <c r="AQ44" s="65" t="e">
        <f t="shared" si="3"/>
        <v>#N/A</v>
      </c>
      <c r="AS44" s="64">
        <f t="shared" si="4"/>
        <v>30.016666999999998</v>
      </c>
      <c r="AT44" s="65" t="e">
        <f>VLOOKUP(A:A,'5. Overtime'!A:AD,30,FALSE)</f>
        <v>#N/A</v>
      </c>
      <c r="AU44" s="65" t="e">
        <f t="shared" si="5"/>
        <v>#N/A</v>
      </c>
    </row>
    <row r="45" spans="1:47" hidden="1">
      <c r="A45" s="65" t="s">
        <v>148</v>
      </c>
      <c r="B45" s="65" t="s">
        <v>173</v>
      </c>
      <c r="C45" s="65">
        <v>0</v>
      </c>
      <c r="D45" s="63" t="e">
        <f>VLOOKUP(A:A,'5. Overtime'!A:AD,3,FALSE)</f>
        <v>#N/A</v>
      </c>
      <c r="E45" s="63" t="e">
        <f t="shared" si="0"/>
        <v>#N/A</v>
      </c>
      <c r="F45" s="65">
        <v>0</v>
      </c>
      <c r="G45" s="62" t="e">
        <f>VLOOKUP(A:A,'5. Overtime'!A:AD,4,FALSE)</f>
        <v>#N/A</v>
      </c>
      <c r="H45" s="63" t="e">
        <f t="shared" si="1"/>
        <v>#N/A</v>
      </c>
      <c r="I45" s="65">
        <v>0</v>
      </c>
      <c r="J45" s="62" t="e">
        <f>VLOOKUP(A:A,'5. Overtime'!A:AD,5,FALSE)</f>
        <v>#N/A</v>
      </c>
      <c r="K45" s="63" t="e">
        <f t="shared" si="2"/>
        <v>#N/A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2" t="e">
        <f>VLOOKUP(A:A,'5. Overtime'!A:AD,14,FALSE)</f>
        <v>#N/A</v>
      </c>
      <c r="V45" s="65" t="e">
        <f t="shared" si="12"/>
        <v>#N/A</v>
      </c>
      <c r="W45" s="65">
        <v>0</v>
      </c>
      <c r="X45" s="62" t="e">
        <f>VLOOKUP(A:A,'5. Overtime'!A:AD,15,FALSE)</f>
        <v>#N/A</v>
      </c>
      <c r="Y45" s="65" t="e">
        <f t="shared" si="13"/>
        <v>#N/A</v>
      </c>
      <c r="Z45" s="65">
        <v>0</v>
      </c>
      <c r="AA45" s="62" t="e">
        <f>VLOOKUP(A:A,'5. Overtime'!A:AD,16,FALSE)</f>
        <v>#N/A</v>
      </c>
      <c r="AB45" s="65" t="e">
        <f t="shared" si="14"/>
        <v>#N/A</v>
      </c>
      <c r="AC45" s="65">
        <v>0</v>
      </c>
      <c r="AD45" s="65">
        <v>0</v>
      </c>
      <c r="AE45" s="65">
        <v>0</v>
      </c>
      <c r="AF45" s="65">
        <v>0</v>
      </c>
      <c r="AG45" s="65">
        <v>0</v>
      </c>
      <c r="AH45" s="65">
        <v>0</v>
      </c>
      <c r="AI45" s="65">
        <v>0</v>
      </c>
      <c r="AJ45" s="65">
        <v>0</v>
      </c>
      <c r="AK45" s="65">
        <v>0</v>
      </c>
      <c r="AL45" s="65">
        <v>0</v>
      </c>
      <c r="AM45" s="65">
        <v>0</v>
      </c>
      <c r="AN45" s="65">
        <v>0</v>
      </c>
      <c r="AO45" s="65">
        <v>0</v>
      </c>
      <c r="AP45" s="65" t="e">
        <f>VLOOKUP(A:A,'5. Overtime'!A:AD,17,FALSE)</f>
        <v>#N/A</v>
      </c>
      <c r="AQ45" s="65" t="e">
        <f t="shared" si="3"/>
        <v>#N/A</v>
      </c>
      <c r="AS45" s="64">
        <f t="shared" si="4"/>
        <v>0</v>
      </c>
      <c r="AT45" s="65" t="e">
        <f>VLOOKUP(A:A,'5. Overtime'!A:AD,30,FALSE)</f>
        <v>#N/A</v>
      </c>
      <c r="AU45" s="65" t="e">
        <f t="shared" si="5"/>
        <v>#N/A</v>
      </c>
    </row>
    <row r="46" spans="1:47" hidden="1">
      <c r="A46" s="65" t="s">
        <v>37</v>
      </c>
      <c r="B46" s="65" t="s">
        <v>136</v>
      </c>
      <c r="C46" s="65">
        <v>0</v>
      </c>
      <c r="D46" s="63" t="e">
        <f>VLOOKUP(A:A,'5. Overtime'!A:AD,3,FALSE)</f>
        <v>#N/A</v>
      </c>
      <c r="E46" s="63" t="e">
        <f t="shared" si="0"/>
        <v>#N/A</v>
      </c>
      <c r="F46" s="65">
        <v>0</v>
      </c>
      <c r="G46" s="62" t="e">
        <f>VLOOKUP(A:A,'5. Overtime'!A:AD,4,FALSE)</f>
        <v>#N/A</v>
      </c>
      <c r="H46" s="63" t="e">
        <f t="shared" si="1"/>
        <v>#N/A</v>
      </c>
      <c r="I46" s="65">
        <v>0</v>
      </c>
      <c r="J46" s="62" t="e">
        <f>VLOOKUP(A:A,'5. Overtime'!A:AD,5,FALSE)</f>
        <v>#N/A</v>
      </c>
      <c r="K46" s="63" t="e">
        <f t="shared" si="2"/>
        <v>#N/A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2" t="e">
        <f>VLOOKUP(A:A,'5. Overtime'!A:AD,14,FALSE)</f>
        <v>#N/A</v>
      </c>
      <c r="V46" s="65" t="e">
        <f t="shared" si="12"/>
        <v>#N/A</v>
      </c>
      <c r="W46" s="65">
        <v>0</v>
      </c>
      <c r="X46" s="62" t="e">
        <f>VLOOKUP(A:A,'5. Overtime'!A:AD,15,FALSE)</f>
        <v>#N/A</v>
      </c>
      <c r="Y46" s="65" t="e">
        <f t="shared" si="13"/>
        <v>#N/A</v>
      </c>
      <c r="Z46" s="65">
        <v>0</v>
      </c>
      <c r="AA46" s="62" t="e">
        <f>VLOOKUP(A:A,'5. Overtime'!A:AD,16,FALSE)</f>
        <v>#N/A</v>
      </c>
      <c r="AB46" s="65" t="e">
        <f t="shared" si="14"/>
        <v>#N/A</v>
      </c>
      <c r="AC46" s="65">
        <v>0</v>
      </c>
      <c r="AD46" s="65">
        <v>0</v>
      </c>
      <c r="AE46" s="65">
        <v>0</v>
      </c>
      <c r="AF46" s="65">
        <v>0</v>
      </c>
      <c r="AG46" s="65">
        <v>0</v>
      </c>
      <c r="AH46" s="65">
        <v>0</v>
      </c>
      <c r="AI46" s="65">
        <v>0</v>
      </c>
      <c r="AJ46" s="65">
        <v>0</v>
      </c>
      <c r="AK46" s="65">
        <v>0</v>
      </c>
      <c r="AL46" s="65">
        <v>0</v>
      </c>
      <c r="AM46" s="65">
        <v>0</v>
      </c>
      <c r="AN46" s="65">
        <v>0</v>
      </c>
      <c r="AO46" s="65">
        <v>0</v>
      </c>
      <c r="AP46" s="65" t="e">
        <f>VLOOKUP(A:A,'5. Overtime'!A:AD,17,FALSE)</f>
        <v>#N/A</v>
      </c>
      <c r="AQ46" s="65" t="e">
        <f t="shared" si="3"/>
        <v>#N/A</v>
      </c>
      <c r="AS46" s="64">
        <f t="shared" si="4"/>
        <v>0</v>
      </c>
      <c r="AT46" s="65" t="e">
        <f>VLOOKUP(A:A,'5. Overtime'!A:AD,30,FALSE)</f>
        <v>#N/A</v>
      </c>
      <c r="AU46" s="65" t="e">
        <f t="shared" si="5"/>
        <v>#N/A</v>
      </c>
    </row>
    <row r="47" spans="1:47" hidden="1">
      <c r="A47" s="65" t="s">
        <v>51</v>
      </c>
      <c r="B47" s="65" t="s">
        <v>153</v>
      </c>
      <c r="C47" s="65">
        <v>0</v>
      </c>
      <c r="D47" s="63" t="e">
        <f>VLOOKUP(A:A,'5. Overtime'!A:AD,3,FALSE)</f>
        <v>#N/A</v>
      </c>
      <c r="E47" s="63" t="e">
        <f t="shared" si="0"/>
        <v>#N/A</v>
      </c>
      <c r="F47" s="65">
        <v>0</v>
      </c>
      <c r="G47" s="62" t="e">
        <f>VLOOKUP(A:A,'5. Overtime'!A:AD,4,FALSE)</f>
        <v>#N/A</v>
      </c>
      <c r="H47" s="63" t="e">
        <f t="shared" si="1"/>
        <v>#N/A</v>
      </c>
      <c r="I47" s="65">
        <v>0</v>
      </c>
      <c r="J47" s="62" t="e">
        <f>VLOOKUP(A:A,'5. Overtime'!A:AD,5,FALSE)</f>
        <v>#N/A</v>
      </c>
      <c r="K47" s="63" t="e">
        <f t="shared" si="2"/>
        <v>#N/A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2" t="e">
        <f>VLOOKUP(A:A,'5. Overtime'!A:AD,14,FALSE)</f>
        <v>#N/A</v>
      </c>
      <c r="V47" s="65" t="e">
        <f t="shared" si="12"/>
        <v>#N/A</v>
      </c>
      <c r="W47" s="65">
        <v>0</v>
      </c>
      <c r="X47" s="62" t="e">
        <f>VLOOKUP(A:A,'5. Overtime'!A:AD,15,FALSE)</f>
        <v>#N/A</v>
      </c>
      <c r="Y47" s="65" t="e">
        <f t="shared" si="13"/>
        <v>#N/A</v>
      </c>
      <c r="Z47" s="65">
        <v>0</v>
      </c>
      <c r="AA47" s="62" t="e">
        <f>VLOOKUP(A:A,'5. Overtime'!A:AD,16,FALSE)</f>
        <v>#N/A</v>
      </c>
      <c r="AB47" s="65" t="e">
        <f t="shared" si="14"/>
        <v>#N/A</v>
      </c>
      <c r="AC47" s="65">
        <v>0</v>
      </c>
      <c r="AD47" s="65">
        <v>0</v>
      </c>
      <c r="AE47" s="65">
        <v>0</v>
      </c>
      <c r="AF47" s="65">
        <v>0</v>
      </c>
      <c r="AG47" s="65">
        <v>0</v>
      </c>
      <c r="AH47" s="65">
        <v>0</v>
      </c>
      <c r="AI47" s="65">
        <v>0</v>
      </c>
      <c r="AJ47" s="65">
        <v>0</v>
      </c>
      <c r="AK47" s="65">
        <v>0</v>
      </c>
      <c r="AL47" s="65">
        <v>0</v>
      </c>
      <c r="AM47" s="65">
        <v>0</v>
      </c>
      <c r="AN47" s="65">
        <v>0</v>
      </c>
      <c r="AO47" s="65">
        <v>0</v>
      </c>
      <c r="AP47" s="65" t="e">
        <f>VLOOKUP(A:A,'5. Overtime'!A:AD,17,FALSE)</f>
        <v>#N/A</v>
      </c>
      <c r="AQ47" s="65" t="e">
        <f t="shared" si="3"/>
        <v>#N/A</v>
      </c>
      <c r="AS47" s="64">
        <f t="shared" si="4"/>
        <v>0</v>
      </c>
      <c r="AT47" s="65" t="e">
        <f>VLOOKUP(A:A,'5. Overtime'!A:AD,30,FALSE)</f>
        <v>#N/A</v>
      </c>
      <c r="AU47" s="65" t="e">
        <f t="shared" si="5"/>
        <v>#N/A</v>
      </c>
    </row>
    <row r="48" spans="1:47" hidden="1">
      <c r="A48" s="65" t="s">
        <v>70</v>
      </c>
      <c r="B48" s="65" t="s">
        <v>133</v>
      </c>
      <c r="C48" s="65">
        <v>0</v>
      </c>
      <c r="D48" s="63" t="e">
        <f>VLOOKUP(A:A,'5. Overtime'!A:AD,3,FALSE)</f>
        <v>#N/A</v>
      </c>
      <c r="E48" s="63" t="e">
        <f t="shared" si="0"/>
        <v>#N/A</v>
      </c>
      <c r="F48" s="65">
        <v>0</v>
      </c>
      <c r="G48" s="62" t="e">
        <f>VLOOKUP(A:A,'5. Overtime'!A:AD,4,FALSE)</f>
        <v>#N/A</v>
      </c>
      <c r="H48" s="63" t="e">
        <f t="shared" si="1"/>
        <v>#N/A</v>
      </c>
      <c r="I48" s="65">
        <v>0</v>
      </c>
      <c r="J48" s="62" t="e">
        <f>VLOOKUP(A:A,'5. Overtime'!A:AD,5,FALSE)</f>
        <v>#N/A</v>
      </c>
      <c r="K48" s="63" t="e">
        <f t="shared" si="2"/>
        <v>#N/A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2" t="e">
        <f>VLOOKUP(A:A,'5. Overtime'!A:AD,14,FALSE)</f>
        <v>#N/A</v>
      </c>
      <c r="V48" s="65" t="e">
        <f t="shared" si="12"/>
        <v>#N/A</v>
      </c>
      <c r="W48" s="65">
        <v>0</v>
      </c>
      <c r="X48" s="62" t="e">
        <f>VLOOKUP(A:A,'5. Overtime'!A:AD,15,FALSE)</f>
        <v>#N/A</v>
      </c>
      <c r="Y48" s="65" t="e">
        <f t="shared" si="13"/>
        <v>#N/A</v>
      </c>
      <c r="Z48" s="65">
        <v>0</v>
      </c>
      <c r="AA48" s="62" t="e">
        <f>VLOOKUP(A:A,'5. Overtime'!A:AD,16,FALSE)</f>
        <v>#N/A</v>
      </c>
      <c r="AB48" s="65" t="e">
        <f t="shared" si="14"/>
        <v>#N/A</v>
      </c>
      <c r="AC48" s="65">
        <v>0</v>
      </c>
      <c r="AD48" s="65">
        <v>0</v>
      </c>
      <c r="AE48" s="65">
        <v>0</v>
      </c>
      <c r="AF48" s="65">
        <v>0</v>
      </c>
      <c r="AG48" s="65">
        <v>0</v>
      </c>
      <c r="AH48" s="65">
        <v>0</v>
      </c>
      <c r="AI48" s="65">
        <v>0</v>
      </c>
      <c r="AJ48" s="65">
        <v>0</v>
      </c>
      <c r="AK48" s="65">
        <v>0</v>
      </c>
      <c r="AL48" s="65">
        <v>0</v>
      </c>
      <c r="AM48" s="65">
        <v>0</v>
      </c>
      <c r="AN48" s="65">
        <v>0</v>
      </c>
      <c r="AO48" s="65">
        <v>0</v>
      </c>
      <c r="AP48" s="65" t="e">
        <f>VLOOKUP(A:A,'5. Overtime'!A:AD,17,FALSE)</f>
        <v>#N/A</v>
      </c>
      <c r="AQ48" s="65" t="e">
        <f t="shared" si="3"/>
        <v>#N/A</v>
      </c>
      <c r="AS48" s="64">
        <f t="shared" si="4"/>
        <v>0</v>
      </c>
      <c r="AT48" s="65" t="e">
        <f>VLOOKUP(A:A,'5. Overtime'!A:AD,30,FALSE)</f>
        <v>#N/A</v>
      </c>
      <c r="AU48" s="65" t="e">
        <f t="shared" si="5"/>
        <v>#N/A</v>
      </c>
    </row>
    <row r="49" spans="1:47">
      <c r="A49" s="65" t="s">
        <v>104</v>
      </c>
      <c r="B49" s="68" t="s">
        <v>105</v>
      </c>
      <c r="C49" s="68">
        <v>4.3666669999999996</v>
      </c>
      <c r="D49" s="68">
        <f>VLOOKUP(A:A,'5. Overtime'!A:AD,3,FALSE)</f>
        <v>4.3599999999999994</v>
      </c>
      <c r="E49" s="68">
        <f t="shared" si="0"/>
        <v>-6.6670000000002005E-3</v>
      </c>
      <c r="F49" s="65">
        <v>0</v>
      </c>
      <c r="G49" s="62">
        <f>VLOOKUP(A:A,'5. Overtime'!A:AD,4,FALSE)</f>
        <v>0</v>
      </c>
      <c r="H49" s="66">
        <f t="shared" si="1"/>
        <v>0</v>
      </c>
      <c r="I49" s="65">
        <v>0</v>
      </c>
      <c r="J49" s="62">
        <f>VLOOKUP(A:A,'5. Overtime'!A:AD,5,FALSE)</f>
        <v>0</v>
      </c>
      <c r="K49" s="66">
        <f t="shared" si="2"/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2">
        <f>VLOOKUP(A:A,'5. Overtime'!A:AD,14,FALSE)</f>
        <v>0</v>
      </c>
      <c r="V49" s="66">
        <f>U49-T49</f>
        <v>0</v>
      </c>
      <c r="W49" s="65">
        <v>0</v>
      </c>
      <c r="X49" s="62">
        <f>VLOOKUP(A:A,'5. Overtime'!A:AD,15,FALSE)</f>
        <v>0</v>
      </c>
      <c r="Y49" s="66">
        <f>X49-W49</f>
        <v>0</v>
      </c>
      <c r="Z49" s="68">
        <v>0.36666700000000002</v>
      </c>
      <c r="AA49" s="68">
        <f>VLOOKUP(A:A,'5. Overtime'!A:AD,16,FALSE)</f>
        <v>0</v>
      </c>
      <c r="AB49" s="68">
        <f>AA49-Z49</f>
        <v>-0.36666700000000002</v>
      </c>
      <c r="AC49" s="65">
        <v>0</v>
      </c>
      <c r="AD49" s="65">
        <v>0</v>
      </c>
      <c r="AE49" s="65">
        <v>0</v>
      </c>
      <c r="AF49" s="65">
        <v>0</v>
      </c>
      <c r="AG49" s="65">
        <v>0</v>
      </c>
      <c r="AH49" s="65">
        <v>0</v>
      </c>
      <c r="AI49" s="65">
        <v>0</v>
      </c>
      <c r="AJ49" s="65">
        <v>0</v>
      </c>
      <c r="AK49" s="65">
        <v>0</v>
      </c>
      <c r="AL49" s="65">
        <v>0</v>
      </c>
      <c r="AM49" s="65">
        <v>0</v>
      </c>
      <c r="AN49" s="65">
        <v>0</v>
      </c>
      <c r="AO49" s="65">
        <v>0</v>
      </c>
      <c r="AP49" s="62">
        <f>VLOOKUP(A:A,'5. Overtime'!A:AD,17,FALSE)</f>
        <v>0</v>
      </c>
      <c r="AQ49" s="66">
        <f t="shared" si="3"/>
        <v>0</v>
      </c>
      <c r="AS49" s="64">
        <f t="shared" si="4"/>
        <v>4.7333339999999993</v>
      </c>
      <c r="AT49" s="62">
        <f>VLOOKUP(A:A,'5. Overtime'!A:AD,30,FALSE)</f>
        <v>4.3599999999999994</v>
      </c>
      <c r="AU49" s="66">
        <f t="shared" si="5"/>
        <v>-0.37333399999999983</v>
      </c>
    </row>
    <row r="50" spans="1:47" hidden="1">
      <c r="A50" s="65" t="s">
        <v>145</v>
      </c>
      <c r="B50" s="65" t="s">
        <v>146</v>
      </c>
      <c r="C50" s="65">
        <v>0</v>
      </c>
      <c r="D50" s="63">
        <f>VLOOKUP(A:A,'5. Overtime'!A:AD,3,FALSE)</f>
        <v>0</v>
      </c>
      <c r="E50" s="63">
        <f t="shared" si="0"/>
        <v>0</v>
      </c>
      <c r="F50" s="65">
        <v>0</v>
      </c>
      <c r="G50" s="62">
        <f>VLOOKUP(A:A,'5. Overtime'!A:AD,4,FALSE)</f>
        <v>0</v>
      </c>
      <c r="H50" s="63">
        <f t="shared" si="1"/>
        <v>0</v>
      </c>
      <c r="I50" s="65">
        <v>0</v>
      </c>
      <c r="J50" s="62">
        <f>VLOOKUP(A:A,'5. Overtime'!A:AD,5,FALSE)</f>
        <v>0</v>
      </c>
      <c r="K50" s="63">
        <f t="shared" si="2"/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0.5</v>
      </c>
      <c r="U50" s="62">
        <f>VLOOKUP(A:A,'5. Overtime'!A:AD,14,FALSE)</f>
        <v>0.5</v>
      </c>
      <c r="V50" s="65">
        <f>U50-T50</f>
        <v>0</v>
      </c>
      <c r="W50" s="65">
        <v>0</v>
      </c>
      <c r="X50" s="62">
        <f>VLOOKUP(A:A,'5. Overtime'!A:AD,15,FALSE)</f>
        <v>0</v>
      </c>
      <c r="Y50" s="65">
        <f>X50-W50</f>
        <v>0</v>
      </c>
      <c r="Z50" s="65">
        <v>0</v>
      </c>
      <c r="AA50" s="62">
        <f>VLOOKUP(A:A,'5. Overtime'!A:AD,16,FALSE)</f>
        <v>0</v>
      </c>
      <c r="AB50" s="65">
        <f>AA50-Z50</f>
        <v>0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65">
        <v>0</v>
      </c>
      <c r="AL50" s="65">
        <v>0</v>
      </c>
      <c r="AM50" s="65">
        <v>0</v>
      </c>
      <c r="AN50" s="65">
        <v>0</v>
      </c>
      <c r="AO50" s="65">
        <v>0</v>
      </c>
      <c r="AP50" s="65">
        <f>VLOOKUP(A:A,'5. Overtime'!A:AD,17,FALSE)</f>
        <v>0</v>
      </c>
      <c r="AQ50" s="65">
        <f t="shared" si="3"/>
        <v>0</v>
      </c>
      <c r="AS50" s="64">
        <f t="shared" si="4"/>
        <v>0.5</v>
      </c>
      <c r="AT50" s="65">
        <f>VLOOKUP(A:A,'5. Overtime'!A:AD,30,FALSE)</f>
        <v>0.5</v>
      </c>
      <c r="AU50" s="65">
        <f t="shared" si="5"/>
        <v>0</v>
      </c>
    </row>
    <row r="51" spans="1:47">
      <c r="A51" s="65" t="s">
        <v>155</v>
      </c>
      <c r="B51" s="65" t="s">
        <v>156</v>
      </c>
      <c r="C51" s="67">
        <v>0</v>
      </c>
      <c r="D51" s="67">
        <f>VLOOKUP(A:A,'5. Overtime'!A:AD,3,FALSE)</f>
        <v>41</v>
      </c>
      <c r="E51" s="67">
        <f t="shared" si="0"/>
        <v>41</v>
      </c>
      <c r="F51" s="65">
        <v>0</v>
      </c>
      <c r="G51" s="62">
        <f>VLOOKUP(A:A,'5. Overtime'!A:AD,4,FALSE)</f>
        <v>0</v>
      </c>
      <c r="H51" s="66">
        <f t="shared" si="1"/>
        <v>0</v>
      </c>
      <c r="I51" s="65">
        <v>0</v>
      </c>
      <c r="J51" s="62">
        <f>VLOOKUP(A:A,'5. Overtime'!A:AD,5,FALSE)</f>
        <v>0</v>
      </c>
      <c r="K51" s="66">
        <f t="shared" si="2"/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2">
        <f>VLOOKUP(A:A,'5. Overtime'!A:AD,14,FALSE)</f>
        <v>0</v>
      </c>
      <c r="V51" s="66">
        <f>U51-T51</f>
        <v>0</v>
      </c>
      <c r="W51" s="65">
        <v>0</v>
      </c>
      <c r="X51" s="62">
        <f>VLOOKUP(A:A,'5. Overtime'!A:AD,15,FALSE)</f>
        <v>0</v>
      </c>
      <c r="Y51" s="66">
        <f>X51-W51</f>
        <v>0</v>
      </c>
      <c r="Z51" s="65">
        <v>0</v>
      </c>
      <c r="AA51" s="62">
        <f>VLOOKUP(A:A,'5. Overtime'!A:AD,16,FALSE)</f>
        <v>0</v>
      </c>
      <c r="AB51" s="66">
        <f>AA51-Z51</f>
        <v>0</v>
      </c>
      <c r="AC51" s="65">
        <v>0</v>
      </c>
      <c r="AD51" s="65">
        <v>0</v>
      </c>
      <c r="AE51" s="65">
        <v>0</v>
      </c>
      <c r="AF51" s="65">
        <v>0</v>
      </c>
      <c r="AG51" s="65">
        <v>0</v>
      </c>
      <c r="AH51" s="65">
        <v>0</v>
      </c>
      <c r="AI51" s="65">
        <v>0</v>
      </c>
      <c r="AJ51" s="65">
        <v>0</v>
      </c>
      <c r="AK51" s="65">
        <v>0</v>
      </c>
      <c r="AL51" s="65">
        <v>0</v>
      </c>
      <c r="AM51" s="65">
        <v>0</v>
      </c>
      <c r="AN51" s="65">
        <v>0</v>
      </c>
      <c r="AO51" s="65">
        <v>0</v>
      </c>
      <c r="AP51" s="62">
        <f>VLOOKUP(A:A,'5. Overtime'!A:AD,17,FALSE)</f>
        <v>0</v>
      </c>
      <c r="AQ51" s="66">
        <f t="shared" si="3"/>
        <v>0</v>
      </c>
      <c r="AS51" s="64">
        <f t="shared" si="4"/>
        <v>0</v>
      </c>
      <c r="AT51" s="62">
        <f>VLOOKUP(A:A,'5. Overtime'!A:AD,30,FALSE)</f>
        <v>41</v>
      </c>
      <c r="AU51" s="66">
        <f t="shared" si="5"/>
        <v>41</v>
      </c>
    </row>
    <row r="52" spans="1:47" hidden="1">
      <c r="A52" s="65" t="s">
        <v>164</v>
      </c>
      <c r="B52" s="65" t="s">
        <v>165</v>
      </c>
      <c r="C52" s="65">
        <v>5.3</v>
      </c>
      <c r="D52" s="63" t="e">
        <f>VLOOKUP(A:A,'5. Overtime'!A:AD,3,FALSE)</f>
        <v>#N/A</v>
      </c>
      <c r="E52" s="63" t="e">
        <f t="shared" si="0"/>
        <v>#N/A</v>
      </c>
      <c r="F52" s="65">
        <v>0</v>
      </c>
      <c r="G52" s="62" t="e">
        <f>VLOOKUP(A:A,'5. Overtime'!A:AD,4,FALSE)</f>
        <v>#N/A</v>
      </c>
      <c r="H52" s="63" t="e">
        <f t="shared" si="1"/>
        <v>#N/A</v>
      </c>
      <c r="I52" s="65">
        <v>0</v>
      </c>
      <c r="J52" s="62" t="e">
        <f>VLOOKUP(A:A,'5. Overtime'!A:AD,5,FALSE)</f>
        <v>#N/A</v>
      </c>
      <c r="K52" s="63" t="e">
        <f t="shared" si="2"/>
        <v>#N/A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-8.6666670000000003</v>
      </c>
      <c r="U52" s="62" t="e">
        <f>VLOOKUP(A:A,'5. Overtime'!A:AD,14,FALSE)</f>
        <v>#N/A</v>
      </c>
      <c r="V52" s="65" t="e">
        <f>U52-T52</f>
        <v>#N/A</v>
      </c>
      <c r="W52" s="65">
        <v>0</v>
      </c>
      <c r="X52" s="62" t="e">
        <f>VLOOKUP(A:A,'5. Overtime'!A:AD,15,FALSE)</f>
        <v>#N/A</v>
      </c>
      <c r="Y52" s="65" t="e">
        <f>X52-W52</f>
        <v>#N/A</v>
      </c>
      <c r="Z52" s="65">
        <v>0</v>
      </c>
      <c r="AA52" s="62" t="e">
        <f>VLOOKUP(A:A,'5. Overtime'!A:AD,16,FALSE)</f>
        <v>#N/A</v>
      </c>
      <c r="AB52" s="65" t="e">
        <f>AA52-Z52</f>
        <v>#N/A</v>
      </c>
      <c r="AC52" s="65">
        <v>0</v>
      </c>
      <c r="AD52" s="65">
        <v>0</v>
      </c>
      <c r="AE52" s="65">
        <v>0</v>
      </c>
      <c r="AF52" s="65">
        <v>0</v>
      </c>
      <c r="AG52" s="65">
        <v>0</v>
      </c>
      <c r="AH52" s="65">
        <v>0</v>
      </c>
      <c r="AI52" s="65">
        <v>0</v>
      </c>
      <c r="AJ52" s="65">
        <v>0</v>
      </c>
      <c r="AK52" s="65">
        <v>0</v>
      </c>
      <c r="AL52" s="65">
        <v>0</v>
      </c>
      <c r="AM52" s="65">
        <v>0</v>
      </c>
      <c r="AN52" s="65">
        <v>0</v>
      </c>
      <c r="AO52" s="65">
        <v>0</v>
      </c>
      <c r="AP52" s="65" t="e">
        <f>VLOOKUP(A:A,'5. Overtime'!A:AD,17,FALSE)</f>
        <v>#N/A</v>
      </c>
      <c r="AQ52" s="65" t="e">
        <f t="shared" si="3"/>
        <v>#N/A</v>
      </c>
      <c r="AS52" s="64">
        <f t="shared" si="4"/>
        <v>-3.3666670000000005</v>
      </c>
      <c r="AT52" s="65" t="e">
        <f>VLOOKUP(A:A,'5. Overtime'!A:AD,30,FALSE)</f>
        <v>#N/A</v>
      </c>
      <c r="AU52" s="65" t="e">
        <f t="shared" si="5"/>
        <v>#N/A</v>
      </c>
    </row>
    <row r="53" spans="1:47" hidden="1">
      <c r="A53" s="65" t="s">
        <v>166</v>
      </c>
      <c r="B53" s="65" t="s">
        <v>513</v>
      </c>
      <c r="C53" s="65">
        <v>2.5</v>
      </c>
      <c r="D53" s="63" t="e">
        <f>VLOOKUP(A:A,'5. Overtime'!A:AD,3,FALSE)</f>
        <v>#N/A</v>
      </c>
      <c r="E53" s="63" t="e">
        <f t="shared" si="0"/>
        <v>#N/A</v>
      </c>
      <c r="F53" s="65">
        <v>0</v>
      </c>
      <c r="G53" s="62" t="e">
        <f>VLOOKUP(A:A,'5. Overtime'!A:AD,4,FALSE)</f>
        <v>#N/A</v>
      </c>
      <c r="H53" s="63" t="e">
        <f t="shared" si="1"/>
        <v>#N/A</v>
      </c>
      <c r="I53" s="65">
        <v>0</v>
      </c>
      <c r="J53" s="62" t="e">
        <f>VLOOKUP(A:A,'5. Overtime'!A:AD,5,FALSE)</f>
        <v>#N/A</v>
      </c>
      <c r="K53" s="63" t="e">
        <f t="shared" si="2"/>
        <v>#N/A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2" t="e">
        <f>VLOOKUP(A:A,'5. Overtime'!A:AD,14,FALSE)</f>
        <v>#N/A</v>
      </c>
      <c r="V53" s="65" t="e">
        <f>U53-T53</f>
        <v>#N/A</v>
      </c>
      <c r="W53" s="65">
        <v>0</v>
      </c>
      <c r="X53" s="62" t="e">
        <f>VLOOKUP(A:A,'5. Overtime'!A:AD,15,FALSE)</f>
        <v>#N/A</v>
      </c>
      <c r="Y53" s="65" t="e">
        <f>X53-W53</f>
        <v>#N/A</v>
      </c>
      <c r="Z53" s="65">
        <v>2.5</v>
      </c>
      <c r="AA53" s="62" t="e">
        <f>VLOOKUP(A:A,'5. Overtime'!A:AD,16,FALSE)</f>
        <v>#N/A</v>
      </c>
      <c r="AB53" s="65" t="e">
        <f>AA53-Z53</f>
        <v>#N/A</v>
      </c>
      <c r="AC53" s="65">
        <v>0</v>
      </c>
      <c r="AD53" s="65">
        <v>0</v>
      </c>
      <c r="AE53" s="65">
        <v>0</v>
      </c>
      <c r="AF53" s="65">
        <v>0</v>
      </c>
      <c r="AG53" s="65">
        <v>0</v>
      </c>
      <c r="AH53" s="65">
        <v>0</v>
      </c>
      <c r="AI53" s="65">
        <v>0</v>
      </c>
      <c r="AJ53" s="65">
        <v>0</v>
      </c>
      <c r="AK53" s="65">
        <v>0</v>
      </c>
      <c r="AL53" s="65">
        <v>0</v>
      </c>
      <c r="AM53" s="65">
        <v>0</v>
      </c>
      <c r="AN53" s="65">
        <v>0</v>
      </c>
      <c r="AO53" s="65">
        <v>0</v>
      </c>
      <c r="AP53" s="65" t="e">
        <f>VLOOKUP(A:A,'5. Overtime'!A:AD,17,FALSE)</f>
        <v>#N/A</v>
      </c>
      <c r="AQ53" s="65" t="e">
        <f t="shared" si="3"/>
        <v>#N/A</v>
      </c>
      <c r="AS53" s="64">
        <f t="shared" si="4"/>
        <v>5</v>
      </c>
      <c r="AT53" s="65" t="e">
        <f>VLOOKUP(A:A,'5. Overtime'!A:AD,30,FALSE)</f>
        <v>#N/A</v>
      </c>
      <c r="AU53" s="65" t="e">
        <f t="shared" si="5"/>
        <v>#N/A</v>
      </c>
    </row>
    <row r="54" spans="1:47">
      <c r="A54" s="65" t="s">
        <v>168</v>
      </c>
      <c r="B54" s="65" t="s">
        <v>152</v>
      </c>
      <c r="C54" s="67">
        <v>0</v>
      </c>
      <c r="D54" s="67">
        <f>VLOOKUP(A:A,'5. Overtime'!A:AD,3,FALSE)</f>
        <v>6.95</v>
      </c>
      <c r="E54" s="67">
        <f t="shared" si="0"/>
        <v>6.95</v>
      </c>
      <c r="F54" s="65">
        <v>0</v>
      </c>
      <c r="G54" s="62">
        <f>VLOOKUP(A:A,'5. Overtime'!A:AD,4,FALSE)</f>
        <v>0</v>
      </c>
      <c r="H54" s="66">
        <f t="shared" si="1"/>
        <v>0</v>
      </c>
      <c r="I54" s="65">
        <v>0</v>
      </c>
      <c r="J54" s="62">
        <f>VLOOKUP(A:A,'5. Overtime'!A:AD,5,FALSE)</f>
        <v>0</v>
      </c>
      <c r="K54" s="66">
        <f t="shared" si="2"/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7">
        <v>-1.3666659999999999</v>
      </c>
      <c r="U54" s="67">
        <f>VLOOKUP(A:A,'5. Overtime'!A:AD,14,FALSE)</f>
        <v>0</v>
      </c>
      <c r="V54" s="67">
        <f t="shared" ref="V54:V60" si="15">U54-T54</f>
        <v>1.3666659999999999</v>
      </c>
      <c r="W54" s="65">
        <v>0</v>
      </c>
      <c r="X54" s="62">
        <f>VLOOKUP(A:A,'5. Overtime'!A:AD,15,FALSE)</f>
        <v>0</v>
      </c>
      <c r="Y54" s="66">
        <f t="shared" ref="Y54:Y60" si="16">X54-W54</f>
        <v>0</v>
      </c>
      <c r="Z54" s="65">
        <v>0</v>
      </c>
      <c r="AA54" s="62">
        <f>VLOOKUP(A:A,'5. Overtime'!A:AD,16,FALSE)</f>
        <v>0</v>
      </c>
      <c r="AB54" s="66">
        <f t="shared" ref="AB54:AB60" si="17">AA54-Z54</f>
        <v>0</v>
      </c>
      <c r="AC54" s="65">
        <v>0</v>
      </c>
      <c r="AD54" s="65">
        <v>0</v>
      </c>
      <c r="AE54" s="65">
        <v>0</v>
      </c>
      <c r="AF54" s="65">
        <v>0</v>
      </c>
      <c r="AG54" s="65">
        <v>0</v>
      </c>
      <c r="AH54" s="65">
        <v>0</v>
      </c>
      <c r="AI54" s="65">
        <v>0</v>
      </c>
      <c r="AJ54" s="65">
        <v>0</v>
      </c>
      <c r="AK54" s="65">
        <v>0</v>
      </c>
      <c r="AL54" s="65">
        <v>0</v>
      </c>
      <c r="AM54" s="65">
        <v>0</v>
      </c>
      <c r="AN54" s="65">
        <v>0</v>
      </c>
      <c r="AO54" s="65">
        <v>0</v>
      </c>
      <c r="AP54" s="62">
        <f>VLOOKUP(A:A,'5. Overtime'!A:AD,17,FALSE)</f>
        <v>0</v>
      </c>
      <c r="AQ54" s="66">
        <f t="shared" si="3"/>
        <v>0</v>
      </c>
      <c r="AS54" s="64">
        <f t="shared" si="4"/>
        <v>-1.3666659999999999</v>
      </c>
      <c r="AT54" s="62">
        <f>VLOOKUP(A:A,'5. Overtime'!A:AD,30,FALSE)</f>
        <v>6.95</v>
      </c>
      <c r="AU54" s="66">
        <f t="shared" si="5"/>
        <v>8.3166659999999997</v>
      </c>
    </row>
    <row r="55" spans="1:47">
      <c r="A55" s="65" t="s">
        <v>167</v>
      </c>
      <c r="B55" s="65" t="s">
        <v>172</v>
      </c>
      <c r="C55" s="68">
        <v>1</v>
      </c>
      <c r="D55" s="68">
        <f>VLOOKUP(A:A,'5. Overtime'!A:AD,3,FALSE)</f>
        <v>1</v>
      </c>
      <c r="E55" s="68">
        <f t="shared" si="0"/>
        <v>0</v>
      </c>
      <c r="F55" s="65">
        <v>0</v>
      </c>
      <c r="G55" s="62">
        <f>VLOOKUP(A:A,'5. Overtime'!A:AD,4,FALSE)</f>
        <v>0</v>
      </c>
      <c r="H55" s="66">
        <f t="shared" si="1"/>
        <v>0</v>
      </c>
      <c r="I55" s="65">
        <v>0</v>
      </c>
      <c r="J55" s="62">
        <f>VLOOKUP(A:A,'5. Overtime'!A:AD,5,FALSE)</f>
        <v>0</v>
      </c>
      <c r="K55" s="66">
        <f t="shared" si="2"/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2">
        <f>VLOOKUP(A:A,'5. Overtime'!A:AD,14,FALSE)</f>
        <v>0</v>
      </c>
      <c r="V55" s="66">
        <f t="shared" si="15"/>
        <v>0</v>
      </c>
      <c r="W55" s="65">
        <v>0</v>
      </c>
      <c r="X55" s="62">
        <f>VLOOKUP(A:A,'5. Overtime'!A:AD,15,FALSE)</f>
        <v>0</v>
      </c>
      <c r="Y55" s="66">
        <f t="shared" si="16"/>
        <v>0</v>
      </c>
      <c r="Z55" s="68">
        <v>1</v>
      </c>
      <c r="AA55" s="68">
        <f>VLOOKUP(A:A,'5. Overtime'!A:AD,16,FALSE)</f>
        <v>0</v>
      </c>
      <c r="AB55" s="68">
        <f t="shared" si="17"/>
        <v>-1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0</v>
      </c>
      <c r="AJ55" s="65">
        <v>0</v>
      </c>
      <c r="AK55" s="65">
        <v>0</v>
      </c>
      <c r="AL55" s="65">
        <v>0</v>
      </c>
      <c r="AM55" s="65">
        <v>0</v>
      </c>
      <c r="AN55" s="65">
        <v>0</v>
      </c>
      <c r="AO55" s="65">
        <v>0</v>
      </c>
      <c r="AP55" s="62">
        <f>VLOOKUP(A:A,'5. Overtime'!A:AD,17,FALSE)</f>
        <v>0</v>
      </c>
      <c r="AQ55" s="66">
        <f t="shared" si="3"/>
        <v>0</v>
      </c>
      <c r="AS55" s="64">
        <f t="shared" si="4"/>
        <v>2</v>
      </c>
      <c r="AT55" s="62">
        <f>VLOOKUP(A:A,'5. Overtime'!A:AD,30,FALSE)</f>
        <v>1</v>
      </c>
      <c r="AU55" s="66">
        <f t="shared" si="5"/>
        <v>-1</v>
      </c>
    </row>
    <row r="56" spans="1:47" hidden="1">
      <c r="A56" s="65" t="s">
        <v>169</v>
      </c>
      <c r="B56" s="65" t="s">
        <v>170</v>
      </c>
      <c r="C56" s="65">
        <v>0</v>
      </c>
      <c r="D56" s="63" t="e">
        <f>VLOOKUP(A:A,'5. Overtime'!A:AD,3,FALSE)</f>
        <v>#N/A</v>
      </c>
      <c r="E56" s="63" t="e">
        <f t="shared" si="0"/>
        <v>#N/A</v>
      </c>
      <c r="F56" s="65">
        <v>0</v>
      </c>
      <c r="G56" s="62" t="e">
        <f>VLOOKUP(A:A,'5. Overtime'!A:AD,4,FALSE)</f>
        <v>#N/A</v>
      </c>
      <c r="H56" s="63" t="e">
        <f t="shared" si="1"/>
        <v>#N/A</v>
      </c>
      <c r="I56" s="65">
        <v>0</v>
      </c>
      <c r="J56" s="62" t="e">
        <f>VLOOKUP(A:A,'5. Overtime'!A:AD,5,FALSE)</f>
        <v>#N/A</v>
      </c>
      <c r="K56" s="63" t="e">
        <f t="shared" si="2"/>
        <v>#N/A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2" t="e">
        <f>VLOOKUP(A:A,'5. Overtime'!A:AD,14,FALSE)</f>
        <v>#N/A</v>
      </c>
      <c r="V56" s="65" t="e">
        <f t="shared" si="15"/>
        <v>#N/A</v>
      </c>
      <c r="W56" s="65">
        <v>0</v>
      </c>
      <c r="X56" s="62" t="e">
        <f>VLOOKUP(A:A,'5. Overtime'!A:AD,15,FALSE)</f>
        <v>#N/A</v>
      </c>
      <c r="Y56" s="65" t="e">
        <f t="shared" si="16"/>
        <v>#N/A</v>
      </c>
      <c r="Z56" s="65">
        <v>0</v>
      </c>
      <c r="AA56" s="62" t="e">
        <f>VLOOKUP(A:A,'5. Overtime'!A:AD,16,FALSE)</f>
        <v>#N/A</v>
      </c>
      <c r="AB56" s="65" t="e">
        <f t="shared" si="17"/>
        <v>#N/A</v>
      </c>
      <c r="AC56" s="65">
        <v>0</v>
      </c>
      <c r="AD56" s="65">
        <v>0</v>
      </c>
      <c r="AE56" s="65">
        <v>0</v>
      </c>
      <c r="AF56" s="65">
        <v>0</v>
      </c>
      <c r="AG56" s="65">
        <v>0</v>
      </c>
      <c r="AH56" s="65">
        <v>0</v>
      </c>
      <c r="AI56" s="65">
        <v>0</v>
      </c>
      <c r="AJ56" s="65">
        <v>0</v>
      </c>
      <c r="AK56" s="65">
        <v>0</v>
      </c>
      <c r="AL56" s="65">
        <v>0</v>
      </c>
      <c r="AM56" s="65">
        <v>0</v>
      </c>
      <c r="AN56" s="65">
        <v>0</v>
      </c>
      <c r="AO56" s="65">
        <v>0</v>
      </c>
      <c r="AP56" s="65" t="e">
        <f>VLOOKUP(A:A,'5. Overtime'!A:AD,17,FALSE)</f>
        <v>#N/A</v>
      </c>
      <c r="AQ56" s="65" t="e">
        <f t="shared" si="3"/>
        <v>#N/A</v>
      </c>
      <c r="AS56" s="64">
        <f t="shared" si="4"/>
        <v>0</v>
      </c>
      <c r="AT56" s="65" t="e">
        <f>VLOOKUP(A:A,'5. Overtime'!A:AD,30,FALSE)</f>
        <v>#N/A</v>
      </c>
      <c r="AU56" s="65" t="e">
        <f t="shared" si="5"/>
        <v>#N/A</v>
      </c>
    </row>
    <row r="57" spans="1:47" hidden="1">
      <c r="A57" s="65" t="s">
        <v>175</v>
      </c>
      <c r="B57" s="65" t="s">
        <v>176</v>
      </c>
      <c r="C57" s="65">
        <v>0</v>
      </c>
      <c r="D57" s="63" t="e">
        <f>VLOOKUP(A:A,'5. Overtime'!A:AD,3,FALSE)</f>
        <v>#N/A</v>
      </c>
      <c r="E57" s="63" t="e">
        <f t="shared" si="0"/>
        <v>#N/A</v>
      </c>
      <c r="F57" s="65">
        <v>0</v>
      </c>
      <c r="G57" s="62" t="e">
        <f>VLOOKUP(A:A,'5. Overtime'!A:AD,4,FALSE)</f>
        <v>#N/A</v>
      </c>
      <c r="H57" s="63" t="e">
        <f t="shared" si="1"/>
        <v>#N/A</v>
      </c>
      <c r="I57" s="65">
        <v>0</v>
      </c>
      <c r="J57" s="62" t="e">
        <f>VLOOKUP(A:A,'5. Overtime'!A:AD,5,FALSE)</f>
        <v>#N/A</v>
      </c>
      <c r="K57" s="63" t="e">
        <f t="shared" si="2"/>
        <v>#N/A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2" t="e">
        <f>VLOOKUP(A:A,'5. Overtime'!A:AD,14,FALSE)</f>
        <v>#N/A</v>
      </c>
      <c r="V57" s="65" t="e">
        <f t="shared" si="15"/>
        <v>#N/A</v>
      </c>
      <c r="W57" s="65">
        <v>0</v>
      </c>
      <c r="X57" s="62" t="e">
        <f>VLOOKUP(A:A,'5. Overtime'!A:AD,15,FALSE)</f>
        <v>#N/A</v>
      </c>
      <c r="Y57" s="65" t="e">
        <f t="shared" si="16"/>
        <v>#N/A</v>
      </c>
      <c r="Z57" s="65">
        <v>0</v>
      </c>
      <c r="AA57" s="62" t="e">
        <f>VLOOKUP(A:A,'5. Overtime'!A:AD,16,FALSE)</f>
        <v>#N/A</v>
      </c>
      <c r="AB57" s="65" t="e">
        <f t="shared" si="17"/>
        <v>#N/A</v>
      </c>
      <c r="AC57" s="65">
        <v>0</v>
      </c>
      <c r="AD57" s="65">
        <v>0</v>
      </c>
      <c r="AE57" s="65">
        <v>0</v>
      </c>
      <c r="AF57" s="65">
        <v>0</v>
      </c>
      <c r="AG57" s="65">
        <v>0</v>
      </c>
      <c r="AH57" s="65">
        <v>0</v>
      </c>
      <c r="AI57" s="65">
        <v>0</v>
      </c>
      <c r="AJ57" s="65">
        <v>0</v>
      </c>
      <c r="AK57" s="65">
        <v>0</v>
      </c>
      <c r="AL57" s="65">
        <v>0</v>
      </c>
      <c r="AM57" s="65">
        <v>0</v>
      </c>
      <c r="AN57" s="65">
        <v>0</v>
      </c>
      <c r="AO57" s="65">
        <v>0</v>
      </c>
      <c r="AP57" s="65" t="e">
        <f>VLOOKUP(A:A,'5. Overtime'!A:AD,17,FALSE)</f>
        <v>#N/A</v>
      </c>
      <c r="AQ57" s="65" t="e">
        <f t="shared" si="3"/>
        <v>#N/A</v>
      </c>
      <c r="AS57" s="64">
        <f t="shared" si="4"/>
        <v>0</v>
      </c>
      <c r="AT57" s="65" t="e">
        <f>VLOOKUP(A:A,'5. Overtime'!A:AD,30,FALSE)</f>
        <v>#N/A</v>
      </c>
      <c r="AU57" s="65" t="e">
        <f t="shared" si="5"/>
        <v>#N/A</v>
      </c>
    </row>
    <row r="58" spans="1:47" hidden="1">
      <c r="A58" s="65" t="s">
        <v>65</v>
      </c>
      <c r="B58" s="65" t="s">
        <v>160</v>
      </c>
      <c r="C58" s="65">
        <v>0</v>
      </c>
      <c r="D58" s="63">
        <f>VLOOKUP(A:A,'5. Overtime'!A:AD,3,FALSE)</f>
        <v>0</v>
      </c>
      <c r="E58" s="63">
        <f t="shared" si="0"/>
        <v>0</v>
      </c>
      <c r="F58" s="65">
        <v>8</v>
      </c>
      <c r="G58" s="62">
        <f>VLOOKUP(A:A,'5. Overtime'!A:AD,4,FALSE)</f>
        <v>8</v>
      </c>
      <c r="H58" s="63">
        <f t="shared" si="1"/>
        <v>0</v>
      </c>
      <c r="I58" s="65">
        <v>0.05</v>
      </c>
      <c r="J58" s="62">
        <f>VLOOKUP(A:A,'5. Overtime'!A:AD,5,FALSE)</f>
        <v>4.9999999999999822E-2</v>
      </c>
      <c r="K58" s="63">
        <f t="shared" si="2"/>
        <v>-1.8041124150158794E-16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2">
        <f>VLOOKUP(A:A,'5. Overtime'!A:AD,14,FALSE)</f>
        <v>0</v>
      </c>
      <c r="V58" s="65">
        <f t="shared" si="15"/>
        <v>0</v>
      </c>
      <c r="W58" s="65">
        <v>0</v>
      </c>
      <c r="X58" s="62">
        <f>VLOOKUP(A:A,'5. Overtime'!A:AD,15,FALSE)</f>
        <v>0</v>
      </c>
      <c r="Y58" s="65">
        <f t="shared" si="16"/>
        <v>0</v>
      </c>
      <c r="Z58" s="65">
        <v>0</v>
      </c>
      <c r="AA58" s="62">
        <f>VLOOKUP(A:A,'5. Overtime'!A:AD,16,FALSE)</f>
        <v>0</v>
      </c>
      <c r="AB58" s="65">
        <f t="shared" si="17"/>
        <v>0</v>
      </c>
      <c r="AC58" s="65">
        <v>0</v>
      </c>
      <c r="AD58" s="65">
        <v>0</v>
      </c>
      <c r="AE58" s="65">
        <v>8</v>
      </c>
      <c r="AF58" s="65">
        <v>0</v>
      </c>
      <c r="AG58" s="65">
        <v>0</v>
      </c>
      <c r="AH58" s="65">
        <v>0</v>
      </c>
      <c r="AI58" s="65">
        <v>0</v>
      </c>
      <c r="AJ58" s="65">
        <v>0</v>
      </c>
      <c r="AK58" s="65">
        <v>0</v>
      </c>
      <c r="AL58" s="65">
        <v>0</v>
      </c>
      <c r="AM58" s="65">
        <v>0</v>
      </c>
      <c r="AN58" s="65">
        <v>0</v>
      </c>
      <c r="AO58" s="65">
        <v>0</v>
      </c>
      <c r="AP58" s="65">
        <f>VLOOKUP(A:A,'5. Overtime'!A:AD,17,FALSE)</f>
        <v>0</v>
      </c>
      <c r="AQ58" s="65">
        <f t="shared" si="3"/>
        <v>0</v>
      </c>
      <c r="AS58" s="64">
        <f t="shared" si="4"/>
        <v>16.05</v>
      </c>
      <c r="AT58" s="65">
        <f>VLOOKUP(A:A,'5. Overtime'!A:AD,30,FALSE)</f>
        <v>16.05</v>
      </c>
      <c r="AU58" s="65">
        <f t="shared" si="5"/>
        <v>0</v>
      </c>
    </row>
    <row r="59" spans="1:47" hidden="1">
      <c r="A59" s="65" t="s">
        <v>101</v>
      </c>
      <c r="B59" s="65" t="s">
        <v>102</v>
      </c>
      <c r="C59" s="65">
        <v>0</v>
      </c>
      <c r="D59" s="63" t="e">
        <f>VLOOKUP(A:A,'5. Overtime'!A:AD,3,FALSE)</f>
        <v>#N/A</v>
      </c>
      <c r="E59" s="63" t="e">
        <f t="shared" si="0"/>
        <v>#N/A</v>
      </c>
      <c r="F59" s="65">
        <v>0</v>
      </c>
      <c r="G59" s="62" t="e">
        <f>VLOOKUP(A:A,'5. Overtime'!A:AD,4,FALSE)</f>
        <v>#N/A</v>
      </c>
      <c r="H59" s="63" t="e">
        <f t="shared" si="1"/>
        <v>#N/A</v>
      </c>
      <c r="I59" s="65">
        <v>0</v>
      </c>
      <c r="J59" s="62" t="e">
        <f>VLOOKUP(A:A,'5. Overtime'!A:AD,5,FALSE)</f>
        <v>#N/A</v>
      </c>
      <c r="K59" s="63" t="e">
        <f t="shared" si="2"/>
        <v>#N/A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2" t="e">
        <f>VLOOKUP(A:A,'5. Overtime'!A:AD,14,FALSE)</f>
        <v>#N/A</v>
      </c>
      <c r="V59" s="65" t="e">
        <f t="shared" si="15"/>
        <v>#N/A</v>
      </c>
      <c r="W59" s="65">
        <v>0</v>
      </c>
      <c r="X59" s="62" t="e">
        <f>VLOOKUP(A:A,'5. Overtime'!A:AD,15,FALSE)</f>
        <v>#N/A</v>
      </c>
      <c r="Y59" s="65" t="e">
        <f t="shared" si="16"/>
        <v>#N/A</v>
      </c>
      <c r="Z59" s="65">
        <v>0</v>
      </c>
      <c r="AA59" s="62" t="e">
        <f>VLOOKUP(A:A,'5. Overtime'!A:AD,16,FALSE)</f>
        <v>#N/A</v>
      </c>
      <c r="AB59" s="65" t="e">
        <f t="shared" si="17"/>
        <v>#N/A</v>
      </c>
      <c r="AC59" s="65">
        <v>0</v>
      </c>
      <c r="AD59" s="65">
        <v>0</v>
      </c>
      <c r="AE59" s="65">
        <v>0</v>
      </c>
      <c r="AF59" s="65">
        <v>0</v>
      </c>
      <c r="AG59" s="65">
        <v>0</v>
      </c>
      <c r="AH59" s="65">
        <v>0</v>
      </c>
      <c r="AI59" s="65">
        <v>0</v>
      </c>
      <c r="AJ59" s="65">
        <v>0</v>
      </c>
      <c r="AK59" s="65">
        <v>0</v>
      </c>
      <c r="AL59" s="65">
        <v>0</v>
      </c>
      <c r="AM59" s="65">
        <v>0</v>
      </c>
      <c r="AN59" s="65">
        <v>0</v>
      </c>
      <c r="AO59" s="65">
        <v>0</v>
      </c>
      <c r="AP59" s="65" t="e">
        <f>VLOOKUP(A:A,'5. Overtime'!A:AD,17,FALSE)</f>
        <v>#N/A</v>
      </c>
      <c r="AQ59" s="65" t="e">
        <f t="shared" si="3"/>
        <v>#N/A</v>
      </c>
      <c r="AS59" s="64">
        <f t="shared" si="4"/>
        <v>0</v>
      </c>
      <c r="AT59" s="65" t="e">
        <f>VLOOKUP(A:A,'5. Overtime'!A:AD,30,FALSE)</f>
        <v>#N/A</v>
      </c>
      <c r="AU59" s="65" t="e">
        <f t="shared" si="5"/>
        <v>#N/A</v>
      </c>
    </row>
    <row r="60" spans="1:47" hidden="1">
      <c r="A60" s="65" t="s">
        <v>183</v>
      </c>
      <c r="D60" s="62">
        <f>VLOOKUP(A:A,'5. Overtime'!A:AD,3,FALSE)</f>
        <v>239.75999999999993</v>
      </c>
      <c r="E60" s="63">
        <f t="shared" si="0"/>
        <v>239.75999999999993</v>
      </c>
      <c r="G60" s="62">
        <f>VLOOKUP(A:A,'5. Overtime'!A:AD,4,FALSE)</f>
        <v>46.44</v>
      </c>
      <c r="H60" s="63">
        <f t="shared" si="1"/>
        <v>46.44</v>
      </c>
      <c r="J60" s="62">
        <f>VLOOKUP(A:A,'5. Overtime'!A:AD,5,FALSE)</f>
        <v>10.050000000000001</v>
      </c>
      <c r="K60" s="63">
        <f t="shared" si="2"/>
        <v>10.050000000000001</v>
      </c>
      <c r="U60" s="62">
        <f>VLOOKUP(A:A,'5. Overtime'!A:AD,14,FALSE)</f>
        <v>17.990000000000002</v>
      </c>
      <c r="V60" s="65">
        <f t="shared" si="15"/>
        <v>17.990000000000002</v>
      </c>
      <c r="X60" s="62">
        <f>VLOOKUP(A:A,'5. Overtime'!A:AD,15,FALSE)</f>
        <v>125.98</v>
      </c>
      <c r="Y60" s="65">
        <f t="shared" si="16"/>
        <v>125.98</v>
      </c>
      <c r="AA60" s="62">
        <f>VLOOKUP(A:A,'5. Overtime'!A:AD,16,FALSE)</f>
        <v>69.599999999999994</v>
      </c>
      <c r="AB60" s="65">
        <f t="shared" si="17"/>
        <v>69.599999999999994</v>
      </c>
      <c r="AP60" s="65">
        <f>VLOOKUP(A:A,'5. Overtime'!A:AD,17,FALSE)</f>
        <v>2.2200000000000006</v>
      </c>
      <c r="AQ60" s="65">
        <f t="shared" si="3"/>
        <v>2.2200000000000006</v>
      </c>
      <c r="AT60" s="65"/>
      <c r="AU60" s="65"/>
    </row>
  </sheetData>
  <autoFilter ref="A1:AU60" xr:uid="{024D283F-0DAB-45C4-9919-0C3A868AAC3C}">
    <filterColumn colId="46">
      <filters>
        <filter val="-0.37"/>
        <filter val="-1.00"/>
        <filter val="-3.23"/>
        <filter val="-4.00"/>
        <filter val="-4.07"/>
        <filter val="41.00"/>
        <filter val="8.00"/>
        <filter val="8.32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A034-108A-4DDC-BD76-8B79A66029A5}">
  <sheetPr filterMode="1">
    <tabColor rgb="FF92D050"/>
  </sheetPr>
  <dimension ref="A1:AZ46"/>
  <sheetViews>
    <sheetView tabSelected="1" workbookViewId="0">
      <selection activeCell="U75" sqref="U75"/>
    </sheetView>
  </sheetViews>
  <sheetFormatPr defaultRowHeight="15"/>
  <cols>
    <col min="1" max="1" width="9.140625" style="65"/>
    <col min="2" max="2" width="20" style="65" customWidth="1"/>
    <col min="3" max="3" width="12.5703125" style="65" customWidth="1"/>
    <col min="4" max="4" width="9.140625" style="65"/>
    <col min="5" max="5" width="9.140625" style="62"/>
    <col min="6" max="6" width="9.85546875" style="82" customWidth="1"/>
    <col min="7" max="7" width="9.140625" style="65"/>
    <col min="8" max="8" width="9.140625" style="62"/>
    <col min="9" max="9" width="9.140625" style="82"/>
    <col min="10" max="10" width="9.140625" style="65"/>
    <col min="11" max="11" width="9.140625" style="62"/>
    <col min="12" max="12" width="9.140625" style="82"/>
    <col min="13" max="20" width="0" hidden="1" customWidth="1"/>
    <col min="21" max="21" width="10.28515625" style="65" customWidth="1"/>
    <col min="22" max="22" width="9.140625" style="62"/>
    <col min="23" max="23" width="9.140625" style="82"/>
    <col min="24" max="24" width="9.140625" style="65"/>
    <col min="25" max="25" width="9.140625" style="62"/>
    <col min="26" max="26" width="9.140625" style="82"/>
    <col min="27" max="27" width="18.7109375" style="65" customWidth="1"/>
    <col min="28" max="28" width="9.140625" style="62"/>
    <col min="29" max="29" width="9.140625" style="82"/>
    <col min="30" max="30" width="9.140625" style="65"/>
    <col min="31" max="31" width="9.140625" style="62"/>
    <col min="32" max="32" width="9.140625" style="82"/>
    <col min="33" max="33" width="9.140625" style="65"/>
    <col min="34" max="34" width="9.140625" style="62"/>
    <col min="35" max="35" width="9.140625" style="82"/>
    <col min="36" max="36" width="9.140625" style="65" customWidth="1"/>
    <col min="37" max="37" width="9.140625" style="62"/>
    <col min="38" max="38" width="9.140625" style="82"/>
    <col min="39" max="48" width="0" hidden="1" customWidth="1"/>
    <col min="49" max="50" width="9.140625" style="65"/>
    <col min="51" max="51" width="9.140625" style="62"/>
    <col min="52" max="52" width="9.140625" style="82"/>
    <col min="53" max="16384" width="9.140625" style="65"/>
  </cols>
  <sheetData>
    <row r="1" spans="1:52">
      <c r="A1" s="65" t="s">
        <v>653</v>
      </c>
      <c r="B1" s="65" t="s">
        <v>654</v>
      </c>
      <c r="C1" s="65" t="s">
        <v>685</v>
      </c>
      <c r="D1" s="65" t="s">
        <v>655</v>
      </c>
      <c r="G1" s="65" t="s">
        <v>659</v>
      </c>
      <c r="J1" s="65" t="s">
        <v>660</v>
      </c>
      <c r="M1" t="s">
        <v>661</v>
      </c>
      <c r="N1" t="s">
        <v>662</v>
      </c>
      <c r="O1" t="s">
        <v>663</v>
      </c>
      <c r="P1" t="s">
        <v>664</v>
      </c>
      <c r="Q1" t="s">
        <v>665</v>
      </c>
      <c r="R1" t="s">
        <v>666</v>
      </c>
      <c r="S1" t="s">
        <v>667</v>
      </c>
      <c r="T1" t="s">
        <v>668</v>
      </c>
      <c r="U1" s="65" t="s">
        <v>669</v>
      </c>
      <c r="X1" s="65" t="s">
        <v>670</v>
      </c>
      <c r="AA1" s="65" t="s">
        <v>671</v>
      </c>
      <c r="AD1" s="65" t="s">
        <v>672</v>
      </c>
      <c r="AG1" s="65" t="s">
        <v>673</v>
      </c>
      <c r="AJ1" s="65" t="s">
        <v>674</v>
      </c>
      <c r="AM1" t="s">
        <v>675</v>
      </c>
      <c r="AN1" t="s">
        <v>676</v>
      </c>
      <c r="AO1" t="s">
        <v>677</v>
      </c>
      <c r="AP1" t="s">
        <v>678</v>
      </c>
      <c r="AQ1" t="s">
        <v>679</v>
      </c>
      <c r="AR1" t="s">
        <v>680</v>
      </c>
      <c r="AS1" t="s">
        <v>681</v>
      </c>
      <c r="AT1" t="s">
        <v>682</v>
      </c>
      <c r="AU1" t="s">
        <v>683</v>
      </c>
      <c r="AV1" t="s">
        <v>684</v>
      </c>
      <c r="AX1" s="65" t="s">
        <v>183</v>
      </c>
      <c r="AY1" s="62" t="s">
        <v>687</v>
      </c>
      <c r="AZ1" s="82" t="s">
        <v>688</v>
      </c>
    </row>
    <row r="2" spans="1:52" customFormat="1" hidden="1">
      <c r="A2" t="s">
        <v>88</v>
      </c>
      <c r="B2" t="s">
        <v>89</v>
      </c>
      <c r="C2" t="s">
        <v>686</v>
      </c>
      <c r="D2">
        <v>2.25</v>
      </c>
      <c r="E2" s="69">
        <f>VLOOKUP(A:A,'5. Overtime'!A:AD,3,FALSE)</f>
        <v>2.25</v>
      </c>
      <c r="F2" s="70">
        <f>E2-D2</f>
        <v>0</v>
      </c>
      <c r="G2">
        <v>0</v>
      </c>
      <c r="H2" s="69">
        <f>VLOOKUP(A:A,'5. Overtime'!A:AD,4,FALSE)</f>
        <v>0</v>
      </c>
      <c r="I2" s="70">
        <f>H2-G2</f>
        <v>0</v>
      </c>
      <c r="J2">
        <v>0</v>
      </c>
      <c r="K2" s="69">
        <f>VLOOKUP(A:A,'5. Overtime'!A:AD,5,FALSE)</f>
        <v>0</v>
      </c>
      <c r="L2" s="70">
        <f>K2-J2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69">
        <f>VLOOKUP(A:A,'5. Overtime'!A:AD,14,FALSE)</f>
        <v>0</v>
      </c>
      <c r="W2" s="70">
        <f>V2-U2</f>
        <v>0</v>
      </c>
      <c r="X2">
        <v>0</v>
      </c>
      <c r="Y2" s="69">
        <f>VLOOKUP(A:A,'5. Overtime'!A:AD,15,FALSE)</f>
        <v>0</v>
      </c>
      <c r="Z2" s="70">
        <f>Y2-X2</f>
        <v>0</v>
      </c>
      <c r="AA2">
        <v>1.25</v>
      </c>
      <c r="AB2" s="69">
        <f>VLOOKUP(A:A,'5. Overtime'!A:AD,16,FALSE)</f>
        <v>1.25</v>
      </c>
      <c r="AC2" s="70">
        <f>AB2-AA2</f>
        <v>0</v>
      </c>
      <c r="AD2">
        <v>0</v>
      </c>
      <c r="AE2" s="69">
        <f>VLOOKUP(A:A,'5. Overtime'!A:AD,17,FALSE)</f>
        <v>0</v>
      </c>
      <c r="AF2" s="70">
        <f>AE2-AD2</f>
        <v>0</v>
      </c>
      <c r="AG2">
        <v>0</v>
      </c>
      <c r="AH2" s="69">
        <f>VLOOKUP(A:A,'5. Overtime'!A:AD,18,FALSE)</f>
        <v>0</v>
      </c>
      <c r="AI2" s="70">
        <f>AH2-AG2</f>
        <v>0</v>
      </c>
      <c r="AJ2">
        <v>0</v>
      </c>
      <c r="AK2" s="69">
        <f>VLOOKUP(A:A,'5. Overtime'!A:AD,19,FALSE)</f>
        <v>0</v>
      </c>
      <c r="AL2" s="70">
        <f>AK2-AJ2</f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>
        <f t="shared" ref="AX2:AX45" si="0">AV2+AU2+AT2+AS2+AR2+AQ2+AP2+AO2+AN2+AM2+AJ2+AG2+AD2+AA2+X2+U2+T2+S2+R2+Q2+P2+O2+N2+M2+J2+G2+D2</f>
        <v>3.5</v>
      </c>
      <c r="AY2" s="69">
        <f>VLOOKUP(A:A,'5. Overtime'!A:AD,30,FALSE)</f>
        <v>3.5</v>
      </c>
      <c r="AZ2" s="70">
        <f>AY2-AX2</f>
        <v>0</v>
      </c>
    </row>
    <row r="3" spans="1:52">
      <c r="A3" s="65" t="s">
        <v>72</v>
      </c>
      <c r="B3" s="65" t="s">
        <v>119</v>
      </c>
      <c r="C3" s="65" t="s">
        <v>686</v>
      </c>
      <c r="D3" s="68">
        <v>4</v>
      </c>
      <c r="E3" s="67">
        <f>VLOOKUP(A:A,'5. Overtime'!A:AD,3,FALSE)</f>
        <v>0</v>
      </c>
      <c r="F3" s="68">
        <f t="shared" ref="F3:F46" si="1">E3-D3</f>
        <v>-4</v>
      </c>
      <c r="G3" s="65">
        <v>0</v>
      </c>
      <c r="H3" s="62">
        <f>VLOOKUP(A:A,'5. Overtime'!A:AD,4,FALSE)</f>
        <v>0</v>
      </c>
      <c r="I3" s="82">
        <f t="shared" ref="I3:I46" si="2">H3-G3</f>
        <v>0</v>
      </c>
      <c r="J3" s="65">
        <v>0</v>
      </c>
      <c r="K3" s="62">
        <f>VLOOKUP(A:A,'5. Overtime'!A:AD,5,FALSE)</f>
        <v>0</v>
      </c>
      <c r="L3" s="82">
        <f t="shared" ref="L3:L46" si="3">K3-J3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8">
        <v>0.02</v>
      </c>
      <c r="V3" s="68">
        <f>VLOOKUP(A:A,'5. Overtime'!A:AD,14,FALSE)</f>
        <v>0.02</v>
      </c>
      <c r="W3" s="68">
        <f t="shared" ref="W3:W46" si="4">V3-U3</f>
        <v>0</v>
      </c>
      <c r="X3" s="68">
        <v>7.98</v>
      </c>
      <c r="Y3" s="68">
        <f>VLOOKUP(A:A,'5. Overtime'!A:AD,15,FALSE)</f>
        <v>7.98</v>
      </c>
      <c r="Z3" s="68">
        <f t="shared" ref="Z3:Z46" si="5">Y3-X3</f>
        <v>0</v>
      </c>
      <c r="AA3" s="65">
        <v>0</v>
      </c>
      <c r="AB3" s="62">
        <f>VLOOKUP(A:A,'5. Overtime'!A:AD,16,FALSE)</f>
        <v>0</v>
      </c>
      <c r="AC3" s="82">
        <f t="shared" ref="AC3:AC46" si="6">AB3-AA3</f>
        <v>0</v>
      </c>
      <c r="AD3" s="65">
        <v>0</v>
      </c>
      <c r="AE3" s="62">
        <f>VLOOKUP(A:A,'5. Overtime'!A:AD,17,FALSE)</f>
        <v>0</v>
      </c>
      <c r="AF3" s="82">
        <f t="shared" ref="AF3:AF46" si="7">AE3-AD3</f>
        <v>0</v>
      </c>
      <c r="AG3" s="65">
        <v>0</v>
      </c>
      <c r="AH3" s="62">
        <f>VLOOKUP(A:A,'5. Overtime'!A:AD,18,FALSE)</f>
        <v>0</v>
      </c>
      <c r="AI3" s="82">
        <f t="shared" ref="AI3:AI46" si="8">AH3-AG3</f>
        <v>0</v>
      </c>
      <c r="AJ3" s="65">
        <v>0</v>
      </c>
      <c r="AK3" s="62">
        <f>VLOOKUP(A:A,'5. Overtime'!A:AD,19,FALSE)</f>
        <v>0</v>
      </c>
      <c r="AL3" s="82">
        <f t="shared" ref="AL3:AL46" si="9">AK3-AJ3</f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 s="65">
        <f t="shared" si="0"/>
        <v>12</v>
      </c>
      <c r="AY3" s="62">
        <f>VLOOKUP(A:A,'5. Overtime'!A:AD,30,FALSE)</f>
        <v>8</v>
      </c>
      <c r="AZ3" s="82">
        <f t="shared" ref="AZ3:AZ45" si="10">AY3-AX3</f>
        <v>-4</v>
      </c>
    </row>
    <row r="4" spans="1:52" customFormat="1" hidden="1">
      <c r="A4" t="s">
        <v>17</v>
      </c>
      <c r="B4" t="s">
        <v>49</v>
      </c>
      <c r="C4" t="s">
        <v>686</v>
      </c>
      <c r="D4">
        <v>1.22</v>
      </c>
      <c r="E4" s="69">
        <f>VLOOKUP(A:A,'5. Overtime'!A:AD,3,FALSE)</f>
        <v>1.22</v>
      </c>
      <c r="F4" s="70">
        <f t="shared" si="1"/>
        <v>0</v>
      </c>
      <c r="G4">
        <v>0</v>
      </c>
      <c r="H4" s="69">
        <f>VLOOKUP(A:A,'5. Overtime'!A:AD,4,FALSE)</f>
        <v>0</v>
      </c>
      <c r="I4" s="70">
        <f t="shared" si="2"/>
        <v>0</v>
      </c>
      <c r="J4">
        <v>0</v>
      </c>
      <c r="K4" s="69">
        <f>VLOOKUP(A:A,'5. Overtime'!A:AD,5,FALSE)</f>
        <v>0</v>
      </c>
      <c r="L4" s="70">
        <f t="shared" si="3"/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69">
        <f>VLOOKUP(A:A,'5. Overtime'!A:AD,14,FALSE)</f>
        <v>0</v>
      </c>
      <c r="W4" s="70">
        <f t="shared" si="4"/>
        <v>0</v>
      </c>
      <c r="X4">
        <v>0</v>
      </c>
      <c r="Y4" s="69">
        <f>VLOOKUP(A:A,'5. Overtime'!A:AD,15,FALSE)</f>
        <v>0</v>
      </c>
      <c r="Z4" s="70">
        <f t="shared" si="5"/>
        <v>0</v>
      </c>
      <c r="AA4">
        <v>0</v>
      </c>
      <c r="AB4" s="69">
        <f>VLOOKUP(A:A,'5. Overtime'!A:AD,16,FALSE)</f>
        <v>0</v>
      </c>
      <c r="AC4" s="70">
        <f t="shared" si="6"/>
        <v>0</v>
      </c>
      <c r="AD4">
        <v>0</v>
      </c>
      <c r="AE4" s="69">
        <f>VLOOKUP(A:A,'5. Overtime'!A:AD,17,FALSE)</f>
        <v>0</v>
      </c>
      <c r="AF4" s="70">
        <f t="shared" si="7"/>
        <v>0</v>
      </c>
      <c r="AG4">
        <v>0</v>
      </c>
      <c r="AH4" s="69">
        <f>VLOOKUP(A:A,'5. Overtime'!A:AD,18,FALSE)</f>
        <v>0</v>
      </c>
      <c r="AI4" s="70">
        <f t="shared" si="8"/>
        <v>0</v>
      </c>
      <c r="AJ4">
        <v>0</v>
      </c>
      <c r="AK4" s="69">
        <f>VLOOKUP(A:A,'5. Overtime'!A:AD,19,FALSE)</f>
        <v>0</v>
      </c>
      <c r="AL4" s="70">
        <f t="shared" si="9"/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X4">
        <f t="shared" si="0"/>
        <v>1.22</v>
      </c>
      <c r="AY4" s="69">
        <f>VLOOKUP(A:A,'5. Overtime'!A:AD,30,FALSE)</f>
        <v>1.22</v>
      </c>
      <c r="AZ4" s="70">
        <f t="shared" si="10"/>
        <v>0</v>
      </c>
    </row>
    <row r="5" spans="1:52" customFormat="1" hidden="1">
      <c r="A5" t="s">
        <v>98</v>
      </c>
      <c r="B5" t="s">
        <v>99</v>
      </c>
      <c r="C5" t="s">
        <v>686</v>
      </c>
      <c r="D5">
        <v>2</v>
      </c>
      <c r="E5" s="69">
        <f>VLOOKUP(A:A,'5. Overtime'!A:AD,3,FALSE)</f>
        <v>2</v>
      </c>
      <c r="F5" s="70">
        <f t="shared" si="1"/>
        <v>0</v>
      </c>
      <c r="G5">
        <v>0</v>
      </c>
      <c r="H5" s="69">
        <f>VLOOKUP(A:A,'5. Overtime'!A:AD,4,FALSE)</f>
        <v>0</v>
      </c>
      <c r="I5" s="70">
        <f t="shared" si="2"/>
        <v>0</v>
      </c>
      <c r="J5">
        <v>0</v>
      </c>
      <c r="K5" s="69">
        <f>VLOOKUP(A:A,'5. Overtime'!A:AD,5,FALSE)</f>
        <v>0</v>
      </c>
      <c r="L5" s="70">
        <f t="shared" si="3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69">
        <f>VLOOKUP(A:A,'5. Overtime'!A:AD,14,FALSE)</f>
        <v>0</v>
      </c>
      <c r="W5" s="70">
        <f t="shared" si="4"/>
        <v>0</v>
      </c>
      <c r="X5">
        <v>0</v>
      </c>
      <c r="Y5" s="69">
        <f>VLOOKUP(A:A,'5. Overtime'!A:AD,15,FALSE)</f>
        <v>0</v>
      </c>
      <c r="Z5" s="70">
        <f t="shared" si="5"/>
        <v>0</v>
      </c>
      <c r="AA5">
        <v>0</v>
      </c>
      <c r="AB5" s="69">
        <f>VLOOKUP(A:A,'5. Overtime'!A:AD,16,FALSE)</f>
        <v>0</v>
      </c>
      <c r="AC5" s="70">
        <f t="shared" si="6"/>
        <v>0</v>
      </c>
      <c r="AD5">
        <v>0</v>
      </c>
      <c r="AE5" s="69">
        <f>VLOOKUP(A:A,'5. Overtime'!A:AD,17,FALSE)</f>
        <v>0</v>
      </c>
      <c r="AF5" s="70">
        <f t="shared" si="7"/>
        <v>0</v>
      </c>
      <c r="AG5">
        <v>0</v>
      </c>
      <c r="AH5" s="69">
        <f>VLOOKUP(A:A,'5. Overtime'!A:AD,18,FALSE)</f>
        <v>0</v>
      </c>
      <c r="AI5" s="70">
        <f t="shared" si="8"/>
        <v>0</v>
      </c>
      <c r="AJ5">
        <v>0</v>
      </c>
      <c r="AK5" s="69">
        <f>VLOOKUP(A:A,'5. Overtime'!A:AD,19,FALSE)</f>
        <v>0</v>
      </c>
      <c r="AL5" s="70">
        <f t="shared" si="9"/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X5">
        <f t="shared" si="0"/>
        <v>2</v>
      </c>
      <c r="AY5" s="69">
        <f>VLOOKUP(A:A,'5. Overtime'!A:AD,30,FALSE)</f>
        <v>2</v>
      </c>
      <c r="AZ5" s="70">
        <f t="shared" si="10"/>
        <v>0</v>
      </c>
    </row>
    <row r="6" spans="1:52" customFormat="1" hidden="1">
      <c r="A6" t="s">
        <v>41</v>
      </c>
      <c r="B6" t="s">
        <v>42</v>
      </c>
      <c r="C6" t="s">
        <v>686</v>
      </c>
      <c r="D6">
        <v>14.87</v>
      </c>
      <c r="E6" s="69">
        <f>VLOOKUP(A:A,'5. Overtime'!A:AD,3,FALSE)</f>
        <v>14.869999999999997</v>
      </c>
      <c r="F6" s="70">
        <f t="shared" si="1"/>
        <v>0</v>
      </c>
      <c r="G6">
        <v>0</v>
      </c>
      <c r="H6" s="69">
        <f>VLOOKUP(A:A,'5. Overtime'!A:AD,4,FALSE)</f>
        <v>0</v>
      </c>
      <c r="I6" s="70">
        <f t="shared" si="2"/>
        <v>0</v>
      </c>
      <c r="J6">
        <v>0</v>
      </c>
      <c r="K6" s="69">
        <f>VLOOKUP(A:A,'5. Overtime'!A:AD,5,FALSE)</f>
        <v>0</v>
      </c>
      <c r="L6" s="70">
        <f t="shared" si="3"/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69">
        <f>VLOOKUP(A:A,'5. Overtime'!A:AD,14,FALSE)</f>
        <v>0</v>
      </c>
      <c r="W6" s="70">
        <f t="shared" si="4"/>
        <v>0</v>
      </c>
      <c r="X6">
        <v>8</v>
      </c>
      <c r="Y6" s="69">
        <f>VLOOKUP(A:A,'5. Overtime'!A:AD,15,FALSE)</f>
        <v>8</v>
      </c>
      <c r="Z6" s="70">
        <f t="shared" si="5"/>
        <v>0</v>
      </c>
      <c r="AA6">
        <v>12</v>
      </c>
      <c r="AB6" s="69">
        <f>VLOOKUP(A:A,'5. Overtime'!A:AD,16,FALSE)</f>
        <v>12</v>
      </c>
      <c r="AC6" s="70">
        <f t="shared" si="6"/>
        <v>0</v>
      </c>
      <c r="AD6">
        <v>0</v>
      </c>
      <c r="AE6" s="69">
        <f>VLOOKUP(A:A,'5. Overtime'!A:AD,17,FALSE)</f>
        <v>0</v>
      </c>
      <c r="AF6" s="70">
        <f t="shared" si="7"/>
        <v>0</v>
      </c>
      <c r="AG6">
        <v>0</v>
      </c>
      <c r="AH6" s="69">
        <f>VLOOKUP(A:A,'5. Overtime'!A:AD,18,FALSE)</f>
        <v>0</v>
      </c>
      <c r="AI6" s="70">
        <f t="shared" si="8"/>
        <v>0</v>
      </c>
      <c r="AJ6">
        <v>0</v>
      </c>
      <c r="AK6" s="69">
        <f>VLOOKUP(A:A,'5. Overtime'!A:AD,19,FALSE)</f>
        <v>0</v>
      </c>
      <c r="AL6" s="70">
        <f t="shared" si="9"/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X6">
        <f t="shared" si="0"/>
        <v>34.869999999999997</v>
      </c>
      <c r="AY6" s="69">
        <f>VLOOKUP(A:A,'5. Overtime'!A:AD,30,FALSE)</f>
        <v>34.869999999999997</v>
      </c>
      <c r="AZ6" s="70">
        <f t="shared" si="10"/>
        <v>0</v>
      </c>
    </row>
    <row r="7" spans="1:52" customFormat="1" hidden="1">
      <c r="A7" t="s">
        <v>137</v>
      </c>
      <c r="B7" t="s">
        <v>138</v>
      </c>
      <c r="C7" t="s">
        <v>686</v>
      </c>
      <c r="D7">
        <v>8.82</v>
      </c>
      <c r="E7" s="69">
        <f>VLOOKUP(A:A,'5. Overtime'!A:AD,3,FALSE)</f>
        <v>8.82</v>
      </c>
      <c r="F7" s="70">
        <f t="shared" si="1"/>
        <v>0</v>
      </c>
      <c r="G7">
        <v>0</v>
      </c>
      <c r="H7" s="69">
        <f>VLOOKUP(A:A,'5. Overtime'!A:AD,4,FALSE)</f>
        <v>0</v>
      </c>
      <c r="I7" s="70">
        <f t="shared" si="2"/>
        <v>0</v>
      </c>
      <c r="J7">
        <v>0</v>
      </c>
      <c r="K7" s="69">
        <f>VLOOKUP(A:A,'5. Overtime'!A:AD,5,FALSE)</f>
        <v>0</v>
      </c>
      <c r="L7" s="70">
        <f t="shared" si="3"/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69">
        <f>VLOOKUP(A:A,'5. Overtime'!A:AD,14,FALSE)</f>
        <v>0</v>
      </c>
      <c r="W7" s="70">
        <f t="shared" si="4"/>
        <v>0</v>
      </c>
      <c r="X7">
        <v>0</v>
      </c>
      <c r="Y7" s="69">
        <f>VLOOKUP(A:A,'5. Overtime'!A:AD,15,FALSE)</f>
        <v>0</v>
      </c>
      <c r="Z7" s="70">
        <f t="shared" si="5"/>
        <v>0</v>
      </c>
      <c r="AA7">
        <v>5.05</v>
      </c>
      <c r="AB7" s="69">
        <f>VLOOKUP(A:A,'5. Overtime'!A:AD,16,FALSE)</f>
        <v>5.0500000000000007</v>
      </c>
      <c r="AC7" s="70">
        <f t="shared" si="6"/>
        <v>0</v>
      </c>
      <c r="AD7">
        <v>0</v>
      </c>
      <c r="AE7" s="69">
        <f>VLOOKUP(A:A,'5. Overtime'!A:AD,17,FALSE)</f>
        <v>0</v>
      </c>
      <c r="AF7" s="70">
        <f t="shared" si="7"/>
        <v>0</v>
      </c>
      <c r="AG7">
        <v>0</v>
      </c>
      <c r="AH7" s="69">
        <f>VLOOKUP(A:A,'5. Overtime'!A:AD,18,FALSE)</f>
        <v>0</v>
      </c>
      <c r="AI7" s="70">
        <f t="shared" si="8"/>
        <v>0</v>
      </c>
      <c r="AJ7">
        <v>0</v>
      </c>
      <c r="AK7" s="69">
        <f>VLOOKUP(A:A,'5. Overtime'!A:AD,19,FALSE)</f>
        <v>0</v>
      </c>
      <c r="AL7" s="70">
        <f t="shared" si="9"/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X7">
        <f t="shared" si="0"/>
        <v>13.870000000000001</v>
      </c>
      <c r="AY7" s="69">
        <f>VLOOKUP(A:A,'5. Overtime'!A:AD,30,FALSE)</f>
        <v>13.870000000000001</v>
      </c>
      <c r="AZ7" s="70">
        <f t="shared" si="10"/>
        <v>0</v>
      </c>
    </row>
    <row r="8" spans="1:52" customFormat="1" hidden="1">
      <c r="A8" t="s">
        <v>80</v>
      </c>
      <c r="B8" t="s">
        <v>149</v>
      </c>
      <c r="C8" t="s">
        <v>686</v>
      </c>
      <c r="D8">
        <v>0</v>
      </c>
      <c r="E8" s="69">
        <f>VLOOKUP(A:A,'5. Overtime'!A:AD,3,FALSE)</f>
        <v>0</v>
      </c>
      <c r="F8" s="70">
        <f t="shared" si="1"/>
        <v>0</v>
      </c>
      <c r="G8">
        <v>0</v>
      </c>
      <c r="H8" s="69">
        <f>VLOOKUP(A:A,'5. Overtime'!A:AD,4,FALSE)</f>
        <v>0</v>
      </c>
      <c r="I8" s="70">
        <f t="shared" si="2"/>
        <v>0</v>
      </c>
      <c r="J8">
        <v>0</v>
      </c>
      <c r="K8" s="69">
        <f>VLOOKUP(A:A,'5. Overtime'!A:AD,5,FALSE)</f>
        <v>0</v>
      </c>
      <c r="L8" s="70">
        <f t="shared" si="3"/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11.5</v>
      </c>
      <c r="V8" s="69">
        <f>VLOOKUP(A:A,'5. Overtime'!A:AD,14,FALSE)</f>
        <v>11.5</v>
      </c>
      <c r="W8" s="70">
        <f t="shared" si="4"/>
        <v>0</v>
      </c>
      <c r="X8">
        <v>0</v>
      </c>
      <c r="Y8" s="69">
        <f>VLOOKUP(A:A,'5. Overtime'!A:AD,15,FALSE)</f>
        <v>0</v>
      </c>
      <c r="Z8" s="70">
        <f t="shared" si="5"/>
        <v>0</v>
      </c>
      <c r="AA8">
        <v>0</v>
      </c>
      <c r="AB8" s="69">
        <f>VLOOKUP(A:A,'5. Overtime'!A:AD,16,FALSE)</f>
        <v>0</v>
      </c>
      <c r="AC8" s="70">
        <f t="shared" si="6"/>
        <v>0</v>
      </c>
      <c r="AD8">
        <v>0</v>
      </c>
      <c r="AE8" s="69">
        <f>VLOOKUP(A:A,'5. Overtime'!A:AD,17,FALSE)</f>
        <v>0</v>
      </c>
      <c r="AF8" s="70">
        <f t="shared" si="7"/>
        <v>0</v>
      </c>
      <c r="AG8">
        <v>0</v>
      </c>
      <c r="AH8" s="69">
        <f>VLOOKUP(A:A,'5. Overtime'!A:AD,18,FALSE)</f>
        <v>0</v>
      </c>
      <c r="AI8" s="70">
        <f t="shared" si="8"/>
        <v>0</v>
      </c>
      <c r="AJ8">
        <v>0</v>
      </c>
      <c r="AK8" s="69">
        <f>VLOOKUP(A:A,'5. Overtime'!A:AD,19,FALSE)</f>
        <v>0</v>
      </c>
      <c r="AL8" s="70">
        <f t="shared" si="9"/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>
        <f t="shared" si="0"/>
        <v>11.5</v>
      </c>
      <c r="AY8" s="69">
        <f>VLOOKUP(A:A,'5. Overtime'!A:AD,30,FALSE)</f>
        <v>11.5</v>
      </c>
      <c r="AZ8" s="70">
        <f t="shared" si="10"/>
        <v>0</v>
      </c>
    </row>
    <row r="9" spans="1:52" customFormat="1" hidden="1">
      <c r="A9" t="s">
        <v>656</v>
      </c>
      <c r="B9" t="s">
        <v>657</v>
      </c>
      <c r="C9" t="s">
        <v>686</v>
      </c>
      <c r="D9">
        <v>0</v>
      </c>
      <c r="E9" s="69" t="e">
        <f>VLOOKUP(A:A,'5. Overtime'!A:AD,3,FALSE)</f>
        <v>#N/A</v>
      </c>
      <c r="F9" s="70" t="e">
        <f t="shared" si="1"/>
        <v>#N/A</v>
      </c>
      <c r="G9">
        <v>0</v>
      </c>
      <c r="H9" s="69" t="e">
        <f>VLOOKUP(A:A,'5. Overtime'!A:AD,4,FALSE)</f>
        <v>#N/A</v>
      </c>
      <c r="I9" s="70" t="e">
        <f t="shared" si="2"/>
        <v>#N/A</v>
      </c>
      <c r="J9">
        <v>0</v>
      </c>
      <c r="K9" s="69" t="e">
        <f>VLOOKUP(A:A,'5. Overtime'!A:AD,5,FALSE)</f>
        <v>#N/A</v>
      </c>
      <c r="L9" s="70" t="e">
        <f t="shared" si="3"/>
        <v>#N/A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69" t="e">
        <f>VLOOKUP(A:A,'5. Overtime'!A:AD,14,FALSE)</f>
        <v>#N/A</v>
      </c>
      <c r="W9" s="70" t="e">
        <f t="shared" si="4"/>
        <v>#N/A</v>
      </c>
      <c r="X9">
        <v>24</v>
      </c>
      <c r="Y9" s="69" t="e">
        <f>VLOOKUP(A:A,'5. Overtime'!A:AD,15,FALSE)</f>
        <v>#N/A</v>
      </c>
      <c r="Z9" s="70" t="e">
        <f t="shared" si="5"/>
        <v>#N/A</v>
      </c>
      <c r="AA9">
        <v>0</v>
      </c>
      <c r="AB9" s="69" t="e">
        <f>VLOOKUP(A:A,'5. Overtime'!A:AD,16,FALSE)</f>
        <v>#N/A</v>
      </c>
      <c r="AC9" s="70" t="e">
        <f t="shared" si="6"/>
        <v>#N/A</v>
      </c>
      <c r="AD9">
        <v>0</v>
      </c>
      <c r="AE9" s="69" t="e">
        <f>VLOOKUP(A:A,'5. Overtime'!A:AD,17,FALSE)</f>
        <v>#N/A</v>
      </c>
      <c r="AF9" s="70" t="e">
        <f t="shared" si="7"/>
        <v>#N/A</v>
      </c>
      <c r="AG9">
        <v>0</v>
      </c>
      <c r="AH9" s="69" t="e">
        <f>VLOOKUP(A:A,'5. Overtime'!A:AD,18,FALSE)</f>
        <v>#N/A</v>
      </c>
      <c r="AI9" s="70" t="e">
        <f t="shared" si="8"/>
        <v>#N/A</v>
      </c>
      <c r="AJ9">
        <v>0</v>
      </c>
      <c r="AK9" s="69" t="e">
        <f>VLOOKUP(A:A,'5. Overtime'!A:AD,19,FALSE)</f>
        <v>#N/A</v>
      </c>
      <c r="AL9" s="70" t="e">
        <f t="shared" si="9"/>
        <v>#N/A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f t="shared" si="0"/>
        <v>24</v>
      </c>
      <c r="AY9" s="69" t="e">
        <f>VLOOKUP(A:A,'5. Overtime'!A:AD,30,FALSE)</f>
        <v>#N/A</v>
      </c>
      <c r="AZ9" s="70" t="e">
        <f t="shared" si="10"/>
        <v>#N/A</v>
      </c>
    </row>
    <row r="10" spans="1:52">
      <c r="A10" s="65" t="s">
        <v>77</v>
      </c>
      <c r="B10" s="65" t="s">
        <v>126</v>
      </c>
      <c r="C10" s="65" t="s">
        <v>686</v>
      </c>
      <c r="D10" s="68">
        <v>4.07</v>
      </c>
      <c r="E10" s="68">
        <f>VLOOKUP(A:A,'5. Overtime'!A:AD,3,FALSE)</f>
        <v>4.07</v>
      </c>
      <c r="F10" s="68">
        <f t="shared" si="1"/>
        <v>0</v>
      </c>
      <c r="G10" s="67">
        <v>8</v>
      </c>
      <c r="H10" s="67">
        <f>VLOOKUP(A:A,'5. Overtime'!A:AD,4,FALSE)</f>
        <v>0</v>
      </c>
      <c r="I10" s="67">
        <f t="shared" si="2"/>
        <v>-8</v>
      </c>
      <c r="J10" s="67">
        <v>7.0000000000000007E-2</v>
      </c>
      <c r="K10" s="67">
        <f>VLOOKUP(A:A,'5. Overtime'!A:AD,5,FALSE)</f>
        <v>0</v>
      </c>
      <c r="L10" s="67">
        <f t="shared" si="3"/>
        <v>-7.0000000000000007E-2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65">
        <v>0</v>
      </c>
      <c r="V10" s="62">
        <f>VLOOKUP(A:A,'5. Overtime'!A:AD,14,FALSE)</f>
        <v>0</v>
      </c>
      <c r="W10" s="82">
        <f t="shared" si="4"/>
        <v>0</v>
      </c>
      <c r="X10" s="65">
        <v>0</v>
      </c>
      <c r="Y10" s="62">
        <f>VLOOKUP(A:A,'5. Overtime'!A:AD,15,FALSE)</f>
        <v>0</v>
      </c>
      <c r="Z10" s="82">
        <f t="shared" si="5"/>
        <v>0</v>
      </c>
      <c r="AA10" s="68">
        <v>4</v>
      </c>
      <c r="AB10" s="68">
        <f>VLOOKUP(A:A,'5. Overtime'!A:AD,16,FALSE)</f>
        <v>3.9999999999999996</v>
      </c>
      <c r="AC10" s="68">
        <f t="shared" si="6"/>
        <v>0</v>
      </c>
      <c r="AD10" s="65">
        <v>0</v>
      </c>
      <c r="AE10" s="62">
        <f>VLOOKUP(A:A,'5. Overtime'!A:AD,17,FALSE)</f>
        <v>0</v>
      </c>
      <c r="AF10" s="82">
        <f t="shared" si="7"/>
        <v>0</v>
      </c>
      <c r="AG10" s="65">
        <v>0</v>
      </c>
      <c r="AH10" s="62">
        <f>VLOOKUP(A:A,'5. Overtime'!A:AD,18,FALSE)</f>
        <v>0</v>
      </c>
      <c r="AI10" s="82">
        <f t="shared" si="8"/>
        <v>0</v>
      </c>
      <c r="AJ10" s="67">
        <v>8</v>
      </c>
      <c r="AK10" s="67">
        <f>VLOOKUP(A:A,'5. Overtime'!A:AD,19,FALSE)</f>
        <v>0</v>
      </c>
      <c r="AL10" s="67">
        <f t="shared" si="9"/>
        <v>-8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 s="65">
        <f t="shared" si="0"/>
        <v>24.14</v>
      </c>
      <c r="AY10" s="62">
        <f>VLOOKUP(A:A,'5. Overtime'!A:AD,30,FALSE)</f>
        <v>8.07</v>
      </c>
      <c r="AZ10" s="82">
        <f t="shared" si="10"/>
        <v>-16.07</v>
      </c>
    </row>
    <row r="11" spans="1:52" customFormat="1" hidden="1">
      <c r="A11" t="s">
        <v>61</v>
      </c>
      <c r="B11" t="s">
        <v>62</v>
      </c>
      <c r="C11" t="s">
        <v>686</v>
      </c>
      <c r="D11">
        <v>4</v>
      </c>
      <c r="E11" s="69">
        <f>VLOOKUP(A:A,'5. Overtime'!A:AD,3,FALSE)</f>
        <v>4</v>
      </c>
      <c r="F11" s="70">
        <f t="shared" si="1"/>
        <v>0</v>
      </c>
      <c r="G11">
        <v>0</v>
      </c>
      <c r="H11" s="69">
        <f>VLOOKUP(A:A,'5. Overtime'!A:AD,4,FALSE)</f>
        <v>0</v>
      </c>
      <c r="I11" s="70">
        <f t="shared" si="2"/>
        <v>0</v>
      </c>
      <c r="J11">
        <v>0</v>
      </c>
      <c r="K11" s="69">
        <f>VLOOKUP(A:A,'5. Overtime'!A:AD,5,FALSE)</f>
        <v>0</v>
      </c>
      <c r="L11" s="70">
        <f t="shared" si="3"/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69">
        <f>VLOOKUP(A:A,'5. Overtime'!A:AD,14,FALSE)</f>
        <v>0</v>
      </c>
      <c r="W11" s="70">
        <f t="shared" si="4"/>
        <v>0</v>
      </c>
      <c r="X11">
        <v>24</v>
      </c>
      <c r="Y11" s="69">
        <f>VLOOKUP(A:A,'5. Overtime'!A:AD,15,FALSE)</f>
        <v>24</v>
      </c>
      <c r="Z11" s="70">
        <f t="shared" si="5"/>
        <v>0</v>
      </c>
      <c r="AA11">
        <v>4</v>
      </c>
      <c r="AB11" s="69">
        <f>VLOOKUP(A:A,'5. Overtime'!A:AD,16,FALSE)</f>
        <v>4</v>
      </c>
      <c r="AC11" s="70">
        <f t="shared" si="6"/>
        <v>0</v>
      </c>
      <c r="AD11">
        <v>0</v>
      </c>
      <c r="AE11" s="69">
        <f>VLOOKUP(A:A,'5. Overtime'!A:AD,17,FALSE)</f>
        <v>0</v>
      </c>
      <c r="AF11" s="70">
        <f t="shared" si="7"/>
        <v>0</v>
      </c>
      <c r="AG11">
        <v>0</v>
      </c>
      <c r="AH11" s="69">
        <f>VLOOKUP(A:A,'5. Overtime'!A:AD,18,FALSE)</f>
        <v>0</v>
      </c>
      <c r="AI11" s="70">
        <f t="shared" si="8"/>
        <v>0</v>
      </c>
      <c r="AJ11">
        <v>0</v>
      </c>
      <c r="AK11" s="69">
        <f>VLOOKUP(A:A,'5. Overtime'!A:AD,19,FALSE)</f>
        <v>0</v>
      </c>
      <c r="AL11" s="70">
        <f t="shared" si="9"/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X11">
        <f t="shared" si="0"/>
        <v>32</v>
      </c>
      <c r="AY11" s="69">
        <f>VLOOKUP(A:A,'5. Overtime'!A:AD,30,FALSE)</f>
        <v>32</v>
      </c>
      <c r="AZ11" s="70">
        <f t="shared" si="10"/>
        <v>0</v>
      </c>
    </row>
    <row r="12" spans="1:52" customFormat="1" hidden="1">
      <c r="A12" t="s">
        <v>112</v>
      </c>
      <c r="B12" t="s">
        <v>154</v>
      </c>
      <c r="C12" t="s">
        <v>686</v>
      </c>
      <c r="D12">
        <v>3.62</v>
      </c>
      <c r="E12" s="69" t="e">
        <f>VLOOKUP(A:A,'5. Overtime'!A:AD,3,FALSE)</f>
        <v>#N/A</v>
      </c>
      <c r="F12" s="70" t="e">
        <f t="shared" si="1"/>
        <v>#N/A</v>
      </c>
      <c r="G12">
        <v>0</v>
      </c>
      <c r="H12" s="69" t="e">
        <f>VLOOKUP(A:A,'5. Overtime'!A:AD,4,FALSE)</f>
        <v>#N/A</v>
      </c>
      <c r="I12" s="70" t="e">
        <f t="shared" si="2"/>
        <v>#N/A</v>
      </c>
      <c r="J12">
        <v>0</v>
      </c>
      <c r="K12" s="69" t="e">
        <f>VLOOKUP(A:A,'5. Overtime'!A:AD,5,FALSE)</f>
        <v>#N/A</v>
      </c>
      <c r="L12" s="70" t="e">
        <f t="shared" si="3"/>
        <v>#N/A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69" t="e">
        <f>VLOOKUP(A:A,'5. Overtime'!A:AD,14,FALSE)</f>
        <v>#N/A</v>
      </c>
      <c r="W12" s="70" t="e">
        <f t="shared" si="4"/>
        <v>#N/A</v>
      </c>
      <c r="X12">
        <v>0</v>
      </c>
      <c r="Y12" s="69" t="e">
        <f>VLOOKUP(A:A,'5. Overtime'!A:AD,15,FALSE)</f>
        <v>#N/A</v>
      </c>
      <c r="Z12" s="70" t="e">
        <f t="shared" si="5"/>
        <v>#N/A</v>
      </c>
      <c r="AA12">
        <v>1.88</v>
      </c>
      <c r="AB12" s="69" t="e">
        <f>VLOOKUP(A:A,'5. Overtime'!A:AD,16,FALSE)</f>
        <v>#N/A</v>
      </c>
      <c r="AC12" s="70" t="e">
        <f t="shared" si="6"/>
        <v>#N/A</v>
      </c>
      <c r="AD12">
        <v>0</v>
      </c>
      <c r="AE12" s="69" t="e">
        <f>VLOOKUP(A:A,'5. Overtime'!A:AD,17,FALSE)</f>
        <v>#N/A</v>
      </c>
      <c r="AF12" s="70" t="e">
        <f t="shared" si="7"/>
        <v>#N/A</v>
      </c>
      <c r="AG12">
        <v>0</v>
      </c>
      <c r="AH12" s="69" t="e">
        <f>VLOOKUP(A:A,'5. Overtime'!A:AD,18,FALSE)</f>
        <v>#N/A</v>
      </c>
      <c r="AI12" s="70" t="e">
        <f t="shared" si="8"/>
        <v>#N/A</v>
      </c>
      <c r="AJ12">
        <v>0</v>
      </c>
      <c r="AK12" s="69" t="e">
        <f>VLOOKUP(A:A,'5. Overtime'!A:AD,19,FALSE)</f>
        <v>#N/A</v>
      </c>
      <c r="AL12" s="70" t="e">
        <f t="shared" si="9"/>
        <v>#N/A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>
        <f t="shared" si="0"/>
        <v>5.5</v>
      </c>
      <c r="AY12" s="69" t="e">
        <f>VLOOKUP(A:A,'5. Overtime'!A:AD,30,FALSE)</f>
        <v>#N/A</v>
      </c>
      <c r="AZ12" s="70" t="e">
        <f t="shared" si="10"/>
        <v>#N/A</v>
      </c>
    </row>
    <row r="13" spans="1:52">
      <c r="A13" s="65" t="s">
        <v>64</v>
      </c>
      <c r="B13" s="65" t="s">
        <v>162</v>
      </c>
      <c r="C13" s="65" t="s">
        <v>686</v>
      </c>
      <c r="D13" s="68">
        <v>5.9</v>
      </c>
      <c r="E13" s="68">
        <f>VLOOKUP(A:A,'5. Overtime'!A:AD,3,FALSE)</f>
        <v>5.8999999999999915</v>
      </c>
      <c r="F13" s="68">
        <f>E13-D13</f>
        <v>-8.8817841970012523E-15</v>
      </c>
      <c r="G13" s="65">
        <v>0</v>
      </c>
      <c r="H13" s="62">
        <f>VLOOKUP(A:A,'5. Overtime'!A:AD,4,FALSE)</f>
        <v>0</v>
      </c>
      <c r="I13" s="82">
        <f t="shared" si="2"/>
        <v>0</v>
      </c>
      <c r="J13" s="65">
        <v>0</v>
      </c>
      <c r="K13" s="62">
        <f>VLOOKUP(A:A,'5. Overtime'!A:AD,5,FALSE)</f>
        <v>0</v>
      </c>
      <c r="L13" s="82">
        <f t="shared" si="3"/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65">
        <v>0</v>
      </c>
      <c r="V13" s="62">
        <f>VLOOKUP(A:A,'5. Overtime'!A:AD,14,FALSE)</f>
        <v>0</v>
      </c>
      <c r="W13" s="82">
        <f t="shared" si="4"/>
        <v>0</v>
      </c>
      <c r="X13" s="65">
        <v>0</v>
      </c>
      <c r="Y13" s="62">
        <f>VLOOKUP(A:A,'5. Overtime'!A:AD,15,FALSE)</f>
        <v>0</v>
      </c>
      <c r="Z13" s="82">
        <f t="shared" si="5"/>
        <v>0</v>
      </c>
      <c r="AA13" s="65">
        <v>0</v>
      </c>
      <c r="AB13" s="62">
        <f>VLOOKUP(A:A,'5. Overtime'!A:AD,16,FALSE)</f>
        <v>0</v>
      </c>
      <c r="AC13" s="82">
        <f t="shared" si="6"/>
        <v>0</v>
      </c>
      <c r="AD13" s="65">
        <v>0</v>
      </c>
      <c r="AE13" s="62">
        <f>VLOOKUP(A:A,'5. Overtime'!A:AD,17,FALSE)</f>
        <v>0</v>
      </c>
      <c r="AF13" s="82">
        <f t="shared" si="7"/>
        <v>0</v>
      </c>
      <c r="AG13" s="65">
        <v>0</v>
      </c>
      <c r="AH13" s="62">
        <f>VLOOKUP(A:A,'5. Overtime'!A:AD,18,FALSE)</f>
        <v>0</v>
      </c>
      <c r="AI13" s="82">
        <f t="shared" si="8"/>
        <v>0</v>
      </c>
      <c r="AJ13" s="65">
        <v>0</v>
      </c>
      <c r="AK13" s="62">
        <f>VLOOKUP(A:A,'5. Overtime'!A:AD,19,FALSE)</f>
        <v>0</v>
      </c>
      <c r="AL13" s="82">
        <f t="shared" si="9"/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 s="65">
        <f t="shared" si="0"/>
        <v>5.9</v>
      </c>
      <c r="AY13" s="62">
        <f>VLOOKUP(A:A,'5. Overtime'!A:AD,30,FALSE)</f>
        <v>5.8999999999999915</v>
      </c>
      <c r="AZ13" s="82">
        <f t="shared" si="10"/>
        <v>-8.8817841970012523E-15</v>
      </c>
    </row>
    <row r="14" spans="1:52" customFormat="1" hidden="1">
      <c r="A14" t="s">
        <v>81</v>
      </c>
      <c r="B14" t="s">
        <v>161</v>
      </c>
      <c r="C14" t="s">
        <v>686</v>
      </c>
      <c r="D14">
        <v>21.7</v>
      </c>
      <c r="E14" s="69">
        <f>VLOOKUP(A:A,'5. Overtime'!A:AD,3,FALSE)</f>
        <v>21.699999999999996</v>
      </c>
      <c r="F14" s="70">
        <f t="shared" si="1"/>
        <v>0</v>
      </c>
      <c r="G14">
        <v>0</v>
      </c>
      <c r="H14" s="69">
        <f>VLOOKUP(A:A,'5. Overtime'!A:AD,4,FALSE)</f>
        <v>0</v>
      </c>
      <c r="I14" s="70">
        <f t="shared" si="2"/>
        <v>0</v>
      </c>
      <c r="J14">
        <v>0</v>
      </c>
      <c r="K14" s="69">
        <f>VLOOKUP(A:A,'5. Overtime'!A:AD,5,FALSE)</f>
        <v>0</v>
      </c>
      <c r="L14" s="70">
        <f t="shared" si="3"/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69">
        <f>VLOOKUP(A:A,'5. Overtime'!A:AD,14,FALSE)</f>
        <v>0</v>
      </c>
      <c r="W14" s="70">
        <f t="shared" si="4"/>
        <v>0</v>
      </c>
      <c r="X14">
        <v>8</v>
      </c>
      <c r="Y14" s="69">
        <f>VLOOKUP(A:A,'5. Overtime'!A:AD,15,FALSE)</f>
        <v>8</v>
      </c>
      <c r="Z14" s="70">
        <f t="shared" si="5"/>
        <v>0</v>
      </c>
      <c r="AA14">
        <v>8</v>
      </c>
      <c r="AB14" s="69">
        <f>VLOOKUP(A:A,'5. Overtime'!A:AD,16,FALSE)</f>
        <v>8</v>
      </c>
      <c r="AC14" s="70">
        <f t="shared" si="6"/>
        <v>0</v>
      </c>
      <c r="AD14">
        <v>0</v>
      </c>
      <c r="AE14" s="69">
        <f>VLOOKUP(A:A,'5. Overtime'!A:AD,17,FALSE)</f>
        <v>0</v>
      </c>
      <c r="AF14" s="70">
        <f t="shared" si="7"/>
        <v>0</v>
      </c>
      <c r="AG14">
        <v>0</v>
      </c>
      <c r="AH14" s="69">
        <f>VLOOKUP(A:A,'5. Overtime'!A:AD,18,FALSE)</f>
        <v>0</v>
      </c>
      <c r="AI14" s="70">
        <f t="shared" si="8"/>
        <v>0</v>
      </c>
      <c r="AJ14">
        <v>0</v>
      </c>
      <c r="AK14" s="69">
        <f>VLOOKUP(A:A,'5. Overtime'!A:AD,19,FALSE)</f>
        <v>0</v>
      </c>
      <c r="AL14" s="70">
        <f t="shared" si="9"/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>
        <f t="shared" si="0"/>
        <v>37.700000000000003</v>
      </c>
      <c r="AY14" s="69">
        <f>VLOOKUP(A:A,'5. Overtime'!A:AD,30,FALSE)</f>
        <v>37.699999999999996</v>
      </c>
      <c r="AZ14" s="70">
        <f t="shared" si="10"/>
        <v>0</v>
      </c>
    </row>
    <row r="15" spans="1:52" customFormat="1" hidden="1">
      <c r="A15" t="s">
        <v>63</v>
      </c>
      <c r="B15" t="s">
        <v>109</v>
      </c>
      <c r="C15" t="s">
        <v>686</v>
      </c>
      <c r="D15">
        <v>7</v>
      </c>
      <c r="E15" s="69">
        <f>VLOOKUP(A:A,'5. Overtime'!A:AD,3,FALSE)</f>
        <v>7</v>
      </c>
      <c r="F15" s="70">
        <f t="shared" si="1"/>
        <v>0</v>
      </c>
      <c r="G15">
        <v>0</v>
      </c>
      <c r="H15" s="69">
        <f>VLOOKUP(A:A,'5. Overtime'!A:AD,4,FALSE)</f>
        <v>0</v>
      </c>
      <c r="I15" s="70">
        <f t="shared" si="2"/>
        <v>0</v>
      </c>
      <c r="J15">
        <v>0</v>
      </c>
      <c r="K15" s="69">
        <f>VLOOKUP(A:A,'5. Overtime'!A:AD,5,FALSE)</f>
        <v>0</v>
      </c>
      <c r="L15" s="70">
        <f t="shared" si="3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 s="69">
        <f>VLOOKUP(A:A,'5. Overtime'!A:AD,14,FALSE)</f>
        <v>2</v>
      </c>
      <c r="W15" s="70">
        <f t="shared" si="4"/>
        <v>0</v>
      </c>
      <c r="X15">
        <v>0</v>
      </c>
      <c r="Y15" s="69">
        <f>VLOOKUP(A:A,'5. Overtime'!A:AD,15,FALSE)</f>
        <v>0</v>
      </c>
      <c r="Z15" s="70">
        <f t="shared" si="5"/>
        <v>0</v>
      </c>
      <c r="AA15">
        <v>0</v>
      </c>
      <c r="AB15" s="69">
        <f>VLOOKUP(A:A,'5. Overtime'!A:AD,16,FALSE)</f>
        <v>0</v>
      </c>
      <c r="AC15" s="70">
        <f t="shared" si="6"/>
        <v>0</v>
      </c>
      <c r="AD15">
        <v>0</v>
      </c>
      <c r="AE15" s="69">
        <f>VLOOKUP(A:A,'5. Overtime'!A:AD,17,FALSE)</f>
        <v>0</v>
      </c>
      <c r="AF15" s="70">
        <f t="shared" si="7"/>
        <v>0</v>
      </c>
      <c r="AG15">
        <v>0</v>
      </c>
      <c r="AH15" s="69">
        <f>VLOOKUP(A:A,'5. Overtime'!A:AD,18,FALSE)</f>
        <v>0</v>
      </c>
      <c r="AI15" s="70">
        <f t="shared" si="8"/>
        <v>0</v>
      </c>
      <c r="AJ15">
        <v>0</v>
      </c>
      <c r="AK15" s="69">
        <f>VLOOKUP(A:A,'5. Overtime'!A:AD,19,FALSE)</f>
        <v>0</v>
      </c>
      <c r="AL15" s="70">
        <f t="shared" si="9"/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>
        <f t="shared" si="0"/>
        <v>9</v>
      </c>
      <c r="AY15" s="69">
        <f>VLOOKUP(A:A,'5. Overtime'!A:AD,30,FALSE)</f>
        <v>9</v>
      </c>
      <c r="AZ15" s="70">
        <f t="shared" si="10"/>
        <v>0</v>
      </c>
    </row>
    <row r="16" spans="1:52">
      <c r="A16" s="65" t="s">
        <v>120</v>
      </c>
      <c r="B16" s="65" t="s">
        <v>121</v>
      </c>
      <c r="C16" s="65" t="s">
        <v>686</v>
      </c>
      <c r="D16" s="65">
        <v>0</v>
      </c>
      <c r="E16" s="62">
        <f>VLOOKUP(A:A,'5. Overtime'!A:AD,3,FALSE)</f>
        <v>0</v>
      </c>
      <c r="F16" s="82">
        <f t="shared" si="1"/>
        <v>0</v>
      </c>
      <c r="G16" s="65">
        <v>0</v>
      </c>
      <c r="H16" s="62">
        <f>VLOOKUP(A:A,'5. Overtime'!A:AD,4,FALSE)</f>
        <v>0</v>
      </c>
      <c r="I16" s="82">
        <f t="shared" si="2"/>
        <v>0</v>
      </c>
      <c r="J16" s="65">
        <v>0</v>
      </c>
      <c r="K16" s="62">
        <f>VLOOKUP(A:A,'5. Overtime'!A:AD,5,FALSE)</f>
        <v>0</v>
      </c>
      <c r="L16" s="82">
        <f t="shared" si="3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65">
        <v>0</v>
      </c>
      <c r="V16" s="62">
        <f>VLOOKUP(A:A,'5. Overtime'!A:AD,14,FALSE)</f>
        <v>0</v>
      </c>
      <c r="W16" s="82">
        <f t="shared" si="4"/>
        <v>0</v>
      </c>
      <c r="X16" s="67">
        <v>8</v>
      </c>
      <c r="Y16" s="68">
        <f>VLOOKUP(A:A,'5. Overtime'!A:AD,15,FALSE)</f>
        <v>16</v>
      </c>
      <c r="Z16" s="67">
        <f t="shared" si="5"/>
        <v>8</v>
      </c>
      <c r="AA16" s="65">
        <v>0</v>
      </c>
      <c r="AB16" s="62">
        <f>VLOOKUP(A:A,'5. Overtime'!A:AD,16,FALSE)</f>
        <v>0</v>
      </c>
      <c r="AC16" s="82">
        <f t="shared" si="6"/>
        <v>0</v>
      </c>
      <c r="AD16" s="65">
        <v>0</v>
      </c>
      <c r="AE16" s="62">
        <f>VLOOKUP(A:A,'5. Overtime'!A:AD,17,FALSE)</f>
        <v>0</v>
      </c>
      <c r="AF16" s="82">
        <f t="shared" si="7"/>
        <v>0</v>
      </c>
      <c r="AG16" s="65">
        <v>0</v>
      </c>
      <c r="AH16" s="62">
        <f>VLOOKUP(A:A,'5. Overtime'!A:AD,18,FALSE)</f>
        <v>0</v>
      </c>
      <c r="AI16" s="82">
        <f t="shared" si="8"/>
        <v>0</v>
      </c>
      <c r="AJ16" s="65">
        <v>0</v>
      </c>
      <c r="AK16" s="62">
        <f>VLOOKUP(A:A,'5. Overtime'!A:AD,19,FALSE)</f>
        <v>0</v>
      </c>
      <c r="AL16" s="82">
        <f t="shared" si="9"/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 s="65">
        <f t="shared" si="0"/>
        <v>8</v>
      </c>
      <c r="AY16" s="62">
        <f>VLOOKUP(A:A,'5. Overtime'!A:AD,30,FALSE)</f>
        <v>16</v>
      </c>
      <c r="AZ16" s="82">
        <f t="shared" si="10"/>
        <v>8</v>
      </c>
    </row>
    <row r="17" spans="1:52" customFormat="1" hidden="1">
      <c r="A17" t="s">
        <v>19</v>
      </c>
      <c r="B17" t="s">
        <v>116</v>
      </c>
      <c r="C17" t="s">
        <v>686</v>
      </c>
      <c r="D17">
        <v>10</v>
      </c>
      <c r="E17" s="69">
        <f>VLOOKUP(A:A,'5. Overtime'!A:AD,3,FALSE)</f>
        <v>10</v>
      </c>
      <c r="F17" s="70">
        <f t="shared" si="1"/>
        <v>0</v>
      </c>
      <c r="G17">
        <v>0</v>
      </c>
      <c r="H17" s="69">
        <f>VLOOKUP(A:A,'5. Overtime'!A:AD,4,FALSE)</f>
        <v>0</v>
      </c>
      <c r="I17" s="70">
        <f t="shared" si="2"/>
        <v>0</v>
      </c>
      <c r="J17">
        <v>0</v>
      </c>
      <c r="K17" s="69">
        <f>VLOOKUP(A:A,'5. Overtime'!A:AD,5,FALSE)</f>
        <v>0</v>
      </c>
      <c r="L17" s="70">
        <f t="shared" si="3"/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69">
        <f>VLOOKUP(A:A,'5. Overtime'!A:AD,14,FALSE)</f>
        <v>0</v>
      </c>
      <c r="W17" s="70">
        <f t="shared" si="4"/>
        <v>0</v>
      </c>
      <c r="X17">
        <v>0</v>
      </c>
      <c r="Y17" s="69">
        <f>VLOOKUP(A:A,'5. Overtime'!A:AD,15,FALSE)</f>
        <v>0</v>
      </c>
      <c r="Z17" s="70">
        <f t="shared" si="5"/>
        <v>0</v>
      </c>
      <c r="AA17">
        <v>4</v>
      </c>
      <c r="AB17" s="69">
        <f>VLOOKUP(A:A,'5. Overtime'!A:AD,16,FALSE)</f>
        <v>4</v>
      </c>
      <c r="AC17" s="70">
        <f t="shared" si="6"/>
        <v>0</v>
      </c>
      <c r="AD17">
        <v>0</v>
      </c>
      <c r="AE17" s="69">
        <f>VLOOKUP(A:A,'5. Overtime'!A:AD,17,FALSE)</f>
        <v>0</v>
      </c>
      <c r="AF17" s="70">
        <f t="shared" si="7"/>
        <v>0</v>
      </c>
      <c r="AG17">
        <v>0</v>
      </c>
      <c r="AH17" s="69">
        <f>VLOOKUP(A:A,'5. Overtime'!A:AD,18,FALSE)</f>
        <v>0</v>
      </c>
      <c r="AI17" s="70">
        <f t="shared" si="8"/>
        <v>0</v>
      </c>
      <c r="AJ17">
        <v>0</v>
      </c>
      <c r="AK17" s="69">
        <f>VLOOKUP(A:A,'5. Overtime'!A:AD,19,FALSE)</f>
        <v>0</v>
      </c>
      <c r="AL17" s="70">
        <f t="shared" si="9"/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X17">
        <f t="shared" si="0"/>
        <v>14</v>
      </c>
      <c r="AY17" s="69">
        <f>VLOOKUP(A:A,'5. Overtime'!A:AD,30,FALSE)</f>
        <v>14</v>
      </c>
      <c r="AZ17" s="70">
        <f t="shared" si="10"/>
        <v>0</v>
      </c>
    </row>
    <row r="18" spans="1:52" customFormat="1" hidden="1">
      <c r="A18" t="s">
        <v>18</v>
      </c>
      <c r="B18" t="s">
        <v>106</v>
      </c>
      <c r="C18" t="s">
        <v>686</v>
      </c>
      <c r="D18">
        <v>3.25</v>
      </c>
      <c r="E18" s="69">
        <f>VLOOKUP(A:A,'5. Overtime'!A:AD,3,FALSE)</f>
        <v>3.2500000000000036</v>
      </c>
      <c r="F18" s="70">
        <f t="shared" si="1"/>
        <v>3.5527136788005009E-15</v>
      </c>
      <c r="G18">
        <v>0</v>
      </c>
      <c r="H18" s="69">
        <f>VLOOKUP(A:A,'5. Overtime'!A:AD,4,FALSE)</f>
        <v>0</v>
      </c>
      <c r="I18" s="70">
        <f t="shared" si="2"/>
        <v>0</v>
      </c>
      <c r="J18">
        <v>0</v>
      </c>
      <c r="K18" s="69">
        <f>VLOOKUP(A:A,'5. Overtime'!A:AD,5,FALSE)</f>
        <v>0</v>
      </c>
      <c r="L18" s="70">
        <f t="shared" si="3"/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69">
        <f>VLOOKUP(A:A,'5. Overtime'!A:AD,14,FALSE)</f>
        <v>0</v>
      </c>
      <c r="W18" s="70">
        <f t="shared" si="4"/>
        <v>0</v>
      </c>
      <c r="X18">
        <v>0</v>
      </c>
      <c r="Y18" s="69">
        <f>VLOOKUP(A:A,'5. Overtime'!A:AD,15,FALSE)</f>
        <v>0</v>
      </c>
      <c r="Z18" s="70">
        <f t="shared" si="5"/>
        <v>0</v>
      </c>
      <c r="AA18">
        <v>0</v>
      </c>
      <c r="AB18" s="69">
        <f>VLOOKUP(A:A,'5. Overtime'!A:AD,16,FALSE)</f>
        <v>0</v>
      </c>
      <c r="AC18" s="70">
        <f t="shared" si="6"/>
        <v>0</v>
      </c>
      <c r="AD18">
        <v>2.2200000000000002</v>
      </c>
      <c r="AE18" s="69">
        <f>VLOOKUP(A:A,'5. Overtime'!A:AD,17,FALSE)</f>
        <v>2.2200000000000006</v>
      </c>
      <c r="AF18" s="70">
        <f t="shared" si="7"/>
        <v>0</v>
      </c>
      <c r="AG18">
        <v>0</v>
      </c>
      <c r="AH18" s="69">
        <f>VLOOKUP(A:A,'5. Overtime'!A:AD,18,FALSE)</f>
        <v>0</v>
      </c>
      <c r="AI18" s="70">
        <f t="shared" si="8"/>
        <v>0</v>
      </c>
      <c r="AJ18">
        <v>0</v>
      </c>
      <c r="AK18" s="69">
        <f>VLOOKUP(A:A,'5. Overtime'!A:AD,19,FALSE)</f>
        <v>0</v>
      </c>
      <c r="AL18" s="70">
        <f t="shared" si="9"/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>
        <f t="shared" si="0"/>
        <v>5.4700000000000006</v>
      </c>
      <c r="AY18" s="69">
        <f>VLOOKUP(A:A,'5. Overtime'!A:AD,30,FALSE)</f>
        <v>5.4700000000000042</v>
      </c>
      <c r="AZ18" s="70">
        <f t="shared" si="10"/>
        <v>0</v>
      </c>
    </row>
    <row r="19" spans="1:52" customFormat="1" hidden="1">
      <c r="A19" t="s">
        <v>86</v>
      </c>
      <c r="B19" t="s">
        <v>87</v>
      </c>
      <c r="C19" t="s">
        <v>686</v>
      </c>
      <c r="D19">
        <v>0</v>
      </c>
      <c r="E19" s="69">
        <f>VLOOKUP(A:A,'5. Overtime'!A:AD,3,FALSE)</f>
        <v>0</v>
      </c>
      <c r="F19" s="70">
        <f t="shared" si="1"/>
        <v>0</v>
      </c>
      <c r="G19">
        <v>0</v>
      </c>
      <c r="H19" s="69">
        <f>VLOOKUP(A:A,'5. Overtime'!A:AD,4,FALSE)</f>
        <v>0</v>
      </c>
      <c r="I19" s="70">
        <f t="shared" si="2"/>
        <v>0</v>
      </c>
      <c r="J19">
        <v>0</v>
      </c>
      <c r="K19" s="69">
        <f>VLOOKUP(A:A,'5. Overtime'!A:AD,5,FALSE)</f>
        <v>0</v>
      </c>
      <c r="L19" s="70">
        <f t="shared" si="3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69">
        <f>VLOOKUP(A:A,'5. Overtime'!A:AD,14,FALSE)</f>
        <v>0</v>
      </c>
      <c r="W19" s="70">
        <f t="shared" si="4"/>
        <v>0</v>
      </c>
      <c r="X19">
        <v>6</v>
      </c>
      <c r="Y19" s="69">
        <f>VLOOKUP(A:A,'5. Overtime'!A:AD,15,FALSE)</f>
        <v>6</v>
      </c>
      <c r="Z19" s="70">
        <f t="shared" si="5"/>
        <v>0</v>
      </c>
      <c r="AA19">
        <v>0</v>
      </c>
      <c r="AB19" s="69">
        <f>VLOOKUP(A:A,'5. Overtime'!A:AD,16,FALSE)</f>
        <v>0</v>
      </c>
      <c r="AC19" s="70">
        <f t="shared" si="6"/>
        <v>0</v>
      </c>
      <c r="AD19">
        <v>0</v>
      </c>
      <c r="AE19" s="69">
        <f>VLOOKUP(A:A,'5. Overtime'!A:AD,17,FALSE)</f>
        <v>0</v>
      </c>
      <c r="AF19" s="70">
        <f t="shared" si="7"/>
        <v>0</v>
      </c>
      <c r="AG19">
        <v>0</v>
      </c>
      <c r="AH19" s="69">
        <f>VLOOKUP(A:A,'5. Overtime'!A:AD,18,FALSE)</f>
        <v>0</v>
      </c>
      <c r="AI19" s="70">
        <f t="shared" si="8"/>
        <v>0</v>
      </c>
      <c r="AJ19">
        <v>0</v>
      </c>
      <c r="AK19" s="69">
        <f>VLOOKUP(A:A,'5. Overtime'!A:AD,19,FALSE)</f>
        <v>0</v>
      </c>
      <c r="AL19" s="70">
        <f t="shared" si="9"/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f t="shared" si="0"/>
        <v>6</v>
      </c>
      <c r="AY19" s="69">
        <f>VLOOKUP(A:A,'5. Overtime'!A:AD,30,FALSE)</f>
        <v>6</v>
      </c>
      <c r="AZ19" s="70">
        <f t="shared" si="10"/>
        <v>0</v>
      </c>
    </row>
    <row r="20" spans="1:52">
      <c r="A20" s="65" t="s">
        <v>71</v>
      </c>
      <c r="B20" s="65" t="s">
        <v>118</v>
      </c>
      <c r="C20" s="65" t="s">
        <v>686</v>
      </c>
      <c r="D20" s="67">
        <v>4.0199999999999996</v>
      </c>
      <c r="E20" s="67">
        <f>VLOOKUP(A:A,'5. Overtime'!A:AD,3,FALSE)</f>
        <v>2.15</v>
      </c>
      <c r="F20" s="67">
        <f t="shared" si="1"/>
        <v>-1.8699999999999997</v>
      </c>
      <c r="G20" s="65">
        <v>0</v>
      </c>
      <c r="H20" s="62">
        <f>VLOOKUP(A:A,'5. Overtime'!A:AD,4,FALSE)</f>
        <v>0</v>
      </c>
      <c r="I20" s="82">
        <f t="shared" si="2"/>
        <v>0</v>
      </c>
      <c r="J20" s="65">
        <v>0</v>
      </c>
      <c r="K20" s="62">
        <f>VLOOKUP(A:A,'5. Overtime'!A:AD,5,FALSE)</f>
        <v>0</v>
      </c>
      <c r="L20" s="82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65">
        <v>0</v>
      </c>
      <c r="V20" s="62">
        <f>VLOOKUP(A:A,'5. Overtime'!A:AD,14,FALSE)</f>
        <v>0</v>
      </c>
      <c r="W20" s="82">
        <f t="shared" si="4"/>
        <v>0</v>
      </c>
      <c r="X20" s="65">
        <v>0</v>
      </c>
      <c r="Y20" s="62">
        <f>VLOOKUP(A:A,'5. Overtime'!A:AD,15,FALSE)</f>
        <v>0</v>
      </c>
      <c r="Z20" s="82">
        <f t="shared" si="5"/>
        <v>0</v>
      </c>
      <c r="AA20" s="67">
        <v>2.88</v>
      </c>
      <c r="AB20" s="67">
        <f>VLOOKUP(A:A,'5. Overtime'!A:AD,16,FALSE)</f>
        <v>1.52</v>
      </c>
      <c r="AC20" s="67">
        <f t="shared" si="6"/>
        <v>-1.3599999999999999</v>
      </c>
      <c r="AD20" s="65">
        <v>0</v>
      </c>
      <c r="AE20" s="62">
        <f>VLOOKUP(A:A,'5. Overtime'!A:AD,17,FALSE)</f>
        <v>0</v>
      </c>
      <c r="AF20" s="82">
        <f t="shared" si="7"/>
        <v>0</v>
      </c>
      <c r="AG20" s="65">
        <v>0</v>
      </c>
      <c r="AH20" s="62">
        <f>VLOOKUP(A:A,'5. Overtime'!A:AD,18,FALSE)</f>
        <v>0</v>
      </c>
      <c r="AI20" s="82">
        <f t="shared" si="8"/>
        <v>0</v>
      </c>
      <c r="AJ20" s="65">
        <v>0</v>
      </c>
      <c r="AK20" s="62">
        <f>VLOOKUP(A:A,'5. Overtime'!A:AD,19,FALSE)</f>
        <v>0</v>
      </c>
      <c r="AL20" s="82">
        <f t="shared" si="9"/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X20" s="65">
        <f t="shared" si="0"/>
        <v>6.8999999999999995</v>
      </c>
      <c r="AY20" s="62">
        <f>VLOOKUP(A:A,'5. Overtime'!A:AD,30,FALSE)</f>
        <v>3.67</v>
      </c>
      <c r="AZ20" s="82">
        <f t="shared" si="10"/>
        <v>-3.2299999999999995</v>
      </c>
    </row>
    <row r="21" spans="1:52" customFormat="1" hidden="1">
      <c r="A21" t="s">
        <v>122</v>
      </c>
      <c r="B21" t="s">
        <v>123</v>
      </c>
      <c r="C21" t="s">
        <v>686</v>
      </c>
      <c r="D21">
        <v>8</v>
      </c>
      <c r="E21" s="69">
        <f>VLOOKUP(A:A,'5. Overtime'!A:AD,3,FALSE)</f>
        <v>8</v>
      </c>
      <c r="F21" s="70">
        <f t="shared" si="1"/>
        <v>0</v>
      </c>
      <c r="G21">
        <v>8</v>
      </c>
      <c r="H21" s="69">
        <f>VLOOKUP(A:A,'5. Overtime'!A:AD,4,FALSE)</f>
        <v>8</v>
      </c>
      <c r="I21" s="70">
        <f t="shared" si="2"/>
        <v>0</v>
      </c>
      <c r="J21">
        <v>6</v>
      </c>
      <c r="K21" s="69">
        <f>VLOOKUP(A:A,'5. Overtime'!A:AD,5,FALSE)</f>
        <v>6</v>
      </c>
      <c r="L21" s="70">
        <f t="shared" si="3"/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69">
        <f>VLOOKUP(A:A,'5. Overtime'!A:AD,14,FALSE)</f>
        <v>0</v>
      </c>
      <c r="W21" s="70">
        <f t="shared" si="4"/>
        <v>0</v>
      </c>
      <c r="X21">
        <v>0</v>
      </c>
      <c r="Y21" s="69">
        <f>VLOOKUP(A:A,'5. Overtime'!A:AD,15,FALSE)</f>
        <v>0</v>
      </c>
      <c r="Z21" s="70">
        <f t="shared" si="5"/>
        <v>0</v>
      </c>
      <c r="AA21">
        <v>8</v>
      </c>
      <c r="AB21" s="69">
        <f>VLOOKUP(A:A,'5. Overtime'!A:AD,16,FALSE)</f>
        <v>8</v>
      </c>
      <c r="AC21" s="70">
        <f t="shared" si="6"/>
        <v>0</v>
      </c>
      <c r="AD21">
        <v>0</v>
      </c>
      <c r="AE21" s="69">
        <f>VLOOKUP(A:A,'5. Overtime'!A:AD,17,FALSE)</f>
        <v>0</v>
      </c>
      <c r="AF21" s="70">
        <f t="shared" si="7"/>
        <v>0</v>
      </c>
      <c r="AG21">
        <v>4</v>
      </c>
      <c r="AH21" s="69">
        <f>VLOOKUP(A:A,'5. Overtime'!A:AD,18,FALSE)</f>
        <v>4</v>
      </c>
      <c r="AI21" s="70">
        <f t="shared" si="8"/>
        <v>0</v>
      </c>
      <c r="AJ21">
        <v>8</v>
      </c>
      <c r="AK21" s="69">
        <f>VLOOKUP(A:A,'5. Overtime'!A:AD,19,FALSE)</f>
        <v>8</v>
      </c>
      <c r="AL21" s="70">
        <f t="shared" si="9"/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X21">
        <f t="shared" si="0"/>
        <v>42</v>
      </c>
      <c r="AY21" s="69">
        <f>VLOOKUP(A:A,'5. Overtime'!A:AD,30,FALSE)</f>
        <v>42</v>
      </c>
      <c r="AZ21" s="70">
        <f t="shared" si="10"/>
        <v>0</v>
      </c>
    </row>
    <row r="22" spans="1:52" customFormat="1" hidden="1">
      <c r="A22" t="s">
        <v>47</v>
      </c>
      <c r="B22" t="s">
        <v>96</v>
      </c>
      <c r="C22" t="s">
        <v>686</v>
      </c>
      <c r="D22">
        <v>0</v>
      </c>
      <c r="E22" s="69">
        <f>VLOOKUP(A:A,'5. Overtime'!A:AD,3,FALSE)</f>
        <v>0</v>
      </c>
      <c r="F22" s="70">
        <f t="shared" si="1"/>
        <v>0</v>
      </c>
      <c r="G22">
        <v>0</v>
      </c>
      <c r="H22" s="69">
        <f>VLOOKUP(A:A,'5. Overtime'!A:AD,4,FALSE)</f>
        <v>0</v>
      </c>
      <c r="I22" s="70">
        <f t="shared" si="2"/>
        <v>0</v>
      </c>
      <c r="J22">
        <v>0</v>
      </c>
      <c r="K22" s="69">
        <f>VLOOKUP(A:A,'5. Overtime'!A:AD,5,FALSE)</f>
        <v>0</v>
      </c>
      <c r="L22" s="70">
        <f t="shared" si="3"/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69">
        <f>VLOOKUP(A:A,'5. Overtime'!A:AD,14,FALSE)</f>
        <v>0</v>
      </c>
      <c r="W22" s="70">
        <f t="shared" si="4"/>
        <v>0</v>
      </c>
      <c r="X22">
        <v>8</v>
      </c>
      <c r="Y22" s="69">
        <f>VLOOKUP(A:A,'5. Overtime'!A:AD,15,FALSE)</f>
        <v>8</v>
      </c>
      <c r="Z22" s="70">
        <f t="shared" si="5"/>
        <v>0</v>
      </c>
      <c r="AA22">
        <v>0</v>
      </c>
      <c r="AB22" s="69">
        <f>VLOOKUP(A:A,'5. Overtime'!A:AD,16,FALSE)</f>
        <v>0</v>
      </c>
      <c r="AC22" s="70">
        <f t="shared" si="6"/>
        <v>0</v>
      </c>
      <c r="AD22">
        <v>0</v>
      </c>
      <c r="AE22" s="69">
        <f>VLOOKUP(A:A,'5. Overtime'!A:AD,17,FALSE)</f>
        <v>0</v>
      </c>
      <c r="AF22" s="70">
        <f t="shared" si="7"/>
        <v>0</v>
      </c>
      <c r="AG22">
        <v>0</v>
      </c>
      <c r="AH22" s="69">
        <f>VLOOKUP(A:A,'5. Overtime'!A:AD,18,FALSE)</f>
        <v>0</v>
      </c>
      <c r="AI22" s="70">
        <f t="shared" si="8"/>
        <v>0</v>
      </c>
      <c r="AJ22">
        <v>0</v>
      </c>
      <c r="AK22" s="69">
        <f>VLOOKUP(A:A,'5. Overtime'!A:AD,19,FALSE)</f>
        <v>0</v>
      </c>
      <c r="AL22" s="70">
        <f t="shared" si="9"/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X22">
        <f t="shared" si="0"/>
        <v>8</v>
      </c>
      <c r="AY22" s="69">
        <f>VLOOKUP(A:A,'5. Overtime'!A:AD,30,FALSE)</f>
        <v>8</v>
      </c>
      <c r="AZ22" s="70">
        <f t="shared" si="10"/>
        <v>0</v>
      </c>
    </row>
    <row r="23" spans="1:52" customFormat="1" hidden="1">
      <c r="A23" t="s">
        <v>93</v>
      </c>
      <c r="B23" t="s">
        <v>94</v>
      </c>
      <c r="C23" t="s">
        <v>686</v>
      </c>
      <c r="D23">
        <v>1.25</v>
      </c>
      <c r="E23" s="69">
        <f>VLOOKUP(A:A,'5. Overtime'!A:AD,3,FALSE)</f>
        <v>1.25</v>
      </c>
      <c r="F23" s="70">
        <f t="shared" si="1"/>
        <v>0</v>
      </c>
      <c r="G23">
        <v>0</v>
      </c>
      <c r="H23" s="69">
        <f>VLOOKUP(A:A,'5. Overtime'!A:AD,4,FALSE)</f>
        <v>0</v>
      </c>
      <c r="I23" s="70">
        <f t="shared" si="2"/>
        <v>0</v>
      </c>
      <c r="J23">
        <v>0</v>
      </c>
      <c r="K23" s="69">
        <f>VLOOKUP(A:A,'5. Overtime'!A:AD,5,FALSE)</f>
        <v>0</v>
      </c>
      <c r="L23" s="70">
        <f t="shared" si="3"/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69">
        <f>VLOOKUP(A:A,'5. Overtime'!A:AD,14,FALSE)</f>
        <v>0</v>
      </c>
      <c r="W23" s="70">
        <f t="shared" si="4"/>
        <v>0</v>
      </c>
      <c r="X23">
        <v>0</v>
      </c>
      <c r="Y23" s="69">
        <f>VLOOKUP(A:A,'5. Overtime'!A:AD,15,FALSE)</f>
        <v>0</v>
      </c>
      <c r="Z23" s="70">
        <f t="shared" si="5"/>
        <v>0</v>
      </c>
      <c r="AA23">
        <v>0</v>
      </c>
      <c r="AB23" s="69">
        <f>VLOOKUP(A:A,'5. Overtime'!A:AD,16,FALSE)</f>
        <v>0</v>
      </c>
      <c r="AC23" s="70">
        <f t="shared" si="6"/>
        <v>0</v>
      </c>
      <c r="AD23">
        <v>0</v>
      </c>
      <c r="AE23" s="69">
        <f>VLOOKUP(A:A,'5. Overtime'!A:AD,17,FALSE)</f>
        <v>0</v>
      </c>
      <c r="AF23" s="70">
        <f t="shared" si="7"/>
        <v>0</v>
      </c>
      <c r="AG23">
        <v>0</v>
      </c>
      <c r="AH23" s="69">
        <f>VLOOKUP(A:A,'5. Overtime'!A:AD,18,FALSE)</f>
        <v>0</v>
      </c>
      <c r="AI23" s="70">
        <f t="shared" si="8"/>
        <v>0</v>
      </c>
      <c r="AJ23">
        <v>0</v>
      </c>
      <c r="AK23" s="69">
        <f>VLOOKUP(A:A,'5. Overtime'!A:AD,19,FALSE)</f>
        <v>0</v>
      </c>
      <c r="AL23" s="70">
        <f t="shared" si="9"/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X23">
        <f t="shared" si="0"/>
        <v>1.25</v>
      </c>
      <c r="AY23" s="69">
        <f>VLOOKUP(A:A,'5. Overtime'!A:AD,30,FALSE)</f>
        <v>1.25</v>
      </c>
      <c r="AZ23" s="70">
        <f t="shared" si="10"/>
        <v>0</v>
      </c>
    </row>
    <row r="24" spans="1:52" customFormat="1" hidden="1">
      <c r="A24" t="s">
        <v>76</v>
      </c>
      <c r="B24" t="s">
        <v>135</v>
      </c>
      <c r="C24" t="s">
        <v>686</v>
      </c>
      <c r="D24">
        <v>0</v>
      </c>
      <c r="E24" s="69">
        <f>VLOOKUP(A:A,'5. Overtime'!A:AD,3,FALSE)</f>
        <v>0</v>
      </c>
      <c r="F24" s="70">
        <f t="shared" si="1"/>
        <v>0</v>
      </c>
      <c r="G24">
        <v>8</v>
      </c>
      <c r="H24" s="69">
        <f>VLOOKUP(A:A,'5. Overtime'!A:AD,4,FALSE)</f>
        <v>8</v>
      </c>
      <c r="I24" s="70">
        <f t="shared" si="2"/>
        <v>0</v>
      </c>
      <c r="J24">
        <v>4</v>
      </c>
      <c r="K24" s="69">
        <f>VLOOKUP(A:A,'5. Overtime'!A:AD,5,FALSE)</f>
        <v>4</v>
      </c>
      <c r="L24" s="70">
        <f t="shared" si="3"/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</v>
      </c>
      <c r="V24" s="69">
        <f>VLOOKUP(A:A,'5. Overtime'!A:AD,14,FALSE)</f>
        <v>4</v>
      </c>
      <c r="W24" s="70">
        <f t="shared" si="4"/>
        <v>0</v>
      </c>
      <c r="X24">
        <v>0</v>
      </c>
      <c r="Y24" s="69">
        <f>VLOOKUP(A:A,'5. Overtime'!A:AD,15,FALSE)</f>
        <v>0</v>
      </c>
      <c r="Z24" s="70">
        <f t="shared" si="5"/>
        <v>0</v>
      </c>
      <c r="AA24">
        <v>0</v>
      </c>
      <c r="AB24" s="69">
        <f>VLOOKUP(A:A,'5. Overtime'!A:AD,16,FALSE)</f>
        <v>0</v>
      </c>
      <c r="AC24" s="70">
        <f t="shared" si="6"/>
        <v>0</v>
      </c>
      <c r="AD24">
        <v>0</v>
      </c>
      <c r="AE24" s="69">
        <f>VLOOKUP(A:A,'5. Overtime'!A:AD,17,FALSE)</f>
        <v>0</v>
      </c>
      <c r="AF24" s="70">
        <f t="shared" si="7"/>
        <v>0</v>
      </c>
      <c r="AG24">
        <v>4</v>
      </c>
      <c r="AH24" s="69">
        <f>VLOOKUP(A:A,'5. Overtime'!A:AD,18,FALSE)</f>
        <v>4</v>
      </c>
      <c r="AI24" s="70">
        <f t="shared" si="8"/>
        <v>0</v>
      </c>
      <c r="AJ24">
        <v>8</v>
      </c>
      <c r="AK24" s="69">
        <f>VLOOKUP(A:A,'5. Overtime'!A:AD,19,FALSE)</f>
        <v>8</v>
      </c>
      <c r="AL24" s="70">
        <f t="shared" si="9"/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f t="shared" si="0"/>
        <v>28</v>
      </c>
      <c r="AY24" s="69">
        <f>VLOOKUP(A:A,'5. Overtime'!A:AD,30,FALSE)</f>
        <v>28</v>
      </c>
      <c r="AZ24" s="70">
        <f t="shared" si="10"/>
        <v>0</v>
      </c>
    </row>
    <row r="25" spans="1:52" customFormat="1" hidden="1">
      <c r="A25" t="s">
        <v>35</v>
      </c>
      <c r="B25" t="s">
        <v>36</v>
      </c>
      <c r="C25" t="s">
        <v>686</v>
      </c>
      <c r="D25">
        <v>4</v>
      </c>
      <c r="E25" s="69">
        <f>VLOOKUP(A:A,'5. Overtime'!A:AD,3,FALSE)</f>
        <v>4</v>
      </c>
      <c r="F25" s="70">
        <f t="shared" si="1"/>
        <v>0</v>
      </c>
      <c r="G25">
        <v>0</v>
      </c>
      <c r="H25" s="69">
        <f>VLOOKUP(A:A,'5. Overtime'!A:AD,4,FALSE)</f>
        <v>0</v>
      </c>
      <c r="I25" s="70">
        <f t="shared" si="2"/>
        <v>0</v>
      </c>
      <c r="J25">
        <v>0</v>
      </c>
      <c r="K25" s="69">
        <f>VLOOKUP(A:A,'5. Overtime'!A:AD,5,FALSE)</f>
        <v>0</v>
      </c>
      <c r="L25" s="70">
        <f t="shared" si="3"/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69">
        <f>VLOOKUP(A:A,'5. Overtime'!A:AD,14,FALSE)</f>
        <v>0</v>
      </c>
      <c r="W25" s="70">
        <f t="shared" si="4"/>
        <v>0</v>
      </c>
      <c r="X25">
        <v>0</v>
      </c>
      <c r="Y25" s="69">
        <f>VLOOKUP(A:A,'5. Overtime'!A:AD,15,FALSE)</f>
        <v>0</v>
      </c>
      <c r="Z25" s="70">
        <f t="shared" si="5"/>
        <v>0</v>
      </c>
      <c r="AA25">
        <v>0</v>
      </c>
      <c r="AB25" s="69">
        <f>VLOOKUP(A:A,'5. Overtime'!A:AD,16,FALSE)</f>
        <v>0</v>
      </c>
      <c r="AC25" s="70">
        <f t="shared" si="6"/>
        <v>0</v>
      </c>
      <c r="AD25">
        <v>0</v>
      </c>
      <c r="AE25" s="69">
        <f>VLOOKUP(A:A,'5. Overtime'!A:AD,17,FALSE)</f>
        <v>0</v>
      </c>
      <c r="AF25" s="70">
        <f t="shared" si="7"/>
        <v>0</v>
      </c>
      <c r="AG25">
        <v>0</v>
      </c>
      <c r="AH25" s="69">
        <f>VLOOKUP(A:A,'5. Overtime'!A:AD,18,FALSE)</f>
        <v>0</v>
      </c>
      <c r="AI25" s="70">
        <f t="shared" si="8"/>
        <v>0</v>
      </c>
      <c r="AJ25">
        <v>0</v>
      </c>
      <c r="AK25" s="69">
        <f>VLOOKUP(A:A,'5. Overtime'!A:AD,19,FALSE)</f>
        <v>0</v>
      </c>
      <c r="AL25" s="70">
        <f t="shared" si="9"/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f t="shared" si="0"/>
        <v>4</v>
      </c>
      <c r="AY25" s="69">
        <f>VLOOKUP(A:A,'5. Overtime'!A:AD,30,FALSE)</f>
        <v>4</v>
      </c>
      <c r="AZ25" s="70">
        <f t="shared" si="10"/>
        <v>0</v>
      </c>
    </row>
    <row r="26" spans="1:52" customFormat="1" hidden="1">
      <c r="A26" t="s">
        <v>79</v>
      </c>
      <c r="B26" t="s">
        <v>128</v>
      </c>
      <c r="C26" t="s">
        <v>686</v>
      </c>
      <c r="D26">
        <v>0</v>
      </c>
      <c r="E26" s="69">
        <f>VLOOKUP(A:A,'5. Overtime'!A:AD,3,FALSE)</f>
        <v>0</v>
      </c>
      <c r="F26" s="70">
        <f t="shared" si="1"/>
        <v>0</v>
      </c>
      <c r="G26">
        <v>0</v>
      </c>
      <c r="H26" s="69">
        <f>VLOOKUP(A:A,'5. Overtime'!A:AD,4,FALSE)</f>
        <v>0</v>
      </c>
      <c r="I26" s="70">
        <f t="shared" si="2"/>
        <v>0</v>
      </c>
      <c r="J26">
        <v>0</v>
      </c>
      <c r="K26" s="69">
        <f>VLOOKUP(A:A,'5. Overtime'!A:AD,5,FALSE)</f>
        <v>0</v>
      </c>
      <c r="L26" s="70">
        <f t="shared" si="3"/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69">
        <f>VLOOKUP(A:A,'5. Overtime'!A:AD,14,FALSE)</f>
        <v>0</v>
      </c>
      <c r="W26" s="70">
        <f t="shared" si="4"/>
        <v>0</v>
      </c>
      <c r="X26">
        <v>8</v>
      </c>
      <c r="Y26" s="69">
        <f>VLOOKUP(A:A,'5. Overtime'!A:AD,15,FALSE)</f>
        <v>8</v>
      </c>
      <c r="Z26" s="70">
        <f t="shared" si="5"/>
        <v>0</v>
      </c>
      <c r="AA26">
        <v>0</v>
      </c>
      <c r="AB26" s="69">
        <f>VLOOKUP(A:A,'5. Overtime'!A:AD,16,FALSE)</f>
        <v>0</v>
      </c>
      <c r="AC26" s="70">
        <f t="shared" si="6"/>
        <v>0</v>
      </c>
      <c r="AD26">
        <v>0</v>
      </c>
      <c r="AE26" s="69">
        <f>VLOOKUP(A:A,'5. Overtime'!A:AD,17,FALSE)</f>
        <v>0</v>
      </c>
      <c r="AF26" s="70">
        <f t="shared" si="7"/>
        <v>0</v>
      </c>
      <c r="AG26">
        <v>0</v>
      </c>
      <c r="AH26" s="69">
        <f>VLOOKUP(A:A,'5. Overtime'!A:AD,18,FALSE)</f>
        <v>0</v>
      </c>
      <c r="AI26" s="70">
        <f t="shared" si="8"/>
        <v>0</v>
      </c>
      <c r="AJ26">
        <v>0</v>
      </c>
      <c r="AK26" s="69">
        <f>VLOOKUP(A:A,'5. Overtime'!A:AD,19,FALSE)</f>
        <v>0</v>
      </c>
      <c r="AL26" s="70">
        <f t="shared" si="9"/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X26">
        <f t="shared" si="0"/>
        <v>8</v>
      </c>
      <c r="AY26" s="69">
        <f>VLOOKUP(A:A,'5. Overtime'!A:AD,30,FALSE)</f>
        <v>8</v>
      </c>
      <c r="AZ26" s="70">
        <f t="shared" si="10"/>
        <v>0</v>
      </c>
    </row>
    <row r="27" spans="1:52" customFormat="1" hidden="1">
      <c r="A27" t="s">
        <v>90</v>
      </c>
      <c r="B27" t="s">
        <v>91</v>
      </c>
      <c r="C27" t="s">
        <v>686</v>
      </c>
      <c r="D27">
        <v>0</v>
      </c>
      <c r="E27" s="69">
        <f>VLOOKUP(A:A,'5. Overtime'!A:AD,3,FALSE)</f>
        <v>0</v>
      </c>
      <c r="F27" s="70">
        <f t="shared" si="1"/>
        <v>0</v>
      </c>
      <c r="G27">
        <v>0</v>
      </c>
      <c r="H27" s="69">
        <f>VLOOKUP(A:A,'5. Overtime'!A:AD,4,FALSE)</f>
        <v>0</v>
      </c>
      <c r="I27" s="70">
        <f t="shared" si="2"/>
        <v>0</v>
      </c>
      <c r="J27">
        <v>0</v>
      </c>
      <c r="K27" s="69">
        <f>VLOOKUP(A:A,'5. Overtime'!A:AD,5,FALSE)</f>
        <v>0</v>
      </c>
      <c r="L27" s="70">
        <f t="shared" si="3"/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69">
        <f>VLOOKUP(A:A,'5. Overtime'!A:AD,14,FALSE)</f>
        <v>0</v>
      </c>
      <c r="W27" s="70">
        <f t="shared" si="4"/>
        <v>0</v>
      </c>
      <c r="X27">
        <v>8</v>
      </c>
      <c r="Y27" s="69">
        <f>VLOOKUP(A:A,'5. Overtime'!A:AD,15,FALSE)</f>
        <v>8</v>
      </c>
      <c r="Z27" s="70">
        <f t="shared" si="5"/>
        <v>0</v>
      </c>
      <c r="AA27">
        <v>0</v>
      </c>
      <c r="AB27" s="69">
        <f>VLOOKUP(A:A,'5. Overtime'!A:AD,16,FALSE)</f>
        <v>0</v>
      </c>
      <c r="AC27" s="70">
        <f t="shared" si="6"/>
        <v>0</v>
      </c>
      <c r="AD27">
        <v>0</v>
      </c>
      <c r="AE27" s="69">
        <f>VLOOKUP(A:A,'5. Overtime'!A:AD,17,FALSE)</f>
        <v>0</v>
      </c>
      <c r="AF27" s="70">
        <f t="shared" si="7"/>
        <v>0</v>
      </c>
      <c r="AG27">
        <v>0</v>
      </c>
      <c r="AH27" s="69">
        <f>VLOOKUP(A:A,'5. Overtime'!A:AD,18,FALSE)</f>
        <v>0</v>
      </c>
      <c r="AI27" s="70">
        <f t="shared" si="8"/>
        <v>0</v>
      </c>
      <c r="AJ27">
        <v>0</v>
      </c>
      <c r="AK27" s="69">
        <f>VLOOKUP(A:A,'5. Overtime'!A:AD,19,FALSE)</f>
        <v>0</v>
      </c>
      <c r="AL27" s="70">
        <f t="shared" si="9"/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X27">
        <f t="shared" si="0"/>
        <v>8</v>
      </c>
      <c r="AY27" s="69">
        <f>VLOOKUP(A:A,'5. Overtime'!A:AD,30,FALSE)</f>
        <v>8</v>
      </c>
      <c r="AZ27" s="70">
        <f t="shared" si="10"/>
        <v>0</v>
      </c>
    </row>
    <row r="28" spans="1:52" customFormat="1" hidden="1">
      <c r="A28" t="s">
        <v>50</v>
      </c>
      <c r="B28" t="s">
        <v>100</v>
      </c>
      <c r="C28" t="s">
        <v>686</v>
      </c>
      <c r="D28">
        <v>23.67</v>
      </c>
      <c r="E28" s="69">
        <f>VLOOKUP(A:A,'5. Overtime'!A:AD,3,FALSE)</f>
        <v>23.67</v>
      </c>
      <c r="F28" s="70">
        <f t="shared" si="1"/>
        <v>0</v>
      </c>
      <c r="G28">
        <v>8</v>
      </c>
      <c r="H28" s="69">
        <f>VLOOKUP(A:A,'5. Overtime'!A:AD,4,FALSE)</f>
        <v>8</v>
      </c>
      <c r="I28" s="70">
        <f t="shared" si="2"/>
        <v>0</v>
      </c>
      <c r="J28">
        <v>0</v>
      </c>
      <c r="K28" s="69">
        <f>VLOOKUP(A:A,'5. Overtime'!A:AD,5,FALSE)</f>
        <v>0</v>
      </c>
      <c r="L28" s="70">
        <f t="shared" si="3"/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69">
        <f>VLOOKUP(A:A,'5. Overtime'!A:AD,14,FALSE)</f>
        <v>0</v>
      </c>
      <c r="W28" s="70">
        <f t="shared" si="4"/>
        <v>0</v>
      </c>
      <c r="X28">
        <v>0</v>
      </c>
      <c r="Y28" s="69">
        <f>VLOOKUP(A:A,'5. Overtime'!A:AD,15,FALSE)</f>
        <v>0</v>
      </c>
      <c r="Z28" s="70">
        <f t="shared" si="5"/>
        <v>0</v>
      </c>
      <c r="AA28">
        <v>12</v>
      </c>
      <c r="AB28" s="69">
        <f>VLOOKUP(A:A,'5. Overtime'!A:AD,16,FALSE)</f>
        <v>12</v>
      </c>
      <c r="AC28" s="70">
        <f t="shared" si="6"/>
        <v>0</v>
      </c>
      <c r="AD28">
        <v>0</v>
      </c>
      <c r="AE28" s="69">
        <f>VLOOKUP(A:A,'5. Overtime'!A:AD,17,FALSE)</f>
        <v>0</v>
      </c>
      <c r="AF28" s="70">
        <f t="shared" si="7"/>
        <v>0</v>
      </c>
      <c r="AG28">
        <v>0</v>
      </c>
      <c r="AH28" s="69">
        <f>VLOOKUP(A:A,'5. Overtime'!A:AD,18,FALSE)</f>
        <v>0</v>
      </c>
      <c r="AI28" s="70">
        <f t="shared" si="8"/>
        <v>0</v>
      </c>
      <c r="AJ28">
        <v>8</v>
      </c>
      <c r="AK28" s="69">
        <f>VLOOKUP(A:A,'5. Overtime'!A:AD,19,FALSE)</f>
        <v>8</v>
      </c>
      <c r="AL28" s="70">
        <f t="shared" si="9"/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X28">
        <f t="shared" si="0"/>
        <v>51.67</v>
      </c>
      <c r="AY28" s="69">
        <f>VLOOKUP(A:A,'5. Overtime'!A:AD,30,FALSE)</f>
        <v>51.67</v>
      </c>
      <c r="AZ28" s="70">
        <f t="shared" si="10"/>
        <v>0</v>
      </c>
    </row>
    <row r="29" spans="1:52" customFormat="1" hidden="1">
      <c r="A29" t="s">
        <v>68</v>
      </c>
      <c r="B29" t="s">
        <v>117</v>
      </c>
      <c r="C29" t="s">
        <v>686</v>
      </c>
      <c r="D29">
        <v>4.03</v>
      </c>
      <c r="E29" s="69">
        <f>VLOOKUP(A:A,'5. Overtime'!A:AD,3,FALSE)</f>
        <v>4.0400000000000009</v>
      </c>
      <c r="F29" s="70">
        <f t="shared" si="1"/>
        <v>1.0000000000000675E-2</v>
      </c>
      <c r="G29">
        <v>0</v>
      </c>
      <c r="H29" s="69">
        <f>VLOOKUP(A:A,'5. Overtime'!A:AD,4,FALSE)</f>
        <v>0</v>
      </c>
      <c r="I29" s="70">
        <f t="shared" si="2"/>
        <v>0</v>
      </c>
      <c r="J29">
        <v>0</v>
      </c>
      <c r="K29" s="69">
        <f>VLOOKUP(A:A,'5. Overtime'!A:AD,5,FALSE)</f>
        <v>0</v>
      </c>
      <c r="L29" s="70">
        <f t="shared" si="3"/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69">
        <f>VLOOKUP(A:A,'5. Overtime'!A:AD,14,FALSE)</f>
        <v>0</v>
      </c>
      <c r="W29" s="70">
        <f t="shared" si="4"/>
        <v>0</v>
      </c>
      <c r="X29">
        <v>0</v>
      </c>
      <c r="Y29" s="69">
        <f>VLOOKUP(A:A,'5. Overtime'!A:AD,15,FALSE)</f>
        <v>0</v>
      </c>
      <c r="Z29" s="70">
        <f t="shared" si="5"/>
        <v>0</v>
      </c>
      <c r="AA29">
        <v>0.03</v>
      </c>
      <c r="AB29" s="69">
        <f>VLOOKUP(A:A,'5. Overtime'!A:AD,16,FALSE)</f>
        <v>0</v>
      </c>
      <c r="AC29" s="70">
        <f t="shared" si="6"/>
        <v>-0.03</v>
      </c>
      <c r="AD29">
        <v>0</v>
      </c>
      <c r="AE29" s="69">
        <f>VLOOKUP(A:A,'5. Overtime'!A:AD,17,FALSE)</f>
        <v>0</v>
      </c>
      <c r="AF29" s="70">
        <f t="shared" si="7"/>
        <v>0</v>
      </c>
      <c r="AG29">
        <v>0</v>
      </c>
      <c r="AH29" s="69">
        <f>VLOOKUP(A:A,'5. Overtime'!A:AD,18,FALSE)</f>
        <v>0</v>
      </c>
      <c r="AI29" s="70">
        <f t="shared" si="8"/>
        <v>0</v>
      </c>
      <c r="AJ29">
        <v>0</v>
      </c>
      <c r="AK29" s="69">
        <f>VLOOKUP(A:A,'5. Overtime'!A:AD,19,FALSE)</f>
        <v>0</v>
      </c>
      <c r="AL29" s="70">
        <f t="shared" si="9"/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f t="shared" si="0"/>
        <v>4.0600000000000005</v>
      </c>
      <c r="AY29" s="69">
        <f>VLOOKUP(A:A,'5. Overtime'!A:AD,30,FALSE)</f>
        <v>4.0400000000000009</v>
      </c>
      <c r="AZ29" s="70">
        <f t="shared" si="10"/>
        <v>-1.9999999999999574E-2</v>
      </c>
    </row>
    <row r="30" spans="1:52" customFormat="1" hidden="1">
      <c r="A30" t="s">
        <v>46</v>
      </c>
      <c r="B30" t="s">
        <v>171</v>
      </c>
      <c r="C30" t="s">
        <v>686</v>
      </c>
      <c r="D30">
        <v>4</v>
      </c>
      <c r="E30" s="69">
        <f>VLOOKUP(A:A,'5. Overtime'!A:AD,3,FALSE)</f>
        <v>4</v>
      </c>
      <c r="F30" s="70">
        <f t="shared" si="1"/>
        <v>0</v>
      </c>
      <c r="G30">
        <v>0</v>
      </c>
      <c r="H30" s="69">
        <f>VLOOKUP(A:A,'5. Overtime'!A:AD,4,FALSE)</f>
        <v>0</v>
      </c>
      <c r="I30" s="70">
        <f t="shared" si="2"/>
        <v>0</v>
      </c>
      <c r="J30">
        <v>0</v>
      </c>
      <c r="K30" s="69">
        <f>VLOOKUP(A:A,'5. Overtime'!A:AD,5,FALSE)</f>
        <v>0</v>
      </c>
      <c r="L30" s="70">
        <f t="shared" si="3"/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69">
        <f>VLOOKUP(A:A,'5. Overtime'!A:AD,14,FALSE)</f>
        <v>0</v>
      </c>
      <c r="W30" s="70">
        <f t="shared" si="4"/>
        <v>0</v>
      </c>
      <c r="X30">
        <v>0</v>
      </c>
      <c r="Y30" s="69">
        <f>VLOOKUP(A:A,'5. Overtime'!A:AD,15,FALSE)</f>
        <v>0</v>
      </c>
      <c r="Z30" s="70">
        <f t="shared" si="5"/>
        <v>0</v>
      </c>
      <c r="AA30">
        <v>4</v>
      </c>
      <c r="AB30" s="69">
        <f>VLOOKUP(A:A,'5. Overtime'!A:AD,16,FALSE)</f>
        <v>4</v>
      </c>
      <c r="AC30" s="70">
        <f t="shared" si="6"/>
        <v>0</v>
      </c>
      <c r="AD30">
        <v>0</v>
      </c>
      <c r="AE30" s="69">
        <f>VLOOKUP(A:A,'5. Overtime'!A:AD,17,FALSE)</f>
        <v>0</v>
      </c>
      <c r="AF30" s="70">
        <f t="shared" si="7"/>
        <v>0</v>
      </c>
      <c r="AG30">
        <v>0</v>
      </c>
      <c r="AH30" s="69">
        <f>VLOOKUP(A:A,'5. Overtime'!A:AD,18,FALSE)</f>
        <v>0</v>
      </c>
      <c r="AI30" s="70">
        <f t="shared" si="8"/>
        <v>0</v>
      </c>
      <c r="AJ30">
        <v>0</v>
      </c>
      <c r="AK30" s="69">
        <f>VLOOKUP(A:A,'5. Overtime'!A:AD,19,FALSE)</f>
        <v>0</v>
      </c>
      <c r="AL30" s="70">
        <f t="shared" si="9"/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f t="shared" si="0"/>
        <v>8</v>
      </c>
      <c r="AY30" s="69">
        <f>VLOOKUP(A:A,'5. Overtime'!A:AD,30,FALSE)</f>
        <v>8</v>
      </c>
      <c r="AZ30" s="70">
        <f t="shared" si="10"/>
        <v>0</v>
      </c>
    </row>
    <row r="31" spans="1:52">
      <c r="A31" s="65" t="s">
        <v>43</v>
      </c>
      <c r="B31" s="65" t="s">
        <v>95</v>
      </c>
      <c r="C31" s="65" t="s">
        <v>686</v>
      </c>
      <c r="D31" s="68">
        <v>5.07</v>
      </c>
      <c r="E31" s="68">
        <f>VLOOKUP(A:A,'5. Overtime'!A:AD,3,FALSE)</f>
        <v>1</v>
      </c>
      <c r="F31" s="68">
        <f t="shared" si="1"/>
        <v>-4.07</v>
      </c>
      <c r="G31" s="65">
        <v>0</v>
      </c>
      <c r="H31" s="62">
        <f>VLOOKUP(A:A,'5. Overtime'!A:AD,4,FALSE)</f>
        <v>0</v>
      </c>
      <c r="I31" s="82">
        <f t="shared" si="2"/>
        <v>0</v>
      </c>
      <c r="J31" s="65">
        <v>0</v>
      </c>
      <c r="K31" s="62">
        <f>VLOOKUP(A:A,'5. Overtime'!A:AD,5,FALSE)</f>
        <v>0</v>
      </c>
      <c r="L31" s="82">
        <f t="shared" si="3"/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67">
        <v>-0.45</v>
      </c>
      <c r="V31" s="67">
        <f>VLOOKUP(A:A,'5. Overtime'!A:AD,14,FALSE)</f>
        <v>0</v>
      </c>
      <c r="W31" s="67">
        <f t="shared" si="4"/>
        <v>0.45</v>
      </c>
      <c r="X31" s="67">
        <v>7.38</v>
      </c>
      <c r="Y31" s="67">
        <f>VLOOKUP(A:A,'5. Overtime'!A:AD,15,FALSE)</f>
        <v>8</v>
      </c>
      <c r="Z31" s="67">
        <f t="shared" si="5"/>
        <v>0.62000000000000011</v>
      </c>
      <c r="AA31" s="67">
        <v>0.45</v>
      </c>
      <c r="AB31" s="67">
        <f>VLOOKUP(A:A,'5. Overtime'!A:AD,16,FALSE)</f>
        <v>0</v>
      </c>
      <c r="AC31" s="67">
        <f t="shared" si="6"/>
        <v>-0.45</v>
      </c>
      <c r="AD31" s="67">
        <v>0.62</v>
      </c>
      <c r="AE31" s="67">
        <f>VLOOKUP(A:A,'5. Overtime'!A:AD,17,FALSE)</f>
        <v>0</v>
      </c>
      <c r="AF31" s="67">
        <f t="shared" si="7"/>
        <v>-0.62</v>
      </c>
      <c r="AG31" s="65">
        <v>0</v>
      </c>
      <c r="AH31" s="62">
        <f>VLOOKUP(A:A,'5. Overtime'!A:AD,18,FALSE)</f>
        <v>0</v>
      </c>
      <c r="AI31" s="82">
        <f t="shared" si="8"/>
        <v>0</v>
      </c>
      <c r="AJ31" s="65">
        <v>0</v>
      </c>
      <c r="AK31" s="62">
        <f>VLOOKUP(A:A,'5. Overtime'!A:AD,19,FALSE)</f>
        <v>0</v>
      </c>
      <c r="AL31" s="82">
        <f t="shared" si="9"/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 s="65">
        <f t="shared" si="0"/>
        <v>13.07</v>
      </c>
      <c r="AY31" s="62">
        <f>VLOOKUP(A:A,'5. Overtime'!A:AD,30,FALSE)</f>
        <v>9</v>
      </c>
      <c r="AZ31" s="82">
        <f t="shared" si="10"/>
        <v>-4.07</v>
      </c>
    </row>
    <row r="32" spans="1:52" customFormat="1" hidden="1">
      <c r="A32" t="s">
        <v>73</v>
      </c>
      <c r="B32" t="s">
        <v>134</v>
      </c>
      <c r="C32" t="s">
        <v>686</v>
      </c>
      <c r="D32">
        <v>0</v>
      </c>
      <c r="E32" s="69">
        <f>VLOOKUP(A:A,'5. Overtime'!A:AD,3,FALSE)</f>
        <v>0</v>
      </c>
      <c r="F32" s="70">
        <f t="shared" si="1"/>
        <v>0</v>
      </c>
      <c r="G32">
        <v>7.22</v>
      </c>
      <c r="H32" s="69">
        <f>VLOOKUP(A:A,'5. Overtime'!A:AD,4,FALSE)</f>
        <v>7.22</v>
      </c>
      <c r="I32" s="70">
        <f t="shared" si="2"/>
        <v>0</v>
      </c>
      <c r="J32">
        <v>0</v>
      </c>
      <c r="K32" s="69">
        <f>VLOOKUP(A:A,'5. Overtime'!A:AD,5,FALSE)</f>
        <v>0</v>
      </c>
      <c r="L32" s="70">
        <f t="shared" si="3"/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69">
        <f>VLOOKUP(A:A,'5. Overtime'!A:AD,14,FALSE)</f>
        <v>0</v>
      </c>
      <c r="W32" s="70">
        <f t="shared" si="4"/>
        <v>0</v>
      </c>
      <c r="X32">
        <v>0</v>
      </c>
      <c r="Y32" s="69">
        <f>VLOOKUP(A:A,'5. Overtime'!A:AD,15,FALSE)</f>
        <v>0</v>
      </c>
      <c r="Z32" s="70">
        <f t="shared" si="5"/>
        <v>0</v>
      </c>
      <c r="AA32">
        <v>0</v>
      </c>
      <c r="AB32" s="69">
        <f>VLOOKUP(A:A,'5. Overtime'!A:AD,16,FALSE)</f>
        <v>0</v>
      </c>
      <c r="AC32" s="70">
        <f t="shared" si="6"/>
        <v>0</v>
      </c>
      <c r="AD32">
        <v>0</v>
      </c>
      <c r="AE32" s="69">
        <f>VLOOKUP(A:A,'5. Overtime'!A:AD,17,FALSE)</f>
        <v>0</v>
      </c>
      <c r="AF32" s="70">
        <f t="shared" si="7"/>
        <v>0</v>
      </c>
      <c r="AG32">
        <v>0</v>
      </c>
      <c r="AH32" s="69">
        <f>VLOOKUP(A:A,'5. Overtime'!A:AD,18,FALSE)</f>
        <v>0</v>
      </c>
      <c r="AI32" s="70">
        <f t="shared" si="8"/>
        <v>0</v>
      </c>
      <c r="AJ32">
        <v>0</v>
      </c>
      <c r="AK32" s="69">
        <f>VLOOKUP(A:A,'5. Overtime'!A:AD,19,FALSE)</f>
        <v>0</v>
      </c>
      <c r="AL32" s="70">
        <f t="shared" si="9"/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f t="shared" si="0"/>
        <v>7.22</v>
      </c>
      <c r="AY32" s="69">
        <f>VLOOKUP(A:A,'5. Overtime'!A:AD,30,FALSE)</f>
        <v>7.22</v>
      </c>
      <c r="AZ32" s="70">
        <f t="shared" si="10"/>
        <v>0</v>
      </c>
    </row>
    <row r="33" spans="1:52" customFormat="1" hidden="1">
      <c r="A33" t="s">
        <v>56</v>
      </c>
      <c r="B33" t="s">
        <v>187</v>
      </c>
      <c r="C33" t="s">
        <v>686</v>
      </c>
      <c r="D33">
        <v>10</v>
      </c>
      <c r="E33" s="69">
        <f>VLOOKUP(A:A,'5. Overtime'!A:AD,3,FALSE)</f>
        <v>10</v>
      </c>
      <c r="F33" s="70">
        <f t="shared" si="1"/>
        <v>0</v>
      </c>
      <c r="G33">
        <v>0</v>
      </c>
      <c r="H33" s="69">
        <f>VLOOKUP(A:A,'5. Overtime'!A:AD,4,FALSE)</f>
        <v>0</v>
      </c>
      <c r="I33" s="70">
        <f t="shared" si="2"/>
        <v>0</v>
      </c>
      <c r="J33">
        <v>0</v>
      </c>
      <c r="K33" s="69">
        <f>VLOOKUP(A:A,'5. Overtime'!A:AD,5,FALSE)</f>
        <v>0</v>
      </c>
      <c r="L33" s="70">
        <f t="shared" si="3"/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69">
        <f>VLOOKUP(A:A,'5. Overtime'!A:AD,14,FALSE)</f>
        <v>0</v>
      </c>
      <c r="W33" s="70">
        <f t="shared" si="4"/>
        <v>0</v>
      </c>
      <c r="X33">
        <v>0</v>
      </c>
      <c r="Y33" s="69">
        <f>VLOOKUP(A:A,'5. Overtime'!A:AD,15,FALSE)</f>
        <v>0</v>
      </c>
      <c r="Z33" s="70">
        <f t="shared" si="5"/>
        <v>0</v>
      </c>
      <c r="AA33">
        <v>4</v>
      </c>
      <c r="AB33" s="69">
        <f>VLOOKUP(A:A,'5. Overtime'!A:AD,16,FALSE)</f>
        <v>4</v>
      </c>
      <c r="AC33" s="70">
        <f t="shared" si="6"/>
        <v>0</v>
      </c>
      <c r="AD33">
        <v>0</v>
      </c>
      <c r="AE33" s="69">
        <f>VLOOKUP(A:A,'5. Overtime'!A:AD,17,FALSE)</f>
        <v>0</v>
      </c>
      <c r="AF33" s="70">
        <f t="shared" si="7"/>
        <v>0</v>
      </c>
      <c r="AG33">
        <v>0</v>
      </c>
      <c r="AH33" s="69">
        <f>VLOOKUP(A:A,'5. Overtime'!A:AD,18,FALSE)</f>
        <v>0</v>
      </c>
      <c r="AI33" s="70">
        <f t="shared" si="8"/>
        <v>0</v>
      </c>
      <c r="AJ33">
        <v>0</v>
      </c>
      <c r="AK33" s="69">
        <f>VLOOKUP(A:A,'5. Overtime'!A:AD,19,FALSE)</f>
        <v>0</v>
      </c>
      <c r="AL33" s="70">
        <f t="shared" si="9"/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f t="shared" si="0"/>
        <v>14</v>
      </c>
      <c r="AY33" s="69">
        <f>VLOOKUP(A:A,'5. Overtime'!A:AD,30,FALSE)</f>
        <v>14</v>
      </c>
      <c r="AZ33" s="70">
        <f t="shared" si="10"/>
        <v>0</v>
      </c>
    </row>
    <row r="34" spans="1:52" customFormat="1" hidden="1">
      <c r="A34" t="s">
        <v>147</v>
      </c>
      <c r="B34" t="s">
        <v>178</v>
      </c>
      <c r="C34" t="s">
        <v>686</v>
      </c>
      <c r="D34">
        <v>1.5</v>
      </c>
      <c r="E34" s="69">
        <f>VLOOKUP(A:A,'5. Overtime'!A:AD,3,FALSE)</f>
        <v>1.5</v>
      </c>
      <c r="F34" s="70">
        <f t="shared" si="1"/>
        <v>0</v>
      </c>
      <c r="G34">
        <v>0</v>
      </c>
      <c r="H34" s="69">
        <f>VLOOKUP(A:A,'5. Overtime'!A:AD,4,FALSE)</f>
        <v>0</v>
      </c>
      <c r="I34" s="70">
        <f t="shared" si="2"/>
        <v>0</v>
      </c>
      <c r="J34">
        <v>0</v>
      </c>
      <c r="K34" s="69">
        <f>VLOOKUP(A:A,'5. Overtime'!A:AD,5,FALSE)</f>
        <v>0</v>
      </c>
      <c r="L34" s="70">
        <f t="shared" si="3"/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69">
        <f>VLOOKUP(A:A,'5. Overtime'!A:AD,14,FALSE)</f>
        <v>0</v>
      </c>
      <c r="W34" s="70">
        <f t="shared" si="4"/>
        <v>0</v>
      </c>
      <c r="X34">
        <v>0</v>
      </c>
      <c r="Y34" s="69">
        <f>VLOOKUP(A:A,'5. Overtime'!A:AD,15,FALSE)</f>
        <v>0</v>
      </c>
      <c r="Z34" s="70">
        <f t="shared" si="5"/>
        <v>0</v>
      </c>
      <c r="AA34">
        <v>0.5</v>
      </c>
      <c r="AB34" s="69">
        <f>VLOOKUP(A:A,'5. Overtime'!A:AD,16,FALSE)</f>
        <v>0.5</v>
      </c>
      <c r="AC34" s="70">
        <f t="shared" si="6"/>
        <v>0</v>
      </c>
      <c r="AD34">
        <v>0</v>
      </c>
      <c r="AE34" s="69">
        <f>VLOOKUP(A:A,'5. Overtime'!A:AD,17,FALSE)</f>
        <v>0</v>
      </c>
      <c r="AF34" s="70">
        <f t="shared" si="7"/>
        <v>0</v>
      </c>
      <c r="AG34">
        <v>0</v>
      </c>
      <c r="AH34" s="69">
        <f>VLOOKUP(A:A,'5. Overtime'!A:AD,18,FALSE)</f>
        <v>0</v>
      </c>
      <c r="AI34" s="70">
        <f t="shared" si="8"/>
        <v>0</v>
      </c>
      <c r="AJ34">
        <v>0</v>
      </c>
      <c r="AK34" s="69">
        <f>VLOOKUP(A:A,'5. Overtime'!A:AD,19,FALSE)</f>
        <v>0</v>
      </c>
      <c r="AL34" s="70">
        <f t="shared" si="9"/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f t="shared" si="0"/>
        <v>2</v>
      </c>
      <c r="AY34" s="69">
        <f>VLOOKUP(A:A,'5. Overtime'!A:AD,30,FALSE)</f>
        <v>2</v>
      </c>
      <c r="AZ34" s="70">
        <f t="shared" si="10"/>
        <v>0</v>
      </c>
    </row>
    <row r="35" spans="1:52" customFormat="1" hidden="1">
      <c r="A35" t="s">
        <v>44</v>
      </c>
      <c r="B35" t="s">
        <v>45</v>
      </c>
      <c r="C35" t="s">
        <v>686</v>
      </c>
      <c r="D35">
        <v>15.03</v>
      </c>
      <c r="E35" s="69">
        <f>VLOOKUP(A:A,'5. Overtime'!A:AD,3,FALSE)</f>
        <v>15.03</v>
      </c>
      <c r="F35" s="70">
        <f t="shared" si="1"/>
        <v>0</v>
      </c>
      <c r="G35">
        <v>0</v>
      </c>
      <c r="H35" s="69">
        <f>VLOOKUP(A:A,'5. Overtime'!A:AD,4,FALSE)</f>
        <v>0</v>
      </c>
      <c r="I35" s="70">
        <f t="shared" si="2"/>
        <v>0</v>
      </c>
      <c r="J35">
        <v>0</v>
      </c>
      <c r="K35" s="69">
        <f>VLOOKUP(A:A,'5. Overtime'!A:AD,5,FALSE)</f>
        <v>0</v>
      </c>
      <c r="L35" s="70">
        <f t="shared" si="3"/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69">
        <f>VLOOKUP(A:A,'5. Overtime'!A:AD,14,FALSE)</f>
        <v>0</v>
      </c>
      <c r="W35" s="70">
        <f t="shared" si="4"/>
        <v>0</v>
      </c>
      <c r="X35">
        <v>0</v>
      </c>
      <c r="Y35" s="69">
        <f>VLOOKUP(A:A,'5. Overtime'!A:AD,15,FALSE)</f>
        <v>0</v>
      </c>
      <c r="Z35" s="70">
        <f t="shared" si="5"/>
        <v>0</v>
      </c>
      <c r="AA35">
        <v>1.28</v>
      </c>
      <c r="AB35" s="69">
        <f>VLOOKUP(A:A,'5. Overtime'!A:AD,16,FALSE)</f>
        <v>1.28</v>
      </c>
      <c r="AC35" s="70">
        <f t="shared" si="6"/>
        <v>0</v>
      </c>
      <c r="AD35">
        <v>0</v>
      </c>
      <c r="AE35" s="69">
        <f>VLOOKUP(A:A,'5. Overtime'!A:AD,17,FALSE)</f>
        <v>0</v>
      </c>
      <c r="AF35" s="70">
        <f t="shared" si="7"/>
        <v>0</v>
      </c>
      <c r="AG35">
        <v>0</v>
      </c>
      <c r="AH35" s="69">
        <f>VLOOKUP(A:A,'5. Overtime'!A:AD,18,FALSE)</f>
        <v>0</v>
      </c>
      <c r="AI35" s="70">
        <f t="shared" si="8"/>
        <v>0</v>
      </c>
      <c r="AJ35">
        <v>0</v>
      </c>
      <c r="AK35" s="69">
        <f>VLOOKUP(A:A,'5. Overtime'!A:AD,19,FALSE)</f>
        <v>0</v>
      </c>
      <c r="AL35" s="70">
        <f t="shared" si="9"/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f t="shared" si="0"/>
        <v>16.309999999999999</v>
      </c>
      <c r="AY35" s="69">
        <f>VLOOKUP(A:A,'5. Overtime'!A:AD,30,FALSE)</f>
        <v>16.309999999999999</v>
      </c>
      <c r="AZ35" s="70">
        <f t="shared" si="10"/>
        <v>0</v>
      </c>
    </row>
    <row r="36" spans="1:52" customFormat="1" hidden="1">
      <c r="A36" t="s">
        <v>66</v>
      </c>
      <c r="B36" t="s">
        <v>115</v>
      </c>
      <c r="C36" t="s">
        <v>686</v>
      </c>
      <c r="D36">
        <v>5</v>
      </c>
      <c r="E36" s="69">
        <f>VLOOKUP(A:A,'5. Overtime'!A:AD,3,FALSE)</f>
        <v>5</v>
      </c>
      <c r="F36" s="70">
        <f t="shared" si="1"/>
        <v>0</v>
      </c>
      <c r="G36">
        <v>0</v>
      </c>
      <c r="H36" s="69">
        <f>VLOOKUP(A:A,'5. Overtime'!A:AD,4,FALSE)</f>
        <v>0</v>
      </c>
      <c r="I36" s="70">
        <f t="shared" si="2"/>
        <v>0</v>
      </c>
      <c r="J36">
        <v>0</v>
      </c>
      <c r="K36" s="69">
        <f>VLOOKUP(A:A,'5. Overtime'!A:AD,5,FALSE)</f>
        <v>0</v>
      </c>
      <c r="L36" s="70">
        <f t="shared" si="3"/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69">
        <f>VLOOKUP(A:A,'5. Overtime'!A:AD,14,FALSE)</f>
        <v>0</v>
      </c>
      <c r="W36" s="70">
        <f t="shared" si="4"/>
        <v>0</v>
      </c>
      <c r="X36">
        <v>0</v>
      </c>
      <c r="Y36" s="69">
        <f>VLOOKUP(A:A,'5. Overtime'!A:AD,15,FALSE)</f>
        <v>0</v>
      </c>
      <c r="Z36" s="70">
        <f t="shared" si="5"/>
        <v>0</v>
      </c>
      <c r="AA36">
        <v>0</v>
      </c>
      <c r="AB36" s="69">
        <f>VLOOKUP(A:A,'5. Overtime'!A:AD,16,FALSE)</f>
        <v>0</v>
      </c>
      <c r="AC36" s="70">
        <f t="shared" si="6"/>
        <v>0</v>
      </c>
      <c r="AD36">
        <v>0</v>
      </c>
      <c r="AE36" s="69">
        <f>VLOOKUP(A:A,'5. Overtime'!A:AD,17,FALSE)</f>
        <v>0</v>
      </c>
      <c r="AF36" s="70">
        <f t="shared" si="7"/>
        <v>0</v>
      </c>
      <c r="AG36">
        <v>0</v>
      </c>
      <c r="AH36" s="69">
        <f>VLOOKUP(A:A,'5. Overtime'!A:AD,18,FALSE)</f>
        <v>0</v>
      </c>
      <c r="AI36" s="70">
        <f t="shared" si="8"/>
        <v>0</v>
      </c>
      <c r="AJ36">
        <v>0</v>
      </c>
      <c r="AK36" s="69">
        <f>VLOOKUP(A:A,'5. Overtime'!A:AD,19,FALSE)</f>
        <v>0</v>
      </c>
      <c r="AL36" s="70">
        <f t="shared" si="9"/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f t="shared" si="0"/>
        <v>5</v>
      </c>
      <c r="AY36" s="69">
        <f>VLOOKUP(A:A,'5. Overtime'!A:AD,30,FALSE)</f>
        <v>5</v>
      </c>
      <c r="AZ36" s="70">
        <f t="shared" si="10"/>
        <v>0</v>
      </c>
    </row>
    <row r="37" spans="1:52" customFormat="1" hidden="1">
      <c r="A37" t="s">
        <v>39</v>
      </c>
      <c r="B37" t="s">
        <v>132</v>
      </c>
      <c r="C37" t="s">
        <v>686</v>
      </c>
      <c r="D37">
        <v>10.27</v>
      </c>
      <c r="E37" s="69">
        <f>VLOOKUP(A:A,'5. Overtime'!A:AD,3,FALSE)</f>
        <v>10.27</v>
      </c>
      <c r="F37" s="70">
        <f t="shared" si="1"/>
        <v>0</v>
      </c>
      <c r="G37">
        <v>0</v>
      </c>
      <c r="H37" s="69">
        <f>VLOOKUP(A:A,'5. Overtime'!A:AD,4,FALSE)</f>
        <v>0</v>
      </c>
      <c r="I37" s="70">
        <f t="shared" si="2"/>
        <v>0</v>
      </c>
      <c r="J37">
        <v>0</v>
      </c>
      <c r="K37" s="69">
        <f>VLOOKUP(A:A,'5. Overtime'!A:AD,5,FALSE)</f>
        <v>0</v>
      </c>
      <c r="L37" s="70">
        <f t="shared" si="3"/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69">
        <f>VLOOKUP(A:A,'5. Overtime'!A:AD,14,FALSE)</f>
        <v>0</v>
      </c>
      <c r="W37" s="70">
        <f t="shared" si="4"/>
        <v>0</v>
      </c>
      <c r="X37">
        <v>0</v>
      </c>
      <c r="Y37" s="69">
        <f>VLOOKUP(A:A,'5. Overtime'!A:AD,15,FALSE)</f>
        <v>0</v>
      </c>
      <c r="Z37" s="70">
        <f t="shared" si="5"/>
        <v>0</v>
      </c>
      <c r="AA37">
        <v>0</v>
      </c>
      <c r="AB37" s="69">
        <f>VLOOKUP(A:A,'5. Overtime'!A:AD,16,FALSE)</f>
        <v>0</v>
      </c>
      <c r="AC37" s="70">
        <f t="shared" si="6"/>
        <v>0</v>
      </c>
      <c r="AD37">
        <v>0</v>
      </c>
      <c r="AE37" s="69">
        <f>VLOOKUP(A:A,'5. Overtime'!A:AD,17,FALSE)</f>
        <v>0</v>
      </c>
      <c r="AF37" s="70">
        <f t="shared" si="7"/>
        <v>0</v>
      </c>
      <c r="AG37">
        <v>0</v>
      </c>
      <c r="AH37" s="69">
        <f>VLOOKUP(A:A,'5. Overtime'!A:AD,18,FALSE)</f>
        <v>0</v>
      </c>
      <c r="AI37" s="70">
        <f t="shared" si="8"/>
        <v>0</v>
      </c>
      <c r="AJ37">
        <v>0</v>
      </c>
      <c r="AK37" s="69">
        <f>VLOOKUP(A:A,'5. Overtime'!A:AD,19,FALSE)</f>
        <v>0</v>
      </c>
      <c r="AL37" s="70">
        <f t="shared" si="9"/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f t="shared" si="0"/>
        <v>10.27</v>
      </c>
      <c r="AY37" s="69">
        <f>VLOOKUP(A:A,'5. Overtime'!A:AD,30,FALSE)</f>
        <v>10.27</v>
      </c>
      <c r="AZ37" s="70">
        <f t="shared" si="10"/>
        <v>0</v>
      </c>
    </row>
    <row r="38" spans="1:52" customFormat="1" hidden="1">
      <c r="A38" t="s">
        <v>74</v>
      </c>
      <c r="B38" t="s">
        <v>75</v>
      </c>
      <c r="C38" t="s">
        <v>686</v>
      </c>
      <c r="D38">
        <v>2.83</v>
      </c>
      <c r="E38" s="69">
        <f>VLOOKUP(A:A,'5. Overtime'!A:AD,3,FALSE)</f>
        <v>2.8299999999999983</v>
      </c>
      <c r="F38" s="70">
        <f t="shared" si="1"/>
        <v>0</v>
      </c>
      <c r="G38">
        <v>7.22</v>
      </c>
      <c r="H38" s="69">
        <f>VLOOKUP(A:A,'5. Overtime'!A:AD,4,FALSE)</f>
        <v>7.2200000000000006</v>
      </c>
      <c r="I38" s="70">
        <f t="shared" si="2"/>
        <v>0</v>
      </c>
      <c r="J38">
        <v>0</v>
      </c>
      <c r="K38" s="69">
        <f>VLOOKUP(A:A,'5. Overtime'!A:AD,5,FALSE)</f>
        <v>0</v>
      </c>
      <c r="L38" s="70">
        <f t="shared" si="3"/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69">
        <f>VLOOKUP(A:A,'5. Overtime'!A:AD,14,FALSE)</f>
        <v>0</v>
      </c>
      <c r="W38" s="70">
        <f t="shared" si="4"/>
        <v>0</v>
      </c>
      <c r="X38">
        <v>0</v>
      </c>
      <c r="Y38" s="69">
        <f>VLOOKUP(A:A,'5. Overtime'!A:AD,15,FALSE)</f>
        <v>0</v>
      </c>
      <c r="Z38" s="70">
        <f t="shared" si="5"/>
        <v>0</v>
      </c>
      <c r="AA38">
        <v>0</v>
      </c>
      <c r="AB38" s="69">
        <f>VLOOKUP(A:A,'5. Overtime'!A:AD,16,FALSE)</f>
        <v>0</v>
      </c>
      <c r="AC38" s="70">
        <f t="shared" si="6"/>
        <v>0</v>
      </c>
      <c r="AD38">
        <v>0</v>
      </c>
      <c r="AE38" s="69">
        <f>VLOOKUP(A:A,'5. Overtime'!A:AD,17,FALSE)</f>
        <v>0</v>
      </c>
      <c r="AF38" s="70">
        <f t="shared" si="7"/>
        <v>0</v>
      </c>
      <c r="AG38">
        <v>0</v>
      </c>
      <c r="AH38" s="69">
        <f>VLOOKUP(A:A,'5. Overtime'!A:AD,18,FALSE)</f>
        <v>0</v>
      </c>
      <c r="AI38" s="70">
        <f t="shared" si="8"/>
        <v>0</v>
      </c>
      <c r="AJ38">
        <v>0</v>
      </c>
      <c r="AK38" s="69">
        <f>VLOOKUP(A:A,'5. Overtime'!A:AD,19,FALSE)</f>
        <v>0</v>
      </c>
      <c r="AL38" s="70">
        <f t="shared" si="9"/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f t="shared" si="0"/>
        <v>10.050000000000001</v>
      </c>
      <c r="AY38" s="69">
        <f>VLOOKUP(A:A,'5. Overtime'!A:AD,30,FALSE)</f>
        <v>10.049999999999999</v>
      </c>
      <c r="AZ38" s="70">
        <f t="shared" si="10"/>
        <v>0</v>
      </c>
    </row>
    <row r="39" spans="1:52" customFormat="1" hidden="1">
      <c r="A39" t="s">
        <v>69</v>
      </c>
      <c r="B39" t="s">
        <v>658</v>
      </c>
      <c r="C39" t="s">
        <v>686</v>
      </c>
      <c r="D39">
        <v>4</v>
      </c>
      <c r="E39" s="69">
        <f>VLOOKUP(A:A,'5. Overtime'!A:AD,3,FALSE)</f>
        <v>4</v>
      </c>
      <c r="F39" s="70">
        <f t="shared" si="1"/>
        <v>0</v>
      </c>
      <c r="G39">
        <v>0</v>
      </c>
      <c r="H39" s="69">
        <f>VLOOKUP(A:A,'5. Overtime'!A:AD,4,FALSE)</f>
        <v>0</v>
      </c>
      <c r="I39" s="70">
        <f t="shared" si="2"/>
        <v>0</v>
      </c>
      <c r="J39">
        <v>0</v>
      </c>
      <c r="K39" s="69">
        <f>VLOOKUP(A:A,'5. Overtime'!A:AD,5,FALSE)</f>
        <v>0</v>
      </c>
      <c r="L39" s="70">
        <f t="shared" si="3"/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69">
        <f>VLOOKUP(A:A,'5. Overtime'!A:AD,14,FALSE)</f>
        <v>0</v>
      </c>
      <c r="W39" s="70">
        <f t="shared" si="4"/>
        <v>0</v>
      </c>
      <c r="X39">
        <v>0</v>
      </c>
      <c r="Y39" s="69">
        <f>VLOOKUP(A:A,'5. Overtime'!A:AD,15,FALSE)</f>
        <v>0</v>
      </c>
      <c r="Z39" s="70">
        <f t="shared" si="5"/>
        <v>0</v>
      </c>
      <c r="AA39">
        <v>0</v>
      </c>
      <c r="AB39" s="69">
        <f>VLOOKUP(A:A,'5. Overtime'!A:AD,16,FALSE)</f>
        <v>0</v>
      </c>
      <c r="AC39" s="70">
        <f t="shared" si="6"/>
        <v>0</v>
      </c>
      <c r="AD39">
        <v>0</v>
      </c>
      <c r="AE39" s="69">
        <f>VLOOKUP(A:A,'5. Overtime'!A:AD,17,FALSE)</f>
        <v>0</v>
      </c>
      <c r="AF39" s="70">
        <f t="shared" si="7"/>
        <v>0</v>
      </c>
      <c r="AG39">
        <v>0</v>
      </c>
      <c r="AH39" s="69">
        <f>VLOOKUP(A:A,'5. Overtime'!A:AD,18,FALSE)</f>
        <v>0</v>
      </c>
      <c r="AI39" s="70">
        <f t="shared" si="8"/>
        <v>0</v>
      </c>
      <c r="AJ39">
        <v>0</v>
      </c>
      <c r="AK39" s="69">
        <f>VLOOKUP(A:A,'5. Overtime'!A:AD,19,FALSE)</f>
        <v>0</v>
      </c>
      <c r="AL39" s="70">
        <f t="shared" si="9"/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X39">
        <f t="shared" si="0"/>
        <v>4</v>
      </c>
      <c r="AY39" s="69">
        <f>VLOOKUP(A:A,'5. Overtime'!A:AD,30,FALSE)</f>
        <v>4</v>
      </c>
      <c r="AZ39" s="70">
        <f t="shared" si="10"/>
        <v>0</v>
      </c>
    </row>
    <row r="40" spans="1:52" customFormat="1" hidden="1">
      <c r="A40" t="s">
        <v>67</v>
      </c>
      <c r="B40" t="s">
        <v>163</v>
      </c>
      <c r="C40" t="s">
        <v>686</v>
      </c>
      <c r="D40">
        <v>0</v>
      </c>
      <c r="E40" s="69" t="e">
        <f>VLOOKUP(A:A,'5. Overtime'!A:AD,3,FALSE)</f>
        <v>#N/A</v>
      </c>
      <c r="F40" s="70" t="e">
        <f t="shared" si="1"/>
        <v>#N/A</v>
      </c>
      <c r="G40">
        <v>8</v>
      </c>
      <c r="H40" s="69" t="e">
        <f>VLOOKUP(A:A,'5. Overtime'!A:AD,4,FALSE)</f>
        <v>#N/A</v>
      </c>
      <c r="I40" s="70" t="e">
        <f t="shared" si="2"/>
        <v>#N/A</v>
      </c>
      <c r="J40">
        <v>10.42</v>
      </c>
      <c r="K40" s="69" t="e">
        <f>VLOOKUP(A:A,'5. Overtime'!A:AD,5,FALSE)</f>
        <v>#N/A</v>
      </c>
      <c r="L40" s="70" t="e">
        <f t="shared" si="3"/>
        <v>#N/A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69" t="e">
        <f>VLOOKUP(A:A,'5. Overtime'!A:AD,14,FALSE)</f>
        <v>#N/A</v>
      </c>
      <c r="W40" s="70" t="e">
        <f t="shared" si="4"/>
        <v>#N/A</v>
      </c>
      <c r="X40">
        <v>0</v>
      </c>
      <c r="Y40" s="69" t="e">
        <f>VLOOKUP(A:A,'5. Overtime'!A:AD,15,FALSE)</f>
        <v>#N/A</v>
      </c>
      <c r="Z40" s="70" t="e">
        <f t="shared" si="5"/>
        <v>#N/A</v>
      </c>
      <c r="AA40">
        <v>0</v>
      </c>
      <c r="AB40" s="69" t="e">
        <f>VLOOKUP(A:A,'5. Overtime'!A:AD,16,FALSE)</f>
        <v>#N/A</v>
      </c>
      <c r="AC40" s="70" t="e">
        <f t="shared" si="6"/>
        <v>#N/A</v>
      </c>
      <c r="AD40">
        <v>0</v>
      </c>
      <c r="AE40" s="69" t="e">
        <f>VLOOKUP(A:A,'5. Overtime'!A:AD,17,FALSE)</f>
        <v>#N/A</v>
      </c>
      <c r="AF40" s="70" t="e">
        <f t="shared" si="7"/>
        <v>#N/A</v>
      </c>
      <c r="AG40">
        <v>4</v>
      </c>
      <c r="AH40" s="69" t="e">
        <f>VLOOKUP(A:A,'5. Overtime'!A:AD,18,FALSE)</f>
        <v>#N/A</v>
      </c>
      <c r="AI40" s="70" t="e">
        <f t="shared" si="8"/>
        <v>#N/A</v>
      </c>
      <c r="AJ40">
        <v>7.6</v>
      </c>
      <c r="AK40" s="69" t="e">
        <f>VLOOKUP(A:A,'5. Overtime'!A:AD,19,FALSE)</f>
        <v>#N/A</v>
      </c>
      <c r="AL40" s="70" t="e">
        <f t="shared" si="9"/>
        <v>#N/A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f t="shared" si="0"/>
        <v>30.02</v>
      </c>
      <c r="AY40" s="69" t="e">
        <f>VLOOKUP(A:A,'5. Overtime'!A:AD,30,FALSE)</f>
        <v>#N/A</v>
      </c>
      <c r="AZ40" s="70" t="e">
        <f t="shared" si="10"/>
        <v>#N/A</v>
      </c>
    </row>
    <row r="41" spans="1:52">
      <c r="A41" s="65" t="s">
        <v>104</v>
      </c>
      <c r="B41" s="65" t="s">
        <v>105</v>
      </c>
      <c r="C41" s="65" t="s">
        <v>686</v>
      </c>
      <c r="D41" s="68">
        <v>4.37</v>
      </c>
      <c r="E41" s="68">
        <f>VLOOKUP(A:A,'5. Overtime'!A:AD,3,FALSE)</f>
        <v>4.3599999999999994</v>
      </c>
      <c r="F41" s="68">
        <f t="shared" si="1"/>
        <v>-1.0000000000000675E-2</v>
      </c>
      <c r="G41" s="65">
        <v>0</v>
      </c>
      <c r="H41" s="62">
        <f>VLOOKUP(A:A,'5. Overtime'!A:AD,4,FALSE)</f>
        <v>0</v>
      </c>
      <c r="I41" s="82">
        <f t="shared" si="2"/>
        <v>0</v>
      </c>
      <c r="J41" s="65">
        <v>0</v>
      </c>
      <c r="K41" s="62">
        <f>VLOOKUP(A:A,'5. Overtime'!A:AD,5,FALSE)</f>
        <v>0</v>
      </c>
      <c r="L41" s="82">
        <f t="shared" si="3"/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65">
        <v>0</v>
      </c>
      <c r="V41" s="62">
        <f>VLOOKUP(A:A,'5. Overtime'!A:AD,14,FALSE)</f>
        <v>0</v>
      </c>
      <c r="W41" s="82">
        <f t="shared" si="4"/>
        <v>0</v>
      </c>
      <c r="X41" s="65">
        <v>0</v>
      </c>
      <c r="Y41" s="62">
        <f>VLOOKUP(A:A,'5. Overtime'!A:AD,15,FALSE)</f>
        <v>0</v>
      </c>
      <c r="Z41" s="82">
        <f t="shared" si="5"/>
        <v>0</v>
      </c>
      <c r="AA41" s="67">
        <v>0.37</v>
      </c>
      <c r="AB41" s="67">
        <f>VLOOKUP(A:A,'5. Overtime'!A:AD,16,FALSE)</f>
        <v>0</v>
      </c>
      <c r="AC41" s="67">
        <f t="shared" si="6"/>
        <v>-0.37</v>
      </c>
      <c r="AD41" s="65">
        <v>0</v>
      </c>
      <c r="AE41" s="62">
        <f>VLOOKUP(A:A,'5. Overtime'!A:AD,17,FALSE)</f>
        <v>0</v>
      </c>
      <c r="AF41" s="82">
        <f t="shared" si="7"/>
        <v>0</v>
      </c>
      <c r="AG41" s="65">
        <v>0</v>
      </c>
      <c r="AH41" s="62">
        <f>VLOOKUP(A:A,'5. Overtime'!A:AD,18,FALSE)</f>
        <v>0</v>
      </c>
      <c r="AI41" s="82">
        <f t="shared" si="8"/>
        <v>0</v>
      </c>
      <c r="AJ41" s="65">
        <v>0</v>
      </c>
      <c r="AK41" s="62">
        <f>VLOOKUP(A:A,'5. Overtime'!A:AD,19,FALSE)</f>
        <v>0</v>
      </c>
      <c r="AL41" s="82">
        <f t="shared" si="9"/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 s="65">
        <f t="shared" si="0"/>
        <v>4.74</v>
      </c>
      <c r="AY41" s="62">
        <f>VLOOKUP(A:A,'5. Overtime'!A:AD,30,FALSE)</f>
        <v>4.3599999999999994</v>
      </c>
      <c r="AZ41" s="82">
        <f t="shared" si="10"/>
        <v>-0.38000000000000078</v>
      </c>
    </row>
    <row r="42" spans="1:52" customFormat="1" hidden="1">
      <c r="A42" t="s">
        <v>145</v>
      </c>
      <c r="B42" t="s">
        <v>146</v>
      </c>
      <c r="C42" t="s">
        <v>686</v>
      </c>
      <c r="D42">
        <v>0</v>
      </c>
      <c r="E42" s="69">
        <f>VLOOKUP(A:A,'5. Overtime'!A:AD,3,FALSE)</f>
        <v>0</v>
      </c>
      <c r="F42" s="70">
        <f t="shared" si="1"/>
        <v>0</v>
      </c>
      <c r="G42">
        <v>0</v>
      </c>
      <c r="H42" s="69">
        <f>VLOOKUP(A:A,'5. Overtime'!A:AD,4,FALSE)</f>
        <v>0</v>
      </c>
      <c r="I42" s="70">
        <f t="shared" si="2"/>
        <v>0</v>
      </c>
      <c r="J42">
        <v>0</v>
      </c>
      <c r="K42" s="69">
        <f>VLOOKUP(A:A,'5. Overtime'!A:AD,5,FALSE)</f>
        <v>0</v>
      </c>
      <c r="L42" s="70">
        <f t="shared" si="3"/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0.5</v>
      </c>
      <c r="V42" s="69">
        <f>VLOOKUP(A:A,'5. Overtime'!A:AD,14,FALSE)</f>
        <v>0.5</v>
      </c>
      <c r="W42" s="70">
        <f t="shared" si="4"/>
        <v>0</v>
      </c>
      <c r="X42">
        <v>0</v>
      </c>
      <c r="Y42" s="69">
        <f>VLOOKUP(A:A,'5. Overtime'!A:AD,15,FALSE)</f>
        <v>0</v>
      </c>
      <c r="Z42" s="70">
        <f t="shared" si="5"/>
        <v>0</v>
      </c>
      <c r="AA42">
        <v>0</v>
      </c>
      <c r="AB42" s="69">
        <f>VLOOKUP(A:A,'5. Overtime'!A:AD,16,FALSE)</f>
        <v>0</v>
      </c>
      <c r="AC42" s="70">
        <f t="shared" si="6"/>
        <v>0</v>
      </c>
      <c r="AD42">
        <v>0</v>
      </c>
      <c r="AE42" s="69">
        <f>VLOOKUP(A:A,'5. Overtime'!A:AD,17,FALSE)</f>
        <v>0</v>
      </c>
      <c r="AF42" s="70">
        <f t="shared" si="7"/>
        <v>0</v>
      </c>
      <c r="AG42">
        <v>0</v>
      </c>
      <c r="AH42" s="69">
        <f>VLOOKUP(A:A,'5. Overtime'!A:AD,18,FALSE)</f>
        <v>0</v>
      </c>
      <c r="AI42" s="70">
        <f t="shared" si="8"/>
        <v>0</v>
      </c>
      <c r="AJ42">
        <v>0</v>
      </c>
      <c r="AK42" s="69">
        <f>VLOOKUP(A:A,'5. Overtime'!A:AD,19,FALSE)</f>
        <v>0</v>
      </c>
      <c r="AL42" s="70">
        <f t="shared" si="9"/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f t="shared" si="0"/>
        <v>0.5</v>
      </c>
      <c r="AY42" s="69">
        <f>VLOOKUP(A:A,'5. Overtime'!A:AD,30,FALSE)</f>
        <v>0.5</v>
      </c>
      <c r="AZ42" s="70">
        <f t="shared" si="10"/>
        <v>0</v>
      </c>
    </row>
    <row r="43" spans="1:52" customFormat="1" hidden="1">
      <c r="A43" t="s">
        <v>166</v>
      </c>
      <c r="B43" t="s">
        <v>513</v>
      </c>
      <c r="C43" t="s">
        <v>686</v>
      </c>
      <c r="D43">
        <v>2.5</v>
      </c>
      <c r="E43" s="69" t="e">
        <f>VLOOKUP(A:A,'5. Overtime'!A:AD,3,FALSE)</f>
        <v>#N/A</v>
      </c>
      <c r="F43" s="70" t="e">
        <f t="shared" si="1"/>
        <v>#N/A</v>
      </c>
      <c r="G43">
        <v>0</v>
      </c>
      <c r="H43" s="69" t="e">
        <f>VLOOKUP(A:A,'5. Overtime'!A:AD,4,FALSE)</f>
        <v>#N/A</v>
      </c>
      <c r="I43" s="70" t="e">
        <f t="shared" si="2"/>
        <v>#N/A</v>
      </c>
      <c r="J43">
        <v>0</v>
      </c>
      <c r="K43" s="69" t="e">
        <f>VLOOKUP(A:A,'5. Overtime'!A:AD,5,FALSE)</f>
        <v>#N/A</v>
      </c>
      <c r="L43" s="70" t="e">
        <f t="shared" si="3"/>
        <v>#N/A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69" t="e">
        <f>VLOOKUP(A:A,'5. Overtime'!A:AD,14,FALSE)</f>
        <v>#N/A</v>
      </c>
      <c r="W43" s="70" t="e">
        <f t="shared" si="4"/>
        <v>#N/A</v>
      </c>
      <c r="X43">
        <v>0</v>
      </c>
      <c r="Y43" s="69" t="e">
        <f>VLOOKUP(A:A,'5. Overtime'!A:AD,15,FALSE)</f>
        <v>#N/A</v>
      </c>
      <c r="Z43" s="70" t="e">
        <f t="shared" si="5"/>
        <v>#N/A</v>
      </c>
      <c r="AA43">
        <v>2.5</v>
      </c>
      <c r="AB43" s="69" t="e">
        <f>VLOOKUP(A:A,'5. Overtime'!A:AD,16,FALSE)</f>
        <v>#N/A</v>
      </c>
      <c r="AC43" s="70" t="e">
        <f t="shared" si="6"/>
        <v>#N/A</v>
      </c>
      <c r="AD43">
        <v>0</v>
      </c>
      <c r="AE43" s="69" t="e">
        <f>VLOOKUP(A:A,'5. Overtime'!A:AD,17,FALSE)</f>
        <v>#N/A</v>
      </c>
      <c r="AF43" s="70" t="e">
        <f t="shared" si="7"/>
        <v>#N/A</v>
      </c>
      <c r="AG43">
        <v>0</v>
      </c>
      <c r="AH43" s="69" t="e">
        <f>VLOOKUP(A:A,'5. Overtime'!A:AD,18,FALSE)</f>
        <v>#N/A</v>
      </c>
      <c r="AI43" s="70" t="e">
        <f t="shared" si="8"/>
        <v>#N/A</v>
      </c>
      <c r="AJ43">
        <v>0</v>
      </c>
      <c r="AK43" s="69" t="e">
        <f>VLOOKUP(A:A,'5. Overtime'!A:AD,19,FALSE)</f>
        <v>#N/A</v>
      </c>
      <c r="AL43" s="70" t="e">
        <f t="shared" si="9"/>
        <v>#N/A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X43">
        <f t="shared" si="0"/>
        <v>5</v>
      </c>
      <c r="AY43" s="69" t="e">
        <f>VLOOKUP(A:A,'5. Overtime'!A:AD,30,FALSE)</f>
        <v>#N/A</v>
      </c>
      <c r="AZ43" s="70" t="e">
        <f t="shared" si="10"/>
        <v>#N/A</v>
      </c>
    </row>
    <row r="44" spans="1:52">
      <c r="A44" s="65" t="s">
        <v>167</v>
      </c>
      <c r="B44" s="65" t="s">
        <v>172</v>
      </c>
      <c r="C44" s="65" t="s">
        <v>686</v>
      </c>
      <c r="D44" s="68">
        <v>1</v>
      </c>
      <c r="E44" s="68">
        <f>VLOOKUP(A:A,'5. Overtime'!A:AD,3,FALSE)</f>
        <v>1</v>
      </c>
      <c r="F44" s="68">
        <f t="shared" si="1"/>
        <v>0</v>
      </c>
      <c r="G44" s="65">
        <v>0</v>
      </c>
      <c r="H44" s="62">
        <f>VLOOKUP(A:A,'5. Overtime'!A:AD,4,FALSE)</f>
        <v>0</v>
      </c>
      <c r="I44" s="82">
        <f t="shared" si="2"/>
        <v>0</v>
      </c>
      <c r="J44" s="65">
        <v>0</v>
      </c>
      <c r="K44" s="62">
        <f>VLOOKUP(A:A,'5. Overtime'!A:AD,5,FALSE)</f>
        <v>0</v>
      </c>
      <c r="L44" s="82">
        <f t="shared" si="3"/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65">
        <v>0</v>
      </c>
      <c r="V44" s="62">
        <f>VLOOKUP(A:A,'5. Overtime'!A:AD,14,FALSE)</f>
        <v>0</v>
      </c>
      <c r="W44" s="82">
        <f t="shared" si="4"/>
        <v>0</v>
      </c>
      <c r="X44" s="65">
        <v>0</v>
      </c>
      <c r="Y44" s="62">
        <f>VLOOKUP(A:A,'5. Overtime'!A:AD,15,FALSE)</f>
        <v>0</v>
      </c>
      <c r="Z44" s="82">
        <f t="shared" si="5"/>
        <v>0</v>
      </c>
      <c r="AA44" s="68">
        <v>1</v>
      </c>
      <c r="AB44" s="67">
        <f>VLOOKUP(A:A,'5. Overtime'!A:AD,16,FALSE)</f>
        <v>0</v>
      </c>
      <c r="AC44" s="68">
        <f t="shared" si="6"/>
        <v>-1</v>
      </c>
      <c r="AD44" s="65">
        <v>0</v>
      </c>
      <c r="AE44" s="62">
        <f>VLOOKUP(A:A,'5. Overtime'!A:AD,17,FALSE)</f>
        <v>0</v>
      </c>
      <c r="AF44" s="82">
        <f t="shared" si="7"/>
        <v>0</v>
      </c>
      <c r="AG44" s="65">
        <v>0</v>
      </c>
      <c r="AH44" s="62">
        <f>VLOOKUP(A:A,'5. Overtime'!A:AD,18,FALSE)</f>
        <v>0</v>
      </c>
      <c r="AI44" s="82">
        <f t="shared" si="8"/>
        <v>0</v>
      </c>
      <c r="AJ44" s="65">
        <v>0</v>
      </c>
      <c r="AK44" s="62">
        <f>VLOOKUP(A:A,'5. Overtime'!A:AD,19,FALSE)</f>
        <v>0</v>
      </c>
      <c r="AL44" s="82">
        <f t="shared" si="9"/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 s="68">
        <f t="shared" si="0"/>
        <v>2</v>
      </c>
      <c r="AY44" s="68">
        <f>VLOOKUP(A:A,'5. Overtime'!A:AD,30,FALSE)</f>
        <v>1</v>
      </c>
      <c r="AZ44" s="68">
        <f t="shared" si="10"/>
        <v>-1</v>
      </c>
    </row>
    <row r="45" spans="1:52" customFormat="1" hidden="1">
      <c r="A45" t="s">
        <v>65</v>
      </c>
      <c r="B45" t="s">
        <v>160</v>
      </c>
      <c r="C45" t="s">
        <v>686</v>
      </c>
      <c r="D45">
        <v>0</v>
      </c>
      <c r="E45" s="69">
        <f>VLOOKUP(A:A,'5. Overtime'!A:AD,3,FALSE)</f>
        <v>0</v>
      </c>
      <c r="F45" s="70">
        <f t="shared" si="1"/>
        <v>0</v>
      </c>
      <c r="G45">
        <v>8</v>
      </c>
      <c r="H45" s="69">
        <f>VLOOKUP(A:A,'5. Overtime'!A:AD,4,FALSE)</f>
        <v>8</v>
      </c>
      <c r="I45" s="70">
        <f t="shared" si="2"/>
        <v>0</v>
      </c>
      <c r="J45">
        <v>0.05</v>
      </c>
      <c r="K45" s="69">
        <f>VLOOKUP(A:A,'5. Overtime'!A:AD,5,FALSE)</f>
        <v>4.9999999999999822E-2</v>
      </c>
      <c r="L45" s="70">
        <f t="shared" si="3"/>
        <v>-1.8041124150158794E-16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69">
        <f>VLOOKUP(A:A,'5. Overtime'!A:AD,14,FALSE)</f>
        <v>0</v>
      </c>
      <c r="W45" s="70">
        <f t="shared" si="4"/>
        <v>0</v>
      </c>
      <c r="X45">
        <v>0</v>
      </c>
      <c r="Y45" s="69">
        <f>VLOOKUP(A:A,'5. Overtime'!A:AD,15,FALSE)</f>
        <v>0</v>
      </c>
      <c r="Z45" s="70">
        <f t="shared" si="5"/>
        <v>0</v>
      </c>
      <c r="AA45">
        <v>0</v>
      </c>
      <c r="AB45" s="69">
        <f>VLOOKUP(A:A,'5. Overtime'!A:AD,16,FALSE)</f>
        <v>0</v>
      </c>
      <c r="AC45" s="70">
        <f t="shared" si="6"/>
        <v>0</v>
      </c>
      <c r="AD45">
        <v>0</v>
      </c>
      <c r="AE45" s="69">
        <f>VLOOKUP(A:A,'5. Overtime'!A:AD,17,FALSE)</f>
        <v>0</v>
      </c>
      <c r="AF45" s="70">
        <f t="shared" si="7"/>
        <v>0</v>
      </c>
      <c r="AG45">
        <v>0</v>
      </c>
      <c r="AH45" s="69">
        <f>VLOOKUP(A:A,'5. Overtime'!A:AD,18,FALSE)</f>
        <v>0</v>
      </c>
      <c r="AI45" s="70">
        <f t="shared" si="8"/>
        <v>0</v>
      </c>
      <c r="AJ45">
        <v>8</v>
      </c>
      <c r="AK45" s="69">
        <f>VLOOKUP(A:A,'5. Overtime'!A:AD,19,FALSE)</f>
        <v>8</v>
      </c>
      <c r="AL45" s="70">
        <f t="shared" si="9"/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X45">
        <f t="shared" si="0"/>
        <v>16.05</v>
      </c>
      <c r="AY45" s="69">
        <f>VLOOKUP(A:A,'5. Overtime'!A:AD,30,FALSE)</f>
        <v>16.05</v>
      </c>
      <c r="AZ45" s="70">
        <f t="shared" si="10"/>
        <v>0</v>
      </c>
    </row>
    <row r="46" spans="1:52" customFormat="1" hidden="1">
      <c r="A46" t="s">
        <v>183</v>
      </c>
      <c r="E46" s="69">
        <f>VLOOKUP(A:A,'5. Overtime'!A:AD,3,FALSE)</f>
        <v>239.75999999999993</v>
      </c>
      <c r="F46" s="70">
        <f t="shared" si="1"/>
        <v>239.75999999999993</v>
      </c>
      <c r="H46" s="69">
        <f>VLOOKUP(A:A,'5. Overtime'!A:AD,4,FALSE)</f>
        <v>46.44</v>
      </c>
      <c r="I46" s="70">
        <f t="shared" si="2"/>
        <v>46.44</v>
      </c>
      <c r="K46" s="69">
        <f>VLOOKUP(A:A,'5. Overtime'!A:AD,5,FALSE)</f>
        <v>10.050000000000001</v>
      </c>
      <c r="L46" s="70">
        <f t="shared" si="3"/>
        <v>10.050000000000001</v>
      </c>
      <c r="V46" s="69">
        <f>VLOOKUP(A:A,'5. Overtime'!A:AD,14,FALSE)</f>
        <v>17.990000000000002</v>
      </c>
      <c r="W46" s="70">
        <f t="shared" si="4"/>
        <v>17.990000000000002</v>
      </c>
      <c r="Y46" s="69">
        <f>VLOOKUP(A:A,'5. Overtime'!A:AD,15,FALSE)</f>
        <v>125.98</v>
      </c>
      <c r="Z46" s="70">
        <f t="shared" si="5"/>
        <v>125.98</v>
      </c>
      <c r="AB46" s="69">
        <f>VLOOKUP(A:A,'5. Overtime'!A:AD,16,FALSE)</f>
        <v>69.599999999999994</v>
      </c>
      <c r="AC46" s="70">
        <f t="shared" si="6"/>
        <v>69.599999999999994</v>
      </c>
      <c r="AE46" s="69">
        <f>VLOOKUP(A:A,'5. Overtime'!A:AD,17,FALSE)</f>
        <v>2.2200000000000006</v>
      </c>
      <c r="AF46" s="70">
        <f t="shared" si="7"/>
        <v>2.2200000000000006</v>
      </c>
      <c r="AH46" s="69">
        <f>VLOOKUP(A:A,'5. Overtime'!A:AD,18,FALSE)</f>
        <v>8</v>
      </c>
      <c r="AI46" s="70">
        <f t="shared" si="8"/>
        <v>8</v>
      </c>
      <c r="AK46" s="69">
        <f>VLOOKUP(A:A,'5. Overtime'!A:AD,19,FALSE)</f>
        <v>32</v>
      </c>
      <c r="AL46" s="70">
        <f t="shared" si="9"/>
        <v>32</v>
      </c>
      <c r="AY46" s="69"/>
      <c r="AZ46" s="70"/>
    </row>
  </sheetData>
  <autoFilter ref="A1:AZ46" xr:uid="{B8A2A034-108A-4DDC-BD76-8B79A66029A5}">
    <filterColumn colId="51">
      <filters>
        <filter val="-0.38"/>
        <filter val="-1"/>
        <filter val="-16.07"/>
        <filter val="-3.23"/>
        <filter val="-4"/>
        <filter val="-4.07"/>
        <filter val="8"/>
        <filter val="-8.88178E-15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F106-7A77-4AF2-9F3A-1BE011C4D22E}">
  <sheetPr filterMode="1">
    <tabColor rgb="FF92D050"/>
  </sheetPr>
  <dimension ref="A1:N47"/>
  <sheetViews>
    <sheetView workbookViewId="0">
      <selection activeCell="N43" sqref="N43"/>
    </sheetView>
  </sheetViews>
  <sheetFormatPr defaultRowHeight="15"/>
  <cols>
    <col min="1" max="1" width="12.42578125" customWidth="1"/>
    <col min="2" max="2" width="12.140625" bestFit="1" customWidth="1"/>
    <col min="3" max="3" width="37.5703125" bestFit="1" customWidth="1"/>
    <col min="4" max="4" width="9.7109375" customWidth="1"/>
    <col min="5" max="5" width="9.7109375" style="69" customWidth="1"/>
    <col min="6" max="6" width="9.7109375" style="70" customWidth="1"/>
    <col min="7" max="7" width="9.7109375" customWidth="1"/>
    <col min="8" max="8" width="9.7109375" style="69" customWidth="1"/>
    <col min="9" max="9" width="9.7109375" style="70" customWidth="1"/>
    <col min="10" max="10" width="18.7109375" customWidth="1"/>
    <col min="11" max="11" width="18.5703125" bestFit="1" customWidth="1"/>
    <col min="12" max="12" width="18.5703125" style="69" customWidth="1"/>
    <col min="13" max="13" width="18.5703125" style="70" customWidth="1"/>
    <col min="14" max="14" width="64.42578125" bestFit="1" customWidth="1"/>
  </cols>
  <sheetData>
    <row r="1" spans="1:14">
      <c r="A1" t="s">
        <v>689</v>
      </c>
      <c r="B1" t="s">
        <v>28</v>
      </c>
      <c r="C1" t="s">
        <v>24</v>
      </c>
      <c r="D1" t="s">
        <v>690</v>
      </c>
      <c r="G1" t="s">
        <v>691</v>
      </c>
      <c r="J1" t="s">
        <v>84</v>
      </c>
      <c r="K1" t="s">
        <v>692</v>
      </c>
      <c r="N1" t="s">
        <v>0</v>
      </c>
    </row>
    <row r="2" spans="1:14" hidden="1">
      <c r="A2" t="s">
        <v>686</v>
      </c>
      <c r="B2" t="s">
        <v>110</v>
      </c>
      <c r="C2" t="s">
        <v>111</v>
      </c>
      <c r="D2">
        <v>1</v>
      </c>
      <c r="E2" s="69">
        <f>VLOOKUP(B:B,'6. Lates and Absences (2)'!A:G,3,FALSE)</f>
        <v>-1</v>
      </c>
      <c r="F2" s="70">
        <f>E2+D2</f>
        <v>0</v>
      </c>
      <c r="G2">
        <v>0</v>
      </c>
      <c r="H2" s="69">
        <f>VLOOKUP(B:B,'6. Lates and Absences (2)'!A:G,4,FALSE)</f>
        <v>0</v>
      </c>
      <c r="I2" s="70">
        <f>H2-G2</f>
        <v>0</v>
      </c>
      <c r="J2" t="s">
        <v>693</v>
      </c>
      <c r="K2">
        <v>0</v>
      </c>
      <c r="L2" s="69">
        <f>VLOOKUP(B:B,'6. Lates and Absences (2)'!A:G,6,FALSE)</f>
        <v>0</v>
      </c>
      <c r="M2" s="70">
        <f>L2-K2</f>
        <v>0</v>
      </c>
      <c r="N2" t="s">
        <v>694</v>
      </c>
    </row>
    <row r="3" spans="1:14" hidden="1">
      <c r="A3" t="s">
        <v>686</v>
      </c>
      <c r="B3" t="s">
        <v>83</v>
      </c>
      <c r="C3" t="s">
        <v>131</v>
      </c>
      <c r="D3">
        <v>1</v>
      </c>
      <c r="E3" s="69">
        <f>VLOOKUP(B:B,'6. Lates and Absences (2)'!A:G,3,FALSE)</f>
        <v>-1</v>
      </c>
      <c r="F3" s="70">
        <f t="shared" ref="F3:F47" si="0">E3+D3</f>
        <v>0</v>
      </c>
      <c r="G3">
        <v>0</v>
      </c>
      <c r="H3" s="69">
        <f>VLOOKUP(B:B,'6. Lates and Absences (2)'!A:G,4,FALSE)</f>
        <v>0</v>
      </c>
      <c r="I3" s="70">
        <f t="shared" ref="I3:I47" si="1">H3-G3</f>
        <v>0</v>
      </c>
      <c r="J3" t="s">
        <v>695</v>
      </c>
      <c r="K3">
        <v>0</v>
      </c>
      <c r="L3" s="69">
        <f>VLOOKUP(B:B,'6. Lates and Absences (2)'!A:G,6,FALSE)</f>
        <v>0</v>
      </c>
      <c r="M3" s="70">
        <f t="shared" ref="M3:M47" si="2">L3-K3</f>
        <v>0</v>
      </c>
      <c r="N3" t="s">
        <v>694</v>
      </c>
    </row>
    <row r="4" spans="1:14" hidden="1">
      <c r="A4" t="s">
        <v>686</v>
      </c>
      <c r="B4" t="s">
        <v>72</v>
      </c>
      <c r="C4" t="s">
        <v>119</v>
      </c>
      <c r="D4">
        <v>1</v>
      </c>
      <c r="E4" s="69">
        <f>VLOOKUP(B:B,'6. Lates and Absences (2)'!A:G,3,FALSE)</f>
        <v>-1</v>
      </c>
      <c r="F4" s="70">
        <f t="shared" si="0"/>
        <v>0</v>
      </c>
      <c r="G4">
        <v>0</v>
      </c>
      <c r="H4" s="69">
        <f>VLOOKUP(B:B,'6. Lates and Absences (2)'!A:G,4,FALSE)</f>
        <v>0</v>
      </c>
      <c r="I4" s="70">
        <f t="shared" si="1"/>
        <v>0</v>
      </c>
      <c r="J4" t="s">
        <v>696</v>
      </c>
      <c r="K4">
        <v>-2.75</v>
      </c>
      <c r="L4" s="69">
        <f>VLOOKUP(B:B,'6. Lates and Absences (2)'!A:G,6,FALSE)</f>
        <v>-2.75</v>
      </c>
      <c r="M4" s="70">
        <f t="shared" si="2"/>
        <v>0</v>
      </c>
      <c r="N4" t="s">
        <v>694</v>
      </c>
    </row>
    <row r="5" spans="1:14" hidden="1">
      <c r="A5" t="s">
        <v>686</v>
      </c>
      <c r="B5" t="s">
        <v>38</v>
      </c>
      <c r="C5" t="s">
        <v>151</v>
      </c>
      <c r="D5">
        <v>1</v>
      </c>
      <c r="E5" s="69">
        <f>VLOOKUP(B:B,'6. Lates and Absences (2)'!A:G,3,FALSE)</f>
        <v>-1</v>
      </c>
      <c r="F5" s="70">
        <f t="shared" si="0"/>
        <v>0</v>
      </c>
      <c r="G5">
        <v>0</v>
      </c>
      <c r="H5" s="69">
        <f>VLOOKUP(B:B,'6. Lates and Absences (2)'!A:G,4,FALSE)</f>
        <v>0</v>
      </c>
      <c r="I5" s="70">
        <f t="shared" si="1"/>
        <v>0</v>
      </c>
      <c r="J5" t="s">
        <v>695</v>
      </c>
      <c r="K5">
        <v>0</v>
      </c>
      <c r="L5" s="69">
        <f>VLOOKUP(B:B,'6. Lates and Absences (2)'!A:G,6,FALSE)</f>
        <v>0</v>
      </c>
      <c r="M5" s="70">
        <f t="shared" si="2"/>
        <v>0</v>
      </c>
      <c r="N5" t="s">
        <v>694</v>
      </c>
    </row>
    <row r="6" spans="1:14" hidden="1">
      <c r="A6" t="s">
        <v>686</v>
      </c>
      <c r="B6" t="s">
        <v>53</v>
      </c>
      <c r="C6" t="s">
        <v>103</v>
      </c>
      <c r="D6">
        <v>2</v>
      </c>
      <c r="E6" s="69">
        <f>VLOOKUP(B:B,'6. Lates and Absences (2)'!A:G,3,FALSE)</f>
        <v>-2</v>
      </c>
      <c r="F6" s="70">
        <f t="shared" si="0"/>
        <v>0</v>
      </c>
      <c r="G6">
        <v>0</v>
      </c>
      <c r="H6" s="69">
        <f>VLOOKUP(B:B,'6. Lates and Absences (2)'!A:G,4,FALSE)</f>
        <v>0</v>
      </c>
      <c r="I6" s="70">
        <f t="shared" si="1"/>
        <v>0</v>
      </c>
      <c r="J6" t="s">
        <v>697</v>
      </c>
      <c r="K6">
        <v>0</v>
      </c>
      <c r="L6" s="69">
        <f>VLOOKUP(B:B,'6. Lates and Absences (2)'!A:G,6,FALSE)</f>
        <v>0</v>
      </c>
      <c r="M6" s="70">
        <f t="shared" si="2"/>
        <v>0</v>
      </c>
      <c r="N6" t="s">
        <v>694</v>
      </c>
    </row>
    <row r="7" spans="1:14" hidden="1">
      <c r="A7" t="s">
        <v>686</v>
      </c>
      <c r="B7" t="s">
        <v>41</v>
      </c>
      <c r="C7" t="s">
        <v>42</v>
      </c>
      <c r="D7">
        <v>1</v>
      </c>
      <c r="E7" s="69">
        <f>VLOOKUP(B:B,'6. Lates and Absences (2)'!A:G,3,FALSE)</f>
        <v>-1</v>
      </c>
      <c r="F7" s="70">
        <f t="shared" si="0"/>
        <v>0</v>
      </c>
      <c r="G7">
        <v>0</v>
      </c>
      <c r="H7" s="69">
        <f>VLOOKUP(B:B,'6. Lates and Absences (2)'!A:G,4,FALSE)</f>
        <v>0</v>
      </c>
      <c r="I7" s="70">
        <f t="shared" si="1"/>
        <v>0</v>
      </c>
      <c r="J7" t="s">
        <v>698</v>
      </c>
      <c r="K7">
        <v>0</v>
      </c>
      <c r="L7" s="69">
        <f>VLOOKUP(B:B,'6. Lates and Absences (2)'!A:G,6,FALSE)</f>
        <v>0</v>
      </c>
      <c r="M7" s="70">
        <f t="shared" si="2"/>
        <v>0</v>
      </c>
      <c r="N7" t="s">
        <v>694</v>
      </c>
    </row>
    <row r="8" spans="1:14" hidden="1">
      <c r="A8" t="s">
        <v>686</v>
      </c>
      <c r="B8" t="s">
        <v>34</v>
      </c>
      <c r="C8" t="s">
        <v>158</v>
      </c>
      <c r="D8">
        <v>1</v>
      </c>
      <c r="E8" s="69">
        <f>VLOOKUP(B:B,'6. Lates and Absences (2)'!A:G,3,FALSE)</f>
        <v>-1</v>
      </c>
      <c r="F8" s="70">
        <f t="shared" si="0"/>
        <v>0</v>
      </c>
      <c r="G8">
        <v>0</v>
      </c>
      <c r="H8" s="69">
        <f>VLOOKUP(B:B,'6. Lates and Absences (2)'!A:G,4,FALSE)</f>
        <v>0</v>
      </c>
      <c r="I8" s="70">
        <f t="shared" si="1"/>
        <v>0</v>
      </c>
      <c r="J8" t="s">
        <v>695</v>
      </c>
      <c r="K8">
        <v>0</v>
      </c>
      <c r="L8" s="69">
        <f>VLOOKUP(B:B,'6. Lates and Absences (2)'!A:G,6,FALSE)</f>
        <v>0</v>
      </c>
      <c r="M8" s="70">
        <f t="shared" si="2"/>
        <v>0</v>
      </c>
      <c r="N8" t="s">
        <v>694</v>
      </c>
    </row>
    <row r="9" spans="1:14" hidden="1">
      <c r="A9" t="s">
        <v>686</v>
      </c>
      <c r="B9" t="s">
        <v>80</v>
      </c>
      <c r="C9" t="s">
        <v>149</v>
      </c>
      <c r="D9">
        <v>3</v>
      </c>
      <c r="E9" s="69">
        <f>VLOOKUP(B:B,'6. Lates and Absences (2)'!A:G,3,FALSE)</f>
        <v>-3</v>
      </c>
      <c r="F9" s="70">
        <f t="shared" si="0"/>
        <v>0</v>
      </c>
      <c r="G9">
        <v>0</v>
      </c>
      <c r="H9" s="69">
        <f>VLOOKUP(B:B,'6. Lates and Absences (2)'!A:G,4,FALSE)</f>
        <v>0</v>
      </c>
      <c r="I9" s="70">
        <f t="shared" si="1"/>
        <v>0</v>
      </c>
      <c r="J9" t="s">
        <v>699</v>
      </c>
      <c r="K9">
        <v>0.5</v>
      </c>
      <c r="L9" s="69">
        <f>VLOOKUP(B:B,'6. Lates and Absences (2)'!A:G,6,FALSE)</f>
        <v>0</v>
      </c>
      <c r="M9" s="70">
        <f t="shared" si="2"/>
        <v>-0.5</v>
      </c>
      <c r="N9" t="s">
        <v>700</v>
      </c>
    </row>
    <row r="10" spans="1:14">
      <c r="A10" t="s">
        <v>686</v>
      </c>
      <c r="B10" t="s">
        <v>656</v>
      </c>
      <c r="C10" t="s">
        <v>657</v>
      </c>
      <c r="D10" s="71">
        <v>3</v>
      </c>
      <c r="E10" s="71" t="e">
        <f>VLOOKUP(B:B,'6. Lates and Absences (2)'!A:G,3,FALSE)</f>
        <v>#N/A</v>
      </c>
      <c r="F10" s="71" t="e">
        <f t="shared" si="0"/>
        <v>#N/A</v>
      </c>
      <c r="G10">
        <v>0</v>
      </c>
      <c r="H10" s="69" t="e">
        <f>VLOOKUP(B:B,'6. Lates and Absences (2)'!A:G,4,FALSE)</f>
        <v>#N/A</v>
      </c>
      <c r="I10" s="70" t="e">
        <f t="shared" si="1"/>
        <v>#N/A</v>
      </c>
      <c r="J10" t="s">
        <v>701</v>
      </c>
      <c r="K10">
        <v>0</v>
      </c>
      <c r="L10" s="69" t="e">
        <f>VLOOKUP(B:B,'6. Lates and Absences (2)'!A:G,6,FALSE)</f>
        <v>#N/A</v>
      </c>
      <c r="M10" s="70" t="e">
        <f t="shared" si="2"/>
        <v>#N/A</v>
      </c>
      <c r="N10" t="s">
        <v>702</v>
      </c>
    </row>
    <row r="11" spans="1:14" hidden="1">
      <c r="A11" t="s">
        <v>686</v>
      </c>
      <c r="B11" t="s">
        <v>61</v>
      </c>
      <c r="C11" t="s">
        <v>62</v>
      </c>
      <c r="D11">
        <v>3</v>
      </c>
      <c r="E11" s="69">
        <f>VLOOKUP(B:B,'6. Lates and Absences (2)'!A:G,3,FALSE)</f>
        <v>-3</v>
      </c>
      <c r="F11" s="70">
        <f t="shared" si="0"/>
        <v>0</v>
      </c>
      <c r="G11">
        <v>0</v>
      </c>
      <c r="H11" s="69">
        <f>VLOOKUP(B:B,'6. Lates and Absences (2)'!A:G,4,FALSE)</f>
        <v>0</v>
      </c>
      <c r="I11" s="70">
        <f t="shared" si="1"/>
        <v>0</v>
      </c>
      <c r="J11" t="s">
        <v>703</v>
      </c>
      <c r="K11">
        <v>0</v>
      </c>
      <c r="L11" s="69">
        <f>VLOOKUP(B:B,'6. Lates and Absences (2)'!A:G,6,FALSE)</f>
        <v>0</v>
      </c>
      <c r="M11" s="70">
        <f t="shared" si="2"/>
        <v>0</v>
      </c>
      <c r="N11" t="s">
        <v>694</v>
      </c>
    </row>
    <row r="12" spans="1:14" hidden="1">
      <c r="A12" t="s">
        <v>686</v>
      </c>
      <c r="B12" t="s">
        <v>112</v>
      </c>
      <c r="C12" t="s">
        <v>154</v>
      </c>
      <c r="D12">
        <v>1</v>
      </c>
      <c r="E12" s="69">
        <f>VLOOKUP(B:B,'6. Lates and Absences (2)'!A:G,3,FALSE)</f>
        <v>-1</v>
      </c>
      <c r="F12" s="70">
        <f t="shared" si="0"/>
        <v>0</v>
      </c>
      <c r="G12">
        <v>0</v>
      </c>
      <c r="H12" s="69">
        <f>VLOOKUP(B:B,'6. Lates and Absences (2)'!A:G,4,FALSE)</f>
        <v>0</v>
      </c>
      <c r="I12" s="70">
        <f t="shared" si="1"/>
        <v>0</v>
      </c>
      <c r="J12" t="s">
        <v>704</v>
      </c>
      <c r="K12">
        <v>0</v>
      </c>
      <c r="L12" s="69">
        <f>VLOOKUP(B:B,'6. Lates and Absences (2)'!A:G,6,FALSE)</f>
        <v>0</v>
      </c>
      <c r="M12" s="70">
        <f t="shared" si="2"/>
        <v>0</v>
      </c>
      <c r="N12" t="s">
        <v>694</v>
      </c>
    </row>
    <row r="13" spans="1:14" hidden="1">
      <c r="A13" t="s">
        <v>686</v>
      </c>
      <c r="B13" t="s">
        <v>60</v>
      </c>
      <c r="C13" t="s">
        <v>143</v>
      </c>
      <c r="D13">
        <v>2</v>
      </c>
      <c r="E13" s="69">
        <f>VLOOKUP(B:B,'6. Lates and Absences (2)'!A:G,3,FALSE)</f>
        <v>-2</v>
      </c>
      <c r="F13" s="70">
        <f t="shared" si="0"/>
        <v>0</v>
      </c>
      <c r="G13">
        <v>0</v>
      </c>
      <c r="H13" s="69">
        <f>VLOOKUP(B:B,'6. Lates and Absences (2)'!A:G,4,FALSE)</f>
        <v>0</v>
      </c>
      <c r="I13" s="70">
        <f t="shared" si="1"/>
        <v>0</v>
      </c>
      <c r="J13" t="s">
        <v>705</v>
      </c>
      <c r="K13">
        <v>1</v>
      </c>
      <c r="L13" s="69">
        <f>VLOOKUP(B:B,'6. Lates and Absences (2)'!A:G,6,FALSE)</f>
        <v>0</v>
      </c>
      <c r="M13" s="70">
        <f t="shared" si="2"/>
        <v>-1</v>
      </c>
      <c r="N13" t="s">
        <v>694</v>
      </c>
    </row>
    <row r="14" spans="1:14" hidden="1">
      <c r="A14" t="s">
        <v>686</v>
      </c>
      <c r="B14" t="s">
        <v>81</v>
      </c>
      <c r="C14" t="s">
        <v>161</v>
      </c>
      <c r="D14">
        <v>1</v>
      </c>
      <c r="E14" s="69">
        <f>VLOOKUP(B:B,'6. Lates and Absences (2)'!A:G,3,FALSE)</f>
        <v>-1</v>
      </c>
      <c r="F14" s="70">
        <f t="shared" si="0"/>
        <v>0</v>
      </c>
      <c r="G14">
        <v>0</v>
      </c>
      <c r="H14" s="69">
        <f>VLOOKUP(B:B,'6. Lates and Absences (2)'!A:G,4,FALSE)</f>
        <v>0</v>
      </c>
      <c r="I14" s="70">
        <f t="shared" si="1"/>
        <v>0</v>
      </c>
      <c r="J14" t="s">
        <v>706</v>
      </c>
      <c r="K14">
        <v>0</v>
      </c>
      <c r="L14" s="69">
        <f>VLOOKUP(B:B,'6. Lates and Absences (2)'!A:G,6,FALSE)</f>
        <v>0</v>
      </c>
      <c r="M14" s="70">
        <f t="shared" si="2"/>
        <v>0</v>
      </c>
      <c r="N14" t="s">
        <v>694</v>
      </c>
    </row>
    <row r="15" spans="1:14" hidden="1">
      <c r="A15" t="s">
        <v>686</v>
      </c>
      <c r="B15" t="s">
        <v>63</v>
      </c>
      <c r="C15" t="s">
        <v>109</v>
      </c>
      <c r="D15">
        <v>0</v>
      </c>
      <c r="E15" s="69">
        <f>VLOOKUP(B:B,'6. Lates and Absences (2)'!A:G,3,FALSE)</f>
        <v>0</v>
      </c>
      <c r="F15" s="70">
        <f t="shared" si="0"/>
        <v>0</v>
      </c>
      <c r="G15">
        <v>0</v>
      </c>
      <c r="H15" s="69">
        <f>VLOOKUP(B:B,'6. Lates and Absences (2)'!A:G,4,FALSE)</f>
        <v>0</v>
      </c>
      <c r="I15" s="70">
        <f t="shared" si="1"/>
        <v>0</v>
      </c>
      <c r="J15" t="s">
        <v>707</v>
      </c>
      <c r="K15">
        <v>-6</v>
      </c>
      <c r="L15" s="69">
        <f>VLOOKUP(B:B,'6. Lates and Absences (2)'!A:G,6,FALSE)</f>
        <v>-6.0000000000000009</v>
      </c>
      <c r="M15" s="70">
        <f t="shared" si="2"/>
        <v>0</v>
      </c>
      <c r="N15" t="s">
        <v>694</v>
      </c>
    </row>
    <row r="16" spans="1:14">
      <c r="A16" t="s">
        <v>686</v>
      </c>
      <c r="B16" t="s">
        <v>120</v>
      </c>
      <c r="C16" t="s">
        <v>121</v>
      </c>
      <c r="D16" s="71">
        <v>1</v>
      </c>
      <c r="E16" s="72">
        <f>VLOOKUP(B:B,'6. Lates and Absences (2)'!A:G,3,FALSE)</f>
        <v>-2</v>
      </c>
      <c r="F16" s="72">
        <f t="shared" si="0"/>
        <v>-1</v>
      </c>
      <c r="G16">
        <v>0</v>
      </c>
      <c r="H16" s="69">
        <f>VLOOKUP(B:B,'6. Lates and Absences (2)'!A:G,4,FALSE)</f>
        <v>0</v>
      </c>
      <c r="I16" s="70">
        <f t="shared" si="1"/>
        <v>0</v>
      </c>
      <c r="J16" t="s">
        <v>708</v>
      </c>
      <c r="K16">
        <v>0</v>
      </c>
      <c r="L16" s="69">
        <f>VLOOKUP(B:B,'6. Lates and Absences (2)'!A:G,6,FALSE)</f>
        <v>0</v>
      </c>
      <c r="M16" s="70">
        <f t="shared" si="2"/>
        <v>0</v>
      </c>
      <c r="N16" t="s">
        <v>694</v>
      </c>
    </row>
    <row r="17" spans="1:14" hidden="1">
      <c r="A17" t="s">
        <v>686</v>
      </c>
      <c r="B17" t="s">
        <v>86</v>
      </c>
      <c r="C17" t="s">
        <v>87</v>
      </c>
      <c r="D17">
        <v>1</v>
      </c>
      <c r="E17" s="69">
        <f>VLOOKUP(B:B,'6. Lates and Absences (2)'!A:G,3,FALSE)</f>
        <v>-1</v>
      </c>
      <c r="F17" s="70">
        <f t="shared" si="0"/>
        <v>0</v>
      </c>
      <c r="G17">
        <v>0</v>
      </c>
      <c r="H17" s="69">
        <f>VLOOKUP(B:B,'6. Lates and Absences (2)'!A:G,4,FALSE)</f>
        <v>0</v>
      </c>
      <c r="I17" s="70">
        <f t="shared" si="1"/>
        <v>0</v>
      </c>
      <c r="J17" t="s">
        <v>709</v>
      </c>
      <c r="K17">
        <v>14.1</v>
      </c>
      <c r="L17" s="69">
        <f>VLOOKUP(B:B,'6. Lates and Absences (2)'!A:G,6,FALSE)</f>
        <v>-0.21999999999999997</v>
      </c>
      <c r="M17" s="70">
        <f t="shared" si="2"/>
        <v>-14.32</v>
      </c>
      <c r="N17" t="s">
        <v>694</v>
      </c>
    </row>
    <row r="18" spans="1:14" hidden="1">
      <c r="A18" t="s">
        <v>686</v>
      </c>
      <c r="B18" t="s">
        <v>71</v>
      </c>
      <c r="C18" t="s">
        <v>118</v>
      </c>
      <c r="D18">
        <v>0</v>
      </c>
      <c r="E18" s="69">
        <f>VLOOKUP(B:B,'6. Lates and Absences (2)'!A:G,3,FALSE)</f>
        <v>0</v>
      </c>
      <c r="F18" s="70">
        <f t="shared" si="0"/>
        <v>0</v>
      </c>
      <c r="G18">
        <v>0</v>
      </c>
      <c r="H18" s="69">
        <f>VLOOKUP(B:B,'6. Lates and Absences (2)'!A:G,4,FALSE)</f>
        <v>0</v>
      </c>
      <c r="I18" s="70">
        <f t="shared" si="1"/>
        <v>0</v>
      </c>
      <c r="J18" t="s">
        <v>710</v>
      </c>
      <c r="K18">
        <v>-5.233333</v>
      </c>
      <c r="L18" s="69">
        <f>VLOOKUP(B:B,'6. Lates and Absences (2)'!A:G,6,FALSE)</f>
        <v>-5.23</v>
      </c>
      <c r="M18" s="70">
        <f t="shared" si="2"/>
        <v>3.3329999999995863E-3</v>
      </c>
      <c r="N18" t="s">
        <v>694</v>
      </c>
    </row>
    <row r="19" spans="1:14" hidden="1">
      <c r="A19" t="s">
        <v>686</v>
      </c>
      <c r="B19" t="s">
        <v>47</v>
      </c>
      <c r="C19" t="s">
        <v>96</v>
      </c>
      <c r="D19">
        <v>1</v>
      </c>
      <c r="E19" s="69">
        <f>VLOOKUP(B:B,'6. Lates and Absences (2)'!A:G,3,FALSE)</f>
        <v>-1</v>
      </c>
      <c r="F19" s="70">
        <f t="shared" si="0"/>
        <v>0</v>
      </c>
      <c r="G19">
        <v>0</v>
      </c>
      <c r="H19" s="69">
        <f>VLOOKUP(B:B,'6. Lates and Absences (2)'!A:G,4,FALSE)</f>
        <v>0</v>
      </c>
      <c r="I19" s="70">
        <f t="shared" si="1"/>
        <v>0</v>
      </c>
      <c r="J19" t="s">
        <v>695</v>
      </c>
      <c r="K19">
        <v>0</v>
      </c>
      <c r="L19" s="69">
        <f>VLOOKUP(B:B,'6. Lates and Absences (2)'!A:G,6,FALSE)</f>
        <v>0</v>
      </c>
      <c r="M19" s="70">
        <f t="shared" si="2"/>
        <v>0</v>
      </c>
      <c r="N19" t="s">
        <v>694</v>
      </c>
    </row>
    <row r="20" spans="1:14" hidden="1">
      <c r="A20" t="s">
        <v>686</v>
      </c>
      <c r="B20" t="s">
        <v>76</v>
      </c>
      <c r="C20" t="s">
        <v>135</v>
      </c>
      <c r="D20">
        <v>1</v>
      </c>
      <c r="E20" s="69">
        <f>VLOOKUP(B:B,'6. Lates and Absences (2)'!A:G,3,FALSE)</f>
        <v>-1</v>
      </c>
      <c r="F20" s="70">
        <f t="shared" si="0"/>
        <v>0</v>
      </c>
      <c r="G20">
        <v>0</v>
      </c>
      <c r="H20" s="69">
        <f>VLOOKUP(B:B,'6. Lates and Absences (2)'!A:G,4,FALSE)</f>
        <v>0</v>
      </c>
      <c r="I20" s="70">
        <f t="shared" si="1"/>
        <v>0</v>
      </c>
      <c r="J20" t="s">
        <v>711</v>
      </c>
      <c r="K20">
        <v>0.75</v>
      </c>
      <c r="L20" s="69">
        <f>VLOOKUP(B:B,'6. Lates and Absences (2)'!A:G,6,FALSE)</f>
        <v>0.75</v>
      </c>
      <c r="M20" s="70">
        <f t="shared" si="2"/>
        <v>0</v>
      </c>
      <c r="N20" t="s">
        <v>694</v>
      </c>
    </row>
    <row r="21" spans="1:14" hidden="1">
      <c r="A21" t="s">
        <v>686</v>
      </c>
      <c r="B21" t="s">
        <v>79</v>
      </c>
      <c r="C21" t="s">
        <v>128</v>
      </c>
      <c r="D21">
        <v>1</v>
      </c>
      <c r="E21" s="69">
        <f>VLOOKUP(B:B,'6. Lates and Absences (2)'!A:G,3,FALSE)</f>
        <v>-1</v>
      </c>
      <c r="F21" s="70">
        <f t="shared" si="0"/>
        <v>0</v>
      </c>
      <c r="G21">
        <v>0</v>
      </c>
      <c r="H21" s="69">
        <f>VLOOKUP(B:B,'6. Lates and Absences (2)'!A:G,4,FALSE)</f>
        <v>0</v>
      </c>
      <c r="I21" s="70">
        <f t="shared" si="1"/>
        <v>0</v>
      </c>
      <c r="J21" t="s">
        <v>695</v>
      </c>
      <c r="K21">
        <v>0</v>
      </c>
      <c r="L21" s="69">
        <f>VLOOKUP(B:B,'6. Lates and Absences (2)'!A:G,6,FALSE)</f>
        <v>0</v>
      </c>
      <c r="M21" s="70">
        <f t="shared" si="2"/>
        <v>0</v>
      </c>
      <c r="N21" t="s">
        <v>694</v>
      </c>
    </row>
    <row r="22" spans="1:14" hidden="1">
      <c r="A22" t="s">
        <v>686</v>
      </c>
      <c r="B22" t="s">
        <v>90</v>
      </c>
      <c r="C22" t="s">
        <v>91</v>
      </c>
      <c r="D22">
        <v>1</v>
      </c>
      <c r="E22" s="69">
        <f>VLOOKUP(B:B,'6. Lates and Absences (2)'!A:G,3,FALSE)</f>
        <v>-1</v>
      </c>
      <c r="F22" s="70">
        <f t="shared" si="0"/>
        <v>0</v>
      </c>
      <c r="G22">
        <v>0</v>
      </c>
      <c r="H22" s="69">
        <f>VLOOKUP(B:B,'6. Lates and Absences (2)'!A:G,4,FALSE)</f>
        <v>0</v>
      </c>
      <c r="I22" s="70">
        <f t="shared" si="1"/>
        <v>0</v>
      </c>
      <c r="J22" t="s">
        <v>695</v>
      </c>
      <c r="K22">
        <v>0</v>
      </c>
      <c r="L22" s="69">
        <f>VLOOKUP(B:B,'6. Lates and Absences (2)'!A:G,6,FALSE)</f>
        <v>0</v>
      </c>
      <c r="M22" s="70">
        <f t="shared" si="2"/>
        <v>0</v>
      </c>
      <c r="N22" t="s">
        <v>694</v>
      </c>
    </row>
    <row r="23" spans="1:14" hidden="1">
      <c r="A23" t="s">
        <v>686</v>
      </c>
      <c r="B23" t="s">
        <v>57</v>
      </c>
      <c r="C23" t="s">
        <v>58</v>
      </c>
      <c r="D23">
        <v>2</v>
      </c>
      <c r="E23" s="69">
        <f>VLOOKUP(B:B,'6. Lates and Absences (2)'!A:G,3,FALSE)</f>
        <v>-2</v>
      </c>
      <c r="F23" s="70">
        <f t="shared" si="0"/>
        <v>0</v>
      </c>
      <c r="G23">
        <v>0</v>
      </c>
      <c r="H23" s="69">
        <f>VLOOKUP(B:B,'6. Lates and Absences (2)'!A:G,4,FALSE)</f>
        <v>0</v>
      </c>
      <c r="I23" s="70">
        <f t="shared" si="1"/>
        <v>0</v>
      </c>
      <c r="J23" t="s">
        <v>712</v>
      </c>
      <c r="K23">
        <v>0</v>
      </c>
      <c r="L23" s="69">
        <f>VLOOKUP(B:B,'6. Lates and Absences (2)'!A:G,6,FALSE)</f>
        <v>0</v>
      </c>
      <c r="M23" s="70">
        <f t="shared" si="2"/>
        <v>0</v>
      </c>
      <c r="N23" t="s">
        <v>694</v>
      </c>
    </row>
    <row r="24" spans="1:14" hidden="1">
      <c r="A24" t="s">
        <v>686</v>
      </c>
      <c r="B24" t="s">
        <v>48</v>
      </c>
      <c r="C24" t="s">
        <v>97</v>
      </c>
      <c r="D24">
        <v>1</v>
      </c>
      <c r="E24" s="69">
        <f>VLOOKUP(B:B,'6. Lates and Absences (2)'!A:G,3,FALSE)</f>
        <v>-1</v>
      </c>
      <c r="F24" s="70">
        <f t="shared" si="0"/>
        <v>0</v>
      </c>
      <c r="G24">
        <v>0</v>
      </c>
      <c r="H24" s="69">
        <f>VLOOKUP(B:B,'6. Lates and Absences (2)'!A:G,4,FALSE)</f>
        <v>0</v>
      </c>
      <c r="I24" s="70">
        <f t="shared" si="1"/>
        <v>0</v>
      </c>
      <c r="J24" t="s">
        <v>695</v>
      </c>
      <c r="K24">
        <v>0</v>
      </c>
      <c r="L24" s="69">
        <f>VLOOKUP(B:B,'6. Lates and Absences (2)'!A:G,6,FALSE)</f>
        <v>0</v>
      </c>
      <c r="M24" s="70">
        <f t="shared" si="2"/>
        <v>0</v>
      </c>
      <c r="N24" t="s">
        <v>694</v>
      </c>
    </row>
    <row r="25" spans="1:14" hidden="1">
      <c r="A25" t="s">
        <v>686</v>
      </c>
      <c r="B25" t="s">
        <v>43</v>
      </c>
      <c r="C25" t="s">
        <v>95</v>
      </c>
      <c r="D25">
        <v>1</v>
      </c>
      <c r="E25" s="69">
        <f>VLOOKUP(B:B,'6. Lates and Absences (2)'!A:G,3,FALSE)</f>
        <v>-1</v>
      </c>
      <c r="F25" s="70">
        <f t="shared" si="0"/>
        <v>0</v>
      </c>
      <c r="G25">
        <v>0</v>
      </c>
      <c r="H25" s="69">
        <f>VLOOKUP(B:B,'6. Lates and Absences (2)'!A:G,4,FALSE)</f>
        <v>0</v>
      </c>
      <c r="I25" s="70">
        <f t="shared" si="1"/>
        <v>0</v>
      </c>
      <c r="J25" t="s">
        <v>713</v>
      </c>
      <c r="K25">
        <v>0</v>
      </c>
      <c r="L25" s="69">
        <f>VLOOKUP(B:B,'6. Lates and Absences (2)'!A:G,6,FALSE)</f>
        <v>0</v>
      </c>
      <c r="M25" s="70">
        <f t="shared" si="2"/>
        <v>0</v>
      </c>
      <c r="N25" t="s">
        <v>714</v>
      </c>
    </row>
    <row r="26" spans="1:14" hidden="1">
      <c r="A26" t="s">
        <v>686</v>
      </c>
      <c r="B26" t="s">
        <v>73</v>
      </c>
      <c r="C26" t="s">
        <v>134</v>
      </c>
      <c r="D26">
        <v>2</v>
      </c>
      <c r="E26" s="69">
        <f>VLOOKUP(B:B,'6. Lates and Absences (2)'!A:G,3,FALSE)</f>
        <v>-2</v>
      </c>
      <c r="F26" s="70">
        <f t="shared" si="0"/>
        <v>0</v>
      </c>
      <c r="G26">
        <v>0</v>
      </c>
      <c r="H26" s="69">
        <f>VLOOKUP(B:B,'6. Lates and Absences (2)'!A:G,4,FALSE)</f>
        <v>0</v>
      </c>
      <c r="I26" s="70">
        <f t="shared" si="1"/>
        <v>0</v>
      </c>
      <c r="J26" t="s">
        <v>697</v>
      </c>
      <c r="K26">
        <v>0</v>
      </c>
      <c r="L26" s="69">
        <f>VLOOKUP(B:B,'6. Lates and Absences (2)'!A:G,6,FALSE)</f>
        <v>0</v>
      </c>
      <c r="M26" s="70">
        <f t="shared" si="2"/>
        <v>0</v>
      </c>
      <c r="N26" t="s">
        <v>694</v>
      </c>
    </row>
    <row r="27" spans="1:14" hidden="1">
      <c r="A27" t="s">
        <v>686</v>
      </c>
      <c r="B27" t="s">
        <v>139</v>
      </c>
      <c r="C27" t="s">
        <v>140</v>
      </c>
      <c r="D27">
        <v>1</v>
      </c>
      <c r="E27" s="69">
        <f>VLOOKUP(B:B,'6. Lates and Absences (2)'!A:G,3,FALSE)</f>
        <v>-1</v>
      </c>
      <c r="F27" s="70">
        <f t="shared" si="0"/>
        <v>0</v>
      </c>
      <c r="G27">
        <v>0</v>
      </c>
      <c r="H27" s="69">
        <f>VLOOKUP(B:B,'6. Lates and Absences (2)'!A:G,4,FALSE)</f>
        <v>0</v>
      </c>
      <c r="I27" s="70">
        <f t="shared" si="1"/>
        <v>0</v>
      </c>
      <c r="J27" t="s">
        <v>715</v>
      </c>
      <c r="K27">
        <v>0</v>
      </c>
      <c r="L27" s="69">
        <f>VLOOKUP(B:B,'6. Lates and Absences (2)'!A:G,6,FALSE)</f>
        <v>0</v>
      </c>
      <c r="M27" s="70">
        <f t="shared" si="2"/>
        <v>0</v>
      </c>
      <c r="N27" t="s">
        <v>694</v>
      </c>
    </row>
    <row r="28" spans="1:14" hidden="1">
      <c r="A28" t="s">
        <v>686</v>
      </c>
      <c r="B28" t="s">
        <v>66</v>
      </c>
      <c r="C28" t="s">
        <v>115</v>
      </c>
      <c r="D28">
        <v>3</v>
      </c>
      <c r="E28" s="69">
        <f>VLOOKUP(B:B,'6. Lates and Absences (2)'!A:G,3,FALSE)</f>
        <v>-3</v>
      </c>
      <c r="F28" s="70">
        <f t="shared" si="0"/>
        <v>0</v>
      </c>
      <c r="G28">
        <v>0</v>
      </c>
      <c r="H28" s="69">
        <f>VLOOKUP(B:B,'6. Lates and Absences (2)'!A:G,4,FALSE)</f>
        <v>0</v>
      </c>
      <c r="I28" s="70">
        <f t="shared" si="1"/>
        <v>0</v>
      </c>
      <c r="J28" t="s">
        <v>716</v>
      </c>
      <c r="K28">
        <v>0</v>
      </c>
      <c r="L28" s="69">
        <f>VLOOKUP(B:B,'6. Lates and Absences (2)'!A:G,6,FALSE)</f>
        <v>0</v>
      </c>
      <c r="M28" s="70">
        <f t="shared" si="2"/>
        <v>0</v>
      </c>
      <c r="N28" t="s">
        <v>694</v>
      </c>
    </row>
    <row r="29" spans="1:14" hidden="1">
      <c r="A29" t="s">
        <v>686</v>
      </c>
      <c r="B29" t="s">
        <v>55</v>
      </c>
      <c r="C29" t="s">
        <v>107</v>
      </c>
      <c r="D29">
        <v>2</v>
      </c>
      <c r="E29" s="69">
        <f>VLOOKUP(B:B,'6. Lates and Absences (2)'!A:G,3,FALSE)</f>
        <v>-2</v>
      </c>
      <c r="F29" s="70">
        <f t="shared" si="0"/>
        <v>0</v>
      </c>
      <c r="G29">
        <v>0</v>
      </c>
      <c r="H29" s="69">
        <f>VLOOKUP(B:B,'6. Lates and Absences (2)'!A:G,4,FALSE)</f>
        <v>0</v>
      </c>
      <c r="I29" s="70">
        <f t="shared" si="1"/>
        <v>0</v>
      </c>
      <c r="J29" t="s">
        <v>717</v>
      </c>
      <c r="K29">
        <v>0</v>
      </c>
      <c r="L29" s="69">
        <f>VLOOKUP(B:B,'6. Lates and Absences (2)'!A:G,6,FALSE)</f>
        <v>0</v>
      </c>
      <c r="M29" s="70">
        <f t="shared" si="2"/>
        <v>0</v>
      </c>
      <c r="N29" t="s">
        <v>694</v>
      </c>
    </row>
    <row r="30" spans="1:14" hidden="1">
      <c r="A30" t="s">
        <v>686</v>
      </c>
      <c r="B30" t="s">
        <v>130</v>
      </c>
      <c r="C30" t="s">
        <v>157</v>
      </c>
      <c r="D30">
        <v>1</v>
      </c>
      <c r="E30" s="69">
        <f>VLOOKUP(B:B,'6. Lates and Absences (2)'!A:G,3,FALSE)</f>
        <v>-1</v>
      </c>
      <c r="F30" s="70">
        <f t="shared" si="0"/>
        <v>0</v>
      </c>
      <c r="G30">
        <v>0</v>
      </c>
      <c r="H30" s="69">
        <f>VLOOKUP(B:B,'6. Lates and Absences (2)'!A:G,4,FALSE)</f>
        <v>0</v>
      </c>
      <c r="I30" s="70">
        <f t="shared" si="1"/>
        <v>0</v>
      </c>
      <c r="J30" t="s">
        <v>718</v>
      </c>
      <c r="K30">
        <v>0</v>
      </c>
      <c r="L30" s="69">
        <f>VLOOKUP(B:B,'6. Lates and Absences (2)'!A:G,6,FALSE)</f>
        <v>0</v>
      </c>
      <c r="M30" s="70">
        <f t="shared" si="2"/>
        <v>0</v>
      </c>
      <c r="N30" t="s">
        <v>694</v>
      </c>
    </row>
    <row r="31" spans="1:14" hidden="1">
      <c r="A31" t="s">
        <v>686</v>
      </c>
      <c r="B31" t="s">
        <v>74</v>
      </c>
      <c r="C31" t="s">
        <v>75</v>
      </c>
      <c r="D31">
        <v>1</v>
      </c>
      <c r="E31" s="69">
        <f>VLOOKUP(B:B,'6. Lates and Absences (2)'!A:G,3,FALSE)</f>
        <v>-1</v>
      </c>
      <c r="F31" s="70">
        <f t="shared" si="0"/>
        <v>0</v>
      </c>
      <c r="G31">
        <v>0</v>
      </c>
      <c r="H31" s="69">
        <f>VLOOKUP(B:B,'6. Lates and Absences (2)'!A:G,4,FALSE)</f>
        <v>0</v>
      </c>
      <c r="I31" s="70">
        <f t="shared" si="1"/>
        <v>0</v>
      </c>
      <c r="J31" t="s">
        <v>697</v>
      </c>
      <c r="K31">
        <v>0</v>
      </c>
      <c r="L31" s="69">
        <f>VLOOKUP(B:B,'6. Lates and Absences (2)'!A:G,6,FALSE)</f>
        <v>0</v>
      </c>
      <c r="M31" s="70">
        <f t="shared" si="2"/>
        <v>0</v>
      </c>
      <c r="N31" t="s">
        <v>694</v>
      </c>
    </row>
    <row r="32" spans="1:14" hidden="1">
      <c r="A32" t="s">
        <v>686</v>
      </c>
      <c r="B32" t="s">
        <v>40</v>
      </c>
      <c r="C32" t="s">
        <v>150</v>
      </c>
      <c r="D32">
        <v>7</v>
      </c>
      <c r="E32" s="69">
        <f>VLOOKUP(B:B,'6. Lates and Absences (2)'!A:G,3,FALSE)</f>
        <v>-7</v>
      </c>
      <c r="F32" s="70">
        <f t="shared" si="0"/>
        <v>0</v>
      </c>
      <c r="G32">
        <v>0</v>
      </c>
      <c r="H32" s="69">
        <f>VLOOKUP(B:B,'6. Lates and Absences (2)'!A:G,4,FALSE)</f>
        <v>0</v>
      </c>
      <c r="I32" s="70">
        <f t="shared" si="1"/>
        <v>0</v>
      </c>
      <c r="J32" t="s">
        <v>719</v>
      </c>
      <c r="K32">
        <v>-7.8</v>
      </c>
      <c r="L32" s="69">
        <f>VLOOKUP(B:B,'6. Lates and Absences (2)'!A:G,6,FALSE)</f>
        <v>-7.8</v>
      </c>
      <c r="M32" s="70">
        <f t="shared" si="2"/>
        <v>0</v>
      </c>
      <c r="N32" t="s">
        <v>694</v>
      </c>
    </row>
    <row r="33" spans="1:14" hidden="1">
      <c r="A33" t="s">
        <v>686</v>
      </c>
      <c r="B33" t="s">
        <v>82</v>
      </c>
      <c r="C33" t="s">
        <v>129</v>
      </c>
      <c r="D33">
        <v>0</v>
      </c>
      <c r="E33" s="69">
        <f>VLOOKUP(B:B,'6. Lates and Absences (2)'!A:G,3,FALSE)</f>
        <v>0</v>
      </c>
      <c r="F33" s="70">
        <f t="shared" si="0"/>
        <v>0</v>
      </c>
      <c r="G33">
        <v>0</v>
      </c>
      <c r="H33" s="69">
        <f>VLOOKUP(B:B,'6. Lates and Absences (2)'!A:G,4,FALSE)</f>
        <v>0</v>
      </c>
      <c r="I33" s="70">
        <f t="shared" si="1"/>
        <v>0</v>
      </c>
      <c r="J33" t="s">
        <v>695</v>
      </c>
      <c r="K33">
        <v>-6</v>
      </c>
      <c r="L33" s="69">
        <f>VLOOKUP(B:B,'6. Lates and Absences (2)'!A:G,6,FALSE)</f>
        <v>-6</v>
      </c>
      <c r="M33" s="70">
        <f t="shared" si="2"/>
        <v>0</v>
      </c>
      <c r="N33" t="s">
        <v>694</v>
      </c>
    </row>
    <row r="34" spans="1:14" hidden="1">
      <c r="A34" t="s">
        <v>686</v>
      </c>
      <c r="B34" t="s">
        <v>85</v>
      </c>
      <c r="C34" t="s">
        <v>159</v>
      </c>
      <c r="D34">
        <v>1</v>
      </c>
      <c r="E34" s="69">
        <f>VLOOKUP(B:B,'6. Lates and Absences (2)'!A:G,3,FALSE)</f>
        <v>-1</v>
      </c>
      <c r="F34" s="70">
        <f t="shared" si="0"/>
        <v>0</v>
      </c>
      <c r="G34">
        <v>0</v>
      </c>
      <c r="H34" s="69">
        <f>VLOOKUP(B:B,'6. Lates and Absences (2)'!A:G,4,FALSE)</f>
        <v>0</v>
      </c>
      <c r="I34" s="70">
        <f t="shared" si="1"/>
        <v>0</v>
      </c>
      <c r="J34" t="s">
        <v>720</v>
      </c>
      <c r="K34">
        <v>0</v>
      </c>
      <c r="L34" s="69">
        <f>VLOOKUP(B:B,'6. Lates and Absences (2)'!A:G,6,FALSE)</f>
        <v>0</v>
      </c>
      <c r="M34" s="70">
        <f t="shared" si="2"/>
        <v>0</v>
      </c>
      <c r="N34" t="s">
        <v>694</v>
      </c>
    </row>
    <row r="35" spans="1:14" hidden="1">
      <c r="A35" t="s">
        <v>686</v>
      </c>
      <c r="B35" t="s">
        <v>78</v>
      </c>
      <c r="C35" t="s">
        <v>127</v>
      </c>
      <c r="D35">
        <v>1</v>
      </c>
      <c r="E35" s="69">
        <f>VLOOKUP(B:B,'6. Lates and Absences (2)'!A:G,3,FALSE)</f>
        <v>-1</v>
      </c>
      <c r="F35" s="70">
        <f t="shared" si="0"/>
        <v>0</v>
      </c>
      <c r="G35">
        <v>0</v>
      </c>
      <c r="H35" s="69">
        <f>VLOOKUP(B:B,'6. Lates and Absences (2)'!A:G,4,FALSE)</f>
        <v>0</v>
      </c>
      <c r="I35" s="70">
        <f t="shared" si="1"/>
        <v>0</v>
      </c>
      <c r="J35" t="s">
        <v>721</v>
      </c>
      <c r="K35">
        <v>-2.7333340000000002</v>
      </c>
      <c r="L35" s="69">
        <f>VLOOKUP(B:B,'6. Lates and Absences (2)'!A:G,6,FALSE)</f>
        <v>0</v>
      </c>
      <c r="M35" s="70">
        <f t="shared" si="2"/>
        <v>2.7333340000000002</v>
      </c>
      <c r="N35" t="s">
        <v>722</v>
      </c>
    </row>
    <row r="36" spans="1:14">
      <c r="A36" t="s">
        <v>686</v>
      </c>
      <c r="B36" t="s">
        <v>148</v>
      </c>
      <c r="C36" t="s">
        <v>173</v>
      </c>
      <c r="D36" s="71">
        <v>7</v>
      </c>
      <c r="E36" s="71">
        <f>VLOOKUP(B:B,'6. Lates and Absences (2)'!A:G,3,FALSE)</f>
        <v>0</v>
      </c>
      <c r="F36" s="71">
        <f t="shared" si="0"/>
        <v>7</v>
      </c>
      <c r="G36">
        <v>0</v>
      </c>
      <c r="H36" s="69">
        <f>VLOOKUP(B:B,'6. Lates and Absences (2)'!A:G,4,FALSE)</f>
        <v>0</v>
      </c>
      <c r="I36" s="70">
        <f t="shared" si="1"/>
        <v>0</v>
      </c>
      <c r="J36" t="s">
        <v>723</v>
      </c>
      <c r="K36" s="71">
        <v>-6.3833330000000004</v>
      </c>
      <c r="L36" s="72">
        <f>VLOOKUP(B:B,'6. Lates and Absences (2)'!A:G,6,FALSE)</f>
        <v>-5.58</v>
      </c>
      <c r="M36" s="71">
        <f t="shared" si="2"/>
        <v>0.8033330000000003</v>
      </c>
      <c r="N36" t="s">
        <v>724</v>
      </c>
    </row>
    <row r="37" spans="1:14" hidden="1">
      <c r="A37" t="s">
        <v>686</v>
      </c>
      <c r="B37" t="s">
        <v>37</v>
      </c>
      <c r="C37" t="s">
        <v>136</v>
      </c>
      <c r="D37">
        <v>3</v>
      </c>
      <c r="E37" s="69">
        <f>VLOOKUP(B:B,'6. Lates and Absences (2)'!A:G,3,FALSE)</f>
        <v>-3</v>
      </c>
      <c r="F37" s="70">
        <f t="shared" si="0"/>
        <v>0</v>
      </c>
      <c r="G37">
        <v>0</v>
      </c>
      <c r="H37" s="69">
        <f>VLOOKUP(B:B,'6. Lates and Absences (2)'!A:G,4,FALSE)</f>
        <v>0</v>
      </c>
      <c r="I37" s="70">
        <f t="shared" si="1"/>
        <v>0</v>
      </c>
      <c r="J37" t="s">
        <v>725</v>
      </c>
      <c r="K37">
        <v>0</v>
      </c>
      <c r="L37" s="69">
        <f>VLOOKUP(B:B,'6. Lates and Absences (2)'!A:G,6,FALSE)</f>
        <v>0</v>
      </c>
      <c r="M37" s="70">
        <f t="shared" si="2"/>
        <v>0</v>
      </c>
      <c r="N37" t="s">
        <v>694</v>
      </c>
    </row>
    <row r="38" spans="1:14" hidden="1">
      <c r="A38" t="s">
        <v>686</v>
      </c>
      <c r="B38" t="s">
        <v>51</v>
      </c>
      <c r="C38" t="s">
        <v>153</v>
      </c>
      <c r="D38">
        <v>0</v>
      </c>
      <c r="E38" s="69">
        <f>VLOOKUP(B:B,'6. Lates and Absences (2)'!A:G,3,FALSE)</f>
        <v>0</v>
      </c>
      <c r="F38" s="70">
        <f t="shared" si="0"/>
        <v>0</v>
      </c>
      <c r="G38">
        <v>0</v>
      </c>
      <c r="H38" s="69">
        <f>VLOOKUP(B:B,'6. Lates and Absences (2)'!A:G,4,FALSE)</f>
        <v>0</v>
      </c>
      <c r="I38" s="70">
        <f t="shared" si="1"/>
        <v>0</v>
      </c>
      <c r="J38" t="s">
        <v>706</v>
      </c>
      <c r="K38">
        <v>-0.3</v>
      </c>
      <c r="L38" s="69">
        <f>VLOOKUP(B:B,'6. Lates and Absences (2)'!A:G,6,FALSE)</f>
        <v>-0.3</v>
      </c>
      <c r="M38" s="70">
        <f t="shared" si="2"/>
        <v>0</v>
      </c>
      <c r="N38" t="s">
        <v>694</v>
      </c>
    </row>
    <row r="39" spans="1:14" hidden="1">
      <c r="A39" t="s">
        <v>686</v>
      </c>
      <c r="B39" t="s">
        <v>70</v>
      </c>
      <c r="C39" t="s">
        <v>133</v>
      </c>
      <c r="D39">
        <v>1</v>
      </c>
      <c r="E39" s="69">
        <f>VLOOKUP(B:B,'6. Lates and Absences (2)'!A:G,3,FALSE)</f>
        <v>-1</v>
      </c>
      <c r="F39" s="70">
        <f t="shared" si="0"/>
        <v>0</v>
      </c>
      <c r="G39">
        <v>0</v>
      </c>
      <c r="H39" s="69">
        <f>VLOOKUP(B:B,'6. Lates and Absences (2)'!A:G,4,FALSE)</f>
        <v>0</v>
      </c>
      <c r="I39" s="70">
        <f t="shared" si="1"/>
        <v>0</v>
      </c>
      <c r="J39" t="s">
        <v>726</v>
      </c>
      <c r="K39">
        <v>0</v>
      </c>
      <c r="L39" s="69">
        <f>VLOOKUP(B:B,'6. Lates and Absences (2)'!A:G,6,FALSE)</f>
        <v>0</v>
      </c>
      <c r="M39" s="70">
        <f t="shared" si="2"/>
        <v>0</v>
      </c>
      <c r="N39" t="s">
        <v>702</v>
      </c>
    </row>
    <row r="40" spans="1:14" hidden="1">
      <c r="A40" t="s">
        <v>686</v>
      </c>
      <c r="B40" t="s">
        <v>145</v>
      </c>
      <c r="C40" t="s">
        <v>146</v>
      </c>
      <c r="D40">
        <v>1</v>
      </c>
      <c r="E40" s="69">
        <f>VLOOKUP(B:B,'6. Lates and Absences (2)'!A:G,3,FALSE)</f>
        <v>-1</v>
      </c>
      <c r="F40" s="70">
        <f t="shared" si="0"/>
        <v>0</v>
      </c>
      <c r="G40">
        <v>0</v>
      </c>
      <c r="H40" s="69">
        <f>VLOOKUP(B:B,'6. Lates and Absences (2)'!A:G,4,FALSE)</f>
        <v>0</v>
      </c>
      <c r="I40" s="70">
        <f t="shared" si="1"/>
        <v>0</v>
      </c>
      <c r="J40" t="s">
        <v>718</v>
      </c>
      <c r="K40">
        <v>0</v>
      </c>
      <c r="L40" s="69">
        <f>VLOOKUP(B:B,'6. Lates and Absences (2)'!A:G,6,FALSE)</f>
        <v>0</v>
      </c>
      <c r="M40" s="70">
        <f t="shared" si="2"/>
        <v>0</v>
      </c>
      <c r="N40" t="s">
        <v>694</v>
      </c>
    </row>
    <row r="41" spans="1:14" hidden="1">
      <c r="A41" t="s">
        <v>686</v>
      </c>
      <c r="B41" t="s">
        <v>164</v>
      </c>
      <c r="C41" t="s">
        <v>165</v>
      </c>
      <c r="D41">
        <v>1</v>
      </c>
      <c r="E41" s="69">
        <f>VLOOKUP(B:B,'6. Lates and Absences (2)'!A:G,3,FALSE)</f>
        <v>-1</v>
      </c>
      <c r="F41" s="70">
        <f t="shared" si="0"/>
        <v>0</v>
      </c>
      <c r="G41">
        <v>0</v>
      </c>
      <c r="H41" s="69">
        <f>VLOOKUP(B:B,'6. Lates and Absences (2)'!A:G,4,FALSE)</f>
        <v>0</v>
      </c>
      <c r="I41" s="70">
        <f t="shared" si="1"/>
        <v>0</v>
      </c>
      <c r="J41" t="s">
        <v>727</v>
      </c>
      <c r="K41">
        <v>0</v>
      </c>
      <c r="L41" s="69">
        <f>VLOOKUP(B:B,'6. Lates and Absences (2)'!A:G,6,FALSE)</f>
        <v>0</v>
      </c>
      <c r="M41" s="70">
        <f t="shared" si="2"/>
        <v>0</v>
      </c>
      <c r="N41" t="s">
        <v>694</v>
      </c>
    </row>
    <row r="42" spans="1:14">
      <c r="A42" t="s">
        <v>686</v>
      </c>
      <c r="B42" t="s">
        <v>166</v>
      </c>
      <c r="C42" t="s">
        <v>513</v>
      </c>
      <c r="D42" s="71">
        <v>1</v>
      </c>
      <c r="E42" s="71" t="e">
        <f>VLOOKUP(B:B,'6. Lates and Absences (2)'!A:G,3,FALSE)</f>
        <v>#N/A</v>
      </c>
      <c r="F42" s="71" t="e">
        <f t="shared" si="0"/>
        <v>#N/A</v>
      </c>
      <c r="G42">
        <v>0</v>
      </c>
      <c r="H42" s="69" t="e">
        <f>VLOOKUP(B:B,'6. Lates and Absences (2)'!A:G,4,FALSE)</f>
        <v>#N/A</v>
      </c>
      <c r="I42" s="70" t="e">
        <f t="shared" si="1"/>
        <v>#N/A</v>
      </c>
      <c r="J42" t="s">
        <v>728</v>
      </c>
      <c r="K42">
        <v>0</v>
      </c>
      <c r="L42" s="69" t="e">
        <f>VLOOKUP(B:B,'6. Lates and Absences (2)'!A:G,6,FALSE)</f>
        <v>#N/A</v>
      </c>
      <c r="M42" s="70" t="e">
        <f t="shared" si="2"/>
        <v>#N/A</v>
      </c>
      <c r="N42" t="s">
        <v>694</v>
      </c>
    </row>
    <row r="43" spans="1:14">
      <c r="A43" t="s">
        <v>686</v>
      </c>
      <c r="B43" t="s">
        <v>168</v>
      </c>
      <c r="C43" t="s">
        <v>152</v>
      </c>
      <c r="D43">
        <v>5</v>
      </c>
      <c r="E43" s="69">
        <f>VLOOKUP(B:B,'6. Lates and Absences (2)'!A:G,3,FALSE)</f>
        <v>-4</v>
      </c>
      <c r="F43" s="70">
        <f t="shared" si="0"/>
        <v>1</v>
      </c>
      <c r="G43">
        <v>0</v>
      </c>
      <c r="H43" s="69">
        <f>VLOOKUP(B:B,'6. Lates and Absences (2)'!A:G,4,FALSE)</f>
        <v>0</v>
      </c>
      <c r="I43" s="70">
        <f t="shared" si="1"/>
        <v>0</v>
      </c>
      <c r="J43" t="s">
        <v>729</v>
      </c>
      <c r="K43">
        <v>0</v>
      </c>
      <c r="L43" s="69">
        <f>VLOOKUP(B:B,'6. Lates and Absences (2)'!A:G,6,FALSE)</f>
        <v>0</v>
      </c>
      <c r="M43" s="70">
        <f t="shared" si="2"/>
        <v>0</v>
      </c>
      <c r="N43" t="s">
        <v>714</v>
      </c>
    </row>
    <row r="44" spans="1:14" hidden="1">
      <c r="A44" t="s">
        <v>686</v>
      </c>
      <c r="B44" t="s">
        <v>167</v>
      </c>
      <c r="C44" t="s">
        <v>172</v>
      </c>
      <c r="D44">
        <v>2</v>
      </c>
      <c r="E44" s="69">
        <f>VLOOKUP(B:B,'6. Lates and Absences (2)'!A:G,3,FALSE)</f>
        <v>-2</v>
      </c>
      <c r="F44" s="70">
        <f t="shared" si="0"/>
        <v>0</v>
      </c>
      <c r="G44">
        <v>0</v>
      </c>
      <c r="H44" s="69">
        <f>VLOOKUP(B:B,'6. Lates and Absences (2)'!A:G,4,FALSE)</f>
        <v>0</v>
      </c>
      <c r="I44" s="70">
        <f t="shared" si="1"/>
        <v>0</v>
      </c>
      <c r="J44" t="s">
        <v>730</v>
      </c>
      <c r="K44">
        <v>0</v>
      </c>
      <c r="L44" s="69">
        <f>VLOOKUP(B:B,'6. Lates and Absences (2)'!A:G,6,FALSE)</f>
        <v>0</v>
      </c>
      <c r="M44" s="70">
        <f t="shared" si="2"/>
        <v>0</v>
      </c>
      <c r="N44" t="s">
        <v>694</v>
      </c>
    </row>
    <row r="45" spans="1:14" hidden="1">
      <c r="A45" t="s">
        <v>686</v>
      </c>
      <c r="B45" t="s">
        <v>169</v>
      </c>
      <c r="C45" t="s">
        <v>170</v>
      </c>
      <c r="D45">
        <v>1</v>
      </c>
      <c r="E45" s="69">
        <f>VLOOKUP(B:B,'6. Lates and Absences (2)'!A:G,3,FALSE)</f>
        <v>-1</v>
      </c>
      <c r="F45" s="70">
        <f t="shared" si="0"/>
        <v>0</v>
      </c>
      <c r="G45">
        <v>0</v>
      </c>
      <c r="H45" s="69">
        <f>VLOOKUP(B:B,'6. Lates and Absences (2)'!A:G,4,FALSE)</f>
        <v>0</v>
      </c>
      <c r="I45" s="70">
        <f t="shared" si="1"/>
        <v>0</v>
      </c>
      <c r="J45" t="s">
        <v>695</v>
      </c>
      <c r="K45">
        <v>0</v>
      </c>
      <c r="L45" s="69">
        <f>VLOOKUP(B:B,'6. Lates and Absences (2)'!A:G,6,FALSE)</f>
        <v>0</v>
      </c>
      <c r="M45" s="70">
        <f t="shared" si="2"/>
        <v>0</v>
      </c>
      <c r="N45" t="s">
        <v>694</v>
      </c>
    </row>
    <row r="46" spans="1:14" hidden="1">
      <c r="A46" t="s">
        <v>686</v>
      </c>
      <c r="B46" t="s">
        <v>175</v>
      </c>
      <c r="C46" t="s">
        <v>176</v>
      </c>
      <c r="D46">
        <v>1</v>
      </c>
      <c r="E46" s="69">
        <f>VLOOKUP(B:B,'6. Lates and Absences (2)'!A:G,3,FALSE)</f>
        <v>-1</v>
      </c>
      <c r="F46" s="70">
        <f t="shared" si="0"/>
        <v>0</v>
      </c>
      <c r="G46">
        <v>0</v>
      </c>
      <c r="H46" s="69">
        <f>VLOOKUP(B:B,'6. Lates and Absences (2)'!A:G,4,FALSE)</f>
        <v>0</v>
      </c>
      <c r="I46" s="70">
        <f t="shared" si="1"/>
        <v>0</v>
      </c>
      <c r="J46" t="s">
        <v>695</v>
      </c>
      <c r="K46">
        <v>0</v>
      </c>
      <c r="L46" s="69">
        <f>VLOOKUP(B:B,'6. Lates and Absences (2)'!A:G,6,FALSE)</f>
        <v>0</v>
      </c>
      <c r="M46" s="70">
        <f t="shared" si="2"/>
        <v>0</v>
      </c>
      <c r="N46" t="s">
        <v>694</v>
      </c>
    </row>
    <row r="47" spans="1:14">
      <c r="A47" t="s">
        <v>686</v>
      </c>
      <c r="B47" t="s">
        <v>101</v>
      </c>
      <c r="C47" t="s">
        <v>102</v>
      </c>
      <c r="D47" s="71">
        <v>2</v>
      </c>
      <c r="E47" s="72">
        <f>VLOOKUP(B:B,'6. Lates and Absences (2)'!A:G,3,FALSE)</f>
        <v>-1.5</v>
      </c>
      <c r="F47" s="72">
        <f t="shared" si="0"/>
        <v>0.5</v>
      </c>
      <c r="G47">
        <v>0</v>
      </c>
      <c r="H47" s="69">
        <f>VLOOKUP(B:B,'6. Lates and Absences (2)'!A:G,4,FALSE)</f>
        <v>0</v>
      </c>
      <c r="I47" s="70">
        <f t="shared" si="1"/>
        <v>0</v>
      </c>
      <c r="J47" t="s">
        <v>731</v>
      </c>
      <c r="K47">
        <v>0</v>
      </c>
      <c r="L47" s="69">
        <f>VLOOKUP(B:B,'6. Lates and Absences (2)'!A:G,6,FALSE)</f>
        <v>0</v>
      </c>
      <c r="M47" s="70">
        <f t="shared" si="2"/>
        <v>0</v>
      </c>
      <c r="N47" t="s">
        <v>694</v>
      </c>
    </row>
  </sheetData>
  <autoFilter ref="A1:N47" xr:uid="{374CF106-7A77-4AF2-9F3A-1BE011C4D22E}">
    <filterColumn colId="5">
      <filters>
        <filter val="#N/A"/>
        <filter val="0.5"/>
        <filter val="1"/>
        <filter val="-1"/>
        <filter val="7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a1e1a6-2a24-476b-a700-31dbf5090c00" xsi:nil="true"/>
    <lcf76f155ced4ddcb4097134ff3c332f xmlns="2a2405cd-2df1-444e-b617-ff77bcb07eb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C8274C86E793489FB60AC1FC1C6119" ma:contentTypeVersion="17" ma:contentTypeDescription="Create a new document." ma:contentTypeScope="" ma:versionID="0de38a36ded9b345aceca4f1d7e8f996">
  <xsd:schema xmlns:xsd="http://www.w3.org/2001/XMLSchema" xmlns:xs="http://www.w3.org/2001/XMLSchema" xmlns:p="http://schemas.microsoft.com/office/2006/metadata/properties" xmlns:ns2="2a2405cd-2df1-444e-b617-ff77bcb07eb9" xmlns:ns3="94a1e1a6-2a24-476b-a700-31dbf5090c00" targetNamespace="http://schemas.microsoft.com/office/2006/metadata/properties" ma:root="true" ma:fieldsID="925b2e313f3d45cf29f349412277030c" ns2:_="" ns3:_="">
    <xsd:import namespace="2a2405cd-2df1-444e-b617-ff77bcb07eb9"/>
    <xsd:import namespace="94a1e1a6-2a24-476b-a700-31dbf5090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405cd-2df1-444e-b617-ff77bcb07e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916c95a-6096-4fd1-ad46-e32d8cb0c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1e1a6-2a24-476b-a700-31dbf5090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00dc42e-d2cb-4d2d-bba1-438abec703d9}" ma:internalName="TaxCatchAll" ma:showField="CatchAllData" ma:web="94a1e1a6-2a24-476b-a700-31dbf5090c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C8FF5-F1D4-4FEB-A140-E00D9164438F}">
  <ds:schemaRefs>
    <ds:schemaRef ds:uri="http://schemas.microsoft.com/office/2006/metadata/properties"/>
    <ds:schemaRef ds:uri="http://schemas.microsoft.com/office/infopath/2007/PartnerControls"/>
    <ds:schemaRef ds:uri="94a1e1a6-2a24-476b-a700-31dbf5090c00"/>
    <ds:schemaRef ds:uri="2a2405cd-2df1-444e-b617-ff77bcb07eb9"/>
  </ds:schemaRefs>
</ds:datastoreItem>
</file>

<file path=customXml/itemProps2.xml><?xml version="1.0" encoding="utf-8"?>
<ds:datastoreItem xmlns:ds="http://schemas.openxmlformats.org/officeDocument/2006/customXml" ds:itemID="{21161553-15F4-490B-88CF-EA01BC9B9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C41DC2-4175-4B53-8CE8-887F0A7DD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405cd-2df1-444e-b617-ff77bcb07eb9"/>
    <ds:schemaRef ds:uri="94a1e1a6-2a24-476b-a700-31dbf5090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 Overtime</vt:lpstr>
      <vt:lpstr>5. Overtime (2)</vt:lpstr>
      <vt:lpstr>6. Lates and Absences (2)</vt:lpstr>
      <vt:lpstr>6. Lates and Absences (3)</vt:lpstr>
      <vt:lpstr>October 26- November 10, 2024</vt:lpstr>
      <vt:lpstr>Overtime Oct26- Nov10, 2024 </vt:lpstr>
      <vt:lpstr>Late and Absences Oct26 Nov10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Tañeca, KL. (Kim Limmuel)</dc:creator>
  <cp:lastModifiedBy>Janella Rosales</cp:lastModifiedBy>
  <dcterms:created xsi:type="dcterms:W3CDTF">2024-12-09T09:08:16Z</dcterms:created>
  <dcterms:modified xsi:type="dcterms:W3CDTF">2024-12-19T04:56:58Z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0x0101006EC8274C86E793489FB60AC1FC1C6119</vt:lpwstr>
  </property>
  <property fmtid="{D5CDD505-2E9C-101B-9397-08002B2CF9AE}" pid="3" name="MediaServiceImageTags">
    <vt:lpwstr/>
  </property>
</Properties>
</file>